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115" windowHeight="9390" tabRatio="731" activeTab="4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4.xml><?xml version="1.0" encoding="utf-8"?>
<comments xmlns="http://schemas.openxmlformats.org/spreadsheetml/2006/main">
  <authors>
    <author>Department of Public Instruction</author>
  </authors>
  <commentList>
    <comment ref="A32" authorId="0">
      <text>
        <r>
          <rPr>
            <b/>
            <sz val="9"/>
            <rFont val="Tahoma"/>
            <family val="2"/>
          </rPr>
          <t>Department of Public Instruction:</t>
        </r>
        <r>
          <rPr>
            <sz val="9"/>
            <rFont val="Tahoma"/>
            <family val="2"/>
          </rPr>
          <t xml:space="preserve">
 Grants through DPI should reconcile to Schedule of Expenditures of State Awards.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L42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E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B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</commentList>
</comments>
</file>

<file path=xl/sharedStrings.xml><?xml version="1.0" encoding="utf-8"?>
<sst xmlns="http://schemas.openxmlformats.org/spreadsheetml/2006/main" count="509" uniqueCount="368">
  <si>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</si>
  <si>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</si>
  <si>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</si>
  <si>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</si>
  <si>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</si>
  <si>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</si>
  <si>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</si>
  <si>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</si>
  <si>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</si>
  <si>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</si>
  <si>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</si>
  <si>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</si>
  <si>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</si>
  <si>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</si>
  <si>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</si>
  <si>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</si>
  <si>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</si>
  <si>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</si>
  <si>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</si>
  <si>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</si>
  <si>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</si>
  <si>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</si>
  <si>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</si>
  <si>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</si>
  <si>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</si>
  <si>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</si>
  <si>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</si>
  <si>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</si>
  <si>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</si>
  <si>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</si>
  <si>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</si>
  <si>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</si>
  <si>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</si>
  <si>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</si>
  <si>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</si>
  <si>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</si>
  <si>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</si>
  <si>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</si>
  <si>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</si>
  <si>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</si>
  <si>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</si>
  <si>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</si>
  <si>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</si>
  <si>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</si>
  <si>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</si>
  <si>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</si>
  <si>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</si>
  <si>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</si>
  <si>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</si>
  <si>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</si>
  <si>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</si>
  <si>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</si>
  <si>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</si>
  <si>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</si>
  <si>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</si>
  <si>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</si>
  <si>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</si>
  <si>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</si>
  <si>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</si>
  <si>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</si>
  <si>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</si>
  <si>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</si>
  <si>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</si>
  <si>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</si>
  <si>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</si>
  <si>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</si>
  <si>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</si>
  <si>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</si>
  <si>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</si>
  <si>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</si>
  <si>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</si>
  <si>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</si>
  <si>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</si>
  <si>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</si>
  <si>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</si>
  <si>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</si>
  <si>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</si>
  <si>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</si>
  <si>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</si>
  <si>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</si>
  <si>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</si>
  <si>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</si>
  <si>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</si>
  <si>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</si>
  <si>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</si>
  <si>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</si>
  <si>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</si>
  <si>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</si>
  <si>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</si>
  <si>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</si>
  <si>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</si>
  <si>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</si>
  <si>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</si>
  <si>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</si>
  <si>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</si>
  <si>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</si>
  <si>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</si>
  <si>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</si>
  <si>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</si>
  <si>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</si>
  <si>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</si>
  <si>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</si>
  <si>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</si>
  <si>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</si>
  <si>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</si>
  <si>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</si>
  <si>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</si>
  <si>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</si>
  <si>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</si>
  <si>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</si>
  <si>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</si>
  <si>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</si>
  <si>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</si>
  <si>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</si>
  <si>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</si>
  <si>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</si>
  <si>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</si>
  <si>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</si>
  <si>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</si>
  <si>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</si>
  <si>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</si>
  <si>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</si>
  <si>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</si>
  <si>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</si>
  <si>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</si>
  <si>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</si>
  <si>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</si>
  <si>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</si>
  <si>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</si>
  <si>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</si>
  <si>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</si>
  <si>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</si>
  <si>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</si>
  <si>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</si>
  <si>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</si>
  <si>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</si>
  <si>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</si>
  <si>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</si>
  <si>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</si>
  <si>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</si>
  <si>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</si>
  <si>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</si>
  <si>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</si>
  <si>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</si>
  <si>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</si>
  <si>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</si>
  <si>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</si>
  <si>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</si>
  <si>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</si>
  <si>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</si>
  <si>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</si>
  <si>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</si>
  <si>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</si>
  <si>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</si>
  <si>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</si>
  <si>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</si>
  <si>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</si>
  <si>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</si>
  <si>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</si>
  <si>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</si>
  <si>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</si>
  <si>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</si>
  <si>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</si>
  <si>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</si>
  <si>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</si>
  <si>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</si>
  <si>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</si>
  <si>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</si>
  <si>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</si>
  <si>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</si>
  <si>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</si>
  <si>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</si>
  <si>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</si>
  <si>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</si>
  <si>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</si>
  <si>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</si>
  <si>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</si>
  <si>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</si>
  <si>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</si>
  <si>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</si>
  <si>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</si>
  <si>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</si>
  <si>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</si>
  <si>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</si>
  <si>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</si>
  <si>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</si>
  <si>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</si>
  <si>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</si>
  <si>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</si>
  <si>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</si>
  <si>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</si>
  <si>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</si>
  <si>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</si>
  <si>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</si>
  <si>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</si>
  <si>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</si>
  <si>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</si>
  <si>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</si>
  <si>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</si>
  <si>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</si>
  <si>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</si>
  <si>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</si>
  <si>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</si>
  <si>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</si>
  <si>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</si>
  <si>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</si>
  <si>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</si>
  <si>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</si>
  <si>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</si>
  <si>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</si>
  <si>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</si>
  <si>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</si>
  <si>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</si>
  <si>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</si>
  <si>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</si>
  <si>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</si>
  <si>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</si>
  <si>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</si>
  <si>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</si>
  <si>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</si>
  <si>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</si>
  <si>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</si>
  <si>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</si>
  <si>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</si>
  <si>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</si>
  <si>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</si>
  <si>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</si>
  <si>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</si>
  <si>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</si>
  <si>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</si>
  <si>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</si>
  <si>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</si>
  <si>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</si>
  <si>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</si>
  <si>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</si>
  <si>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</si>
  <si>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</si>
  <si>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</si>
  <si>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</si>
  <si>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</si>
  <si>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</si>
  <si>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</si>
  <si>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</si>
  <si>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</si>
  <si>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</si>
  <si>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</si>
  <si>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</si>
  <si>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</si>
  <si>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</si>
  <si>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</si>
  <si>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</si>
  <si>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</si>
  <si>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</si>
  <si>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</si>
  <si>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</si>
  <si>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</si>
  <si>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</si>
  <si>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</si>
  <si>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</si>
  <si>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</si>
  <si>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</si>
  <si>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</si>
  <si>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</si>
  <si>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</si>
  <si>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</si>
  <si>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</si>
  <si>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</si>
  <si>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</si>
  <si>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</si>
  <si>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</si>
  <si>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</si>
  <si>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</si>
  <si>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</si>
  <si>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</si>
  <si>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</si>
  <si>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</si>
  <si>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</si>
  <si>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</si>
  <si>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</si>
  <si>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</si>
  <si>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</si>
  <si>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</si>
  <si>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</si>
  <si>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</si>
  <si>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</si>
  <si>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</si>
  <si>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</si>
  <si>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</si>
  <si>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</si>
  <si>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</si>
  <si>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</si>
  <si>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</si>
  <si>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</si>
  <si>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</si>
  <si>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</si>
  <si>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</si>
  <si>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</si>
  <si>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</si>
  <si>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</si>
  <si>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</si>
  <si>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</si>
  <si>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</si>
  <si>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</si>
  <si>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</si>
  <si>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</si>
  <si>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</si>
  <si>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</si>
  <si>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</si>
  <si>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</si>
  <si>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</si>
  <si>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</si>
  <si>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</si>
  <si>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</si>
  <si>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</si>
  <si>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</si>
  <si>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</si>
  <si>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</si>
  <si>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</si>
  <si>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</si>
  <si>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</si>
  <si>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</si>
  <si>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</si>
  <si>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</si>
  <si>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</si>
  <si>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</si>
  <si>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</si>
  <si>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</si>
  <si>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</si>
  <si>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</si>
  <si>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</si>
  <si>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</si>
  <si>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</si>
  <si>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</si>
  <si>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</si>
  <si>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</si>
  <si>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</si>
  <si>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</si>
  <si>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</si>
  <si>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funds).  The amounts on this schedule should be taken from your general ledger.  Please note that your audit</t>
  </si>
  <si>
    <t>Other State Revenues</t>
  </si>
  <si>
    <t>With the subject line CESA (No.) 2018-2019 Annual Report</t>
  </si>
  <si>
    <t>Treasurer for the year ending June 30, 2019</t>
  </si>
  <si>
    <t>position and operations on and for the period ending June 30, 2019.</t>
  </si>
  <si>
    <t>PI-1523 (Rev. Spring, 2019)</t>
  </si>
  <si>
    <t>2018-2019</t>
  </si>
  <si>
    <t>REVENUES (Operating and Non-operating)</t>
  </si>
  <si>
    <t>Governmental Funds - General Ledger Expenses</t>
  </si>
  <si>
    <t>Internal Service Funds - General Ledger Expenses</t>
  </si>
  <si>
    <t>Booked</t>
  </si>
  <si>
    <t>Pre-GASB 34</t>
  </si>
  <si>
    <t>BOOKED</t>
  </si>
  <si>
    <t>PRE-GASB 34</t>
  </si>
  <si>
    <r>
      <t xml:space="preserve">Please note that the total revenues in </t>
    </r>
    <r>
      <rPr>
        <b/>
        <sz val="12"/>
        <rFont val="Arial"/>
        <family val="2"/>
      </rPr>
      <t>Column D</t>
    </r>
    <r>
      <rPr>
        <sz val="12"/>
        <rFont val="Arial"/>
        <family val="2"/>
      </rPr>
      <t xml:space="preserve"> must be reconciled (match) the total revenues (operating and non-operating) per the "Statement of Revenues, Expenses and Changes in Net Position" per the audited Financial Statements.</t>
    </r>
  </si>
  <si>
    <r>
      <t xml:space="preserve">Please note that the total revenues in </t>
    </r>
    <r>
      <rPr>
        <b/>
        <sz val="12"/>
        <rFont val="Arial"/>
        <family val="2"/>
      </rPr>
      <t>Column B</t>
    </r>
    <r>
      <rPr>
        <sz val="12"/>
        <rFont val="Arial"/>
        <family val="2"/>
      </rPr>
      <t xml:space="preserve"> must be reconciled (match) the total revenues per the "Schedule of Revenues, Expenditures, and Changes in Fund Balance. - Governmental Funds-General Ledger Revenues" located in the  Governmental Funds tab per this spreadsheet.</t>
    </r>
  </si>
  <si>
    <r>
      <t xml:space="preserve">Please note that the total expenses in </t>
    </r>
    <r>
      <rPr>
        <b/>
        <sz val="12"/>
        <rFont val="Arial"/>
        <family val="2"/>
      </rPr>
      <t>Column I</t>
    </r>
    <r>
      <rPr>
        <sz val="12"/>
        <rFont val="Arial"/>
        <family val="2"/>
      </rPr>
      <t xml:space="preserve"> must be reconciled (match) the total expenses per the "Schedule of Revenues,Expenditures, and Changes in Fund Balance. - Governmental Funds-General Ledger Expenses" located in the Governmental Funds tab per this spreadsheet.</t>
    </r>
  </si>
  <si>
    <r>
      <t xml:space="preserve">Please note that the total expenses in </t>
    </r>
    <r>
      <rPr>
        <b/>
        <sz val="12"/>
        <rFont val="Arial"/>
        <family val="2"/>
      </rPr>
      <t>Column K</t>
    </r>
    <r>
      <rPr>
        <sz val="12"/>
        <rFont val="Arial"/>
        <family val="2"/>
      </rPr>
      <t xml:space="preserve"> must be reconciled (match)the total expenses per the "Statement of Revenues, Expenses and Changes in Net Position" per the audited Financial Statements.</t>
    </r>
  </si>
  <si>
    <t xml:space="preserve">    Interfunds </t>
  </si>
  <si>
    <t>*</t>
  </si>
  <si>
    <t>**</t>
  </si>
  <si>
    <r>
      <t xml:space="preserve">   </t>
    </r>
    <r>
      <rPr>
        <b/>
        <sz val="10"/>
        <rFont val="Arial"/>
        <family val="2"/>
      </rPr>
      <t xml:space="preserve"> WRS Adjustment </t>
    </r>
  </si>
  <si>
    <t xml:space="preserve">N25 W23131 Paul Road </t>
  </si>
  <si>
    <t>Waukesha</t>
  </si>
  <si>
    <t>WI</t>
  </si>
  <si>
    <t>Janet Evans</t>
  </si>
  <si>
    <t xml:space="preserve">4415 W. Hilltop Lane </t>
  </si>
  <si>
    <t>Franklin, WI  53132</t>
  </si>
  <si>
    <t xml:space="preserve">Hanover Insurance Group </t>
  </si>
  <si>
    <t>Cynthia Rabbitt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</si>
</sst>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0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3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2" xfId="0" applyFont="1" applyFill="1" applyBorder="1" applyAlignment="1">
      <alignment vertical="top" wrapText="1"/>
    </xf>
    <xf numFmtId="44" fontId="0" fillId="0" borderId="0" xfId="44" applyFont="1" applyAlignment="1">
      <alignment/>
    </xf>
    <xf numFmtId="44" fontId="0" fillId="0" borderId="0" xfId="44" applyFont="1" applyAlignment="1" applyProtection="1">
      <alignment/>
      <protection locked="0"/>
    </xf>
    <xf numFmtId="44" fontId="8" fillId="0" borderId="0" xfId="44" applyFont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44" fontId="8" fillId="0" borderId="0" xfId="44" applyFont="1" applyBorder="1" applyAlignment="1" applyProtection="1">
      <alignment/>
      <protection locked="0"/>
    </xf>
    <xf numFmtId="44" fontId="8" fillId="0" borderId="10" xfId="44" applyFont="1" applyBorder="1" applyAlignment="1" applyProtection="1">
      <alignment/>
      <protection locked="0"/>
    </xf>
    <xf numFmtId="44" fontId="0" fillId="0" borderId="10" xfId="44" applyFont="1" applyBorder="1" applyAlignment="1">
      <alignment/>
    </xf>
    <xf numFmtId="44" fontId="0" fillId="0" borderId="0" xfId="44" applyFont="1" applyAlignment="1" applyProtection="1">
      <alignment/>
      <protection/>
    </xf>
    <xf numFmtId="44" fontId="4" fillId="0" borderId="0" xfId="44" applyFont="1" applyAlignment="1" applyProtection="1">
      <alignment/>
      <protection/>
    </xf>
    <xf numFmtId="37" fontId="0" fillId="0" borderId="0" xfId="0" applyNumberFormat="1" applyAlignment="1">
      <alignment/>
    </xf>
    <xf numFmtId="37" fontId="0" fillId="0" borderId="0" xfId="0" applyNumberFormat="1" applyFont="1" applyAlignment="1" applyProtection="1">
      <alignment/>
      <protection locked="0"/>
    </xf>
    <xf numFmtId="37" fontId="0" fillId="34" borderId="0" xfId="0" applyNumberFormat="1" applyFont="1" applyFill="1" applyAlignment="1" applyProtection="1">
      <alignment/>
      <protection/>
    </xf>
    <xf numFmtId="0" fontId="0" fillId="34" borderId="0" xfId="0" applyFont="1" applyFill="1" applyAlignment="1">
      <alignment/>
    </xf>
    <xf numFmtId="37" fontId="0" fillId="0" borderId="0" xfId="0" applyNumberFormat="1" applyFont="1" applyFill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37" fontId="8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 horizontal="right"/>
      <protection locked="0"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34" borderId="0" xfId="0" applyNumberFormat="1" applyFont="1" applyFill="1" applyAlignment="1" applyProtection="1">
      <alignment horizontal="right"/>
      <protection/>
    </xf>
    <xf numFmtId="37" fontId="0" fillId="34" borderId="0" xfId="0" applyNumberFormat="1" applyFont="1" applyFill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 locked="0"/>
    </xf>
    <xf numFmtId="1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/>
      <protection locked="0"/>
    </xf>
    <xf numFmtId="37" fontId="8" fillId="0" borderId="0" xfId="0" applyNumberFormat="1" applyFont="1" applyFill="1" applyAlignment="1" applyProtection="1">
      <alignment/>
      <protection locked="0"/>
    </xf>
    <xf numFmtId="44" fontId="0" fillId="0" borderId="0" xfId="44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44" fontId="0" fillId="0" borderId="11" xfId="44" applyFont="1" applyBorder="1" applyAlignment="1">
      <alignment/>
    </xf>
    <xf numFmtId="44" fontId="8" fillId="0" borderId="0" xfId="44" applyFont="1" applyAlignment="1">
      <alignment/>
    </xf>
    <xf numFmtId="44" fontId="0" fillId="0" borderId="0" xfId="44" applyFont="1" applyBorder="1" applyAlignment="1">
      <alignment/>
    </xf>
    <xf numFmtId="44" fontId="3" fillId="0" borderId="0" xfId="44" applyFont="1" applyAlignment="1">
      <alignment/>
    </xf>
    <xf numFmtId="44" fontId="20" fillId="0" borderId="10" xfId="44" applyFont="1" applyBorder="1" applyAlignment="1">
      <alignment/>
    </xf>
    <xf numFmtId="44" fontId="4" fillId="0" borderId="0" xfId="44" applyFont="1" applyAlignment="1">
      <alignment/>
    </xf>
    <xf numFmtId="44" fontId="0" fillId="0" borderId="0" xfId="44" applyFont="1" applyAlignment="1">
      <alignment/>
    </xf>
    <xf numFmtId="44" fontId="16" fillId="0" borderId="0" xfId="44" applyFont="1" applyAlignment="1">
      <alignment/>
    </xf>
    <xf numFmtId="44" fontId="8" fillId="0" borderId="10" xfId="44" applyFont="1" applyFill="1" applyBorder="1" applyAlignment="1" applyProtection="1">
      <alignment/>
      <protection locked="0"/>
    </xf>
    <xf numFmtId="44" fontId="0" fillId="35" borderId="0" xfId="44" applyFont="1" applyFill="1" applyAlignment="1">
      <alignment/>
    </xf>
    <xf numFmtId="44" fontId="20" fillId="35" borderId="0" xfId="44" applyFont="1" applyFill="1" applyBorder="1" applyAlignment="1">
      <alignment/>
    </xf>
    <xf numFmtId="44" fontId="0" fillId="35" borderId="0" xfId="44" applyFont="1" applyFill="1" applyAlignment="1" applyProtection="1">
      <alignment/>
      <protection locked="0"/>
    </xf>
    <xf numFmtId="0" fontId="0" fillId="35" borderId="0" xfId="0" applyFill="1" applyAlignment="1">
      <alignment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2" fillId="0" borderId="25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14" fontId="12" fillId="0" borderId="0" xfId="0" applyNumberFormat="1" applyFon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6"/>
  <sheetViews>
    <sheetView zoomScalePageLayoutView="0" workbookViewId="0" topLeftCell="A1">
      <selection activeCell="I6" sqref="I6"/>
    </sheetView>
  </sheetViews>
  <sheetFormatPr defaultColWidth="8.8515625" defaultRowHeight="12.75"/>
  <cols>
    <col min="1" max="1" width="5.421875" style="46" customWidth="1"/>
    <col min="2" max="2" width="7.57421875" style="46" customWidth="1"/>
    <col min="3" max="3" width="9.00390625" style="46" customWidth="1"/>
    <col min="4" max="4" width="8.8515625" style="46" customWidth="1"/>
    <col min="5" max="5" width="5.421875" style="46" customWidth="1"/>
    <col min="6" max="6" width="7.57421875" style="46" customWidth="1"/>
    <col min="7" max="7" width="2.421875" style="46" customWidth="1"/>
    <col min="8" max="8" width="3.00390625" style="46" customWidth="1"/>
    <col min="9" max="16384" width="8.8515625" style="46" customWidth="1"/>
  </cols>
  <sheetData>
    <row r="1" spans="1:13" ht="12.75">
      <c r="A1" s="26"/>
      <c r="B1" s="26"/>
      <c r="C1" s="60" t="s">
        <v>212</v>
      </c>
      <c r="D1" s="60"/>
      <c r="E1" s="26"/>
      <c r="F1" s="26"/>
      <c r="G1" s="26"/>
      <c r="H1" s="61" t="s">
        <v>243</v>
      </c>
      <c r="I1" s="62"/>
      <c r="J1" s="62"/>
      <c r="K1" s="62"/>
      <c r="L1" s="26"/>
      <c r="M1" s="26"/>
    </row>
    <row r="2" spans="1:15" ht="12.75">
      <c r="A2" s="26"/>
      <c r="B2" s="26"/>
      <c r="C2" s="63" t="s">
        <v>213</v>
      </c>
      <c r="D2" s="60"/>
      <c r="E2" s="26"/>
      <c r="F2" s="26"/>
      <c r="G2" s="26"/>
      <c r="H2" s="64" t="s">
        <v>232</v>
      </c>
      <c r="I2" s="167" t="s">
        <v>242</v>
      </c>
      <c r="J2" s="168"/>
      <c r="K2" s="168"/>
      <c r="L2" s="168"/>
      <c r="M2" s="168"/>
      <c r="N2" s="80"/>
      <c r="O2" s="80"/>
    </row>
    <row r="3" spans="1:15" ht="12.75">
      <c r="A3" s="26"/>
      <c r="B3" s="26"/>
      <c r="C3" s="60" t="s">
        <v>343</v>
      </c>
      <c r="D3" s="60"/>
      <c r="E3" s="26"/>
      <c r="F3" s="26"/>
      <c r="G3" s="26"/>
      <c r="H3" s="26"/>
      <c r="I3" s="168"/>
      <c r="J3" s="168"/>
      <c r="K3" s="168"/>
      <c r="L3" s="168"/>
      <c r="M3" s="168"/>
      <c r="N3" s="80"/>
      <c r="O3" s="80"/>
    </row>
    <row r="4" spans="1:15" ht="12.75">
      <c r="A4" s="26"/>
      <c r="B4" s="26"/>
      <c r="C4" s="26"/>
      <c r="D4" s="26"/>
      <c r="E4" s="26"/>
      <c r="F4" s="26"/>
      <c r="G4" s="26"/>
      <c r="H4" s="64" t="s">
        <v>231</v>
      </c>
      <c r="I4" s="167" t="s">
        <v>241</v>
      </c>
      <c r="J4" s="168"/>
      <c r="K4" s="168"/>
      <c r="L4" s="168"/>
      <c r="M4" s="168"/>
      <c r="N4" s="81"/>
      <c r="O4" s="81"/>
    </row>
    <row r="5" spans="1:15" ht="12.75">
      <c r="A5" s="26"/>
      <c r="B5" s="26"/>
      <c r="C5" s="26"/>
      <c r="D5" s="26"/>
      <c r="E5" s="26"/>
      <c r="F5" s="26"/>
      <c r="G5" s="26"/>
      <c r="H5" s="64"/>
      <c r="I5" s="168"/>
      <c r="J5" s="168"/>
      <c r="K5" s="168"/>
      <c r="L5" s="168"/>
      <c r="M5" s="168"/>
      <c r="N5" s="81"/>
      <c r="O5" s="81"/>
    </row>
    <row r="6" spans="1:15" ht="12.75">
      <c r="A6" s="26"/>
      <c r="B6" s="26"/>
      <c r="C6" s="26"/>
      <c r="D6" s="26"/>
      <c r="E6" s="26"/>
      <c r="F6" s="26"/>
      <c r="G6" s="26"/>
      <c r="H6" s="62"/>
      <c r="I6" s="58" t="s">
        <v>334</v>
      </c>
      <c r="J6" s="62"/>
      <c r="K6" s="26"/>
      <c r="L6" s="65"/>
      <c r="M6" s="65"/>
      <c r="N6" s="81"/>
      <c r="O6" s="81"/>
    </row>
    <row r="7" spans="1:13" s="80" customFormat="1" ht="11.25">
      <c r="A7" s="66"/>
      <c r="B7" s="67"/>
      <c r="C7" s="67"/>
      <c r="D7" s="67"/>
      <c r="E7" s="67"/>
      <c r="F7" s="67"/>
      <c r="G7" s="67"/>
      <c r="H7" s="62"/>
      <c r="I7" s="68" t="s">
        <v>340</v>
      </c>
      <c r="J7" s="62"/>
      <c r="K7" s="62"/>
      <c r="L7" s="65"/>
      <c r="M7" s="67"/>
    </row>
    <row r="8" spans="1:13" s="80" customFormat="1" ht="12" thickBot="1">
      <c r="A8" s="69"/>
      <c r="B8" s="70"/>
      <c r="C8" s="70"/>
      <c r="D8" s="70"/>
      <c r="E8" s="70"/>
      <c r="F8" s="70"/>
      <c r="G8" s="70"/>
      <c r="H8" s="62"/>
      <c r="I8" s="71"/>
      <c r="J8" s="62"/>
      <c r="K8" s="62"/>
      <c r="L8" s="65"/>
      <c r="M8" s="70"/>
    </row>
    <row r="9" spans="1:13" s="80" customFormat="1" ht="11.25" customHeight="1" thickTop="1">
      <c r="A9" s="67" t="s">
        <v>49</v>
      </c>
      <c r="B9" s="72">
        <v>1</v>
      </c>
      <c r="C9" s="67"/>
      <c r="D9" s="67"/>
      <c r="E9" s="67"/>
      <c r="F9" s="67"/>
      <c r="G9" s="67"/>
      <c r="H9" s="73"/>
      <c r="I9" s="73"/>
      <c r="J9" s="73"/>
      <c r="K9" s="73"/>
      <c r="L9" s="73"/>
      <c r="M9" s="67"/>
    </row>
    <row r="10" s="80" customFormat="1" ht="11.25">
      <c r="C10" s="83"/>
    </row>
    <row r="11" spans="1:13" s="80" customFormat="1" ht="11.25" customHeight="1" thickBo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 s="80" customFormat="1" ht="14.25" customHeight="1" thickTop="1">
      <c r="A12" s="62" t="s">
        <v>214</v>
      </c>
      <c r="B12" s="62"/>
      <c r="C12" s="60" t="s">
        <v>360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="80" customFormat="1" ht="11.25"/>
    <row r="14" spans="1:13" s="80" customFormat="1" ht="11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 s="80" customFormat="1" ht="14.25" customHeight="1">
      <c r="A15" s="62" t="s">
        <v>215</v>
      </c>
      <c r="B15" s="62"/>
      <c r="C15" s="60" t="s">
        <v>361</v>
      </c>
      <c r="D15" s="62"/>
      <c r="E15" s="62"/>
      <c r="F15" s="62"/>
      <c r="G15" s="62"/>
      <c r="H15" s="62"/>
      <c r="I15" s="62"/>
      <c r="J15" s="74" t="s">
        <v>217</v>
      </c>
      <c r="K15" s="173" t="s">
        <v>362</v>
      </c>
      <c r="L15" s="74" t="s">
        <v>216</v>
      </c>
      <c r="M15" s="62">
        <v>53072</v>
      </c>
    </row>
    <row r="16" spans="10:12" s="80" customFormat="1" ht="11.25">
      <c r="J16" s="85"/>
      <c r="K16" s="82"/>
      <c r="L16" s="85"/>
    </row>
    <row r="17" spans="1:13" s="80" customFormat="1" ht="12" thickBot="1">
      <c r="A17" s="59"/>
      <c r="B17" s="59"/>
      <c r="C17" s="59"/>
      <c r="D17" s="59"/>
      <c r="E17" s="59"/>
      <c r="F17" s="59"/>
      <c r="G17" s="59"/>
      <c r="H17" s="59"/>
      <c r="I17" s="59"/>
      <c r="J17" s="86"/>
      <c r="K17" s="59"/>
      <c r="L17" s="86"/>
      <c r="M17" s="59"/>
    </row>
    <row r="18" spans="1:13" s="80" customFormat="1" ht="14.25" customHeight="1" thickTop="1">
      <c r="A18" s="60" t="s">
        <v>341</v>
      </c>
      <c r="B18" s="62"/>
      <c r="C18" s="62"/>
      <c r="D18" s="62"/>
      <c r="E18" s="62"/>
      <c r="F18" s="62"/>
      <c r="G18" s="73"/>
      <c r="H18" s="75" t="s">
        <v>218</v>
      </c>
      <c r="I18" s="62"/>
      <c r="J18" s="62"/>
      <c r="K18" s="62"/>
      <c r="L18" s="62"/>
      <c r="M18" s="62"/>
    </row>
    <row r="19" spans="2:9" s="80" customFormat="1" ht="11.25">
      <c r="B19" s="174" t="s">
        <v>363</v>
      </c>
      <c r="G19" s="82"/>
      <c r="H19" s="85"/>
      <c r="I19" s="174" t="s">
        <v>364</v>
      </c>
    </row>
    <row r="20" spans="1:13" s="80" customFormat="1" ht="11.25">
      <c r="A20" s="84"/>
      <c r="B20" s="84"/>
      <c r="C20" s="84"/>
      <c r="D20" s="84"/>
      <c r="E20" s="84"/>
      <c r="F20" s="84"/>
      <c r="G20" s="84"/>
      <c r="H20" s="87"/>
      <c r="I20" s="175" t="s">
        <v>365</v>
      </c>
      <c r="J20" s="84"/>
      <c r="K20" s="84"/>
      <c r="L20" s="84"/>
      <c r="M20" s="84"/>
    </row>
    <row r="21" spans="1:13" s="80" customFormat="1" ht="14.25" customHeight="1">
      <c r="A21" s="62"/>
      <c r="B21" s="62"/>
      <c r="C21" s="62"/>
      <c r="D21" s="62"/>
      <c r="E21" s="62"/>
      <c r="F21" s="61" t="s">
        <v>221</v>
      </c>
      <c r="G21" s="62"/>
      <c r="H21" s="62"/>
      <c r="I21" s="62"/>
      <c r="J21" s="62"/>
      <c r="K21" s="62"/>
      <c r="L21" s="62"/>
      <c r="M21" s="62"/>
    </row>
    <row r="22" spans="1:13" s="80" customFormat="1" ht="11.25">
      <c r="A22" s="62" t="s">
        <v>219</v>
      </c>
      <c r="B22" s="76"/>
      <c r="C22" s="62" t="s">
        <v>220</v>
      </c>
      <c r="D22" s="62"/>
      <c r="E22" s="76"/>
      <c r="F22" s="62" t="s">
        <v>222</v>
      </c>
      <c r="G22" s="62"/>
      <c r="H22" s="62"/>
      <c r="I22" s="62"/>
      <c r="J22" s="62"/>
      <c r="K22" s="62"/>
      <c r="L22" s="62"/>
      <c r="M22" s="62"/>
    </row>
    <row r="23" spans="2:9" s="80" customFormat="1" ht="11.25">
      <c r="B23" s="88">
        <v>200000</v>
      </c>
      <c r="D23" s="176">
        <v>44013</v>
      </c>
      <c r="E23" s="88"/>
      <c r="I23" s="174" t="s">
        <v>366</v>
      </c>
    </row>
    <row r="24" spans="1:13" s="80" customFormat="1" ht="12" thickBot="1">
      <c r="A24" s="59"/>
      <c r="B24" s="89"/>
      <c r="C24" s="59"/>
      <c r="D24" s="59"/>
      <c r="E24" s="89"/>
      <c r="F24" s="59"/>
      <c r="G24" s="59"/>
      <c r="H24" s="59"/>
      <c r="I24" s="59"/>
      <c r="J24" s="59"/>
      <c r="K24" s="59"/>
      <c r="L24" s="59"/>
      <c r="M24" s="59"/>
    </row>
    <row r="25" spans="1:13" s="80" customFormat="1" ht="13.5" customHeight="1" thickTop="1">
      <c r="A25" s="62"/>
      <c r="B25" s="62"/>
      <c r="C25" s="62"/>
      <c r="D25" s="62"/>
      <c r="E25" s="62"/>
      <c r="F25" s="61" t="s">
        <v>223</v>
      </c>
      <c r="G25" s="62"/>
      <c r="H25" s="62"/>
      <c r="I25" s="62"/>
      <c r="J25" s="62"/>
      <c r="K25" s="62"/>
      <c r="L25" s="62"/>
      <c r="M25" s="62"/>
    </row>
    <row r="26" spans="1:13" s="80" customFormat="1" ht="11.25">
      <c r="A26" s="62" t="s">
        <v>219</v>
      </c>
      <c r="B26" s="76"/>
      <c r="C26" s="62" t="s">
        <v>220</v>
      </c>
      <c r="D26" s="62"/>
      <c r="E26" s="76"/>
      <c r="F26" s="62" t="s">
        <v>222</v>
      </c>
      <c r="G26" s="62"/>
      <c r="H26" s="62"/>
      <c r="I26" s="62"/>
      <c r="J26" s="62"/>
      <c r="K26" s="62"/>
      <c r="L26" s="62"/>
      <c r="M26" s="62"/>
    </row>
    <row r="27" spans="2:9" s="80" customFormat="1" ht="11.25">
      <c r="B27" s="88">
        <v>200000</v>
      </c>
      <c r="D27" s="176">
        <v>44013</v>
      </c>
      <c r="E27" s="88"/>
      <c r="I27" s="174" t="s">
        <v>366</v>
      </c>
    </row>
    <row r="28" spans="1:13" s="80" customFormat="1" ht="12" thickBot="1">
      <c r="A28" s="59"/>
      <c r="B28" s="89"/>
      <c r="C28" s="59"/>
      <c r="D28" s="59"/>
      <c r="E28" s="89"/>
      <c r="F28" s="59"/>
      <c r="G28" s="59"/>
      <c r="H28" s="59"/>
      <c r="I28" s="59"/>
      <c r="J28" s="59"/>
      <c r="K28" s="59"/>
      <c r="L28" s="59"/>
      <c r="M28" s="59"/>
    </row>
    <row r="29" spans="1:13" s="80" customFormat="1" ht="14.25" customHeight="1" thickTop="1">
      <c r="A29" s="61" t="s">
        <v>224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1:13" s="80" customFormat="1" ht="11.25">
      <c r="A30" s="62" t="s">
        <v>225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  <row r="31" spans="1:13" s="80" customFormat="1" ht="11.25">
      <c r="A31" s="67" t="s">
        <v>226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 s="80" customFormat="1" ht="11.25">
      <c r="A32" s="77" t="s">
        <v>342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1:13" s="80" customFormat="1" ht="14.25" customHeight="1">
      <c r="A33" s="62" t="s">
        <v>227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74" t="s">
        <v>230</v>
      </c>
      <c r="M33" s="62"/>
    </row>
    <row r="34" s="80" customFormat="1" ht="11.25">
      <c r="L34" s="85"/>
    </row>
    <row r="35" spans="1:13" s="80" customFormat="1" ht="11.2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7"/>
      <c r="M35" s="84"/>
    </row>
    <row r="36" spans="1:13" s="80" customFormat="1" ht="14.25" customHeight="1">
      <c r="A36" s="62" t="s">
        <v>228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79" t="s">
        <v>230</v>
      </c>
      <c r="M36" s="62"/>
    </row>
    <row r="37" s="80" customFormat="1" ht="11.25">
      <c r="L37" s="85"/>
    </row>
    <row r="38" spans="1:13" s="80" customFormat="1" ht="11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7"/>
      <c r="M38" s="84"/>
    </row>
    <row r="39" spans="1:13" s="80" customFormat="1" ht="14.25" customHeight="1">
      <c r="A39" s="62" t="s">
        <v>229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79" t="s">
        <v>230</v>
      </c>
      <c r="M39" s="62"/>
    </row>
    <row r="40" s="80" customFormat="1" ht="11.25">
      <c r="L40" s="85"/>
    </row>
    <row r="41" spans="1:13" s="80" customFormat="1" ht="12" thickBo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86"/>
      <c r="M41" s="59"/>
    </row>
    <row r="42" s="80" customFormat="1" ht="14.25" customHeight="1" thickTop="1"/>
    <row r="43" s="80" customFormat="1" ht="14.25" customHeight="1"/>
    <row r="44" spans="9:10" s="80" customFormat="1" ht="14.25" customHeight="1">
      <c r="I44" s="81"/>
      <c r="J44" s="81"/>
    </row>
    <row r="45" spans="9:10" s="80" customFormat="1" ht="11.25">
      <c r="I45" s="81"/>
      <c r="J45" s="81"/>
    </row>
    <row r="46" spans="4:10" s="80" customFormat="1" ht="11.25">
      <c r="D46" s="90"/>
      <c r="E46" s="81"/>
      <c r="F46" s="81"/>
      <c r="G46" s="81"/>
      <c r="H46" s="81"/>
      <c r="I46" s="81"/>
      <c r="J46" s="81"/>
    </row>
    <row r="47" s="80" customFormat="1" ht="11.25"/>
    <row r="48" s="80" customFormat="1" ht="11.25"/>
    <row r="49" s="80" customFormat="1" ht="11.25"/>
    <row r="50" s="80" customFormat="1" ht="11.25"/>
    <row r="51" s="80" customFormat="1" ht="11.25"/>
    <row r="52" s="80" customFormat="1" ht="11.25"/>
    <row r="53" s="80" customFormat="1" ht="11.25"/>
    <row r="54" s="80" customFormat="1" ht="11.25"/>
    <row r="55" s="80" customFormat="1" ht="11.25"/>
    <row r="56" s="80" customFormat="1" ht="11.25"/>
    <row r="57" s="80" customFormat="1" ht="11.25"/>
    <row r="58" s="80" customFormat="1" ht="11.25"/>
    <row r="59" s="80" customFormat="1" ht="11.25"/>
    <row r="60" s="80" customFormat="1" ht="11.25"/>
    <row r="61" s="80" customFormat="1" ht="11.25"/>
    <row r="62" s="80" customFormat="1" ht="11.25"/>
    <row r="63" s="80" customFormat="1" ht="11.25"/>
    <row r="64" s="80" customFormat="1" ht="11.25"/>
    <row r="65" s="80" customFormat="1" ht="11.25"/>
    <row r="66" s="80" customFormat="1" ht="11.25"/>
  </sheetData>
  <sheetProtection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11"/>
  <sheetViews>
    <sheetView zoomScale="90" zoomScaleNormal="90" zoomScalePageLayoutView="0" workbookViewId="0" topLeftCell="A1">
      <selection activeCell="I44" sqref="I44"/>
    </sheetView>
  </sheetViews>
  <sheetFormatPr defaultColWidth="9.140625" defaultRowHeight="12.75"/>
  <cols>
    <col min="1" max="3" width="5.57421875" style="0" customWidth="1"/>
  </cols>
  <sheetData>
    <row r="1" spans="1:13" ht="15.75">
      <c r="A1" s="96" t="s">
        <v>158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.75">
      <c r="A2" s="9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>
      <c r="A4" s="97" t="s">
        <v>337</v>
      </c>
      <c r="B4" s="97"/>
      <c r="C4" s="97"/>
      <c r="D4" s="97"/>
      <c r="E4" s="98"/>
      <c r="F4" s="98"/>
      <c r="G4" s="98"/>
      <c r="H4" s="98"/>
      <c r="I4" s="98"/>
      <c r="J4" s="98"/>
      <c r="K4" s="98"/>
      <c r="L4" s="98"/>
      <c r="M4" s="98"/>
    </row>
    <row r="5" spans="1:13" ht="12.75">
      <c r="A5" s="97"/>
      <c r="B5" s="97" t="s">
        <v>212</v>
      </c>
      <c r="C5" s="97"/>
      <c r="D5" s="97"/>
      <c r="E5" s="98"/>
      <c r="F5" s="98"/>
      <c r="G5" s="98"/>
      <c r="H5" s="98"/>
      <c r="I5" s="98"/>
      <c r="J5" s="98"/>
      <c r="K5" s="98"/>
      <c r="L5" s="98"/>
      <c r="M5" s="98"/>
    </row>
    <row r="6" spans="1:13" ht="12.7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12.75">
      <c r="A7" s="98"/>
      <c r="B7" s="98" t="s">
        <v>288</v>
      </c>
      <c r="C7" s="97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2.75">
      <c r="A8" s="98"/>
      <c r="B8" s="98" t="s">
        <v>287</v>
      </c>
      <c r="C8" s="46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ht="12.75">
      <c r="A9" s="98"/>
      <c r="B9" s="98" t="s">
        <v>338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3" ht="12.75">
      <c r="A10" s="98"/>
      <c r="B10" s="98" t="s">
        <v>333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3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3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12.75">
      <c r="A13" s="98"/>
      <c r="B13" s="98" t="s">
        <v>291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2.75">
      <c r="A14" s="98"/>
      <c r="B14" s="98" t="s">
        <v>292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</row>
    <row r="15" spans="1:13" ht="12.75">
      <c r="A15" s="98"/>
      <c r="B15" s="98" t="s">
        <v>332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12.75">
      <c r="A16" s="98"/>
      <c r="B16" s="98" t="s">
        <v>331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1:13" ht="12.7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12.75" customHeight="1">
      <c r="A18" s="98"/>
      <c r="B18" s="97" t="s">
        <v>326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1:13" ht="12.75">
      <c r="A19" s="98"/>
      <c r="B19" s="97" t="s">
        <v>327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</row>
    <row r="20" spans="1:13" ht="12.7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12.7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  <row r="22" spans="1:13" ht="12.75">
      <c r="A22" s="98"/>
      <c r="B22" s="98" t="s">
        <v>290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1:13" ht="12.75">
      <c r="A23" s="98"/>
      <c r="B23" s="98" t="s">
        <v>325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2.75">
      <c r="A24" s="98"/>
      <c r="B24" s="98" t="s">
        <v>329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2.75">
      <c r="A25" s="98"/>
      <c r="B25" s="98" t="s">
        <v>330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2.7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</row>
    <row r="27" spans="1:13" ht="12.75">
      <c r="A27" s="98"/>
      <c r="B27" s="97" t="s">
        <v>289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1:13" ht="12.75">
      <c r="A28" s="98"/>
      <c r="B28" s="97" t="s">
        <v>328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1:13" ht="12.7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1:13" ht="12.7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46"/>
      <c r="M30" s="46"/>
    </row>
    <row r="31" spans="1:13" ht="12.75" customHeight="1">
      <c r="A31" s="99"/>
      <c r="B31" s="98" t="s">
        <v>293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1:13" ht="12.75" customHeight="1">
      <c r="A32" s="99"/>
      <c r="B32" s="98" t="s">
        <v>294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 ht="12.75" customHeight="1">
      <c r="A33" s="99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1:13" ht="12.75" customHeight="1">
      <c r="A34" s="99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1:13" ht="12.75" customHeight="1">
      <c r="A35" s="99"/>
      <c r="B35" s="98" t="s">
        <v>323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1:13" ht="12.75" customHeight="1">
      <c r="A36" s="99"/>
      <c r="B36" s="98" t="s">
        <v>324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spans="1:13" ht="12.75" customHeight="1">
      <c r="A37" s="99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1:13" ht="12.75" customHeight="1">
      <c r="A38" s="99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</row>
    <row r="39" spans="1:13" ht="12.75" customHeight="1">
      <c r="A39" s="99"/>
      <c r="B39" s="98" t="s">
        <v>322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1:13" ht="12.75" customHeight="1">
      <c r="A40" s="99"/>
      <c r="B40" s="98" t="s">
        <v>295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1:13" ht="12.75" customHeight="1">
      <c r="A41" s="29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 customHeight="1">
      <c r="A42" s="2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 customHeight="1">
      <c r="A43" s="2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 customHeight="1">
      <c r="A44" s="29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 customHeight="1">
      <c r="A45" s="29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 customHeight="1">
      <c r="A46" s="29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 customHeight="1">
      <c r="A47" s="29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 customHeight="1">
      <c r="A48" s="29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1" ht="12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2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2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2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2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2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2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2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2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2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ht="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ht="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ht="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ht="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1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ht="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1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</sheetData>
  <sheetProtection selectLockedCells="1" selectUnlockedCells="1"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5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0.7109375" style="0" customWidth="1"/>
    <col min="2" max="2" width="14.8515625" style="0" customWidth="1"/>
    <col min="4" max="4" width="11.7109375" style="0" bestFit="1" customWidth="1"/>
    <col min="5" max="5" width="12.8515625" style="0" bestFit="1" customWidth="1"/>
    <col min="9" max="9" width="12.28125" style="0" bestFit="1" customWidth="1"/>
    <col min="10" max="10" width="12.8515625" style="0" bestFit="1" customWidth="1"/>
    <col min="12" max="12" width="5.7109375" style="0" customWidth="1"/>
  </cols>
  <sheetData>
    <row r="1" spans="1:2" ht="18">
      <c r="A1" s="42" t="s">
        <v>49</v>
      </c>
      <c r="B1" s="45">
        <f>'Signature Page'!$B$10</f>
        <v>0</v>
      </c>
    </row>
    <row r="2" spans="1:2" ht="18">
      <c r="A2" s="8" t="s">
        <v>50</v>
      </c>
      <c r="B2" s="106" t="s">
        <v>344</v>
      </c>
    </row>
    <row r="4" ht="18">
      <c r="F4" s="91" t="s">
        <v>244</v>
      </c>
    </row>
    <row r="5" ht="18">
      <c r="F5" s="91" t="s">
        <v>245</v>
      </c>
    </row>
    <row r="6" ht="18">
      <c r="F6" s="91" t="s">
        <v>346</v>
      </c>
    </row>
    <row r="9" spans="8:9" ht="12.75">
      <c r="H9" s="6" t="s">
        <v>203</v>
      </c>
      <c r="I9" s="6" t="s">
        <v>203</v>
      </c>
    </row>
    <row r="10" spans="2:9" ht="12.75">
      <c r="B10" s="6"/>
      <c r="C10" s="6" t="s">
        <v>247</v>
      </c>
      <c r="D10" s="6" t="s">
        <v>247</v>
      </c>
      <c r="G10" s="6" t="s">
        <v>196</v>
      </c>
      <c r="H10" s="6" t="s">
        <v>252</v>
      </c>
      <c r="I10" s="6" t="s">
        <v>254</v>
      </c>
    </row>
    <row r="11" spans="2:11" ht="12.75">
      <c r="B11" s="6" t="s">
        <v>217</v>
      </c>
      <c r="C11" s="6" t="s">
        <v>248</v>
      </c>
      <c r="D11" s="6" t="s">
        <v>249</v>
      </c>
      <c r="E11" s="6" t="s">
        <v>203</v>
      </c>
      <c r="F11" s="6" t="s">
        <v>251</v>
      </c>
      <c r="G11" s="6" t="s">
        <v>251</v>
      </c>
      <c r="H11" s="6" t="s">
        <v>253</v>
      </c>
      <c r="I11" s="6" t="s">
        <v>253</v>
      </c>
      <c r="J11" s="93" t="s">
        <v>255</v>
      </c>
      <c r="K11" s="93" t="s">
        <v>257</v>
      </c>
    </row>
    <row r="12" spans="2:13" ht="12.75">
      <c r="B12" s="92" t="s">
        <v>246</v>
      </c>
      <c r="C12" s="92" t="s">
        <v>246</v>
      </c>
      <c r="D12" s="92" t="s">
        <v>246</v>
      </c>
      <c r="E12" s="92" t="s">
        <v>250</v>
      </c>
      <c r="F12" s="92" t="s">
        <v>252</v>
      </c>
      <c r="G12" s="92" t="s">
        <v>246</v>
      </c>
      <c r="H12" s="92" t="s">
        <v>198</v>
      </c>
      <c r="I12" s="92" t="s">
        <v>198</v>
      </c>
      <c r="J12" s="92" t="s">
        <v>256</v>
      </c>
      <c r="K12" s="92" t="s">
        <v>246</v>
      </c>
      <c r="M12" s="92" t="s">
        <v>258</v>
      </c>
    </row>
    <row r="14" ht="12.75">
      <c r="A14" s="3" t="s">
        <v>259</v>
      </c>
    </row>
    <row r="15" spans="1:13" ht="12.75">
      <c r="A15" s="11" t="s">
        <v>260</v>
      </c>
      <c r="M15">
        <f>SUM(B15:K15)</f>
        <v>0</v>
      </c>
    </row>
    <row r="16" spans="1:13" ht="12.75">
      <c r="A16" s="11" t="s">
        <v>261</v>
      </c>
      <c r="M16">
        <f>SUM(B16:K16)</f>
        <v>0</v>
      </c>
    </row>
    <row r="17" spans="1:13" ht="12.75">
      <c r="A17" s="11" t="s">
        <v>262</v>
      </c>
      <c r="M17">
        <f>SUM(B17:K17)</f>
        <v>0</v>
      </c>
    </row>
    <row r="18" spans="1:13" ht="12.75">
      <c r="A18" s="11" t="s">
        <v>263</v>
      </c>
      <c r="M18">
        <f>SUM(B18:K18)</f>
        <v>0</v>
      </c>
    </row>
    <row r="19" spans="1:13" ht="12.75">
      <c r="A19" s="11" t="s">
        <v>264</v>
      </c>
      <c r="M19">
        <f>SUM(B19:K19)</f>
        <v>0</v>
      </c>
    </row>
    <row r="21" spans="1:13" ht="12.75">
      <c r="A21" s="11" t="s">
        <v>265</v>
      </c>
      <c r="B21" s="94">
        <f>SUM(B15:B19)</f>
        <v>0</v>
      </c>
      <c r="C21" s="94">
        <f aca="true" t="shared" si="0" ref="C21:M21">SUM(C15:C19)</f>
        <v>0</v>
      </c>
      <c r="D21" s="94">
        <f t="shared" si="0"/>
        <v>0</v>
      </c>
      <c r="E21" s="94">
        <f t="shared" si="0"/>
        <v>0</v>
      </c>
      <c r="F21" s="94">
        <f t="shared" si="0"/>
        <v>0</v>
      </c>
      <c r="G21" s="94">
        <f t="shared" si="0"/>
        <v>0</v>
      </c>
      <c r="H21" s="94">
        <f t="shared" si="0"/>
        <v>0</v>
      </c>
      <c r="I21" s="94">
        <f t="shared" si="0"/>
        <v>0</v>
      </c>
      <c r="J21" s="94">
        <f t="shared" si="0"/>
        <v>0</v>
      </c>
      <c r="K21" s="94">
        <f t="shared" si="0"/>
        <v>0</v>
      </c>
      <c r="L21" s="94"/>
      <c r="M21" s="94">
        <f t="shared" si="0"/>
        <v>0</v>
      </c>
    </row>
    <row r="24" ht="12.75">
      <c r="A24" s="3" t="s">
        <v>266</v>
      </c>
    </row>
    <row r="25" ht="12.75">
      <c r="A25" s="11" t="s">
        <v>267</v>
      </c>
    </row>
    <row r="26" spans="1:13" ht="12.75">
      <c r="A26" s="11" t="s">
        <v>268</v>
      </c>
      <c r="M26">
        <f>SUM(B26:K26)</f>
        <v>0</v>
      </c>
    </row>
    <row r="27" spans="1:13" ht="12.75">
      <c r="A27" s="11" t="s">
        <v>269</v>
      </c>
      <c r="M27">
        <f>SUM(B27:K27)</f>
        <v>0</v>
      </c>
    </row>
    <row r="28" ht="12.75">
      <c r="A28" s="11" t="s">
        <v>270</v>
      </c>
    </row>
    <row r="29" spans="1:13" ht="12.75">
      <c r="A29" s="11" t="s">
        <v>268</v>
      </c>
      <c r="M29">
        <f>SUM(B29:K29)</f>
        <v>0</v>
      </c>
    </row>
    <row r="30" spans="1:13" ht="12.75">
      <c r="A30" s="11" t="s">
        <v>269</v>
      </c>
      <c r="M30">
        <f>SUM(B30:K30)</f>
        <v>0</v>
      </c>
    </row>
    <row r="31" ht="12.75">
      <c r="A31" s="11" t="s">
        <v>271</v>
      </c>
    </row>
    <row r="32" spans="1:13" ht="12.75">
      <c r="A32" s="11" t="s">
        <v>268</v>
      </c>
      <c r="M32">
        <f>SUM(B32:K32)</f>
        <v>0</v>
      </c>
    </row>
    <row r="33" spans="1:13" ht="12.75">
      <c r="A33" s="11" t="s">
        <v>269</v>
      </c>
      <c r="M33">
        <f>SUM(B33:K33)</f>
        <v>0</v>
      </c>
    </row>
    <row r="35" spans="1:13" ht="12.75">
      <c r="A35" s="11" t="s">
        <v>272</v>
      </c>
      <c r="B35" s="94">
        <f>SUM(B26:B33)</f>
        <v>0</v>
      </c>
      <c r="C35" s="94">
        <f aca="true" t="shared" si="1" ref="C35:M35">SUM(C26:C33)</f>
        <v>0</v>
      </c>
      <c r="D35" s="94">
        <f t="shared" si="1"/>
        <v>0</v>
      </c>
      <c r="E35" s="94">
        <f t="shared" si="1"/>
        <v>0</v>
      </c>
      <c r="F35" s="94">
        <f t="shared" si="1"/>
        <v>0</v>
      </c>
      <c r="G35" s="94">
        <f t="shared" si="1"/>
        <v>0</v>
      </c>
      <c r="H35" s="94">
        <f t="shared" si="1"/>
        <v>0</v>
      </c>
      <c r="I35" s="94">
        <f t="shared" si="1"/>
        <v>0</v>
      </c>
      <c r="J35" s="94">
        <f t="shared" si="1"/>
        <v>0</v>
      </c>
      <c r="K35" s="94">
        <f t="shared" si="1"/>
        <v>0</v>
      </c>
      <c r="L35" s="94"/>
      <c r="M35" s="94">
        <f t="shared" si="1"/>
        <v>0</v>
      </c>
    </row>
    <row r="38" ht="12.75">
      <c r="A38" s="11" t="s">
        <v>273</v>
      </c>
    </row>
    <row r="39" spans="1:13" ht="12.75">
      <c r="A39" s="11" t="s">
        <v>274</v>
      </c>
      <c r="B39">
        <f>+B21-B35</f>
        <v>0</v>
      </c>
      <c r="C39">
        <f aca="true" t="shared" si="2" ref="C39:M39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M39">
        <f t="shared" si="2"/>
        <v>0</v>
      </c>
    </row>
    <row r="41" ht="12.75">
      <c r="A41" s="11" t="s">
        <v>279</v>
      </c>
    </row>
    <row r="42" spans="1:13" ht="12.75">
      <c r="A42" s="11" t="s">
        <v>280</v>
      </c>
      <c r="M42">
        <f>SUM(B42:K42)</f>
        <v>0</v>
      </c>
    </row>
    <row r="43" spans="1:13" ht="12.75">
      <c r="A43" s="11" t="s">
        <v>281</v>
      </c>
      <c r="M43">
        <f>SUM(B43:K43)</f>
        <v>0</v>
      </c>
    </row>
    <row r="45" ht="12.75">
      <c r="A45" s="11" t="s">
        <v>282</v>
      </c>
    </row>
    <row r="46" spans="1:13" ht="12.75">
      <c r="A46" s="11" t="s">
        <v>283</v>
      </c>
      <c r="B46" s="94">
        <f>SUM(B42:B43)</f>
        <v>0</v>
      </c>
      <c r="C46" s="94">
        <f aca="true" t="shared" si="3" ref="C46:M46">SUM(C42:C43)</f>
        <v>0</v>
      </c>
      <c r="D46" s="94">
        <f t="shared" si="3"/>
        <v>0</v>
      </c>
      <c r="E46" s="94">
        <f t="shared" si="3"/>
        <v>0</v>
      </c>
      <c r="F46" s="94">
        <f t="shared" si="3"/>
        <v>0</v>
      </c>
      <c r="G46" s="94">
        <f t="shared" si="3"/>
        <v>0</v>
      </c>
      <c r="H46" s="94">
        <f t="shared" si="3"/>
        <v>0</v>
      </c>
      <c r="I46" s="94">
        <f t="shared" si="3"/>
        <v>0</v>
      </c>
      <c r="J46" s="94">
        <f t="shared" si="3"/>
        <v>0</v>
      </c>
      <c r="K46" s="94">
        <f t="shared" si="3"/>
        <v>0</v>
      </c>
      <c r="L46" s="94"/>
      <c r="M46" s="94">
        <f t="shared" si="3"/>
        <v>0</v>
      </c>
    </row>
    <row r="49" spans="1:13" ht="12.75">
      <c r="A49" s="11" t="s">
        <v>284</v>
      </c>
      <c r="B49">
        <f>+B39+B46</f>
        <v>0</v>
      </c>
      <c r="C49">
        <f aca="true" t="shared" si="4" ref="C49:M49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0</v>
      </c>
      <c r="H49">
        <f t="shared" si="4"/>
        <v>0</v>
      </c>
      <c r="I49">
        <f t="shared" si="4"/>
        <v>0</v>
      </c>
      <c r="J49">
        <f t="shared" si="4"/>
        <v>0</v>
      </c>
      <c r="K49">
        <f t="shared" si="4"/>
        <v>0</v>
      </c>
      <c r="M49">
        <f t="shared" si="4"/>
        <v>0</v>
      </c>
    </row>
    <row r="51" spans="1:13" ht="12.75">
      <c r="A51" s="11" t="s">
        <v>285</v>
      </c>
      <c r="M51">
        <f>SUM(B51:K51)</f>
        <v>0</v>
      </c>
    </row>
    <row r="54" spans="1:13" ht="13.5" thickBot="1">
      <c r="A54" s="11" t="s">
        <v>286</v>
      </c>
      <c r="B54" s="95">
        <f>+B49+B51</f>
        <v>0</v>
      </c>
      <c r="C54" s="95">
        <f>+C49+C51</f>
        <v>0</v>
      </c>
      <c r="D54" s="95">
        <f aca="true" t="shared" si="5" ref="D54:K54">+D49+D51</f>
        <v>0</v>
      </c>
      <c r="E54" s="95">
        <f t="shared" si="5"/>
        <v>0</v>
      </c>
      <c r="F54" s="95">
        <f t="shared" si="5"/>
        <v>0</v>
      </c>
      <c r="G54" s="95">
        <f t="shared" si="5"/>
        <v>0</v>
      </c>
      <c r="H54" s="95">
        <f t="shared" si="5"/>
        <v>0</v>
      </c>
      <c r="I54" s="95">
        <f t="shared" si="5"/>
        <v>0</v>
      </c>
      <c r="J54" s="95">
        <f t="shared" si="5"/>
        <v>0</v>
      </c>
      <c r="K54" s="95">
        <f t="shared" si="5"/>
        <v>0</v>
      </c>
      <c r="L54" s="95"/>
      <c r="M54" s="95">
        <f>+M49+M51</f>
        <v>0</v>
      </c>
    </row>
    <row r="55" ht="13.5" thickTop="1"/>
  </sheetData>
  <sheetProtection/>
  <printOptions/>
  <pageMargins left="0.7" right="0.7" top="0.48" bottom="0.75" header="0.3" footer="0.3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55"/>
  <sheetViews>
    <sheetView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39.140625" style="0" customWidth="1"/>
    <col min="2" max="2" width="38.7109375" style="0" customWidth="1"/>
    <col min="3" max="3" width="24.8515625" style="0" customWidth="1"/>
    <col min="4" max="4" width="36.421875" style="0" customWidth="1"/>
    <col min="5" max="5" width="19.57421875" style="0" customWidth="1"/>
    <col min="6" max="6" width="12.140625" style="0" bestFit="1" customWidth="1"/>
    <col min="7" max="7" width="13.421875" style="0" bestFit="1" customWidth="1"/>
    <col min="9" max="9" width="12.00390625" style="0" bestFit="1" customWidth="1"/>
    <col min="11" max="11" width="17.00390625" style="120" bestFit="1" customWidth="1"/>
  </cols>
  <sheetData>
    <row r="1" spans="1:2" ht="18">
      <c r="A1" s="42" t="s">
        <v>49</v>
      </c>
      <c r="B1" s="45">
        <f>'Signature Page'!$B$10</f>
        <v>0</v>
      </c>
    </row>
    <row r="2" spans="1:2" ht="18">
      <c r="A2" s="8" t="s">
        <v>50</v>
      </c>
      <c r="B2" s="28" t="str">
        <f>'Governmental Funds'!B2</f>
        <v>2018-2019</v>
      </c>
    </row>
    <row r="3" spans="3:4" ht="18">
      <c r="C3" s="51" t="s">
        <v>0</v>
      </c>
      <c r="D3" s="10"/>
    </row>
    <row r="4" ht="15.75">
      <c r="C4" s="109" t="s">
        <v>345</v>
      </c>
    </row>
    <row r="5" ht="15.75">
      <c r="C5" s="109"/>
    </row>
    <row r="6" spans="1:12" ht="12.75">
      <c r="A6" s="98" t="s">
        <v>291</v>
      </c>
      <c r="B6" s="98"/>
      <c r="C6" s="98"/>
      <c r="D6" s="98"/>
      <c r="E6" s="98"/>
      <c r="F6" s="98"/>
      <c r="G6" s="98"/>
      <c r="H6" s="98"/>
      <c r="I6" s="98"/>
      <c r="J6" s="98"/>
      <c r="K6" s="121"/>
      <c r="L6" s="98"/>
    </row>
    <row r="7" spans="1:12" ht="12.75">
      <c r="A7" s="98" t="s">
        <v>292</v>
      </c>
      <c r="B7" s="98"/>
      <c r="C7" s="98"/>
      <c r="D7" s="98"/>
      <c r="E7" s="98"/>
      <c r="F7" s="98"/>
      <c r="G7" s="98"/>
      <c r="H7" s="98"/>
      <c r="I7" s="98"/>
      <c r="J7" s="98"/>
      <c r="K7" s="121"/>
      <c r="L7" s="98"/>
    </row>
    <row r="8" spans="1:12" ht="12.75">
      <c r="A8" s="98" t="s">
        <v>332</v>
      </c>
      <c r="B8" s="98"/>
      <c r="C8" s="98"/>
      <c r="D8" s="98"/>
      <c r="E8" s="98"/>
      <c r="F8" s="98"/>
      <c r="G8" s="98"/>
      <c r="H8" s="98"/>
      <c r="I8" s="98"/>
      <c r="J8" s="98"/>
      <c r="K8" s="121"/>
      <c r="L8" s="98"/>
    </row>
    <row r="9" spans="1:12" ht="12.75">
      <c r="A9" s="98" t="s">
        <v>331</v>
      </c>
      <c r="B9" s="98"/>
      <c r="C9" s="98"/>
      <c r="D9" s="98"/>
      <c r="E9" s="98"/>
      <c r="F9" s="98"/>
      <c r="G9" s="98"/>
      <c r="H9" s="98"/>
      <c r="I9" s="98"/>
      <c r="J9" s="98"/>
      <c r="K9" s="121"/>
      <c r="L9" s="98"/>
    </row>
    <row r="10" ht="15.75">
      <c r="C10" s="1"/>
    </row>
    <row r="11" spans="2:4" ht="12.75">
      <c r="B11" s="40" t="s">
        <v>156</v>
      </c>
      <c r="C11" s="118" t="s">
        <v>350</v>
      </c>
      <c r="D11" s="118"/>
    </row>
    <row r="12" spans="2:7" ht="12.75">
      <c r="B12" s="41" t="s">
        <v>157</v>
      </c>
      <c r="C12" s="118" t="s">
        <v>53</v>
      </c>
      <c r="D12" s="118" t="s">
        <v>351</v>
      </c>
      <c r="F12" s="118"/>
      <c r="G12" s="118"/>
    </row>
    <row r="13" spans="2:7" ht="12.75">
      <c r="B13" s="92" t="s">
        <v>41</v>
      </c>
      <c r="C13" s="118" t="s">
        <v>54</v>
      </c>
      <c r="D13" s="118" t="s">
        <v>41</v>
      </c>
      <c r="F13" s="118"/>
      <c r="G13" s="118"/>
    </row>
    <row r="14" spans="1:7" ht="12.75">
      <c r="A14" s="11" t="s">
        <v>1</v>
      </c>
      <c r="F14" s="118"/>
      <c r="G14" s="118"/>
    </row>
    <row r="15" spans="1:4" ht="12.75">
      <c r="A15" s="2" t="s">
        <v>2</v>
      </c>
      <c r="B15" s="122">
        <v>1619741.84</v>
      </c>
      <c r="C15" s="123">
        <v>-1619741.84</v>
      </c>
      <c r="D15" s="120">
        <f>+B15+C15</f>
        <v>0</v>
      </c>
    </row>
    <row r="16" spans="1:4" ht="12.75">
      <c r="A16" s="2" t="s">
        <v>43</v>
      </c>
      <c r="B16" s="122">
        <v>7762624.38</v>
      </c>
      <c r="C16" s="123"/>
      <c r="D16" s="120">
        <f aca="true" t="shared" si="0" ref="D16:D23">+B16+C16</f>
        <v>7762624.38</v>
      </c>
    </row>
    <row r="17" spans="1:4" ht="12.75">
      <c r="A17" s="2" t="s">
        <v>42</v>
      </c>
      <c r="B17" s="122">
        <v>3255</v>
      </c>
      <c r="C17" s="123"/>
      <c r="D17" s="120">
        <f t="shared" si="0"/>
        <v>3255</v>
      </c>
    </row>
    <row r="18" spans="1:4" ht="12.75">
      <c r="A18" s="2" t="s">
        <v>5</v>
      </c>
      <c r="B18" s="122">
        <v>0</v>
      </c>
      <c r="C18" s="123"/>
      <c r="D18" s="120">
        <f t="shared" si="0"/>
        <v>0</v>
      </c>
    </row>
    <row r="19" spans="1:4" ht="12.75">
      <c r="A19" s="2" t="s">
        <v>3</v>
      </c>
      <c r="B19" s="122">
        <v>0</v>
      </c>
      <c r="C19" s="123"/>
      <c r="D19" s="120">
        <f t="shared" si="0"/>
        <v>0</v>
      </c>
    </row>
    <row r="20" spans="1:4" ht="12.75">
      <c r="A20" s="2" t="s">
        <v>11</v>
      </c>
      <c r="B20" s="124">
        <v>0</v>
      </c>
      <c r="C20" s="123"/>
      <c r="D20" s="120">
        <f t="shared" si="0"/>
        <v>0</v>
      </c>
    </row>
    <row r="21" spans="1:4" ht="12.75">
      <c r="A21" s="2" t="s">
        <v>44</v>
      </c>
      <c r="B21" s="124">
        <v>176812.86</v>
      </c>
      <c r="C21" s="123"/>
      <c r="D21" s="120">
        <f t="shared" si="0"/>
        <v>176812.86</v>
      </c>
    </row>
    <row r="22" spans="1:4" ht="12.75">
      <c r="A22" s="2" t="s">
        <v>29</v>
      </c>
      <c r="B22" s="124">
        <v>7568.54</v>
      </c>
      <c r="C22" s="123">
        <v>-7568.54</v>
      </c>
      <c r="D22" s="120">
        <f t="shared" si="0"/>
        <v>0</v>
      </c>
    </row>
    <row r="23" spans="1:4" ht="12.75">
      <c r="A23" s="2" t="s">
        <v>30</v>
      </c>
      <c r="B23" s="125">
        <v>0</v>
      </c>
      <c r="C23" s="123"/>
      <c r="D23" s="126">
        <f t="shared" si="0"/>
        <v>0</v>
      </c>
    </row>
    <row r="24" spans="1:4" ht="12.75">
      <c r="A24" s="4" t="s">
        <v>34</v>
      </c>
      <c r="B24" s="127">
        <f>SUM(B15:B23)</f>
        <v>9570002.62</v>
      </c>
      <c r="C24" s="123"/>
      <c r="D24" s="127">
        <f>SUM(D15:D23)</f>
        <v>7942692.24</v>
      </c>
    </row>
    <row r="25" spans="2:4" ht="12.75">
      <c r="B25" s="120"/>
      <c r="C25" s="123"/>
      <c r="D25" s="120"/>
    </row>
    <row r="26" spans="1:4" ht="12.75">
      <c r="A26" s="11" t="s">
        <v>4</v>
      </c>
      <c r="B26" s="120"/>
      <c r="C26" s="123"/>
      <c r="D26" s="120"/>
    </row>
    <row r="27" spans="1:4" ht="12.75">
      <c r="A27" s="2" t="s">
        <v>6</v>
      </c>
      <c r="B27" s="122">
        <v>1176264.21</v>
      </c>
      <c r="C27" s="123"/>
      <c r="D27" s="120">
        <f>+B27+C27</f>
        <v>1176264.21</v>
      </c>
    </row>
    <row r="28" spans="1:4" ht="12.75">
      <c r="A28" s="2" t="s">
        <v>7</v>
      </c>
      <c r="B28" s="125">
        <v>0</v>
      </c>
      <c r="C28" s="123"/>
      <c r="D28" s="126">
        <f>+B28+C28</f>
        <v>0</v>
      </c>
    </row>
    <row r="29" spans="1:4" ht="12.75">
      <c r="A29" s="4" t="s">
        <v>275</v>
      </c>
      <c r="B29" s="127">
        <f>SUM(B27:B28)</f>
        <v>1176264.21</v>
      </c>
      <c r="C29" s="123"/>
      <c r="D29" s="127">
        <f>SUM(D27:D28)</f>
        <v>1176264.21</v>
      </c>
    </row>
    <row r="30" spans="2:4" ht="12.75">
      <c r="B30" s="120"/>
      <c r="C30" s="123"/>
      <c r="D30" s="120"/>
    </row>
    <row r="31" spans="1:4" ht="12.75">
      <c r="A31" s="11" t="s">
        <v>8</v>
      </c>
      <c r="B31" s="120"/>
      <c r="C31" s="123"/>
      <c r="D31" s="120"/>
    </row>
    <row r="32" spans="1:4" ht="12.75">
      <c r="A32" s="2" t="s">
        <v>31</v>
      </c>
      <c r="B32" s="122">
        <v>451835.59</v>
      </c>
      <c r="C32" s="123"/>
      <c r="D32" s="120">
        <f>+B32+C32</f>
        <v>451835.59</v>
      </c>
    </row>
    <row r="33" spans="1:4" ht="12.75">
      <c r="A33" s="2" t="s">
        <v>32</v>
      </c>
      <c r="B33" s="122">
        <v>0</v>
      </c>
      <c r="C33" s="123"/>
      <c r="D33" s="120">
        <f>+B33+C33</f>
        <v>0</v>
      </c>
    </row>
    <row r="34" spans="1:4" ht="12.75">
      <c r="A34" s="2" t="s">
        <v>9</v>
      </c>
      <c r="B34" s="122">
        <v>0</v>
      </c>
      <c r="C34" s="123"/>
      <c r="D34" s="120">
        <f>+B34+C34</f>
        <v>0</v>
      </c>
    </row>
    <row r="35" spans="1:4" ht="12.75">
      <c r="A35" s="2" t="s">
        <v>13</v>
      </c>
      <c r="B35" s="122">
        <v>365891</v>
      </c>
      <c r="C35" s="123"/>
      <c r="D35" s="120">
        <f>+B35+C35</f>
        <v>365891</v>
      </c>
    </row>
    <row r="36" spans="1:4" ht="12.75">
      <c r="A36" s="2" t="s">
        <v>339</v>
      </c>
      <c r="B36" s="125"/>
      <c r="C36" s="123"/>
      <c r="D36" s="126">
        <f>+B36+C36</f>
        <v>0</v>
      </c>
    </row>
    <row r="37" spans="1:4" ht="12.75">
      <c r="A37" s="4" t="s">
        <v>276</v>
      </c>
      <c r="B37" s="127">
        <f>SUM(B32:B36)</f>
        <v>817726.5900000001</v>
      </c>
      <c r="C37" s="123"/>
      <c r="D37" s="127">
        <f>SUM(D32:D36)</f>
        <v>817726.5900000001</v>
      </c>
    </row>
    <row r="38" spans="2:4" ht="12.75">
      <c r="B38" s="120"/>
      <c r="C38" s="123"/>
      <c r="D38" s="120"/>
    </row>
    <row r="39" spans="1:4" ht="12.75">
      <c r="A39" s="11" t="s">
        <v>10</v>
      </c>
      <c r="B39" s="120"/>
      <c r="C39" s="123"/>
      <c r="D39" s="120"/>
    </row>
    <row r="40" spans="1:4" ht="12.75">
      <c r="A40" s="2" t="s">
        <v>12</v>
      </c>
      <c r="B40" s="122">
        <v>0</v>
      </c>
      <c r="C40" s="123"/>
      <c r="D40" s="120">
        <f>+B40+C40</f>
        <v>0</v>
      </c>
    </row>
    <row r="41" spans="1:4" ht="12.75">
      <c r="A41" s="2" t="s">
        <v>45</v>
      </c>
      <c r="B41" s="122">
        <v>1554337.64</v>
      </c>
      <c r="C41" s="123"/>
      <c r="D41" s="120">
        <f>+B41+C41</f>
        <v>1554337.64</v>
      </c>
    </row>
    <row r="42" spans="1:4" ht="12.75">
      <c r="A42" s="2" t="s">
        <v>33</v>
      </c>
      <c r="B42" s="125">
        <v>0</v>
      </c>
      <c r="C42" s="123"/>
      <c r="D42" s="126">
        <f>+B42+C42</f>
        <v>0</v>
      </c>
    </row>
    <row r="43" spans="1:4" ht="12.75">
      <c r="A43" s="4" t="s">
        <v>277</v>
      </c>
      <c r="B43" s="127">
        <f>SUM(B40:B42)</f>
        <v>1554337.64</v>
      </c>
      <c r="C43" s="123"/>
      <c r="D43" s="127">
        <f>SUM(D40:D42)</f>
        <v>1554337.64</v>
      </c>
    </row>
    <row r="44" spans="2:4" ht="12.75">
      <c r="B44" s="120"/>
      <c r="C44" s="123"/>
      <c r="D44" s="120"/>
    </row>
    <row r="45" spans="1:9" ht="12.75">
      <c r="A45" s="7" t="s">
        <v>278</v>
      </c>
      <c r="B45" s="128">
        <f>+B24+B29+B37+B43</f>
        <v>13118331.059999999</v>
      </c>
      <c r="C45" s="123"/>
      <c r="D45" s="128">
        <f>+D24+D29+D37+D43</f>
        <v>11491020.68</v>
      </c>
      <c r="I45" s="5"/>
    </row>
    <row r="46" ht="13.5" thickBot="1"/>
    <row r="47" spans="2:5" ht="136.5" thickBot="1">
      <c r="B47" s="119" t="s">
        <v>353</v>
      </c>
      <c r="D47" s="119" t="s">
        <v>352</v>
      </c>
      <c r="E47" s="30"/>
    </row>
    <row r="48" spans="2:5" ht="12.75">
      <c r="B48" s="30"/>
      <c r="D48" s="30"/>
      <c r="E48" s="30"/>
    </row>
    <row r="49" spans="2:5" ht="12.75">
      <c r="B49" s="30"/>
      <c r="D49" s="30"/>
      <c r="E49" s="30"/>
    </row>
    <row r="50" spans="2:5" ht="12.75">
      <c r="B50" s="30"/>
      <c r="D50" s="30"/>
      <c r="E50" s="30"/>
    </row>
    <row r="51" spans="2:5" ht="12.75">
      <c r="B51" s="30"/>
      <c r="D51" s="30"/>
      <c r="E51" s="30"/>
    </row>
    <row r="52" spans="2:5" ht="12.75">
      <c r="B52" s="30"/>
      <c r="D52" s="30"/>
      <c r="E52" s="30"/>
    </row>
    <row r="53" ht="12.75">
      <c r="B53" s="30"/>
    </row>
    <row r="54" ht="12.75">
      <c r="B54" s="30"/>
    </row>
    <row r="55" ht="12.75">
      <c r="B55" s="30"/>
    </row>
  </sheetData>
  <sheetProtection selectLockedCells="1"/>
  <printOptions gridLines="1"/>
  <pageMargins left="0.75" right="0.75" top="0.75" bottom="0.75" header="0.5" footer="0.5"/>
  <pageSetup errors="dash" fitToHeight="1" fitToWidth="1" horizontalDpi="600" verticalDpi="600" orientation="landscape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P46"/>
  <sheetViews>
    <sheetView tabSelected="1" zoomScale="87" zoomScaleNormal="87" zoomScalePageLayoutView="0" workbookViewId="0" topLeftCell="A10">
      <selection activeCell="O13" sqref="O13:S46"/>
    </sheetView>
  </sheetViews>
  <sheetFormatPr defaultColWidth="9.140625" defaultRowHeight="12.75"/>
  <cols>
    <col min="2" max="2" width="45.140625" style="0" customWidth="1"/>
    <col min="3" max="5" width="15.7109375" style="0" customWidth="1"/>
    <col min="6" max="9" width="13.421875" style="0" customWidth="1"/>
    <col min="10" max="10" width="16.7109375" style="0" customWidth="1"/>
    <col min="11" max="11" width="16.57421875" style="0" customWidth="1"/>
    <col min="12" max="12" width="22.8515625" style="0" customWidth="1"/>
    <col min="14" max="14" width="9.8515625" style="0" bestFit="1" customWidth="1"/>
    <col min="15" max="15" width="12.140625" style="0" bestFit="1" customWidth="1"/>
    <col min="16" max="16" width="16.7109375" style="0" bestFit="1" customWidth="1"/>
  </cols>
  <sheetData>
    <row r="1" spans="2:3" ht="18">
      <c r="B1" s="42" t="s">
        <v>49</v>
      </c>
      <c r="C1" s="100">
        <f>'Signature Page'!$B$10</f>
        <v>0</v>
      </c>
    </row>
    <row r="2" spans="2:3" ht="18">
      <c r="B2" s="8" t="s">
        <v>50</v>
      </c>
      <c r="C2" s="28" t="str">
        <f>Revenues!B2</f>
        <v>2018-2019</v>
      </c>
    </row>
    <row r="3" spans="4:11" ht="18">
      <c r="D3" s="51" t="s">
        <v>0</v>
      </c>
      <c r="E3" s="6"/>
      <c r="F3" s="6"/>
      <c r="G3" s="6"/>
      <c r="H3" s="6"/>
      <c r="I3" s="6"/>
      <c r="K3" s="9"/>
    </row>
    <row r="4" ht="15.75">
      <c r="D4" s="47" t="s">
        <v>46</v>
      </c>
    </row>
    <row r="5" ht="15.75">
      <c r="K5" s="1"/>
    </row>
    <row r="6" spans="10:12" ht="12.75">
      <c r="J6" s="116" t="s">
        <v>203</v>
      </c>
      <c r="K6" s="118" t="s">
        <v>348</v>
      </c>
      <c r="L6" s="118"/>
    </row>
    <row r="7" spans="3:12" ht="12.75">
      <c r="C7" s="6" t="s">
        <v>190</v>
      </c>
      <c r="D7" s="6" t="s">
        <v>191</v>
      </c>
      <c r="E7" s="6" t="s">
        <v>192</v>
      </c>
      <c r="F7" s="6" t="s">
        <v>193</v>
      </c>
      <c r="G7" s="6" t="s">
        <v>194</v>
      </c>
      <c r="H7" s="6" t="s">
        <v>195</v>
      </c>
      <c r="I7" s="6" t="s">
        <v>196</v>
      </c>
      <c r="J7" s="116" t="s">
        <v>202</v>
      </c>
      <c r="K7" s="118" t="s">
        <v>53</v>
      </c>
      <c r="L7" s="118" t="s">
        <v>349</v>
      </c>
    </row>
    <row r="8" spans="3:12" ht="12.75">
      <c r="C8" s="48"/>
      <c r="D8" s="49" t="s">
        <v>197</v>
      </c>
      <c r="E8" s="49" t="s">
        <v>198</v>
      </c>
      <c r="F8" s="49" t="s">
        <v>199</v>
      </c>
      <c r="G8" s="49" t="s">
        <v>200</v>
      </c>
      <c r="H8" s="48"/>
      <c r="I8" s="48"/>
      <c r="J8" s="117" t="s">
        <v>204</v>
      </c>
      <c r="K8" s="118" t="s">
        <v>205</v>
      </c>
      <c r="L8" s="118" t="s">
        <v>204</v>
      </c>
    </row>
    <row r="9" spans="2:9" ht="14.25">
      <c r="B9" s="50" t="s">
        <v>14</v>
      </c>
      <c r="C9" s="39"/>
      <c r="D9" s="39"/>
      <c r="E9" s="39"/>
      <c r="F9" s="39"/>
      <c r="G9" s="39"/>
      <c r="H9" s="39"/>
      <c r="I9" s="39"/>
    </row>
    <row r="10" spans="2:12" ht="12.75">
      <c r="B10" s="2" t="s">
        <v>47</v>
      </c>
      <c r="C10" s="155"/>
      <c r="D10" s="155"/>
      <c r="E10" s="122">
        <v>0</v>
      </c>
      <c r="F10" s="155"/>
      <c r="G10" s="155"/>
      <c r="H10" s="155"/>
      <c r="I10" s="155"/>
      <c r="J10" s="120">
        <f>SUM(C10:I10)</f>
        <v>0</v>
      </c>
      <c r="K10" s="123"/>
      <c r="L10" s="120">
        <f>+J10+K10</f>
        <v>0</v>
      </c>
    </row>
    <row r="11" spans="2:12" ht="12.75">
      <c r="B11" s="2" t="s">
        <v>25</v>
      </c>
      <c r="C11" s="125">
        <v>1680948.13</v>
      </c>
      <c r="D11" s="125">
        <v>700687.12</v>
      </c>
      <c r="E11" s="125">
        <v>157411.35</v>
      </c>
      <c r="F11" s="125">
        <v>92324.69</v>
      </c>
      <c r="G11" s="125">
        <v>26323.27</v>
      </c>
      <c r="H11" s="125">
        <v>0</v>
      </c>
      <c r="I11" s="125">
        <v>0</v>
      </c>
      <c r="J11" s="126">
        <f>SUM(C11:I11)</f>
        <v>2657694.56</v>
      </c>
      <c r="K11" s="123"/>
      <c r="L11" s="126">
        <f>+J11+K11</f>
        <v>2657694.56</v>
      </c>
    </row>
    <row r="12" spans="2:12" ht="12.75">
      <c r="B12" s="4" t="s">
        <v>26</v>
      </c>
      <c r="C12" s="120">
        <f>SUM(C10:C11)</f>
        <v>1680948.13</v>
      </c>
      <c r="D12" s="120">
        <f aca="true" t="shared" si="0" ref="D12:I12">SUM(D10:D11)</f>
        <v>700687.12</v>
      </c>
      <c r="E12" s="120">
        <f t="shared" si="0"/>
        <v>157411.35</v>
      </c>
      <c r="F12" s="120">
        <f t="shared" si="0"/>
        <v>92324.69</v>
      </c>
      <c r="G12" s="120">
        <f t="shared" si="0"/>
        <v>26323.27</v>
      </c>
      <c r="H12" s="120">
        <f t="shared" si="0"/>
        <v>0</v>
      </c>
      <c r="I12" s="120">
        <f t="shared" si="0"/>
        <v>0</v>
      </c>
      <c r="J12" s="120">
        <f>SUM(C12:I12)</f>
        <v>2657694.56</v>
      </c>
      <c r="K12" s="123"/>
      <c r="L12" s="120">
        <f>SUM(L10:L11)</f>
        <v>2657694.56</v>
      </c>
    </row>
    <row r="13" spans="2:12" ht="14.25">
      <c r="B13" s="50" t="s">
        <v>15</v>
      </c>
      <c r="C13" s="120"/>
      <c r="D13" s="120"/>
      <c r="E13" s="120"/>
      <c r="F13" s="120"/>
      <c r="G13" s="120"/>
      <c r="H13" s="120"/>
      <c r="I13" s="120"/>
      <c r="J13" s="120"/>
      <c r="K13" s="123"/>
      <c r="L13" s="120"/>
    </row>
    <row r="14" spans="2:12" ht="12.75">
      <c r="B14" s="2" t="s">
        <v>37</v>
      </c>
      <c r="C14" s="122">
        <v>648147</v>
      </c>
      <c r="D14" s="122">
        <v>240958.47</v>
      </c>
      <c r="E14" s="122">
        <v>33523.7</v>
      </c>
      <c r="F14" s="122">
        <v>6437.92</v>
      </c>
      <c r="G14" s="122">
        <v>0</v>
      </c>
      <c r="H14" s="122">
        <v>0</v>
      </c>
      <c r="I14" s="122">
        <v>0</v>
      </c>
      <c r="J14" s="120">
        <f aca="true" t="shared" si="1" ref="J14:J20">SUM(C14:I14)</f>
        <v>929067.09</v>
      </c>
      <c r="K14" s="123"/>
      <c r="L14" s="120">
        <f aca="true" t="shared" si="2" ref="L14:L19">+J14+K14</f>
        <v>929067.09</v>
      </c>
    </row>
    <row r="15" spans="2:15" ht="12.75">
      <c r="B15" s="2" t="s">
        <v>38</v>
      </c>
      <c r="C15" s="122">
        <v>3072545.89</v>
      </c>
      <c r="D15" s="122">
        <v>805302.06</v>
      </c>
      <c r="E15" s="122">
        <v>1015167.45</v>
      </c>
      <c r="F15" s="122">
        <v>289852.61</v>
      </c>
      <c r="G15" s="122">
        <v>5153.44</v>
      </c>
      <c r="H15" s="122">
        <v>0</v>
      </c>
      <c r="I15" s="122">
        <v>16666.89</v>
      </c>
      <c r="J15" s="156">
        <f t="shared" si="1"/>
        <v>5204688.340000001</v>
      </c>
      <c r="K15" s="123"/>
      <c r="L15" s="120">
        <f t="shared" si="2"/>
        <v>5204688.340000001</v>
      </c>
      <c r="O15" s="166"/>
    </row>
    <row r="16" spans="2:12" ht="12.75">
      <c r="B16" s="2" t="s">
        <v>16</v>
      </c>
      <c r="C16" s="122">
        <v>216290.63</v>
      </c>
      <c r="D16" s="122">
        <v>37150.85</v>
      </c>
      <c r="E16" s="122">
        <v>180358.44</v>
      </c>
      <c r="F16" s="122">
        <v>8363.96</v>
      </c>
      <c r="G16" s="122">
        <v>8754.44</v>
      </c>
      <c r="H16" s="122">
        <v>0</v>
      </c>
      <c r="I16" s="122">
        <v>12227.95</v>
      </c>
      <c r="J16" s="156">
        <f t="shared" si="1"/>
        <v>463146.2700000001</v>
      </c>
      <c r="K16" s="123"/>
      <c r="L16" s="120">
        <f t="shared" si="2"/>
        <v>463146.2700000001</v>
      </c>
    </row>
    <row r="17" spans="2:12" ht="12.75">
      <c r="B17" s="2" t="s">
        <v>48</v>
      </c>
      <c r="C17" s="122">
        <v>378019.96</v>
      </c>
      <c r="D17" s="122">
        <v>156187.49</v>
      </c>
      <c r="E17" s="122">
        <v>538364.86</v>
      </c>
      <c r="F17" s="122">
        <v>14505.72</v>
      </c>
      <c r="G17" s="122">
        <v>23551.68</v>
      </c>
      <c r="H17" s="122">
        <v>0</v>
      </c>
      <c r="I17" s="122">
        <v>7552.1</v>
      </c>
      <c r="J17" s="156">
        <f t="shared" si="1"/>
        <v>1118181.81</v>
      </c>
      <c r="K17" s="123"/>
      <c r="L17" s="120">
        <f t="shared" si="2"/>
        <v>1118181.81</v>
      </c>
    </row>
    <row r="18" spans="2:12" ht="12.75">
      <c r="B18" s="2" t="s">
        <v>35</v>
      </c>
      <c r="C18" s="122">
        <v>0</v>
      </c>
      <c r="D18" s="122">
        <v>0</v>
      </c>
      <c r="E18" s="122">
        <v>2809.1</v>
      </c>
      <c r="F18" s="122">
        <v>0</v>
      </c>
      <c r="G18" s="122">
        <v>0</v>
      </c>
      <c r="H18" s="122">
        <v>0</v>
      </c>
      <c r="I18" s="122">
        <v>0</v>
      </c>
      <c r="J18" s="156">
        <f t="shared" si="1"/>
        <v>2809.1</v>
      </c>
      <c r="K18" s="123"/>
      <c r="L18" s="120">
        <f t="shared" si="2"/>
        <v>2809.1</v>
      </c>
    </row>
    <row r="19" spans="2:12" ht="12.75">
      <c r="B19" s="2" t="s">
        <v>36</v>
      </c>
      <c r="C19" s="125">
        <v>217526.92</v>
      </c>
      <c r="D19" s="162">
        <v>-79986.66</v>
      </c>
      <c r="E19" s="125">
        <v>128690.23</v>
      </c>
      <c r="F19" s="125">
        <v>30879.03</v>
      </c>
      <c r="G19" s="125">
        <v>111560.96</v>
      </c>
      <c r="H19" s="125">
        <v>0</v>
      </c>
      <c r="I19" s="125">
        <v>72043.27</v>
      </c>
      <c r="J19" s="126">
        <f t="shared" si="1"/>
        <v>480713.75000000006</v>
      </c>
      <c r="K19" s="123"/>
      <c r="L19" s="126">
        <f t="shared" si="2"/>
        <v>480713.75000000006</v>
      </c>
    </row>
    <row r="20" spans="2:12" ht="12.75">
      <c r="B20" s="4" t="s">
        <v>17</v>
      </c>
      <c r="C20" s="120">
        <f aca="true" t="shared" si="3" ref="C20:I20">SUM(C14:C19)</f>
        <v>4532530.4</v>
      </c>
      <c r="D20" s="120">
        <f t="shared" si="3"/>
        <v>1159612.2100000002</v>
      </c>
      <c r="E20" s="120">
        <f t="shared" si="3"/>
        <v>1898913.7799999998</v>
      </c>
      <c r="F20" s="120">
        <f t="shared" si="3"/>
        <v>350039.24</v>
      </c>
      <c r="G20" s="120">
        <f t="shared" si="3"/>
        <v>149020.52000000002</v>
      </c>
      <c r="H20" s="120">
        <f t="shared" si="3"/>
        <v>0</v>
      </c>
      <c r="I20" s="120">
        <f t="shared" si="3"/>
        <v>108490.21</v>
      </c>
      <c r="J20" s="120">
        <f t="shared" si="1"/>
        <v>8198606.36</v>
      </c>
      <c r="K20" s="123"/>
      <c r="L20" s="120">
        <f>SUM(L14:L19)</f>
        <v>8198606.360000001</v>
      </c>
    </row>
    <row r="21" spans="3:12" ht="12.75">
      <c r="C21" s="120"/>
      <c r="D21" s="120"/>
      <c r="E21" s="120"/>
      <c r="F21" s="120"/>
      <c r="G21" s="120"/>
      <c r="H21" s="120"/>
      <c r="I21" s="120"/>
      <c r="J21" s="120"/>
      <c r="K21" s="123"/>
      <c r="L21" s="120"/>
    </row>
    <row r="22" spans="2:12" ht="14.25">
      <c r="B22" s="50" t="s">
        <v>18</v>
      </c>
      <c r="C22" s="120"/>
      <c r="D22" s="120"/>
      <c r="E22" s="120"/>
      <c r="F22" s="120"/>
      <c r="G22" s="120"/>
      <c r="H22" s="120"/>
      <c r="I22" s="120"/>
      <c r="J22" s="120"/>
      <c r="K22" s="123"/>
      <c r="L22" s="120"/>
    </row>
    <row r="23" spans="2:12" ht="12.75">
      <c r="B23" s="2" t="s">
        <v>28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366136.61</v>
      </c>
      <c r="J23" s="156">
        <f>SUM(C23:I23)</f>
        <v>366136.61</v>
      </c>
      <c r="K23" s="123"/>
      <c r="L23" s="120">
        <f>+J23+K23</f>
        <v>366136.61</v>
      </c>
    </row>
    <row r="24" spans="2:12" ht="12.75">
      <c r="B24" s="2" t="s">
        <v>201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56">
        <f>SUM(C24:I24)</f>
        <v>0</v>
      </c>
      <c r="K24" s="123"/>
      <c r="L24" s="120">
        <f>+J24+K24</f>
        <v>0</v>
      </c>
    </row>
    <row r="25" spans="2:12" ht="12.75">
      <c r="B25" s="2" t="s">
        <v>19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6">
        <f>SUM(C25:I25)</f>
        <v>0</v>
      </c>
      <c r="K25" s="123"/>
      <c r="L25" s="126">
        <f>+J25+K25</f>
        <v>0</v>
      </c>
    </row>
    <row r="26" spans="2:12" ht="12.75">
      <c r="B26" s="4" t="s">
        <v>20</v>
      </c>
      <c r="C26" s="120">
        <f>SUM(C23:C25)</f>
        <v>0</v>
      </c>
      <c r="D26" s="120">
        <f aca="true" t="shared" si="4" ref="D26:I26">SUM(D23:D25)</f>
        <v>0</v>
      </c>
      <c r="E26" s="120">
        <f t="shared" si="4"/>
        <v>0</v>
      </c>
      <c r="F26" s="120">
        <f t="shared" si="4"/>
        <v>0</v>
      </c>
      <c r="G26" s="120">
        <f t="shared" si="4"/>
        <v>0</v>
      </c>
      <c r="H26" s="120">
        <f t="shared" si="4"/>
        <v>0</v>
      </c>
      <c r="I26" s="120">
        <f t="shared" si="4"/>
        <v>366136.61</v>
      </c>
      <c r="J26" s="120">
        <f>SUM(C26:I26)</f>
        <v>366136.61</v>
      </c>
      <c r="K26" s="123"/>
      <c r="L26" s="120">
        <f>SUM(L23:L25)</f>
        <v>366136.61</v>
      </c>
    </row>
    <row r="27" spans="3:12" ht="12.75">
      <c r="C27" s="120"/>
      <c r="D27" s="120"/>
      <c r="E27" s="120"/>
      <c r="F27" s="120"/>
      <c r="G27" s="120"/>
      <c r="H27" s="120"/>
      <c r="I27" s="120"/>
      <c r="J27" s="120"/>
      <c r="K27" s="123"/>
      <c r="L27" s="120"/>
    </row>
    <row r="28" spans="2:12" ht="14.25">
      <c r="B28" s="50" t="s">
        <v>21</v>
      </c>
      <c r="C28" s="155"/>
      <c r="D28" s="155"/>
      <c r="E28" s="155"/>
      <c r="F28" s="155"/>
      <c r="G28" s="155"/>
      <c r="H28" s="155"/>
      <c r="I28" s="155"/>
      <c r="J28" s="120"/>
      <c r="K28" s="123"/>
      <c r="L28" s="120"/>
    </row>
    <row r="29" spans="2:12" ht="12.75">
      <c r="B29" s="2" t="s">
        <v>22</v>
      </c>
      <c r="C29" s="122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0">
        <f>SUM(C29:I29)</f>
        <v>0</v>
      </c>
      <c r="K29" s="123"/>
      <c r="L29" s="120">
        <f>+J29+K29</f>
        <v>0</v>
      </c>
    </row>
    <row r="30" spans="2:12" ht="12.75">
      <c r="B30" s="2" t="s">
        <v>23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0">
        <f>SUM(C30:I30)</f>
        <v>0</v>
      </c>
      <c r="K30" s="123"/>
      <c r="L30" s="120">
        <f>+J30+K30</f>
        <v>0</v>
      </c>
    </row>
    <row r="31" spans="2:12" ht="12.75">
      <c r="B31" s="2" t="s">
        <v>24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/>
      <c r="J31" s="126">
        <f>SUM(C31:I31)</f>
        <v>0</v>
      </c>
      <c r="K31" s="123"/>
      <c r="L31" s="126">
        <f>+J31+K31</f>
        <v>0</v>
      </c>
    </row>
    <row r="32" spans="2:12" ht="12.75">
      <c r="B32" s="4" t="s">
        <v>27</v>
      </c>
      <c r="C32" s="120">
        <f>SUM(C28:C31)</f>
        <v>0</v>
      </c>
      <c r="D32" s="120">
        <f aca="true" t="shared" si="5" ref="D32:I32">SUM(D28:D31)</f>
        <v>0</v>
      </c>
      <c r="E32" s="120">
        <f t="shared" si="5"/>
        <v>0</v>
      </c>
      <c r="F32" s="120">
        <f t="shared" si="5"/>
        <v>0</v>
      </c>
      <c r="G32" s="120">
        <f t="shared" si="5"/>
        <v>0</v>
      </c>
      <c r="H32" s="120">
        <f t="shared" si="5"/>
        <v>0</v>
      </c>
      <c r="I32" s="120">
        <f t="shared" si="5"/>
        <v>0</v>
      </c>
      <c r="J32" s="120">
        <f>SUM(C32:I32)</f>
        <v>0</v>
      </c>
      <c r="K32" s="123"/>
      <c r="L32" s="120">
        <f>SUM(L29:L31)</f>
        <v>0</v>
      </c>
    </row>
    <row r="33" spans="3:12" ht="12.75">
      <c r="C33" s="120"/>
      <c r="D33" s="120"/>
      <c r="E33" s="120"/>
      <c r="F33" s="120"/>
      <c r="G33" s="120"/>
      <c r="H33" s="120"/>
      <c r="I33" s="120"/>
      <c r="J33" s="120"/>
      <c r="K33" s="123"/>
      <c r="L33" s="120"/>
    </row>
    <row r="34" spans="2:12" ht="12.75">
      <c r="B34" s="11" t="s">
        <v>39</v>
      </c>
      <c r="C34" s="120"/>
      <c r="D34" s="120"/>
      <c r="E34" s="120"/>
      <c r="F34" s="120"/>
      <c r="G34" s="120"/>
      <c r="H34" s="155"/>
      <c r="I34" s="120"/>
      <c r="J34" s="120"/>
      <c r="K34" s="123"/>
      <c r="L34" s="120"/>
    </row>
    <row r="35" spans="2:12" ht="12.75">
      <c r="B35" s="2" t="s">
        <v>51</v>
      </c>
      <c r="C35" s="120"/>
      <c r="D35" s="120"/>
      <c r="E35" s="120"/>
      <c r="F35" s="120"/>
      <c r="G35" s="120"/>
      <c r="H35" s="120">
        <v>65885.06</v>
      </c>
      <c r="I35" s="163"/>
      <c r="J35" s="164">
        <f>SUM(H35)</f>
        <v>65885.06</v>
      </c>
      <c r="K35" s="165"/>
      <c r="L35" s="163">
        <f>+J35+K35</f>
        <v>65885.06</v>
      </c>
    </row>
    <row r="36" spans="2:12" ht="12.75">
      <c r="B36" s="2" t="s">
        <v>52</v>
      </c>
      <c r="C36" s="157"/>
      <c r="D36" s="157"/>
      <c r="E36" s="157"/>
      <c r="F36" s="157"/>
      <c r="G36" s="157"/>
      <c r="H36" s="162">
        <v>20170.41</v>
      </c>
      <c r="I36" s="157"/>
      <c r="J36" s="158">
        <f>SUM(H36)</f>
        <v>20170.41</v>
      </c>
      <c r="K36" s="123"/>
      <c r="L36" s="126">
        <f>+J36+K36</f>
        <v>20170.41</v>
      </c>
    </row>
    <row r="37" spans="2:12" ht="12.75">
      <c r="B37" s="7" t="s">
        <v>40</v>
      </c>
      <c r="C37" s="120"/>
      <c r="D37" s="120"/>
      <c r="E37" s="159"/>
      <c r="F37" s="120"/>
      <c r="G37" s="120"/>
      <c r="H37" s="160">
        <f>SUM(H35:H36)</f>
        <v>86055.47</v>
      </c>
      <c r="I37" s="120"/>
      <c r="J37" s="161">
        <f>SUM(J35:J36)</f>
        <v>86055.47</v>
      </c>
      <c r="K37" s="123"/>
      <c r="L37" s="161">
        <f>SUM(L35:L36)</f>
        <v>86055.47</v>
      </c>
    </row>
    <row r="38" spans="3:12" ht="12.75">
      <c r="C38" s="120"/>
      <c r="D38" s="120"/>
      <c r="E38" s="120"/>
      <c r="F38" s="120"/>
      <c r="G38" s="120"/>
      <c r="H38" s="120"/>
      <c r="I38" s="120"/>
      <c r="J38" s="120"/>
      <c r="K38" s="123"/>
      <c r="L38" s="156"/>
    </row>
    <row r="39" spans="2:12" ht="12.75">
      <c r="B39" s="3" t="s">
        <v>356</v>
      </c>
      <c r="C39" s="120"/>
      <c r="D39" s="120"/>
      <c r="E39" s="120"/>
      <c r="F39" s="120"/>
      <c r="G39" s="120"/>
      <c r="H39" s="120"/>
      <c r="I39" s="120"/>
      <c r="J39" s="120">
        <v>1619741.84</v>
      </c>
      <c r="K39" s="123">
        <v>-1619741.84</v>
      </c>
      <c r="L39" s="156">
        <f>+J39+K39</f>
        <v>0</v>
      </c>
    </row>
    <row r="40" spans="2:16" ht="12.75">
      <c r="B40" s="11" t="s">
        <v>359</v>
      </c>
      <c r="C40" s="120"/>
      <c r="D40" s="120"/>
      <c r="E40" s="120"/>
      <c r="F40" s="120"/>
      <c r="G40" s="120"/>
      <c r="H40" s="120"/>
      <c r="I40" s="120"/>
      <c r="J40" s="120">
        <v>432312</v>
      </c>
      <c r="K40" s="123"/>
      <c r="L40" s="156">
        <f>+J40+K40</f>
        <v>432312</v>
      </c>
      <c r="P40" s="120"/>
    </row>
    <row r="41" spans="3:16" ht="12.75">
      <c r="C41" s="120"/>
      <c r="D41" s="120"/>
      <c r="E41" s="120"/>
      <c r="F41" s="120"/>
      <c r="G41" s="120"/>
      <c r="H41" s="120"/>
      <c r="I41" s="120"/>
      <c r="J41" s="120"/>
      <c r="K41" s="123"/>
      <c r="L41" s="120"/>
      <c r="P41" s="120"/>
    </row>
    <row r="42" spans="2:16" ht="13.5" thickBot="1">
      <c r="B42" t="s">
        <v>55</v>
      </c>
      <c r="C42" s="120"/>
      <c r="D42" s="120"/>
      <c r="E42" s="120"/>
      <c r="F42" s="120"/>
      <c r="G42" s="120"/>
      <c r="H42" s="120"/>
      <c r="I42" s="120"/>
      <c r="J42" s="154">
        <f>+J12+J20+J26+J32+J37+J39</f>
        <v>12928234.84</v>
      </c>
      <c r="K42" s="123"/>
      <c r="L42" s="154">
        <f>+L12+L20+L26+L32+L37+L39+L40</f>
        <v>11740805.000000002</v>
      </c>
      <c r="P42" s="120"/>
    </row>
    <row r="43" ht="13.5" thickTop="1">
      <c r="P43" s="120"/>
    </row>
    <row r="45" ht="13.5" thickBot="1"/>
    <row r="46" spans="10:13" ht="187.5" customHeight="1" thickBot="1">
      <c r="J46" s="169" t="s">
        <v>354</v>
      </c>
      <c r="K46" s="170"/>
      <c r="L46" s="169" t="s">
        <v>355</v>
      </c>
      <c r="M46" s="170"/>
    </row>
  </sheetData>
  <sheetProtection selectLockedCells="1"/>
  <mergeCells count="2">
    <mergeCell ref="L46:M46"/>
    <mergeCell ref="J46:K46"/>
  </mergeCells>
  <printOptions gridLines="1"/>
  <pageMargins left="0.75" right="0.75" top="0.5" bottom="0.5" header="0.5" footer="0.5"/>
  <pageSetup errors="dash" fitToHeight="1" fitToWidth="1" horizontalDpi="600" verticalDpi="600" orientation="landscape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42" t="s">
        <v>49</v>
      </c>
      <c r="B1" s="45">
        <f>'Signature Page'!$B$10</f>
        <v>0</v>
      </c>
    </row>
    <row r="2" spans="1:2" ht="18">
      <c r="A2" s="8" t="s">
        <v>50</v>
      </c>
      <c r="B2" s="28" t="str">
        <f>Revenues!B2</f>
        <v>2018-2019</v>
      </c>
    </row>
    <row r="4" ht="18">
      <c r="B4" s="51" t="s">
        <v>0</v>
      </c>
    </row>
    <row r="5" ht="15.75">
      <c r="B5" s="47" t="s">
        <v>233</v>
      </c>
    </row>
    <row r="6" ht="12.75">
      <c r="C6" s="52"/>
    </row>
    <row r="7" spans="1:3" ht="12.75">
      <c r="A7" t="s">
        <v>234</v>
      </c>
      <c r="C7" s="52"/>
    </row>
    <row r="8" spans="1:3" ht="12.75">
      <c r="A8" t="s">
        <v>238</v>
      </c>
      <c r="C8" s="56">
        <v>0</v>
      </c>
    </row>
    <row r="9" spans="1:3" ht="12.75">
      <c r="A9" t="s">
        <v>239</v>
      </c>
      <c r="C9" s="56">
        <v>0</v>
      </c>
    </row>
    <row r="10" spans="1:3" ht="12.75">
      <c r="A10" t="s">
        <v>237</v>
      </c>
      <c r="C10" s="57">
        <v>0</v>
      </c>
    </row>
    <row r="11" ht="12.75">
      <c r="C11" s="54"/>
    </row>
    <row r="12" ht="12.75">
      <c r="C12" s="53">
        <f>SUM(C8:C10)</f>
        <v>0</v>
      </c>
    </row>
    <row r="13" ht="12.75">
      <c r="C13" s="52"/>
    </row>
    <row r="14" spans="1:3" ht="12.75">
      <c r="A14" t="s">
        <v>235</v>
      </c>
      <c r="C14" s="52"/>
    </row>
    <row r="15" spans="1:3" ht="12.75">
      <c r="A15" t="s">
        <v>240</v>
      </c>
      <c r="C15" s="57">
        <v>0</v>
      </c>
    </row>
    <row r="16" ht="12.75">
      <c r="C16" s="52"/>
    </row>
    <row r="17" spans="1:3" ht="12.75">
      <c r="A17" t="s">
        <v>236</v>
      </c>
      <c r="C17" s="52">
        <f>+C12-C15</f>
        <v>0</v>
      </c>
    </row>
    <row r="18" ht="12.75">
      <c r="C18" s="52"/>
    </row>
    <row r="19" spans="1:3" ht="12.75">
      <c r="A19" t="s">
        <v>335</v>
      </c>
      <c r="C19" s="57">
        <v>0</v>
      </c>
    </row>
    <row r="20" ht="12.75">
      <c r="C20" s="52"/>
    </row>
    <row r="21" spans="1:3" ht="13.5" thickBot="1">
      <c r="A21" t="s">
        <v>336</v>
      </c>
      <c r="C21" s="55">
        <f>+C17+C19</f>
        <v>0</v>
      </c>
    </row>
    <row r="22" ht="13.5" thickTop="1">
      <c r="C22" s="52"/>
    </row>
    <row r="23" ht="12.75">
      <c r="C23" s="52"/>
    </row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49"/>
  <sheetViews>
    <sheetView zoomScalePageLayoutView="0" workbookViewId="0" topLeftCell="A7">
      <selection activeCell="H7" sqref="H7"/>
    </sheetView>
  </sheetViews>
  <sheetFormatPr defaultColWidth="9.140625" defaultRowHeight="12.75"/>
  <cols>
    <col min="1" max="1" width="19.57421875" style="0" customWidth="1"/>
    <col min="4" max="5" width="11.140625" style="0" bestFit="1" customWidth="1"/>
    <col min="6" max="6" width="12.00390625" style="0" bestFit="1" customWidth="1"/>
    <col min="8" max="8" width="9.8515625" style="0" bestFit="1" customWidth="1"/>
    <col min="10" max="10" width="11.57421875" style="0" bestFit="1" customWidth="1"/>
    <col min="11" max="11" width="12.00390625" style="0" bestFit="1" customWidth="1"/>
  </cols>
  <sheetData>
    <row r="1" spans="1:2" ht="18">
      <c r="A1" s="42" t="s">
        <v>49</v>
      </c>
      <c r="B1" s="45">
        <f>'Signature Page'!$B$10</f>
        <v>0</v>
      </c>
    </row>
    <row r="2" spans="1:2" ht="18">
      <c r="A2" s="8" t="s">
        <v>50</v>
      </c>
      <c r="B2" s="106" t="str">
        <f>'Governmental Funds'!B2</f>
        <v>2018-2019</v>
      </c>
    </row>
    <row r="4" ht="18">
      <c r="H4" s="91" t="s">
        <v>244</v>
      </c>
    </row>
    <row r="5" ht="18">
      <c r="H5" s="91" t="s">
        <v>321</v>
      </c>
    </row>
    <row r="6" ht="18">
      <c r="H6" s="91" t="s">
        <v>347</v>
      </c>
    </row>
    <row r="9" spans="9:10" ht="12.75">
      <c r="I9" s="6"/>
      <c r="J9" s="6"/>
    </row>
    <row r="10" spans="3:12" ht="12.75">
      <c r="C10" s="6"/>
      <c r="D10" s="6"/>
      <c r="E10" s="6"/>
      <c r="H10" s="6"/>
      <c r="I10" s="6" t="s">
        <v>308</v>
      </c>
      <c r="J10" s="6"/>
      <c r="L10" s="6" t="s">
        <v>196</v>
      </c>
    </row>
    <row r="11" spans="3:12" ht="12.75">
      <c r="C11" s="6" t="s">
        <v>302</v>
      </c>
      <c r="D11" s="6"/>
      <c r="E11" s="6"/>
      <c r="F11" s="6"/>
      <c r="G11" s="6"/>
      <c r="H11" s="6" t="s">
        <v>313</v>
      </c>
      <c r="I11" s="6" t="s">
        <v>309</v>
      </c>
      <c r="J11" s="6"/>
      <c r="K11" s="93"/>
      <c r="L11" s="6" t="s">
        <v>313</v>
      </c>
    </row>
    <row r="12" spans="3:14" ht="12.75">
      <c r="C12" s="92" t="s">
        <v>303</v>
      </c>
      <c r="D12" s="92" t="s">
        <v>304</v>
      </c>
      <c r="E12" s="92" t="s">
        <v>305</v>
      </c>
      <c r="F12" s="92" t="s">
        <v>306</v>
      </c>
      <c r="G12" s="92" t="s">
        <v>307</v>
      </c>
      <c r="H12" s="92" t="s">
        <v>315</v>
      </c>
      <c r="I12" s="92" t="s">
        <v>310</v>
      </c>
      <c r="J12" s="92" t="s">
        <v>311</v>
      </c>
      <c r="K12" s="92" t="s">
        <v>312</v>
      </c>
      <c r="L12" s="92" t="s">
        <v>314</v>
      </c>
      <c r="N12" s="92" t="s">
        <v>258</v>
      </c>
    </row>
    <row r="14" ht="12.75">
      <c r="A14" s="3" t="s">
        <v>259</v>
      </c>
    </row>
    <row r="15" ht="12.75">
      <c r="A15" s="11" t="s">
        <v>296</v>
      </c>
    </row>
    <row r="16" spans="1:14" ht="12.75">
      <c r="A16" s="11" t="s">
        <v>297</v>
      </c>
      <c r="N16">
        <f>SUM(C16:L16)</f>
        <v>0</v>
      </c>
    </row>
    <row r="17" spans="1:14" ht="12.75">
      <c r="A17" s="11" t="s">
        <v>299</v>
      </c>
      <c r="N17">
        <f>SUM(C17:L17)</f>
        <v>0</v>
      </c>
    </row>
    <row r="18" spans="1:14" ht="12.75">
      <c r="A18" s="11" t="s">
        <v>298</v>
      </c>
      <c r="N18">
        <f>SUM(C18:L18)</f>
        <v>0</v>
      </c>
    </row>
    <row r="19" ht="12.75">
      <c r="A19" s="11" t="s">
        <v>300</v>
      </c>
    </row>
    <row r="20" spans="1:14" ht="12.75">
      <c r="A20" s="11" t="s">
        <v>301</v>
      </c>
      <c r="N20">
        <f>SUM(C20:L20)</f>
        <v>0</v>
      </c>
    </row>
    <row r="22" spans="1:14" ht="12.75">
      <c r="A22" s="11" t="s">
        <v>265</v>
      </c>
      <c r="C22" s="94">
        <f aca="true" t="shared" si="0" ref="C22:L22">SUM(C15:C19)</f>
        <v>0</v>
      </c>
      <c r="D22" s="94">
        <f t="shared" si="0"/>
        <v>0</v>
      </c>
      <c r="E22" s="94">
        <f t="shared" si="0"/>
        <v>0</v>
      </c>
      <c r="F22" s="94">
        <f t="shared" si="0"/>
        <v>0</v>
      </c>
      <c r="G22" s="94">
        <f t="shared" si="0"/>
        <v>0</v>
      </c>
      <c r="H22" s="94">
        <f t="shared" si="0"/>
        <v>0</v>
      </c>
      <c r="I22" s="94">
        <f t="shared" si="0"/>
        <v>0</v>
      </c>
      <c r="J22" s="94">
        <f t="shared" si="0"/>
        <v>0</v>
      </c>
      <c r="K22" s="94">
        <f t="shared" si="0"/>
        <v>0</v>
      </c>
      <c r="L22" s="94">
        <f t="shared" si="0"/>
        <v>0</v>
      </c>
      <c r="M22" s="94"/>
      <c r="N22" s="94">
        <f>SUM(N15:N19)</f>
        <v>0</v>
      </c>
    </row>
    <row r="25" ht="12.75">
      <c r="A25" s="3" t="s">
        <v>266</v>
      </c>
    </row>
    <row r="26" ht="12.75">
      <c r="A26" s="11" t="s">
        <v>270</v>
      </c>
    </row>
    <row r="27" spans="1:14" ht="12.75">
      <c r="A27" s="11" t="s">
        <v>268</v>
      </c>
      <c r="N27">
        <f>SUM(C27:L27)</f>
        <v>0</v>
      </c>
    </row>
    <row r="28" spans="1:14" ht="12.75">
      <c r="A28" s="11" t="s">
        <v>269</v>
      </c>
      <c r="N28">
        <f>SUM(C28:L28)</f>
        <v>0</v>
      </c>
    </row>
    <row r="30" spans="1:14" ht="12.75">
      <c r="A30" s="11" t="s">
        <v>316</v>
      </c>
      <c r="C30" s="94">
        <f aca="true" t="shared" si="1" ref="C30:L30">SUM(C26:C28)</f>
        <v>0</v>
      </c>
      <c r="D30" s="94">
        <f t="shared" si="1"/>
        <v>0</v>
      </c>
      <c r="E30" s="94">
        <f t="shared" si="1"/>
        <v>0</v>
      </c>
      <c r="F30" s="94">
        <f t="shared" si="1"/>
        <v>0</v>
      </c>
      <c r="G30" s="94">
        <f t="shared" si="1"/>
        <v>0</v>
      </c>
      <c r="H30" s="94">
        <f t="shared" si="1"/>
        <v>0</v>
      </c>
      <c r="I30" s="94">
        <f t="shared" si="1"/>
        <v>0</v>
      </c>
      <c r="J30" s="94">
        <f t="shared" si="1"/>
        <v>0</v>
      </c>
      <c r="K30" s="94">
        <f t="shared" si="1"/>
        <v>0</v>
      </c>
      <c r="L30" s="94">
        <f t="shared" si="1"/>
        <v>0</v>
      </c>
      <c r="M30" s="94"/>
      <c r="N30" s="94">
        <f>SUM(N26:N28)</f>
        <v>0</v>
      </c>
    </row>
    <row r="33" ht="12.75">
      <c r="A33" s="11" t="s">
        <v>273</v>
      </c>
    </row>
    <row r="34" spans="1:14" ht="12.75">
      <c r="A34" s="11" t="s">
        <v>317</v>
      </c>
      <c r="C34">
        <f aca="true" t="shared" si="2" ref="C34:L34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0</v>
      </c>
    </row>
    <row r="36" ht="12.75">
      <c r="A36" s="11" t="s">
        <v>279</v>
      </c>
    </row>
    <row r="37" spans="1:14" ht="12.75">
      <c r="A37" s="11" t="s">
        <v>280</v>
      </c>
      <c r="N37">
        <f>SUM(C37:L37)</f>
        <v>0</v>
      </c>
    </row>
    <row r="38" spans="1:14" ht="12.75">
      <c r="A38" s="11" t="s">
        <v>281</v>
      </c>
      <c r="N38">
        <f>SUM(C38:L38)</f>
        <v>0</v>
      </c>
    </row>
    <row r="40" ht="12.75">
      <c r="A40" s="11" t="s">
        <v>282</v>
      </c>
    </row>
    <row r="41" spans="1:14" ht="12.75">
      <c r="A41" s="11" t="s">
        <v>283</v>
      </c>
      <c r="C41" s="94">
        <f>SUM(C37:C38)</f>
        <v>0</v>
      </c>
      <c r="D41" s="94">
        <f aca="true" t="shared" si="3" ref="D41:N41">SUM(D37:D38)</f>
        <v>0</v>
      </c>
      <c r="E41" s="94">
        <f t="shared" si="3"/>
        <v>0</v>
      </c>
      <c r="F41" s="94">
        <f t="shared" si="3"/>
        <v>0</v>
      </c>
      <c r="G41" s="94">
        <f t="shared" si="3"/>
        <v>0</v>
      </c>
      <c r="H41" s="94">
        <f t="shared" si="3"/>
        <v>0</v>
      </c>
      <c r="I41" s="94">
        <f t="shared" si="3"/>
        <v>0</v>
      </c>
      <c r="J41" s="94">
        <f t="shared" si="3"/>
        <v>0</v>
      </c>
      <c r="K41" s="94">
        <f t="shared" si="3"/>
        <v>0</v>
      </c>
      <c r="L41" s="94">
        <f t="shared" si="3"/>
        <v>0</v>
      </c>
      <c r="M41" s="94"/>
      <c r="N41" s="94">
        <f t="shared" si="3"/>
        <v>0</v>
      </c>
    </row>
    <row r="44" spans="1:14" ht="12.75">
      <c r="A44" s="11" t="s">
        <v>320</v>
      </c>
      <c r="C44">
        <f>+C34+C41</f>
        <v>0</v>
      </c>
      <c r="D44">
        <f aca="true" t="shared" si="4" ref="D44:N4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0</v>
      </c>
    </row>
    <row r="46" spans="1:14" ht="12.75">
      <c r="A46" s="11" t="s">
        <v>318</v>
      </c>
      <c r="N46">
        <f>SUM(C46:L46)</f>
        <v>0</v>
      </c>
    </row>
    <row r="49" spans="1:14" ht="13.5" thickBot="1">
      <c r="A49" s="11" t="s">
        <v>319</v>
      </c>
      <c r="C49" s="95">
        <f>+C44+C46</f>
        <v>0</v>
      </c>
      <c r="D49" s="95">
        <f>+D44+D46</f>
        <v>0</v>
      </c>
      <c r="E49" s="95">
        <f aca="true" t="shared" si="5" ref="E49:L49">+E44+E46</f>
        <v>0</v>
      </c>
      <c r="F49" s="95">
        <f t="shared" si="5"/>
        <v>0</v>
      </c>
      <c r="G49" s="95">
        <f t="shared" si="5"/>
        <v>0</v>
      </c>
      <c r="H49" s="95">
        <f t="shared" si="5"/>
        <v>0</v>
      </c>
      <c r="I49" s="95">
        <f t="shared" si="5"/>
        <v>0</v>
      </c>
      <c r="J49" s="95">
        <f t="shared" si="5"/>
        <v>0</v>
      </c>
      <c r="K49" s="95">
        <f t="shared" si="5"/>
        <v>0</v>
      </c>
      <c r="L49" s="95">
        <f t="shared" si="5"/>
        <v>0</v>
      </c>
      <c r="M49" s="95"/>
      <c r="N49" s="95">
        <f>+N44+N46</f>
        <v>0</v>
      </c>
    </row>
    <row r="50" ht="13.5" thickTop="1"/>
  </sheetData>
  <sheetProtection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54"/>
  <sheetViews>
    <sheetView zoomScalePageLayoutView="0" workbookViewId="0" topLeftCell="A4">
      <selection activeCell="L33" sqref="L33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1" t="s">
        <v>209</v>
      </c>
      <c r="B1" s="11"/>
      <c r="C1" s="11"/>
      <c r="D1" s="11"/>
      <c r="E1" s="11"/>
      <c r="F1" s="11"/>
      <c r="G1" s="11"/>
      <c r="H1" s="11"/>
    </row>
    <row r="2" spans="1:8" ht="12.75">
      <c r="A2" s="11"/>
      <c r="B2" s="11"/>
      <c r="C2" s="11"/>
      <c r="D2" s="11"/>
      <c r="E2" s="11"/>
      <c r="F2" s="11"/>
      <c r="G2" s="11"/>
      <c r="H2" s="11"/>
    </row>
    <row r="3" spans="1:8" ht="12.75">
      <c r="A3" s="11" t="s">
        <v>56</v>
      </c>
      <c r="B3" s="11"/>
      <c r="C3" s="11"/>
      <c r="D3" s="11"/>
      <c r="E3" s="11"/>
      <c r="F3" s="11"/>
      <c r="G3" s="11"/>
      <c r="H3" s="11"/>
    </row>
    <row r="4" spans="1:8" ht="12.75">
      <c r="A4" s="11" t="s">
        <v>57</v>
      </c>
      <c r="B4" s="11"/>
      <c r="C4" s="11"/>
      <c r="D4" s="11"/>
      <c r="E4" s="11"/>
      <c r="F4" s="11"/>
      <c r="G4" s="11"/>
      <c r="H4" s="11"/>
    </row>
    <row r="5" spans="1:8" ht="12.75">
      <c r="A5" s="11"/>
      <c r="B5" s="11"/>
      <c r="C5" s="11"/>
      <c r="D5" s="11"/>
      <c r="E5" s="11"/>
      <c r="F5" s="11"/>
      <c r="G5" s="11"/>
      <c r="H5" s="11"/>
    </row>
    <row r="6" spans="1:8" ht="12.75">
      <c r="A6" s="11" t="s">
        <v>58</v>
      </c>
      <c r="B6" s="11"/>
      <c r="C6" s="11"/>
      <c r="D6" s="11"/>
      <c r="E6" s="11"/>
      <c r="F6" s="11"/>
      <c r="G6" s="11"/>
      <c r="H6" s="11"/>
    </row>
    <row r="7" spans="1:8" ht="12.75">
      <c r="A7" s="11"/>
      <c r="B7" s="11"/>
      <c r="C7" s="11"/>
      <c r="D7" s="11"/>
      <c r="E7" s="11"/>
      <c r="F7" s="11"/>
      <c r="G7" s="11"/>
      <c r="H7" s="11"/>
    </row>
    <row r="8" spans="1:8" ht="12.75">
      <c r="A8" s="11" t="s">
        <v>59</v>
      </c>
      <c r="B8" s="11"/>
      <c r="C8" s="11"/>
      <c r="D8" s="11"/>
      <c r="E8" s="11"/>
      <c r="F8" s="11"/>
      <c r="G8" s="11"/>
      <c r="H8" s="11"/>
    </row>
    <row r="9" spans="1:8" ht="12.75">
      <c r="A9" s="11" t="s">
        <v>60</v>
      </c>
      <c r="B9" s="11"/>
      <c r="C9" s="11"/>
      <c r="D9" s="11"/>
      <c r="E9" s="11"/>
      <c r="F9" s="11"/>
      <c r="G9" s="11"/>
      <c r="H9" s="11"/>
    </row>
    <row r="10" spans="1:8" ht="12.75">
      <c r="A10" s="11"/>
      <c r="B10" s="11"/>
      <c r="C10" s="11"/>
      <c r="D10" s="11"/>
      <c r="E10" s="11"/>
      <c r="F10" s="11"/>
      <c r="G10" s="11"/>
      <c r="H10" s="11"/>
    </row>
    <row r="11" spans="1:8" ht="12.75">
      <c r="A11" s="11" t="s">
        <v>61</v>
      </c>
      <c r="B11" s="11"/>
      <c r="C11" s="11"/>
      <c r="D11" s="11"/>
      <c r="E11" s="11"/>
      <c r="F11" s="11"/>
      <c r="G11" s="11"/>
      <c r="H11" s="11"/>
    </row>
    <row r="12" spans="1:8" ht="12.75">
      <c r="A12" s="11" t="s">
        <v>62</v>
      </c>
      <c r="B12" s="11"/>
      <c r="C12" s="11"/>
      <c r="D12" s="11"/>
      <c r="E12" s="11"/>
      <c r="F12" s="11"/>
      <c r="G12" s="11"/>
      <c r="H12" s="11"/>
    </row>
    <row r="13" spans="1:8" ht="12.75">
      <c r="A13" s="11"/>
      <c r="B13" s="11"/>
      <c r="C13" s="11"/>
      <c r="D13" s="11"/>
      <c r="E13" s="11"/>
      <c r="F13" s="11"/>
      <c r="G13" s="11"/>
      <c r="H13" s="11"/>
    </row>
    <row r="14" spans="1:8" ht="12.75">
      <c r="A14" s="3" t="s">
        <v>170</v>
      </c>
      <c r="B14" s="11"/>
      <c r="C14" s="11"/>
      <c r="D14" s="11"/>
      <c r="E14" s="11"/>
      <c r="F14" s="11"/>
      <c r="G14" s="11"/>
      <c r="H14" s="11"/>
    </row>
    <row r="15" spans="1:8" ht="12.75">
      <c r="A15" s="3" t="s">
        <v>180</v>
      </c>
      <c r="B15" s="11"/>
      <c r="C15" s="11"/>
      <c r="D15" s="11"/>
      <c r="E15" s="11"/>
      <c r="F15" s="11"/>
      <c r="G15" s="11"/>
      <c r="H15" s="11"/>
    </row>
    <row r="16" spans="1:8" ht="12.75">
      <c r="A16" s="11"/>
      <c r="B16" s="11"/>
      <c r="C16" s="11"/>
      <c r="D16" s="11"/>
      <c r="E16" s="11"/>
      <c r="F16" s="11"/>
      <c r="G16" s="11"/>
      <c r="H16" s="11"/>
    </row>
    <row r="17" spans="1:8" ht="12.75">
      <c r="A17" s="11" t="s">
        <v>175</v>
      </c>
      <c r="B17" s="11"/>
      <c r="C17" s="11"/>
      <c r="D17" s="11"/>
      <c r="E17" s="11"/>
      <c r="F17" s="11"/>
      <c r="G17" s="11"/>
      <c r="H17" s="11"/>
    </row>
    <row r="18" spans="1:8" ht="12.75">
      <c r="A18" s="11" t="s">
        <v>174</v>
      </c>
      <c r="B18" s="11"/>
      <c r="C18" s="11"/>
      <c r="D18" s="11"/>
      <c r="E18" s="11"/>
      <c r="F18" s="11"/>
      <c r="G18" s="11"/>
      <c r="H18" s="11"/>
    </row>
    <row r="19" spans="1:8" ht="12.75">
      <c r="A19" s="11" t="s">
        <v>206</v>
      </c>
      <c r="B19" s="11"/>
      <c r="C19" s="11"/>
      <c r="D19" s="11"/>
      <c r="E19" s="11"/>
      <c r="F19" s="11"/>
      <c r="G19" s="11"/>
      <c r="H19" s="11"/>
    </row>
    <row r="20" spans="1:8" ht="12.75">
      <c r="A20" s="11" t="s">
        <v>207</v>
      </c>
      <c r="B20" s="11"/>
      <c r="C20" s="11"/>
      <c r="D20" s="11"/>
      <c r="E20" s="11"/>
      <c r="F20" s="11"/>
      <c r="G20" s="11"/>
      <c r="H20" s="11"/>
    </row>
    <row r="21" spans="1:8" ht="12.75">
      <c r="A21" s="11" t="s">
        <v>208</v>
      </c>
      <c r="B21" s="11"/>
      <c r="C21" s="11"/>
      <c r="D21" s="11"/>
      <c r="E21" s="11"/>
      <c r="F21" s="11"/>
      <c r="G21" s="11"/>
      <c r="H21" s="11"/>
    </row>
    <row r="22" spans="1:8" ht="12.75">
      <c r="A22" s="11"/>
      <c r="B22" s="11"/>
      <c r="C22" s="11"/>
      <c r="D22" s="11"/>
      <c r="E22" s="11"/>
      <c r="F22" s="11"/>
      <c r="G22" s="11"/>
      <c r="H22" s="11"/>
    </row>
    <row r="23" spans="1:8" ht="12.75">
      <c r="A23" s="11" t="s">
        <v>177</v>
      </c>
      <c r="B23" s="11"/>
      <c r="C23" s="11"/>
      <c r="D23" s="11"/>
      <c r="E23" s="11"/>
      <c r="F23" s="11"/>
      <c r="G23" s="11"/>
      <c r="H23" s="11"/>
    </row>
    <row r="24" spans="1:8" ht="12.75">
      <c r="A24" s="11" t="s">
        <v>176</v>
      </c>
      <c r="B24" s="11"/>
      <c r="C24" s="11"/>
      <c r="D24" s="11"/>
      <c r="E24" s="11"/>
      <c r="F24" s="11"/>
      <c r="G24" s="11"/>
      <c r="H24" s="11"/>
    </row>
    <row r="25" spans="1:8" ht="12.75">
      <c r="A25" s="3"/>
      <c r="B25" s="11"/>
      <c r="C25" s="11"/>
      <c r="D25" s="11"/>
      <c r="E25" s="11"/>
      <c r="F25" s="11"/>
      <c r="G25" s="11"/>
      <c r="H25" s="11"/>
    </row>
    <row r="26" spans="1:8" ht="12.75">
      <c r="A26" s="3" t="s">
        <v>173</v>
      </c>
      <c r="B26" s="11"/>
      <c r="C26" s="11"/>
      <c r="D26" s="11"/>
      <c r="E26" s="11"/>
      <c r="F26" s="11"/>
      <c r="G26" s="11"/>
      <c r="H26" s="11"/>
    </row>
    <row r="27" spans="1:8" ht="12.75">
      <c r="A27" s="11" t="s">
        <v>171</v>
      </c>
      <c r="B27" s="11"/>
      <c r="C27" s="11"/>
      <c r="D27" s="11"/>
      <c r="E27" s="11"/>
      <c r="F27" s="11"/>
      <c r="G27" s="11"/>
      <c r="H27" s="11"/>
    </row>
    <row r="28" spans="1:8" ht="12.75">
      <c r="A28" s="38" t="s">
        <v>181</v>
      </c>
      <c r="B28" s="11"/>
      <c r="C28" s="11"/>
      <c r="D28" s="11"/>
      <c r="E28" s="11"/>
      <c r="F28" s="11"/>
      <c r="G28" s="11"/>
      <c r="H28" s="11"/>
    </row>
    <row r="29" spans="1:8" ht="12.75">
      <c r="A29" s="38" t="s">
        <v>182</v>
      </c>
      <c r="B29" s="11"/>
      <c r="C29" s="11"/>
      <c r="D29" s="11"/>
      <c r="E29" s="11"/>
      <c r="F29" s="11"/>
      <c r="G29" s="11"/>
      <c r="H29" s="11"/>
    </row>
    <row r="30" spans="1:8" ht="12.75">
      <c r="A30" s="38" t="s">
        <v>183</v>
      </c>
      <c r="B30" s="11"/>
      <c r="C30" s="11"/>
      <c r="D30" s="11"/>
      <c r="E30" s="11"/>
      <c r="F30" s="11"/>
      <c r="G30" s="11"/>
      <c r="H30" s="11"/>
    </row>
    <row r="31" spans="1:8" ht="12.75">
      <c r="A31" s="38" t="s">
        <v>184</v>
      </c>
      <c r="B31" s="11"/>
      <c r="C31" s="11"/>
      <c r="D31" s="11"/>
      <c r="E31" s="11"/>
      <c r="F31" s="11"/>
      <c r="G31" s="11"/>
      <c r="H31" s="11"/>
    </row>
    <row r="32" spans="1:8" ht="12.75">
      <c r="A32" s="38" t="s">
        <v>185</v>
      </c>
      <c r="B32" s="11"/>
      <c r="C32" s="11"/>
      <c r="D32" s="11"/>
      <c r="E32" s="11"/>
      <c r="F32" s="11"/>
      <c r="G32" s="11"/>
      <c r="H32" s="11"/>
    </row>
    <row r="33" spans="1:8" ht="12.75">
      <c r="A33" s="11"/>
      <c r="B33" s="11"/>
      <c r="C33" s="11"/>
      <c r="D33" s="11"/>
      <c r="E33" s="11"/>
      <c r="F33" s="11"/>
      <c r="G33" s="11"/>
      <c r="H33" s="11"/>
    </row>
    <row r="34" spans="1:8" ht="12.75">
      <c r="A34" s="37" t="s">
        <v>172</v>
      </c>
      <c r="B34" s="11"/>
      <c r="C34" s="11"/>
      <c r="D34" s="11"/>
      <c r="E34" s="11"/>
      <c r="F34" s="11"/>
      <c r="G34" s="11"/>
      <c r="H34" s="11"/>
    </row>
    <row r="35" spans="1:8" ht="12.75">
      <c r="A35" s="38" t="s">
        <v>186</v>
      </c>
      <c r="B35" s="11"/>
      <c r="C35" s="11"/>
      <c r="D35" s="11"/>
      <c r="E35" s="11"/>
      <c r="F35" s="11"/>
      <c r="G35" s="11"/>
      <c r="H35" s="11"/>
    </row>
    <row r="36" spans="1:8" ht="12.75">
      <c r="A36" s="38" t="s">
        <v>187</v>
      </c>
      <c r="B36" s="11"/>
      <c r="C36" s="11"/>
      <c r="D36" s="11"/>
      <c r="E36" s="11"/>
      <c r="F36" s="11"/>
      <c r="G36" s="11"/>
      <c r="H36" s="11"/>
    </row>
    <row r="37" spans="1:8" ht="12.75">
      <c r="A37" s="38" t="s">
        <v>188</v>
      </c>
      <c r="B37" s="11"/>
      <c r="C37" s="11"/>
      <c r="D37" s="11"/>
      <c r="E37" s="11"/>
      <c r="F37" s="11"/>
      <c r="G37" s="11"/>
      <c r="H37" s="11"/>
    </row>
    <row r="38" spans="1:8" ht="12.75">
      <c r="A38" s="38" t="s">
        <v>189</v>
      </c>
      <c r="B38" s="11"/>
      <c r="C38" s="11"/>
      <c r="D38" s="11"/>
      <c r="E38" s="11"/>
      <c r="F38" s="11"/>
      <c r="G38" s="11"/>
      <c r="H38" s="11"/>
    </row>
    <row r="39" spans="1:8" ht="12.75">
      <c r="A39" s="11"/>
      <c r="B39" s="11"/>
      <c r="C39" s="11"/>
      <c r="D39" s="11"/>
      <c r="E39" s="11"/>
      <c r="F39" s="11"/>
      <c r="G39" s="11"/>
      <c r="H39" s="11"/>
    </row>
    <row r="40" spans="1:8" ht="12.75">
      <c r="A40" s="11" t="s">
        <v>179</v>
      </c>
      <c r="B40" s="11"/>
      <c r="C40" s="11"/>
      <c r="D40" s="11"/>
      <c r="E40" s="11"/>
      <c r="F40" s="11"/>
      <c r="G40" s="11"/>
      <c r="H40" s="11"/>
    </row>
    <row r="41" spans="1:8" ht="12.75">
      <c r="A41" s="37" t="s">
        <v>178</v>
      </c>
      <c r="B41" s="11"/>
      <c r="C41" s="11"/>
      <c r="D41" s="11"/>
      <c r="E41" s="11"/>
      <c r="F41" s="11"/>
      <c r="G41" s="11"/>
      <c r="H41" s="11"/>
    </row>
    <row r="42" spans="1:8" ht="12.75">
      <c r="A42" s="11"/>
      <c r="B42" s="11"/>
      <c r="C42" s="11"/>
      <c r="D42" s="11"/>
      <c r="E42" s="11"/>
      <c r="F42" s="11"/>
      <c r="G42" s="11"/>
      <c r="H42" s="11"/>
    </row>
    <row r="43" spans="1:8" ht="12.75">
      <c r="A43" s="11"/>
      <c r="B43" s="11"/>
      <c r="C43" s="11"/>
      <c r="D43" s="11"/>
      <c r="E43" s="11"/>
      <c r="F43" s="11"/>
      <c r="G43" s="11"/>
      <c r="H43" s="11"/>
    </row>
    <row r="44" spans="1:8" ht="12.75">
      <c r="A44" s="11"/>
      <c r="B44" s="11"/>
      <c r="C44" s="11"/>
      <c r="D44" s="11"/>
      <c r="E44" s="11"/>
      <c r="F44" s="11"/>
      <c r="G44" s="11"/>
      <c r="H44" s="11"/>
    </row>
    <row r="45" spans="1:8" ht="12.75">
      <c r="A45" s="11"/>
      <c r="B45" s="11"/>
      <c r="C45" s="11"/>
      <c r="D45" s="11"/>
      <c r="E45" s="11"/>
      <c r="F45" s="11"/>
      <c r="G45" s="11"/>
      <c r="H45" s="11"/>
    </row>
    <row r="46" spans="1:8" ht="12.75">
      <c r="A46" s="11"/>
      <c r="B46" s="11"/>
      <c r="C46" s="11"/>
      <c r="D46" s="11"/>
      <c r="E46" s="11"/>
      <c r="F46" s="11"/>
      <c r="G46" s="11"/>
      <c r="H46" s="11"/>
    </row>
    <row r="47" spans="1:8" ht="12.75">
      <c r="A47" s="11"/>
      <c r="B47" s="11"/>
      <c r="C47" s="11"/>
      <c r="D47" s="11"/>
      <c r="E47" s="11"/>
      <c r="F47" s="11"/>
      <c r="G47" s="11"/>
      <c r="H47" s="11"/>
    </row>
    <row r="48" spans="1:8" ht="12.75">
      <c r="A48" s="11"/>
      <c r="B48" s="11"/>
      <c r="C48" s="11"/>
      <c r="D48" s="11"/>
      <c r="E48" s="11"/>
      <c r="F48" s="11"/>
      <c r="G48" s="11"/>
      <c r="H48" s="11"/>
    </row>
    <row r="49" spans="1:8" ht="12.75">
      <c r="A49" s="11"/>
      <c r="B49" s="11"/>
      <c r="C49" s="11"/>
      <c r="D49" s="11"/>
      <c r="E49" s="11"/>
      <c r="F49" s="11"/>
      <c r="G49" s="11"/>
      <c r="H49" s="11"/>
    </row>
    <row r="50" spans="1:8" ht="12.75">
      <c r="A50" s="11"/>
      <c r="B50" s="11"/>
      <c r="C50" s="11"/>
      <c r="D50" s="11"/>
      <c r="E50" s="11"/>
      <c r="F50" s="11"/>
      <c r="G50" s="11"/>
      <c r="H50" s="11"/>
    </row>
    <row r="51" spans="1:8" ht="12.75">
      <c r="A51" s="11"/>
      <c r="B51" s="11"/>
      <c r="C51" s="11"/>
      <c r="D51" s="11"/>
      <c r="E51" s="11"/>
      <c r="F51" s="11"/>
      <c r="G51" s="11"/>
      <c r="H51" s="11"/>
    </row>
    <row r="52" spans="1:8" ht="12.75">
      <c r="A52" s="11"/>
      <c r="B52" s="11"/>
      <c r="C52" s="11"/>
      <c r="D52" s="11"/>
      <c r="E52" s="11"/>
      <c r="F52" s="11"/>
      <c r="G52" s="11"/>
      <c r="H52" s="11"/>
    </row>
    <row r="53" spans="1:8" ht="12.75">
      <c r="A53" s="11"/>
      <c r="B53" s="11"/>
      <c r="C53" s="11"/>
      <c r="D53" s="11"/>
      <c r="E53" s="11"/>
      <c r="F53" s="11"/>
      <c r="G53" s="11"/>
      <c r="H53" s="11"/>
    </row>
    <row r="54" spans="1:8" ht="12.75">
      <c r="A54" s="11"/>
      <c r="B54" s="11"/>
      <c r="C54" s="11"/>
      <c r="D54" s="11"/>
      <c r="E54" s="11"/>
      <c r="F54" s="11"/>
      <c r="G54" s="11"/>
      <c r="H54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639"/>
  <sheetViews>
    <sheetView zoomScalePageLayoutView="0" workbookViewId="0" topLeftCell="A1">
      <pane ySplit="9" topLeftCell="A10" activePane="bottomLeft" state="frozen"/>
      <selection pane="topLeft" activeCell="B18" sqref="B18"/>
      <selection pane="bottomLeft" activeCell="D3" sqref="D3"/>
    </sheetView>
  </sheetViews>
  <sheetFormatPr defaultColWidth="21.421875" defaultRowHeight="12.75"/>
  <cols>
    <col min="1" max="1" width="19.8515625" style="0" customWidth="1"/>
    <col min="2" max="2" width="12.8515625" style="0" customWidth="1"/>
    <col min="3" max="3" width="15.2812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10" width="14.57421875" style="0" customWidth="1"/>
    <col min="11" max="11" width="14.00390625" style="0" customWidth="1"/>
    <col min="12" max="12" width="12.28125" style="0" bestFit="1" customWidth="1"/>
  </cols>
  <sheetData>
    <row r="1" spans="1:2" ht="18">
      <c r="A1" s="42" t="s">
        <v>49</v>
      </c>
      <c r="B1" s="100">
        <f>'Signature Page'!$B$9</f>
        <v>1</v>
      </c>
    </row>
    <row r="2" spans="1:2" ht="18">
      <c r="A2" s="43" t="s">
        <v>50</v>
      </c>
      <c r="B2" s="107" t="str">
        <f>Revenues!B2</f>
        <v>2018-2019</v>
      </c>
    </row>
    <row r="3" spans="1:2" ht="18">
      <c r="A3" s="43"/>
      <c r="B3" s="44"/>
    </row>
    <row r="4" spans="1:6" ht="12.75">
      <c r="A4" s="13" t="s">
        <v>63</v>
      </c>
      <c r="E4" s="46" t="s">
        <v>64</v>
      </c>
      <c r="F4" s="46" t="s">
        <v>367</v>
      </c>
    </row>
    <row r="5" spans="1:3" ht="12.75">
      <c r="A5" s="13" t="s">
        <v>211</v>
      </c>
      <c r="C5" s="108" t="str">
        <f>B2</f>
        <v>2018-2019</v>
      </c>
    </row>
    <row r="6" spans="1:6" ht="12.75">
      <c r="A6" s="13" t="s">
        <v>210</v>
      </c>
      <c r="E6" s="46" t="s">
        <v>65</v>
      </c>
      <c r="F6" s="177">
        <v>43819</v>
      </c>
    </row>
    <row r="8" spans="1:10" ht="12.75">
      <c r="A8" s="13" t="s">
        <v>75</v>
      </c>
      <c r="E8" s="14" t="s">
        <v>66</v>
      </c>
      <c r="F8" s="14" t="s">
        <v>66</v>
      </c>
      <c r="G8" s="14" t="s">
        <v>67</v>
      </c>
      <c r="H8" s="14" t="s">
        <v>68</v>
      </c>
      <c r="I8" s="14" t="s">
        <v>69</v>
      </c>
      <c r="J8" s="14"/>
    </row>
    <row r="9" spans="1:10" ht="12.75">
      <c r="A9" s="13" t="s">
        <v>160</v>
      </c>
      <c r="B9" s="13" t="s">
        <v>70</v>
      </c>
      <c r="C9" s="13" t="s">
        <v>71</v>
      </c>
      <c r="D9" s="13" t="s">
        <v>72</v>
      </c>
      <c r="E9" s="14" t="s">
        <v>73</v>
      </c>
      <c r="F9" s="14" t="s">
        <v>74</v>
      </c>
      <c r="G9" s="14" t="s">
        <v>75</v>
      </c>
      <c r="H9" s="14" t="s">
        <v>75</v>
      </c>
      <c r="I9" s="14" t="s">
        <v>75</v>
      </c>
      <c r="J9" s="14"/>
    </row>
    <row r="11" spans="1:10" ht="12.75">
      <c r="A11" s="15" t="s">
        <v>76</v>
      </c>
      <c r="B11" s="15" t="s">
        <v>77</v>
      </c>
      <c r="C11" s="15" t="s">
        <v>78</v>
      </c>
      <c r="D11" s="13" t="s">
        <v>79</v>
      </c>
      <c r="E11" s="16"/>
      <c r="F11" s="16"/>
      <c r="G11" s="101">
        <f>I11</f>
        <v>710730</v>
      </c>
      <c r="H11" s="18"/>
      <c r="I11" s="102">
        <v>710730</v>
      </c>
      <c r="J11" s="101"/>
    </row>
    <row r="12" spans="1:10" ht="12.75">
      <c r="A12" s="15" t="s">
        <v>76</v>
      </c>
      <c r="B12" s="15" t="s">
        <v>77</v>
      </c>
      <c r="C12" s="15" t="s">
        <v>80</v>
      </c>
      <c r="D12" s="13" t="s">
        <v>163</v>
      </c>
      <c r="E12" s="16"/>
      <c r="F12" s="16"/>
      <c r="G12" s="101">
        <f>I12</f>
        <v>194337.53</v>
      </c>
      <c r="H12" s="16"/>
      <c r="I12" s="102">
        <v>194337.53</v>
      </c>
      <c r="J12" s="101"/>
    </row>
    <row r="13" spans="1:10" ht="12.75">
      <c r="A13" s="15" t="s">
        <v>76</v>
      </c>
      <c r="B13" s="15" t="s">
        <v>77</v>
      </c>
      <c r="C13" s="15" t="s">
        <v>81</v>
      </c>
      <c r="D13" s="13" t="s">
        <v>82</v>
      </c>
      <c r="E13" s="130">
        <f>+I13</f>
        <v>218157.79</v>
      </c>
      <c r="F13" s="130">
        <f>+I13</f>
        <v>218157.79</v>
      </c>
      <c r="G13" s="131"/>
      <c r="H13" s="131"/>
      <c r="I13" s="133">
        <v>218157.79</v>
      </c>
      <c r="J13" s="101"/>
    </row>
    <row r="14" spans="1:10" ht="12.75">
      <c r="A14" s="15" t="s">
        <v>76</v>
      </c>
      <c r="B14" s="15" t="s">
        <v>77</v>
      </c>
      <c r="C14" s="15" t="s">
        <v>83</v>
      </c>
      <c r="D14" s="13" t="s">
        <v>84</v>
      </c>
      <c r="E14" s="131"/>
      <c r="F14" s="130">
        <f>+I14</f>
        <v>14782.85</v>
      </c>
      <c r="G14" s="132"/>
      <c r="H14" s="11"/>
      <c r="I14" s="133">
        <v>14782.85</v>
      </c>
      <c r="J14" s="101"/>
    </row>
    <row r="15" spans="1:10" ht="12.75">
      <c r="A15" s="15" t="s">
        <v>76</v>
      </c>
      <c r="B15" s="15" t="s">
        <v>77</v>
      </c>
      <c r="C15" s="15" t="s">
        <v>85</v>
      </c>
      <c r="D15" s="13" t="s">
        <v>86</v>
      </c>
      <c r="E15" s="131"/>
      <c r="F15" s="130">
        <f>+I15</f>
        <v>2302.38</v>
      </c>
      <c r="G15" s="131"/>
      <c r="H15" s="131"/>
      <c r="I15" s="133">
        <v>2302.38</v>
      </c>
      <c r="J15" s="101"/>
    </row>
    <row r="16" spans="1:10" ht="12.75">
      <c r="A16" s="15" t="s">
        <v>76</v>
      </c>
      <c r="B16" s="15" t="s">
        <v>77</v>
      </c>
      <c r="C16" s="15" t="s">
        <v>87</v>
      </c>
      <c r="D16" s="13" t="s">
        <v>162</v>
      </c>
      <c r="E16" s="131"/>
      <c r="F16" s="131"/>
      <c r="G16" s="130">
        <f>I16</f>
        <v>21471.92</v>
      </c>
      <c r="H16" s="132"/>
      <c r="I16" s="133">
        <v>21471.92</v>
      </c>
      <c r="J16" s="101"/>
    </row>
    <row r="17" spans="1:10" ht="12.75">
      <c r="A17" s="15" t="s">
        <v>76</v>
      </c>
      <c r="B17" s="15" t="s">
        <v>77</v>
      </c>
      <c r="C17" s="15" t="s">
        <v>88</v>
      </c>
      <c r="D17" s="13" t="s">
        <v>89</v>
      </c>
      <c r="E17" s="130">
        <f>+I17</f>
        <v>26353.25</v>
      </c>
      <c r="F17" s="130">
        <f>+I17</f>
        <v>26353.25</v>
      </c>
      <c r="G17" s="131"/>
      <c r="H17" s="131"/>
      <c r="I17" s="133">
        <v>26353.25</v>
      </c>
      <c r="J17" s="101"/>
    </row>
    <row r="18" spans="1:10" ht="12.75">
      <c r="A18" s="15" t="s">
        <v>76</v>
      </c>
      <c r="B18" s="15" t="s">
        <v>77</v>
      </c>
      <c r="C18" s="15" t="s">
        <v>90</v>
      </c>
      <c r="D18" s="13" t="s">
        <v>161</v>
      </c>
      <c r="E18" s="130">
        <f>+I18</f>
        <v>0</v>
      </c>
      <c r="F18" s="130">
        <f>+I18</f>
        <v>0</v>
      </c>
      <c r="G18" s="131"/>
      <c r="H18" s="131"/>
      <c r="I18" s="133">
        <v>0</v>
      </c>
      <c r="J18" s="101"/>
    </row>
    <row r="19" spans="1:10" ht="12.75">
      <c r="A19" s="15" t="s">
        <v>76</v>
      </c>
      <c r="B19" s="15" t="s">
        <v>77</v>
      </c>
      <c r="C19" s="15" t="s">
        <v>91</v>
      </c>
      <c r="D19" s="13" t="s">
        <v>164</v>
      </c>
      <c r="E19" s="130">
        <f>+I19</f>
        <v>0</v>
      </c>
      <c r="F19" s="130">
        <f>+I19</f>
        <v>0</v>
      </c>
      <c r="G19" s="131"/>
      <c r="H19" s="131"/>
      <c r="I19" s="133">
        <v>0</v>
      </c>
      <c r="J19" s="101"/>
    </row>
    <row r="20" spans="1:10" ht="12.75">
      <c r="A20" s="15" t="s">
        <v>76</v>
      </c>
      <c r="B20" s="15" t="s">
        <v>77</v>
      </c>
      <c r="C20" s="15" t="s">
        <v>92</v>
      </c>
      <c r="D20" s="13" t="s">
        <v>165</v>
      </c>
      <c r="E20" s="131"/>
      <c r="F20" s="131"/>
      <c r="G20" s="131"/>
      <c r="H20" s="130">
        <f>+I20</f>
        <v>9944</v>
      </c>
      <c r="I20" s="133">
        <v>9944</v>
      </c>
      <c r="J20" s="101"/>
    </row>
    <row r="21" spans="1:11" s="30" customFormat="1" ht="12.75">
      <c r="A21" s="31" t="s">
        <v>76</v>
      </c>
      <c r="B21" s="31" t="s">
        <v>77</v>
      </c>
      <c r="C21" s="31" t="s">
        <v>93</v>
      </c>
      <c r="D21" s="32" t="s">
        <v>94</v>
      </c>
      <c r="E21" s="133">
        <f>+I21</f>
        <v>45084.49</v>
      </c>
      <c r="F21" s="133">
        <f>+I21</f>
        <v>45084.49</v>
      </c>
      <c r="G21" s="133">
        <v>0</v>
      </c>
      <c r="H21" s="133">
        <v>0</v>
      </c>
      <c r="I21" s="133">
        <v>45084.49</v>
      </c>
      <c r="J21" s="102"/>
      <c r="K21" s="102"/>
    </row>
    <row r="22" spans="1:10" ht="12.75">
      <c r="A22" s="15" t="s">
        <v>76</v>
      </c>
      <c r="B22" s="15" t="s">
        <v>77</v>
      </c>
      <c r="C22" s="15" t="s">
        <v>95</v>
      </c>
      <c r="D22" s="13" t="s">
        <v>166</v>
      </c>
      <c r="E22" s="130">
        <f>+I22</f>
        <v>77400.52</v>
      </c>
      <c r="F22" s="130">
        <f>+I22</f>
        <v>77400.52</v>
      </c>
      <c r="G22" s="131"/>
      <c r="H22" s="131"/>
      <c r="I22" s="133">
        <v>77400.52</v>
      </c>
      <c r="J22" s="101"/>
    </row>
    <row r="23" spans="1:11" ht="12.75">
      <c r="A23" s="15" t="s">
        <v>76</v>
      </c>
      <c r="B23" s="15" t="s">
        <v>77</v>
      </c>
      <c r="C23" s="15" t="s">
        <v>96</v>
      </c>
      <c r="D23" s="13" t="s">
        <v>141</v>
      </c>
      <c r="E23" s="131"/>
      <c r="F23" s="131"/>
      <c r="G23" s="131"/>
      <c r="H23" s="134">
        <f>+I23</f>
        <v>346149</v>
      </c>
      <c r="I23" s="133">
        <v>346149</v>
      </c>
      <c r="J23" s="101"/>
      <c r="K23" s="129"/>
    </row>
    <row r="24" spans="1:10" ht="12.75">
      <c r="A24" s="33" t="s">
        <v>76</v>
      </c>
      <c r="B24" s="33" t="s">
        <v>77</v>
      </c>
      <c r="C24" s="33" t="s">
        <v>97</v>
      </c>
      <c r="D24" s="34" t="s">
        <v>167</v>
      </c>
      <c r="E24" s="132"/>
      <c r="F24" s="132"/>
      <c r="G24" s="132"/>
      <c r="H24" s="130">
        <f>I24</f>
        <v>17859.52</v>
      </c>
      <c r="I24" s="151">
        <v>17859.52</v>
      </c>
      <c r="J24" s="22"/>
    </row>
    <row r="25" spans="1:10" ht="12.75">
      <c r="A25" s="35" t="s">
        <v>76</v>
      </c>
      <c r="B25" s="35" t="s">
        <v>77</v>
      </c>
      <c r="C25" s="35" t="s">
        <v>98</v>
      </c>
      <c r="D25" s="36" t="s">
        <v>99</v>
      </c>
      <c r="E25" s="130">
        <f>+I25</f>
        <v>48073.8</v>
      </c>
      <c r="F25" s="130">
        <f>+I25</f>
        <v>48073.8</v>
      </c>
      <c r="G25" s="131"/>
      <c r="H25" s="131"/>
      <c r="I25" s="133">
        <v>48073.8</v>
      </c>
      <c r="J25" s="101"/>
    </row>
    <row r="26" spans="1:10" ht="12.75">
      <c r="A26" s="33" t="s">
        <v>76</v>
      </c>
      <c r="B26" s="33" t="s">
        <v>77</v>
      </c>
      <c r="C26" s="33" t="s">
        <v>100</v>
      </c>
      <c r="D26" s="34" t="s">
        <v>101</v>
      </c>
      <c r="E26" s="132"/>
      <c r="F26" s="132"/>
      <c r="G26" s="98">
        <f>+I26</f>
        <v>0</v>
      </c>
      <c r="H26" s="132"/>
      <c r="I26" s="151">
        <v>0</v>
      </c>
      <c r="J26" s="22"/>
    </row>
    <row r="27" spans="1:10" ht="12.75">
      <c r="A27" s="15" t="s">
        <v>76</v>
      </c>
      <c r="B27" s="15" t="s">
        <v>77</v>
      </c>
      <c r="C27" s="15" t="s">
        <v>102</v>
      </c>
      <c r="D27" s="13" t="s">
        <v>103</v>
      </c>
      <c r="E27" s="131"/>
      <c r="F27" s="131"/>
      <c r="G27" s="136">
        <f>+I27</f>
        <v>0</v>
      </c>
      <c r="H27" s="131"/>
      <c r="I27" s="133">
        <v>0</v>
      </c>
      <c r="J27" s="101"/>
    </row>
    <row r="28" spans="1:10" ht="12.75">
      <c r="A28" s="15" t="s">
        <v>76</v>
      </c>
      <c r="B28" s="15" t="s">
        <v>77</v>
      </c>
      <c r="C28" s="15" t="s">
        <v>104</v>
      </c>
      <c r="D28" s="13" t="s">
        <v>105</v>
      </c>
      <c r="E28" s="131"/>
      <c r="F28" s="131"/>
      <c r="G28" s="130">
        <f>+I28</f>
        <v>0</v>
      </c>
      <c r="H28" s="131"/>
      <c r="I28" s="133">
        <v>0</v>
      </c>
      <c r="J28" s="101"/>
    </row>
    <row r="29" spans="1:10" ht="12.75">
      <c r="A29" s="15" t="s">
        <v>76</v>
      </c>
      <c r="B29" s="15" t="s">
        <v>77</v>
      </c>
      <c r="C29" s="15" t="s">
        <v>106</v>
      </c>
      <c r="D29" s="13" t="s">
        <v>107</v>
      </c>
      <c r="E29" s="131"/>
      <c r="F29" s="131"/>
      <c r="G29" s="130">
        <f>+I29</f>
        <v>19932.85</v>
      </c>
      <c r="H29" s="131"/>
      <c r="I29" s="133">
        <v>19932.85</v>
      </c>
      <c r="J29" s="101"/>
    </row>
    <row r="30" spans="1:10" ht="12.75">
      <c r="A30" s="31" t="s">
        <v>76</v>
      </c>
      <c r="B30" s="31" t="s">
        <v>108</v>
      </c>
      <c r="C30" s="31" t="s">
        <v>109</v>
      </c>
      <c r="D30" s="32" t="s">
        <v>168</v>
      </c>
      <c r="E30" s="137"/>
      <c r="F30" s="137"/>
      <c r="G30" s="133"/>
      <c r="H30" s="133">
        <f>+I30</f>
        <v>0</v>
      </c>
      <c r="I30" s="133">
        <v>0</v>
      </c>
      <c r="J30" s="101"/>
    </row>
    <row r="31" spans="5:10" ht="12.75">
      <c r="E31" s="138"/>
      <c r="F31" s="138"/>
      <c r="G31" s="130"/>
      <c r="H31" s="138"/>
      <c r="I31" s="138"/>
      <c r="J31" s="17"/>
    </row>
    <row r="32" spans="1:10" ht="12.75">
      <c r="A32" s="15" t="s">
        <v>76</v>
      </c>
      <c r="B32" s="15" t="s">
        <v>110</v>
      </c>
      <c r="C32" s="15" t="s">
        <v>109</v>
      </c>
      <c r="D32" s="13" t="s">
        <v>145</v>
      </c>
      <c r="E32" s="130">
        <f>SUM(E11:E31)</f>
        <v>415069.85000000003</v>
      </c>
      <c r="F32" s="130">
        <f>SUM(F11:F31)</f>
        <v>432155.08</v>
      </c>
      <c r="G32" s="130">
        <f>SUM(G11:G31)</f>
        <v>946472.3</v>
      </c>
      <c r="H32" s="130">
        <f>SUM(H11:H31)</f>
        <v>373952.52</v>
      </c>
      <c r="I32" s="130">
        <f>SUM(I11:I31)</f>
        <v>1752579.9000000001</v>
      </c>
      <c r="J32" s="101"/>
    </row>
    <row r="33" spans="1:10" ht="12.75">
      <c r="A33" s="15" t="s">
        <v>111</v>
      </c>
      <c r="B33" s="15" t="s">
        <v>110</v>
      </c>
      <c r="C33" s="15" t="s">
        <v>109</v>
      </c>
      <c r="D33" s="13" t="s">
        <v>112</v>
      </c>
      <c r="E33" s="131"/>
      <c r="F33" s="131"/>
      <c r="G33" s="130">
        <f>+I33</f>
        <v>412135</v>
      </c>
      <c r="H33" s="131"/>
      <c r="I33" s="130">
        <v>412135</v>
      </c>
      <c r="J33" s="101"/>
    </row>
    <row r="34" spans="1:10" ht="12.75">
      <c r="A34" s="15" t="s">
        <v>113</v>
      </c>
      <c r="B34" s="15" t="s">
        <v>110</v>
      </c>
      <c r="C34" s="15" t="s">
        <v>109</v>
      </c>
      <c r="D34" s="13" t="s">
        <v>114</v>
      </c>
      <c r="E34" s="131"/>
      <c r="F34" s="131"/>
      <c r="G34" s="130">
        <f>+I34</f>
        <v>1376939</v>
      </c>
      <c r="H34" s="131"/>
      <c r="I34" s="130">
        <v>1376939</v>
      </c>
      <c r="J34" s="101"/>
    </row>
    <row r="35" spans="1:10" ht="12.75">
      <c r="A35" s="15" t="s">
        <v>115</v>
      </c>
      <c r="B35" s="15" t="s">
        <v>110</v>
      </c>
      <c r="C35" s="15" t="s">
        <v>109</v>
      </c>
      <c r="D35" s="13" t="s">
        <v>116</v>
      </c>
      <c r="E35" s="131"/>
      <c r="F35" s="131"/>
      <c r="G35" s="130">
        <f>+I35</f>
        <v>0</v>
      </c>
      <c r="H35" s="131"/>
      <c r="I35" s="130">
        <v>0</v>
      </c>
      <c r="J35" s="101"/>
    </row>
    <row r="36" spans="1:10" ht="12.75">
      <c r="A36" s="15" t="s">
        <v>117</v>
      </c>
      <c r="B36" s="15" t="s">
        <v>110</v>
      </c>
      <c r="C36" s="15" t="s">
        <v>109</v>
      </c>
      <c r="D36" s="13" t="s">
        <v>118</v>
      </c>
      <c r="E36" s="131"/>
      <c r="F36" s="131"/>
      <c r="G36" s="130">
        <f>+I36</f>
        <v>0</v>
      </c>
      <c r="H36" s="131"/>
      <c r="I36" s="130">
        <v>0</v>
      </c>
      <c r="J36" s="101"/>
    </row>
    <row r="37" spans="1:10" ht="12.75">
      <c r="A37" s="15" t="s">
        <v>119</v>
      </c>
      <c r="B37" s="15" t="s">
        <v>110</v>
      </c>
      <c r="C37" s="15" t="s">
        <v>109</v>
      </c>
      <c r="D37" s="13" t="s">
        <v>146</v>
      </c>
      <c r="E37" s="131"/>
      <c r="F37" s="131"/>
      <c r="G37" s="131"/>
      <c r="H37" s="130">
        <f>+I37</f>
        <v>0</v>
      </c>
      <c r="I37" s="130">
        <v>0</v>
      </c>
      <c r="J37" s="101"/>
    </row>
    <row r="38" spans="1:10" ht="12.75">
      <c r="A38" s="15" t="s">
        <v>120</v>
      </c>
      <c r="B38" s="15" t="s">
        <v>110</v>
      </c>
      <c r="C38" s="15" t="s">
        <v>109</v>
      </c>
      <c r="D38" s="13" t="s">
        <v>147</v>
      </c>
      <c r="E38" s="131"/>
      <c r="F38" s="131"/>
      <c r="G38" s="131"/>
      <c r="H38" s="136">
        <f>+I38</f>
        <v>0</v>
      </c>
      <c r="I38" s="130">
        <v>0</v>
      </c>
      <c r="J38" s="101"/>
    </row>
    <row r="39" spans="1:10" ht="12.75">
      <c r="A39" s="15" t="s">
        <v>121</v>
      </c>
      <c r="B39" s="15" t="s">
        <v>110</v>
      </c>
      <c r="C39" s="15" t="s">
        <v>109</v>
      </c>
      <c r="D39" s="13" t="s">
        <v>148</v>
      </c>
      <c r="E39" s="131"/>
      <c r="F39" s="131"/>
      <c r="G39" s="130">
        <f>+I39</f>
        <v>0</v>
      </c>
      <c r="H39" s="139"/>
      <c r="I39" s="130">
        <v>0</v>
      </c>
      <c r="J39" s="101"/>
    </row>
    <row r="40" spans="1:10" s="30" customFormat="1" ht="12.75">
      <c r="A40" s="31" t="s">
        <v>122</v>
      </c>
      <c r="B40" s="31" t="s">
        <v>110</v>
      </c>
      <c r="C40" s="31" t="s">
        <v>109</v>
      </c>
      <c r="D40" s="32" t="s">
        <v>149</v>
      </c>
      <c r="E40" s="137"/>
      <c r="F40" s="137"/>
      <c r="G40" s="133">
        <f>+I40</f>
        <v>0</v>
      </c>
      <c r="H40" s="137"/>
      <c r="I40" s="133">
        <v>0</v>
      </c>
      <c r="J40" s="102"/>
    </row>
    <row r="41" spans="1:10" ht="12.75">
      <c r="A41" s="15" t="s">
        <v>123</v>
      </c>
      <c r="B41" s="15" t="s">
        <v>110</v>
      </c>
      <c r="C41" s="15" t="s">
        <v>109</v>
      </c>
      <c r="D41" s="13" t="s">
        <v>150</v>
      </c>
      <c r="E41" s="131"/>
      <c r="F41" s="131"/>
      <c r="G41" s="140" t="s">
        <v>124</v>
      </c>
      <c r="H41" s="130">
        <f>+I41</f>
        <v>0</v>
      </c>
      <c r="I41" s="130">
        <v>0</v>
      </c>
      <c r="J41" s="101"/>
    </row>
    <row r="42" spans="1:10" ht="12.75">
      <c r="A42" s="15" t="s">
        <v>125</v>
      </c>
      <c r="B42" s="15" t="s">
        <v>110</v>
      </c>
      <c r="C42" s="15" t="s">
        <v>109</v>
      </c>
      <c r="D42" s="13" t="s">
        <v>151</v>
      </c>
      <c r="E42" s="131"/>
      <c r="F42" s="131"/>
      <c r="G42" s="131"/>
      <c r="H42" s="130">
        <f>+I42</f>
        <v>0</v>
      </c>
      <c r="I42" s="130">
        <v>0</v>
      </c>
      <c r="J42" s="101"/>
    </row>
    <row r="43" spans="1:10" ht="12.75">
      <c r="A43" s="15">
        <v>94</v>
      </c>
      <c r="B43" s="15" t="s">
        <v>110</v>
      </c>
      <c r="C43" s="15" t="s">
        <v>109</v>
      </c>
      <c r="D43" s="13" t="s">
        <v>152</v>
      </c>
      <c r="E43" s="131"/>
      <c r="F43" s="131"/>
      <c r="G43" s="131"/>
      <c r="H43" s="130">
        <f>+I43</f>
        <v>0</v>
      </c>
      <c r="I43" s="130">
        <v>0</v>
      </c>
      <c r="J43" s="101"/>
    </row>
    <row r="44" spans="1:10" ht="12.75">
      <c r="A44" s="33" t="s">
        <v>126</v>
      </c>
      <c r="B44" s="33" t="s">
        <v>110</v>
      </c>
      <c r="C44" s="33" t="s">
        <v>109</v>
      </c>
      <c r="D44" s="34" t="s">
        <v>153</v>
      </c>
      <c r="E44" s="132"/>
      <c r="F44" s="132"/>
      <c r="G44" s="135">
        <f>+I44</f>
        <v>2236362</v>
      </c>
      <c r="H44" s="132"/>
      <c r="I44" s="130">
        <v>2236362</v>
      </c>
      <c r="J44" s="101"/>
    </row>
    <row r="45" spans="1:11" ht="12.75">
      <c r="A45" s="15" t="s">
        <v>127</v>
      </c>
      <c r="B45" s="15" t="s">
        <v>110</v>
      </c>
      <c r="C45" s="15" t="s">
        <v>109</v>
      </c>
      <c r="D45" s="13" t="s">
        <v>154</v>
      </c>
      <c r="E45" s="131"/>
      <c r="F45" s="131"/>
      <c r="G45" s="130">
        <f>+I45</f>
        <v>5962789</v>
      </c>
      <c r="H45" s="131"/>
      <c r="I45" s="130">
        <v>5962789</v>
      </c>
      <c r="J45" s="101"/>
      <c r="K45" s="129"/>
    </row>
    <row r="46" spans="1:10" ht="12.75">
      <c r="A46" s="15" t="s">
        <v>128</v>
      </c>
      <c r="B46" s="15" t="s">
        <v>110</v>
      </c>
      <c r="C46" s="15" t="s">
        <v>109</v>
      </c>
      <c r="D46" s="13" t="s">
        <v>155</v>
      </c>
      <c r="E46" s="131"/>
      <c r="F46" s="131"/>
      <c r="G46" s="130">
        <f>+I46</f>
        <v>0</v>
      </c>
      <c r="H46" s="131"/>
      <c r="I46" s="130">
        <v>0</v>
      </c>
      <c r="J46" s="101"/>
    </row>
    <row r="47" spans="5:14" ht="15.75">
      <c r="E47" s="138"/>
      <c r="F47" s="138"/>
      <c r="G47" s="138"/>
      <c r="H47" s="138"/>
      <c r="I47" s="138"/>
      <c r="J47" s="17"/>
      <c r="K47" s="171"/>
      <c r="L47" s="171"/>
      <c r="M47" s="171"/>
      <c r="N47" s="171"/>
    </row>
    <row r="48" spans="4:14" ht="26.25">
      <c r="D48" s="13" t="s">
        <v>69</v>
      </c>
      <c r="E48" s="138">
        <f>SUM(E32:E47)</f>
        <v>415069.85000000003</v>
      </c>
      <c r="F48" s="138">
        <f>SUM(F32:F47)</f>
        <v>432155.08</v>
      </c>
      <c r="G48" s="138">
        <f>SUM(G32:G47)</f>
        <v>10934697.3</v>
      </c>
      <c r="H48" s="138">
        <f>SUM(H32:H47)</f>
        <v>373952.52</v>
      </c>
      <c r="I48" s="138">
        <f>SUM(I32:I47)</f>
        <v>11740804.9</v>
      </c>
      <c r="J48" s="115"/>
      <c r="L48" s="113"/>
      <c r="M48" s="114"/>
      <c r="N48" s="114"/>
    </row>
    <row r="49" spans="5:14" ht="12.75">
      <c r="E49" s="11"/>
      <c r="F49" s="11"/>
      <c r="G49" s="11"/>
      <c r="H49" s="11"/>
      <c r="I49" s="11"/>
      <c r="K49" s="110"/>
      <c r="L49" s="110"/>
      <c r="M49" s="110"/>
      <c r="N49" s="110"/>
    </row>
    <row r="50" spans="5:14" ht="12.75">
      <c r="E50" s="11"/>
      <c r="F50" s="11"/>
      <c r="G50" s="11"/>
      <c r="H50" s="11"/>
      <c r="I50" s="11"/>
      <c r="K50" s="111"/>
      <c r="L50" s="172"/>
      <c r="M50" s="172"/>
      <c r="N50" s="172"/>
    </row>
    <row r="51" spans="4:14" ht="12.75">
      <c r="D51" s="13" t="s">
        <v>129</v>
      </c>
      <c r="E51" s="11"/>
      <c r="F51" s="11"/>
      <c r="G51" s="11"/>
      <c r="H51" s="11"/>
      <c r="I51" s="11"/>
      <c r="K51" s="112"/>
      <c r="L51" s="172"/>
      <c r="M51" s="172"/>
      <c r="N51" s="172"/>
    </row>
    <row r="52" spans="5:14" ht="12.75" customHeight="1">
      <c r="E52" s="11"/>
      <c r="F52" s="11"/>
      <c r="G52" s="11"/>
      <c r="H52" s="11"/>
      <c r="I52" s="141" t="s">
        <v>124</v>
      </c>
      <c r="J52" s="21"/>
      <c r="K52" s="110"/>
      <c r="L52" s="110"/>
      <c r="M52" s="110"/>
      <c r="N52" s="110"/>
    </row>
    <row r="53" spans="4:14" ht="12.75">
      <c r="D53" s="13" t="s">
        <v>74</v>
      </c>
      <c r="E53" s="142">
        <f>F48/G48</f>
        <v>0.039521448847056787</v>
      </c>
      <c r="F53" s="11"/>
      <c r="G53" s="11"/>
      <c r="H53" s="11"/>
      <c r="I53" s="11"/>
      <c r="K53" s="110"/>
      <c r="L53" s="110"/>
      <c r="M53" s="110"/>
      <c r="N53" s="110"/>
    </row>
    <row r="54" spans="5:14" ht="12.75">
      <c r="E54" s="11"/>
      <c r="F54" s="11"/>
      <c r="G54" s="11"/>
      <c r="H54" s="11"/>
      <c r="I54" s="11"/>
      <c r="K54" s="110"/>
      <c r="L54" s="110"/>
      <c r="M54" s="110"/>
      <c r="N54" s="110"/>
    </row>
    <row r="55" spans="4:14" ht="12.75">
      <c r="D55" s="13" t="s">
        <v>73</v>
      </c>
      <c r="E55" s="142">
        <f>E48/(+G48+F48-E48)</f>
        <v>0.0378997527446338</v>
      </c>
      <c r="F55" s="11"/>
      <c r="G55" s="11"/>
      <c r="H55" s="11"/>
      <c r="I55" s="11"/>
      <c r="K55" s="110"/>
      <c r="L55" s="110"/>
      <c r="M55" s="110"/>
      <c r="N55" s="110"/>
    </row>
    <row r="56" spans="5:9" ht="9" customHeight="1">
      <c r="E56" s="11"/>
      <c r="F56" s="11"/>
      <c r="G56" s="11"/>
      <c r="H56" s="11"/>
      <c r="I56" s="11"/>
    </row>
    <row r="57" spans="4:9" ht="12.75">
      <c r="D57" s="12"/>
      <c r="E57" s="36"/>
      <c r="F57" s="11"/>
      <c r="G57" s="11"/>
      <c r="H57" s="11"/>
      <c r="I57" s="11"/>
    </row>
    <row r="58" spans="4:9" ht="12.75">
      <c r="D58" s="13" t="s">
        <v>130</v>
      </c>
      <c r="E58" s="11"/>
      <c r="F58" s="11"/>
      <c r="G58" s="11"/>
      <c r="H58" s="11"/>
      <c r="I58" s="11"/>
    </row>
    <row r="59" spans="3:11" s="26" customFormat="1" ht="12.75">
      <c r="C59" s="153" t="s">
        <v>357</v>
      </c>
      <c r="D59" s="103" t="s">
        <v>159</v>
      </c>
      <c r="E59" s="150">
        <v>723106.1</v>
      </c>
      <c r="F59" s="150">
        <v>895083.73</v>
      </c>
      <c r="G59" s="150">
        <v>-895083.73</v>
      </c>
      <c r="H59" s="143"/>
      <c r="I59" s="143"/>
      <c r="J59" s="127"/>
      <c r="K59" s="127"/>
    </row>
    <row r="60" spans="3:11" s="26" customFormat="1" ht="12.75">
      <c r="C60" s="153"/>
      <c r="D60" s="103" t="s">
        <v>131</v>
      </c>
      <c r="E60" s="150"/>
      <c r="F60" s="150"/>
      <c r="G60" s="98"/>
      <c r="H60" s="143"/>
      <c r="I60" s="143"/>
      <c r="J60" s="127"/>
      <c r="K60" s="127"/>
    </row>
    <row r="61" spans="3:11" s="26" customFormat="1" ht="12.75">
      <c r="C61" s="153"/>
      <c r="D61" s="103" t="s">
        <v>132</v>
      </c>
      <c r="E61" s="150">
        <v>129601.24</v>
      </c>
      <c r="F61" s="150">
        <v>129601.24</v>
      </c>
      <c r="G61" s="98">
        <v>-129601</v>
      </c>
      <c r="H61" s="143"/>
      <c r="I61" s="143"/>
      <c r="J61" s="127"/>
      <c r="K61" s="127"/>
    </row>
    <row r="62" spans="3:11" s="26" customFormat="1" ht="12.75">
      <c r="C62" s="153"/>
      <c r="D62" s="103" t="s">
        <v>133</v>
      </c>
      <c r="E62" s="144">
        <v>16600</v>
      </c>
      <c r="F62" s="144">
        <v>16600</v>
      </c>
      <c r="G62" s="144">
        <v>-16600</v>
      </c>
      <c r="H62" s="145"/>
      <c r="I62" s="145"/>
      <c r="J62" s="152"/>
      <c r="K62" s="152"/>
    </row>
    <row r="63" spans="1:12" s="26" customFormat="1" ht="12.75">
      <c r="A63" s="13"/>
      <c r="B63" s="13"/>
      <c r="C63" s="153"/>
      <c r="D63" s="103" t="s">
        <v>134</v>
      </c>
      <c r="E63" s="144">
        <v>30199</v>
      </c>
      <c r="F63" s="144">
        <v>30199</v>
      </c>
      <c r="G63" s="144">
        <v>-30199</v>
      </c>
      <c r="H63" s="145"/>
      <c r="I63" s="145"/>
      <c r="J63" s="152"/>
      <c r="K63" s="152"/>
      <c r="L63" s="127"/>
    </row>
    <row r="64" spans="3:9" s="26" customFormat="1" ht="12.75">
      <c r="C64" s="153"/>
      <c r="D64" s="103" t="s">
        <v>135</v>
      </c>
      <c r="E64" s="98"/>
      <c r="F64" s="98"/>
      <c r="G64" s="98"/>
      <c r="H64" s="143"/>
      <c r="I64" s="143"/>
    </row>
    <row r="65" spans="1:10" s="26" customFormat="1" ht="12.75">
      <c r="A65" s="15"/>
      <c r="B65" s="15"/>
      <c r="C65" s="153"/>
      <c r="D65" s="104" t="s">
        <v>136</v>
      </c>
      <c r="E65" s="144">
        <v>17874.8</v>
      </c>
      <c r="F65" s="144">
        <v>17874.8</v>
      </c>
      <c r="G65" s="144">
        <v>-17874.8</v>
      </c>
      <c r="H65" s="138"/>
      <c r="I65" s="138"/>
      <c r="J65" s="17"/>
    </row>
    <row r="66" spans="1:10" s="26" customFormat="1" ht="12.75">
      <c r="A66" s="15"/>
      <c r="B66" s="15"/>
      <c r="C66" s="153" t="s">
        <v>358</v>
      </c>
      <c r="D66" s="103" t="s">
        <v>169</v>
      </c>
      <c r="E66" s="144">
        <v>212450.42</v>
      </c>
      <c r="F66" s="144">
        <v>212450.42</v>
      </c>
      <c r="G66" s="144">
        <v>-212450.42</v>
      </c>
      <c r="H66" s="138"/>
      <c r="I66" s="138"/>
      <c r="J66" s="17"/>
    </row>
    <row r="67" spans="1:10" s="26" customFormat="1" ht="12.75">
      <c r="A67" s="15"/>
      <c r="B67" s="15"/>
      <c r="C67" s="15"/>
      <c r="D67" s="13"/>
      <c r="E67" s="130"/>
      <c r="F67" s="130"/>
      <c r="G67" s="130"/>
      <c r="H67" s="138"/>
      <c r="I67" s="138"/>
      <c r="J67" s="17"/>
    </row>
    <row r="68" spans="1:10" s="26" customFormat="1" ht="12.75">
      <c r="A68" s="15"/>
      <c r="B68" s="15"/>
      <c r="C68" s="15"/>
      <c r="D68" s="13" t="s">
        <v>137</v>
      </c>
      <c r="E68" s="138"/>
      <c r="F68" s="138"/>
      <c r="G68" s="138"/>
      <c r="H68" s="138"/>
      <c r="I68" s="138"/>
      <c r="J68" s="17"/>
    </row>
    <row r="69" spans="1:10" s="26" customFormat="1" ht="12.75">
      <c r="A69" s="15"/>
      <c r="B69" s="15"/>
      <c r="C69" s="15"/>
      <c r="D69" s="103" t="s">
        <v>138</v>
      </c>
      <c r="E69" s="138"/>
      <c r="F69" s="138"/>
      <c r="G69" s="138"/>
      <c r="H69" s="138"/>
      <c r="I69" s="138"/>
      <c r="J69" s="17"/>
    </row>
    <row r="70" spans="1:10" s="26" customFormat="1" ht="12.75">
      <c r="A70" s="15"/>
      <c r="B70" s="15"/>
      <c r="C70" s="15"/>
      <c r="D70" s="104" t="s">
        <v>139</v>
      </c>
      <c r="E70" s="130">
        <v>0</v>
      </c>
      <c r="F70" s="130">
        <v>0</v>
      </c>
      <c r="G70" s="130">
        <v>0</v>
      </c>
      <c r="H70" s="130">
        <v>0</v>
      </c>
      <c r="I70" s="138"/>
      <c r="J70" s="17"/>
    </row>
    <row r="71" spans="1:10" s="26" customFormat="1" ht="12.75">
      <c r="A71" s="15"/>
      <c r="B71" s="15"/>
      <c r="C71" s="15"/>
      <c r="D71" s="103" t="s">
        <v>140</v>
      </c>
      <c r="E71" s="130">
        <v>0</v>
      </c>
      <c r="F71" s="130">
        <v>0</v>
      </c>
      <c r="G71" s="130">
        <v>0</v>
      </c>
      <c r="H71" s="130">
        <v>0</v>
      </c>
      <c r="I71" s="138"/>
      <c r="J71" s="17"/>
    </row>
    <row r="72" spans="1:10" s="26" customFormat="1" ht="12.75">
      <c r="A72" s="15"/>
      <c r="B72" s="15"/>
      <c r="C72" s="15"/>
      <c r="D72" s="103" t="s">
        <v>141</v>
      </c>
      <c r="E72" s="130">
        <v>0</v>
      </c>
      <c r="F72" s="130">
        <v>0</v>
      </c>
      <c r="G72" s="134">
        <v>0</v>
      </c>
      <c r="H72" s="130">
        <v>0</v>
      </c>
      <c r="I72" s="138"/>
      <c r="J72" s="17"/>
    </row>
    <row r="73" spans="1:10" s="26" customFormat="1" ht="12.75">
      <c r="A73" s="15"/>
      <c r="B73" s="15"/>
      <c r="C73" s="15"/>
      <c r="D73" s="103" t="s">
        <v>142</v>
      </c>
      <c r="E73" s="130">
        <v>0</v>
      </c>
      <c r="F73" s="130">
        <v>0</v>
      </c>
      <c r="G73" s="130">
        <v>0</v>
      </c>
      <c r="H73" s="130">
        <v>0</v>
      </c>
      <c r="I73" s="138"/>
      <c r="J73" s="17"/>
    </row>
    <row r="74" spans="1:10" s="26" customFormat="1" ht="12.75">
      <c r="A74" s="15"/>
      <c r="B74" s="15"/>
      <c r="C74" s="15"/>
      <c r="D74" s="103" t="s">
        <v>169</v>
      </c>
      <c r="E74" s="130">
        <v>0</v>
      </c>
      <c r="F74" s="130">
        <v>0</v>
      </c>
      <c r="G74" s="130">
        <v>0</v>
      </c>
      <c r="H74" s="130">
        <v>0</v>
      </c>
      <c r="I74" s="138"/>
      <c r="J74" s="17"/>
    </row>
    <row r="75" spans="1:10" ht="12.75">
      <c r="A75" s="15"/>
      <c r="B75" s="15"/>
      <c r="C75" s="15"/>
      <c r="D75" s="105"/>
      <c r="E75" s="130"/>
      <c r="F75" s="130"/>
      <c r="G75" s="130"/>
      <c r="H75" s="130"/>
      <c r="I75" s="138"/>
      <c r="J75" s="17"/>
    </row>
    <row r="76" spans="1:10" ht="12.75">
      <c r="A76" s="15"/>
      <c r="B76" s="15"/>
      <c r="C76" s="15"/>
      <c r="D76" s="13" t="s">
        <v>143</v>
      </c>
      <c r="E76" s="138">
        <f>+E48+SUM(E59:E67)-SUM(E69:E75)</f>
        <v>1544901.4100000001</v>
      </c>
      <c r="F76" s="138">
        <f>+F48+SUM(F59:F67)-SUM(F69:F75)</f>
        <v>1733964.27</v>
      </c>
      <c r="G76" s="138">
        <f>+G48+SUM(G59:G67)-SUM(G69:G75)</f>
        <v>9632888.350000001</v>
      </c>
      <c r="H76" s="138">
        <f>+H48+SUM(H59:H67)-SUM(H69:H75)</f>
        <v>373952.52</v>
      </c>
      <c r="I76" s="138">
        <f>+I48+SUM(I59:I65)-SUM(I69:I73)</f>
        <v>11740804.9</v>
      </c>
      <c r="J76" s="17"/>
    </row>
    <row r="77" spans="1:10" ht="12.75">
      <c r="A77" s="15"/>
      <c r="B77" s="15"/>
      <c r="C77" s="15"/>
      <c r="D77" s="13"/>
      <c r="E77" s="146"/>
      <c r="F77" s="146"/>
      <c r="G77" s="138"/>
      <c r="H77" s="138"/>
      <c r="I77" s="138"/>
      <c r="J77" s="17"/>
    </row>
    <row r="78" spans="1:10" ht="12.75">
      <c r="A78" s="15"/>
      <c r="B78" s="15"/>
      <c r="C78" s="15"/>
      <c r="D78" s="13" t="s">
        <v>144</v>
      </c>
      <c r="E78" s="142"/>
      <c r="F78" s="138"/>
      <c r="G78" s="138"/>
      <c r="H78" s="138"/>
      <c r="I78" s="138"/>
      <c r="J78" s="17"/>
    </row>
    <row r="79" spans="1:10" ht="12.75">
      <c r="A79" s="15"/>
      <c r="B79" s="15"/>
      <c r="C79" s="15"/>
      <c r="D79" s="13"/>
      <c r="E79" s="138"/>
      <c r="F79" s="138"/>
      <c r="G79" s="138"/>
      <c r="H79" s="138"/>
      <c r="I79" s="138"/>
      <c r="J79" s="17"/>
    </row>
    <row r="80" spans="1:10" ht="12.75">
      <c r="A80" s="20"/>
      <c r="B80" s="20"/>
      <c r="C80" s="20"/>
      <c r="D80" s="34" t="s">
        <v>74</v>
      </c>
      <c r="E80" s="142">
        <f>F76/G76</f>
        <v>0.18000460578368477</v>
      </c>
      <c r="F80" s="11"/>
      <c r="G80" s="11"/>
      <c r="H80" s="11"/>
      <c r="I80" s="135"/>
      <c r="J80" s="22"/>
    </row>
    <row r="81" spans="1:10" ht="12.75">
      <c r="A81" s="15"/>
      <c r="B81" s="15"/>
      <c r="C81" s="15"/>
      <c r="D81" s="36"/>
      <c r="E81" s="138"/>
      <c r="F81" s="138"/>
      <c r="G81" s="138"/>
      <c r="H81" s="138"/>
      <c r="I81" s="138"/>
      <c r="J81" s="17"/>
    </row>
    <row r="82" spans="1:10" ht="12.75">
      <c r="A82" s="20"/>
      <c r="B82" s="20"/>
      <c r="C82" s="20"/>
      <c r="D82" s="34" t="s">
        <v>73</v>
      </c>
      <c r="E82" s="142">
        <f>E76/(+G76+F76-E76)</f>
        <v>0.15729068257100415</v>
      </c>
      <c r="F82" s="11"/>
      <c r="G82" s="11"/>
      <c r="H82" s="11"/>
      <c r="I82" s="135"/>
      <c r="J82" s="22"/>
    </row>
    <row r="83" spans="1:10" ht="12.75">
      <c r="A83" s="15"/>
      <c r="B83" s="15"/>
      <c r="C83" s="15"/>
      <c r="D83" s="13"/>
      <c r="E83" s="138"/>
      <c r="F83" s="138"/>
      <c r="G83" s="138"/>
      <c r="H83" s="138"/>
      <c r="I83" s="138"/>
      <c r="J83" s="17"/>
    </row>
    <row r="84" spans="1:10" ht="12.75">
      <c r="A84" s="15"/>
      <c r="B84" s="15"/>
      <c r="C84" s="15"/>
      <c r="D84" s="13"/>
      <c r="E84" s="138"/>
      <c r="F84" s="138"/>
      <c r="G84" s="138"/>
      <c r="H84" s="138"/>
      <c r="I84" s="138"/>
      <c r="J84" s="17"/>
    </row>
    <row r="85" spans="1:10" ht="12.75">
      <c r="A85" s="15"/>
      <c r="B85" s="15"/>
      <c r="C85" s="15"/>
      <c r="D85" s="13"/>
      <c r="E85" s="138"/>
      <c r="F85" s="138"/>
      <c r="G85" s="147"/>
      <c r="H85" s="146"/>
      <c r="I85" s="138"/>
      <c r="J85" s="17"/>
    </row>
    <row r="86" spans="1:10" ht="12.75">
      <c r="A86" s="15"/>
      <c r="B86" s="15"/>
      <c r="C86" s="15"/>
      <c r="D86" s="13"/>
      <c r="E86" s="138"/>
      <c r="F86" s="138"/>
      <c r="G86" s="138"/>
      <c r="H86" s="138"/>
      <c r="I86" s="138"/>
      <c r="J86" s="17"/>
    </row>
    <row r="87" spans="1:10" ht="12.75">
      <c r="A87" s="15"/>
      <c r="B87" s="15"/>
      <c r="C87" s="15"/>
      <c r="D87" s="13"/>
      <c r="E87" s="138"/>
      <c r="F87" s="138"/>
      <c r="G87" s="138"/>
      <c r="H87" s="138"/>
      <c r="I87" s="138"/>
      <c r="J87" s="17"/>
    </row>
    <row r="88" spans="1:10" ht="12.75">
      <c r="A88" s="20"/>
      <c r="B88" s="20"/>
      <c r="C88" s="20"/>
      <c r="D88" s="21"/>
      <c r="E88" s="11"/>
      <c r="F88" s="11"/>
      <c r="G88" s="135"/>
      <c r="H88" s="11"/>
      <c r="I88" s="135"/>
      <c r="J88" s="22"/>
    </row>
    <row r="89" spans="1:10" ht="12.75">
      <c r="A89" s="15"/>
      <c r="B89" s="15"/>
      <c r="C89" s="15"/>
      <c r="D89" s="13"/>
      <c r="E89" s="138"/>
      <c r="F89" s="138"/>
      <c r="G89" s="138"/>
      <c r="H89" s="138"/>
      <c r="I89" s="138"/>
      <c r="J89" s="17"/>
    </row>
    <row r="90" spans="1:10" ht="12.75">
      <c r="A90" s="15"/>
      <c r="B90" s="15"/>
      <c r="C90" s="15"/>
      <c r="D90" s="13"/>
      <c r="E90" s="138"/>
      <c r="F90" s="138"/>
      <c r="G90" s="138"/>
      <c r="H90" s="138"/>
      <c r="I90" s="138"/>
      <c r="J90" s="17"/>
    </row>
    <row r="91" spans="5:10" ht="12.75">
      <c r="E91" s="138"/>
      <c r="F91" s="138"/>
      <c r="G91" s="138"/>
      <c r="H91" s="138"/>
      <c r="I91" s="138"/>
      <c r="J91" s="17"/>
    </row>
    <row r="92" spans="4:10" ht="12.75">
      <c r="D92" s="13"/>
      <c r="E92" s="138"/>
      <c r="F92" s="138"/>
      <c r="G92" s="138"/>
      <c r="H92" s="138"/>
      <c r="I92" s="138"/>
      <c r="J92" s="17"/>
    </row>
    <row r="93" spans="5:9" ht="12.75">
      <c r="E93" s="11"/>
      <c r="F93" s="11"/>
      <c r="G93" s="11"/>
      <c r="H93" s="11"/>
      <c r="I93" s="11"/>
    </row>
    <row r="94" spans="5:9" ht="12.75">
      <c r="E94" s="11"/>
      <c r="F94" s="11"/>
      <c r="G94" s="11"/>
      <c r="H94" s="11"/>
      <c r="I94" s="11"/>
    </row>
    <row r="95" spans="4:9" ht="12.75">
      <c r="D95" s="13"/>
      <c r="E95" s="11"/>
      <c r="F95" s="11"/>
      <c r="G95" s="11"/>
      <c r="H95" s="11"/>
      <c r="I95" s="11"/>
    </row>
    <row r="96" spans="5:9" ht="12.75">
      <c r="E96" s="11"/>
      <c r="F96" s="11"/>
      <c r="G96" s="11"/>
      <c r="H96" s="11"/>
      <c r="I96" s="11"/>
    </row>
    <row r="97" spans="4:9" ht="12.75">
      <c r="D97" s="13"/>
      <c r="E97" s="142"/>
      <c r="F97" s="11"/>
      <c r="G97" s="11"/>
      <c r="H97" s="11"/>
      <c r="I97" s="11"/>
    </row>
    <row r="98" spans="5:9" ht="12.75">
      <c r="E98" s="11"/>
      <c r="F98" s="11"/>
      <c r="G98" s="11"/>
      <c r="H98" s="11"/>
      <c r="I98" s="11"/>
    </row>
    <row r="99" spans="4:9" ht="12.75">
      <c r="D99" s="13"/>
      <c r="E99" s="142"/>
      <c r="F99" s="11"/>
      <c r="G99" s="11"/>
      <c r="H99" s="11"/>
      <c r="I99" s="11"/>
    </row>
    <row r="100" spans="5:9" ht="12.75">
      <c r="E100" s="11"/>
      <c r="F100" s="11"/>
      <c r="G100" s="11"/>
      <c r="H100" s="11"/>
      <c r="I100" s="11"/>
    </row>
    <row r="101" spans="4:9" ht="12.75">
      <c r="D101" s="12"/>
      <c r="E101" s="36"/>
      <c r="F101" s="11"/>
      <c r="G101" s="11"/>
      <c r="H101" s="11"/>
      <c r="I101" s="11"/>
    </row>
    <row r="102" spans="4:9" ht="12.75">
      <c r="D102" s="13"/>
      <c r="E102" s="11"/>
      <c r="F102" s="11"/>
      <c r="G102" s="11"/>
      <c r="H102" s="11"/>
      <c r="I102" s="11"/>
    </row>
    <row r="103" spans="4:9" ht="12.75">
      <c r="D103" s="13"/>
      <c r="E103" s="11"/>
      <c r="F103" s="11"/>
      <c r="G103" s="11"/>
      <c r="H103" s="11"/>
      <c r="I103" s="11"/>
    </row>
    <row r="104" spans="4:9" ht="12.75">
      <c r="D104" s="13"/>
      <c r="E104" s="11"/>
      <c r="F104" s="11"/>
      <c r="G104" s="11"/>
      <c r="H104" s="11"/>
      <c r="I104" s="11"/>
    </row>
    <row r="105" spans="5:9" ht="12.75">
      <c r="E105" s="11"/>
      <c r="F105" s="11"/>
      <c r="G105" s="11"/>
      <c r="H105" s="11"/>
      <c r="I105" s="11"/>
    </row>
    <row r="106" spans="5:10" ht="12.75">
      <c r="E106" s="145"/>
      <c r="F106" s="145"/>
      <c r="G106" s="145"/>
      <c r="H106" s="145"/>
      <c r="I106" s="145"/>
      <c r="J106" s="14"/>
    </row>
    <row r="107" spans="1:10" ht="12.75">
      <c r="A107" s="13"/>
      <c r="B107" s="13"/>
      <c r="C107" s="13"/>
      <c r="D107" s="13"/>
      <c r="E107" s="145"/>
      <c r="F107" s="145"/>
      <c r="G107" s="145"/>
      <c r="H107" s="145"/>
      <c r="I107" s="145"/>
      <c r="J107" s="14"/>
    </row>
    <row r="108" spans="5:9" ht="12.75">
      <c r="E108" s="11"/>
      <c r="F108" s="11"/>
      <c r="G108" s="11"/>
      <c r="H108" s="11"/>
      <c r="I108" s="11"/>
    </row>
    <row r="109" spans="1:10" ht="12.75">
      <c r="A109" s="15"/>
      <c r="B109" s="15"/>
      <c r="C109" s="15"/>
      <c r="D109" s="13"/>
      <c r="E109" s="138"/>
      <c r="F109" s="138"/>
      <c r="G109" s="138"/>
      <c r="H109" s="138"/>
      <c r="I109" s="138"/>
      <c r="J109" s="17"/>
    </row>
    <row r="110" spans="1:10" ht="12.75">
      <c r="A110" s="15"/>
      <c r="B110" s="15"/>
      <c r="C110" s="15"/>
      <c r="D110" s="13"/>
      <c r="E110" s="138"/>
      <c r="F110" s="138"/>
      <c r="G110" s="138"/>
      <c r="H110" s="138"/>
      <c r="I110" s="138"/>
      <c r="J110" s="17"/>
    </row>
    <row r="111" spans="1:10" ht="12.75">
      <c r="A111" s="15"/>
      <c r="B111" s="15"/>
      <c r="C111" s="15"/>
      <c r="D111" s="13"/>
      <c r="E111" s="138"/>
      <c r="F111" s="138"/>
      <c r="G111" s="138"/>
      <c r="H111" s="138"/>
      <c r="I111" s="138"/>
      <c r="J111" s="17"/>
    </row>
    <row r="112" spans="1:10" ht="12.75">
      <c r="A112" s="15"/>
      <c r="B112" s="15"/>
      <c r="C112" s="15"/>
      <c r="D112" s="13"/>
      <c r="E112" s="138"/>
      <c r="F112" s="147"/>
      <c r="G112" s="138"/>
      <c r="H112" s="138"/>
      <c r="I112" s="138"/>
      <c r="J112" s="17"/>
    </row>
    <row r="113" spans="1:10" ht="12.75">
      <c r="A113" s="15"/>
      <c r="B113" s="15"/>
      <c r="C113" s="15"/>
      <c r="D113" s="13"/>
      <c r="E113" s="138"/>
      <c r="F113" s="138"/>
      <c r="G113" s="138"/>
      <c r="H113" s="138"/>
      <c r="I113" s="138"/>
      <c r="J113" s="17"/>
    </row>
    <row r="114" spans="1:10" ht="12.75">
      <c r="A114" s="15"/>
      <c r="B114" s="15"/>
      <c r="C114" s="15"/>
      <c r="D114" s="13"/>
      <c r="E114" s="138"/>
      <c r="F114" s="138"/>
      <c r="G114" s="138"/>
      <c r="H114" s="138"/>
      <c r="I114" s="138"/>
      <c r="J114" s="17"/>
    </row>
    <row r="115" spans="1:10" ht="12.75">
      <c r="A115" s="15"/>
      <c r="B115" s="15"/>
      <c r="C115" s="15"/>
      <c r="D115" s="13"/>
      <c r="E115" s="138"/>
      <c r="F115" s="138"/>
      <c r="G115" s="138"/>
      <c r="H115" s="138"/>
      <c r="I115" s="138"/>
      <c r="J115" s="17"/>
    </row>
    <row r="116" spans="1:10" ht="12.75">
      <c r="A116" s="15"/>
      <c r="B116" s="15"/>
      <c r="C116" s="15"/>
      <c r="D116" s="13"/>
      <c r="E116" s="138"/>
      <c r="F116" s="138"/>
      <c r="G116" s="138"/>
      <c r="H116" s="138"/>
      <c r="I116" s="138"/>
      <c r="J116" s="17"/>
    </row>
    <row r="117" spans="1:10" ht="12.75">
      <c r="A117" s="15"/>
      <c r="B117" s="15"/>
      <c r="C117" s="15"/>
      <c r="D117" s="13"/>
      <c r="E117" s="138"/>
      <c r="F117" s="138"/>
      <c r="G117" s="138"/>
      <c r="H117" s="138"/>
      <c r="I117" s="138"/>
      <c r="J117" s="17"/>
    </row>
    <row r="118" spans="1:10" ht="12.75">
      <c r="A118" s="15"/>
      <c r="B118" s="15"/>
      <c r="C118" s="15"/>
      <c r="D118" s="13"/>
      <c r="E118" s="138"/>
      <c r="F118" s="138"/>
      <c r="G118" s="138"/>
      <c r="H118" s="138"/>
      <c r="I118" s="138"/>
      <c r="J118" s="17"/>
    </row>
    <row r="119" spans="1:10" ht="12.75">
      <c r="A119" s="15"/>
      <c r="B119" s="15"/>
      <c r="C119" s="15"/>
      <c r="D119" s="13"/>
      <c r="E119" s="138"/>
      <c r="F119" s="138"/>
      <c r="G119" s="138"/>
      <c r="H119" s="138"/>
      <c r="I119" s="138"/>
      <c r="J119" s="17"/>
    </row>
    <row r="120" spans="1:10" ht="12.75">
      <c r="A120" s="15"/>
      <c r="B120" s="15"/>
      <c r="C120" s="15"/>
      <c r="D120" s="13"/>
      <c r="E120" s="138"/>
      <c r="F120" s="138"/>
      <c r="G120" s="138"/>
      <c r="H120" s="138"/>
      <c r="I120" s="138"/>
      <c r="J120" s="17"/>
    </row>
    <row r="121" spans="1:10" ht="12.75">
      <c r="A121" s="15"/>
      <c r="B121" s="15"/>
      <c r="C121" s="15"/>
      <c r="D121" s="13"/>
      <c r="E121" s="138"/>
      <c r="F121" s="138"/>
      <c r="G121" s="138"/>
      <c r="H121" s="146"/>
      <c r="I121" s="138"/>
      <c r="J121" s="17"/>
    </row>
    <row r="122" spans="1:10" ht="12.75">
      <c r="A122" s="20"/>
      <c r="B122" s="20"/>
      <c r="C122" s="20"/>
      <c r="D122" s="21"/>
      <c r="E122" s="11"/>
      <c r="F122" s="11"/>
      <c r="G122" s="11"/>
      <c r="H122" s="11"/>
      <c r="I122" s="135"/>
      <c r="J122" s="22"/>
    </row>
    <row r="123" spans="1:10" ht="12.75">
      <c r="A123" s="15"/>
      <c r="B123" s="15"/>
      <c r="C123" s="15"/>
      <c r="D123" s="13"/>
      <c r="E123" s="138"/>
      <c r="F123" s="138"/>
      <c r="G123" s="138"/>
      <c r="H123" s="138"/>
      <c r="I123" s="138"/>
      <c r="J123" s="17"/>
    </row>
    <row r="124" spans="1:10" ht="12.75">
      <c r="A124" s="20"/>
      <c r="B124" s="20"/>
      <c r="C124" s="20"/>
      <c r="D124" s="21"/>
      <c r="E124" s="11"/>
      <c r="F124" s="11"/>
      <c r="G124" s="11"/>
      <c r="H124" s="11"/>
      <c r="I124" s="135"/>
      <c r="J124" s="22"/>
    </row>
    <row r="125" spans="1:10" ht="12.75">
      <c r="A125" s="15"/>
      <c r="B125" s="15"/>
      <c r="C125" s="15"/>
      <c r="D125" s="13"/>
      <c r="E125" s="138"/>
      <c r="F125" s="138"/>
      <c r="G125" s="138"/>
      <c r="H125" s="138"/>
      <c r="I125" s="138"/>
      <c r="J125" s="17"/>
    </row>
    <row r="126" spans="1:10" ht="12.75">
      <c r="A126" s="15"/>
      <c r="B126" s="15"/>
      <c r="C126" s="15"/>
      <c r="D126" s="13"/>
      <c r="E126" s="138"/>
      <c r="F126" s="138"/>
      <c r="G126" s="138"/>
      <c r="H126" s="138"/>
      <c r="I126" s="138"/>
      <c r="J126" s="17"/>
    </row>
    <row r="127" spans="1:10" ht="12.75">
      <c r="A127" s="15"/>
      <c r="B127" s="15"/>
      <c r="C127" s="15"/>
      <c r="D127" s="13"/>
      <c r="E127" s="138"/>
      <c r="F127" s="138"/>
      <c r="G127" s="138"/>
      <c r="H127" s="138"/>
      <c r="I127" s="138"/>
      <c r="J127" s="17"/>
    </row>
    <row r="128" spans="1:10" ht="12.75">
      <c r="A128" s="15"/>
      <c r="B128" s="15"/>
      <c r="C128" s="15"/>
      <c r="D128" s="13"/>
      <c r="E128" s="138"/>
      <c r="F128" s="138"/>
      <c r="G128" s="138"/>
      <c r="H128" s="148"/>
      <c r="I128" s="138"/>
      <c r="J128" s="17"/>
    </row>
    <row r="129" spans="5:10" ht="12.75">
      <c r="E129" s="138"/>
      <c r="F129" s="138"/>
      <c r="G129" s="138"/>
      <c r="H129" s="138"/>
      <c r="I129" s="138"/>
      <c r="J129" s="17"/>
    </row>
    <row r="130" spans="1:10" ht="12.75">
      <c r="A130" s="15"/>
      <c r="B130" s="15"/>
      <c r="C130" s="15"/>
      <c r="D130" s="13"/>
      <c r="E130" s="138"/>
      <c r="F130" s="138"/>
      <c r="G130" s="138"/>
      <c r="H130" s="138"/>
      <c r="I130" s="138"/>
      <c r="J130" s="17"/>
    </row>
    <row r="131" spans="1:10" ht="12.75">
      <c r="A131" s="15"/>
      <c r="B131" s="15"/>
      <c r="C131" s="15"/>
      <c r="D131" s="13"/>
      <c r="E131" s="138"/>
      <c r="F131" s="138"/>
      <c r="G131" s="138"/>
      <c r="H131" s="138"/>
      <c r="I131" s="138"/>
      <c r="J131" s="17"/>
    </row>
    <row r="132" spans="1:10" ht="12.75">
      <c r="A132" s="15"/>
      <c r="B132" s="15"/>
      <c r="C132" s="15"/>
      <c r="D132" s="13"/>
      <c r="E132" s="138"/>
      <c r="F132" s="138"/>
      <c r="G132" s="138"/>
      <c r="H132" s="138"/>
      <c r="I132" s="138"/>
      <c r="J132" s="17"/>
    </row>
    <row r="133" spans="1:10" ht="12.75">
      <c r="A133" s="15"/>
      <c r="B133" s="15"/>
      <c r="C133" s="15"/>
      <c r="D133" s="13"/>
      <c r="E133" s="138"/>
      <c r="F133" s="138"/>
      <c r="G133" s="138"/>
      <c r="H133" s="138"/>
      <c r="I133" s="138"/>
      <c r="J133" s="17"/>
    </row>
    <row r="134" spans="1:10" ht="12.75">
      <c r="A134" s="15"/>
      <c r="B134" s="15"/>
      <c r="C134" s="15"/>
      <c r="D134" s="13"/>
      <c r="E134" s="138"/>
      <c r="F134" s="138"/>
      <c r="G134" s="138"/>
      <c r="H134" s="138"/>
      <c r="I134" s="138"/>
      <c r="J134" s="17"/>
    </row>
    <row r="135" spans="1:10" ht="12.75">
      <c r="A135" s="15"/>
      <c r="B135" s="15"/>
      <c r="C135" s="15"/>
      <c r="D135" s="13"/>
      <c r="E135" s="138"/>
      <c r="F135" s="138"/>
      <c r="G135" s="147"/>
      <c r="H135" s="138"/>
      <c r="I135" s="138"/>
      <c r="J135" s="17"/>
    </row>
    <row r="136" spans="1:10" ht="12.75">
      <c r="A136" s="15"/>
      <c r="B136" s="15"/>
      <c r="C136" s="15"/>
      <c r="D136" s="13"/>
      <c r="E136" s="138"/>
      <c r="F136" s="138"/>
      <c r="G136" s="138"/>
      <c r="H136" s="138"/>
      <c r="I136" s="138"/>
      <c r="J136" s="17"/>
    </row>
    <row r="137" spans="1:10" ht="12.75">
      <c r="A137" s="15"/>
      <c r="B137" s="15"/>
      <c r="C137" s="15"/>
      <c r="D137" s="13"/>
      <c r="E137" s="138"/>
      <c r="F137" s="138"/>
      <c r="G137" s="138"/>
      <c r="H137" s="147"/>
      <c r="I137" s="138"/>
      <c r="J137" s="17"/>
    </row>
    <row r="138" spans="1:10" ht="12.75">
      <c r="A138" s="15"/>
      <c r="B138" s="15"/>
      <c r="C138" s="15"/>
      <c r="D138" s="13"/>
      <c r="E138" s="138"/>
      <c r="F138" s="138"/>
      <c r="G138" s="138"/>
      <c r="H138" s="138"/>
      <c r="I138" s="138"/>
      <c r="J138" s="17"/>
    </row>
    <row r="139" spans="1:10" ht="12.75">
      <c r="A139" s="15"/>
      <c r="B139" s="15"/>
      <c r="C139" s="15"/>
      <c r="D139" s="13"/>
      <c r="E139" s="138"/>
      <c r="F139" s="138"/>
      <c r="G139" s="147"/>
      <c r="H139" s="138"/>
      <c r="I139" s="138"/>
      <c r="J139" s="17"/>
    </row>
    <row r="140" spans="1:10" ht="12.75">
      <c r="A140" s="15"/>
      <c r="B140" s="15"/>
      <c r="C140" s="15"/>
      <c r="D140" s="13"/>
      <c r="E140" s="138"/>
      <c r="F140" s="138"/>
      <c r="G140" s="138"/>
      <c r="H140" s="138"/>
      <c r="I140" s="138"/>
      <c r="J140" s="17"/>
    </row>
    <row r="141" spans="1:10" ht="12.75">
      <c r="A141" s="15"/>
      <c r="B141" s="15"/>
      <c r="C141" s="15"/>
      <c r="D141" s="13"/>
      <c r="E141" s="138"/>
      <c r="F141" s="138"/>
      <c r="G141" s="138"/>
      <c r="H141" s="138"/>
      <c r="I141" s="138"/>
      <c r="J141" s="17"/>
    </row>
    <row r="142" spans="1:10" ht="12.75">
      <c r="A142" s="20"/>
      <c r="B142" s="20"/>
      <c r="C142" s="20"/>
      <c r="D142" s="21"/>
      <c r="E142" s="11"/>
      <c r="F142" s="11"/>
      <c r="G142" s="135"/>
      <c r="H142" s="11"/>
      <c r="I142" s="135"/>
      <c r="J142" s="22"/>
    </row>
    <row r="143" spans="1:10" ht="12.75">
      <c r="A143" s="15"/>
      <c r="B143" s="15"/>
      <c r="C143" s="15"/>
      <c r="D143" s="13"/>
      <c r="E143" s="138"/>
      <c r="F143" s="138"/>
      <c r="G143" s="138"/>
      <c r="H143" s="138"/>
      <c r="I143" s="138"/>
      <c r="J143" s="17"/>
    </row>
    <row r="144" spans="1:10" ht="12.75">
      <c r="A144" s="15"/>
      <c r="B144" s="15"/>
      <c r="C144" s="15"/>
      <c r="D144" s="13"/>
      <c r="E144" s="138"/>
      <c r="F144" s="138"/>
      <c r="G144" s="138"/>
      <c r="H144" s="138"/>
      <c r="I144" s="138"/>
      <c r="J144" s="17"/>
    </row>
    <row r="145" spans="5:10" ht="12.75">
      <c r="E145" s="138"/>
      <c r="F145" s="138"/>
      <c r="G145" s="138"/>
      <c r="H145" s="138"/>
      <c r="I145" s="138"/>
      <c r="J145" s="17"/>
    </row>
    <row r="146" spans="4:10" ht="12.75">
      <c r="D146" s="13"/>
      <c r="E146" s="138"/>
      <c r="F146" s="138"/>
      <c r="G146" s="138"/>
      <c r="H146" s="138"/>
      <c r="I146" s="138"/>
      <c r="J146" s="17"/>
    </row>
    <row r="147" spans="5:9" ht="12.75">
      <c r="E147" s="11"/>
      <c r="F147" s="11"/>
      <c r="G147" s="11"/>
      <c r="H147" s="11"/>
      <c r="I147" s="11"/>
    </row>
    <row r="148" spans="5:9" ht="12.75">
      <c r="E148" s="11"/>
      <c r="F148" s="11"/>
      <c r="G148" s="11"/>
      <c r="H148" s="11"/>
      <c r="I148" s="11"/>
    </row>
    <row r="149" spans="4:9" ht="12.75">
      <c r="D149" s="13"/>
      <c r="E149" s="11"/>
      <c r="F149" s="11"/>
      <c r="G149" s="11"/>
      <c r="H149" s="11"/>
      <c r="I149" s="11"/>
    </row>
    <row r="150" spans="5:9" ht="12.75">
      <c r="E150" s="11"/>
      <c r="F150" s="11"/>
      <c r="G150" s="11"/>
      <c r="H150" s="11"/>
      <c r="I150" s="11"/>
    </row>
    <row r="151" spans="4:9" ht="12.75">
      <c r="D151" s="13"/>
      <c r="E151" s="142"/>
      <c r="F151" s="11"/>
      <c r="G151" s="11"/>
      <c r="H151" s="11"/>
      <c r="I151" s="11"/>
    </row>
    <row r="152" spans="5:9" ht="12.75">
      <c r="E152" s="11"/>
      <c r="F152" s="11"/>
      <c r="G152" s="11"/>
      <c r="H152" s="11"/>
      <c r="I152" s="11"/>
    </row>
    <row r="153" spans="4:9" ht="12.75">
      <c r="D153" s="13"/>
      <c r="E153" s="142"/>
      <c r="F153" s="11"/>
      <c r="G153" s="11"/>
      <c r="H153" s="11"/>
      <c r="I153" s="11"/>
    </row>
    <row r="154" spans="5:9" ht="12.75">
      <c r="E154" s="11"/>
      <c r="F154" s="11"/>
      <c r="G154" s="11"/>
      <c r="H154" s="11"/>
      <c r="I154" s="11"/>
    </row>
    <row r="155" spans="4:9" ht="12.75">
      <c r="D155" s="12"/>
      <c r="E155" s="36"/>
      <c r="F155" s="11"/>
      <c r="G155" s="11"/>
      <c r="H155" s="11"/>
      <c r="I155" s="11"/>
    </row>
    <row r="156" spans="4:9" ht="12.75">
      <c r="D156" s="13"/>
      <c r="E156" s="11"/>
      <c r="F156" s="11"/>
      <c r="G156" s="11"/>
      <c r="H156" s="11"/>
      <c r="I156" s="11"/>
    </row>
    <row r="157" spans="4:9" ht="12.75">
      <c r="D157" s="13"/>
      <c r="E157" s="11"/>
      <c r="F157" s="11"/>
      <c r="G157" s="11"/>
      <c r="H157" s="11"/>
      <c r="I157" s="11"/>
    </row>
    <row r="158" spans="4:9" ht="12.75">
      <c r="D158" s="13"/>
      <c r="E158" s="11"/>
      <c r="F158" s="11"/>
      <c r="G158" s="11"/>
      <c r="H158" s="11"/>
      <c r="I158" s="11"/>
    </row>
    <row r="159" spans="5:9" ht="12.75">
      <c r="E159" s="11"/>
      <c r="F159" s="11"/>
      <c r="G159" s="11"/>
      <c r="H159" s="11"/>
      <c r="I159" s="11"/>
    </row>
    <row r="160" spans="5:10" ht="12.75">
      <c r="E160" s="145"/>
      <c r="F160" s="145"/>
      <c r="G160" s="145"/>
      <c r="H160" s="145"/>
      <c r="I160" s="145"/>
      <c r="J160" s="14"/>
    </row>
    <row r="161" spans="1:10" ht="12.75">
      <c r="A161" s="13"/>
      <c r="B161" s="13"/>
      <c r="C161" s="13"/>
      <c r="D161" s="15"/>
      <c r="E161" s="145"/>
      <c r="F161" s="145"/>
      <c r="G161" s="145"/>
      <c r="H161" s="145"/>
      <c r="I161" s="145"/>
      <c r="J161" s="14"/>
    </row>
    <row r="162" spans="5:9" ht="12.75">
      <c r="E162" s="11"/>
      <c r="F162" s="11"/>
      <c r="G162" s="11"/>
      <c r="H162" s="11"/>
      <c r="I162" s="11"/>
    </row>
    <row r="163" spans="1:10" ht="12.75">
      <c r="A163" s="15"/>
      <c r="B163" s="15"/>
      <c r="C163" s="15"/>
      <c r="D163" s="13"/>
      <c r="E163" s="138"/>
      <c r="F163" s="138"/>
      <c r="G163" s="138"/>
      <c r="H163" s="138"/>
      <c r="I163" s="138"/>
      <c r="J163" s="17"/>
    </row>
    <row r="164" spans="1:10" ht="12.75">
      <c r="A164" s="15"/>
      <c r="B164" s="15"/>
      <c r="C164" s="15"/>
      <c r="D164" s="13"/>
      <c r="E164" s="138"/>
      <c r="F164" s="138"/>
      <c r="G164" s="138"/>
      <c r="H164" s="138"/>
      <c r="I164" s="138"/>
      <c r="J164" s="17"/>
    </row>
    <row r="165" spans="1:10" ht="12.75">
      <c r="A165" s="15"/>
      <c r="B165" s="15"/>
      <c r="C165" s="15"/>
      <c r="D165" s="13"/>
      <c r="E165" s="138"/>
      <c r="F165" s="138"/>
      <c r="G165" s="138"/>
      <c r="H165" s="138"/>
      <c r="I165" s="138"/>
      <c r="J165" s="17"/>
    </row>
    <row r="166" spans="1:10" ht="12.75">
      <c r="A166" s="15"/>
      <c r="B166" s="15"/>
      <c r="C166" s="15"/>
      <c r="D166" s="13"/>
      <c r="E166" s="138"/>
      <c r="F166" s="138"/>
      <c r="G166" s="138"/>
      <c r="H166" s="138"/>
      <c r="I166" s="138"/>
      <c r="J166" s="17"/>
    </row>
    <row r="167" spans="1:10" ht="12.75">
      <c r="A167" s="15"/>
      <c r="B167" s="15"/>
      <c r="C167" s="15"/>
      <c r="D167" s="13"/>
      <c r="E167" s="138"/>
      <c r="F167" s="138"/>
      <c r="G167" s="138"/>
      <c r="H167" s="138"/>
      <c r="I167" s="138"/>
      <c r="J167" s="17"/>
    </row>
    <row r="168" spans="1:10" ht="12.75">
      <c r="A168" s="15"/>
      <c r="B168" s="15"/>
      <c r="C168" s="15"/>
      <c r="D168" s="13"/>
      <c r="E168" s="138"/>
      <c r="F168" s="138"/>
      <c r="G168" s="138"/>
      <c r="H168" s="138"/>
      <c r="I168" s="138"/>
      <c r="J168" s="17"/>
    </row>
    <row r="169" spans="1:10" ht="12.75">
      <c r="A169" s="15"/>
      <c r="B169" s="15"/>
      <c r="C169" s="15"/>
      <c r="D169" s="13"/>
      <c r="E169" s="138"/>
      <c r="F169" s="138"/>
      <c r="G169" s="138"/>
      <c r="H169" s="138"/>
      <c r="I169" s="138"/>
      <c r="J169" s="17"/>
    </row>
    <row r="170" spans="1:10" ht="12.75">
      <c r="A170" s="15"/>
      <c r="B170" s="15"/>
      <c r="C170" s="15"/>
      <c r="D170" s="13"/>
      <c r="E170" s="138"/>
      <c r="F170" s="138"/>
      <c r="G170" s="138"/>
      <c r="H170" s="138"/>
      <c r="I170" s="138"/>
      <c r="J170" s="17"/>
    </row>
    <row r="171" spans="1:10" ht="12.75">
      <c r="A171" s="15"/>
      <c r="B171" s="15"/>
      <c r="C171" s="15"/>
      <c r="D171" s="13"/>
      <c r="E171" s="138"/>
      <c r="F171" s="138"/>
      <c r="G171" s="138"/>
      <c r="H171" s="138"/>
      <c r="I171" s="138"/>
      <c r="J171" s="17"/>
    </row>
    <row r="172" spans="1:10" ht="12.75">
      <c r="A172" s="15"/>
      <c r="B172" s="15"/>
      <c r="C172" s="15"/>
      <c r="D172" s="13"/>
      <c r="E172" s="138"/>
      <c r="F172" s="138"/>
      <c r="G172" s="138"/>
      <c r="H172" s="146"/>
      <c r="I172" s="138"/>
      <c r="J172" s="17"/>
    </row>
    <row r="173" spans="1:10" ht="12.75">
      <c r="A173" s="15"/>
      <c r="B173" s="15"/>
      <c r="C173" s="15"/>
      <c r="D173" s="13"/>
      <c r="E173" s="138"/>
      <c r="F173" s="138"/>
      <c r="G173" s="138"/>
      <c r="H173" s="138"/>
      <c r="I173" s="138"/>
      <c r="J173" s="17"/>
    </row>
    <row r="174" spans="1:10" ht="12.75">
      <c r="A174" s="15"/>
      <c r="B174" s="15"/>
      <c r="C174" s="15"/>
      <c r="D174" s="13"/>
      <c r="E174" s="138"/>
      <c r="F174" s="138"/>
      <c r="G174" s="138"/>
      <c r="H174" s="138"/>
      <c r="I174" s="138"/>
      <c r="J174" s="17"/>
    </row>
    <row r="175" spans="1:10" ht="12.75">
      <c r="A175" s="15"/>
      <c r="B175" s="15"/>
      <c r="C175" s="15"/>
      <c r="D175" s="13"/>
      <c r="E175" s="138"/>
      <c r="F175" s="147"/>
      <c r="G175" s="138"/>
      <c r="H175" s="138"/>
      <c r="I175" s="138"/>
      <c r="J175" s="17"/>
    </row>
    <row r="176" spans="1:10" ht="12.75">
      <c r="A176" s="20"/>
      <c r="B176" s="20"/>
      <c r="C176" s="20"/>
      <c r="D176" s="21"/>
      <c r="E176" s="11"/>
      <c r="F176" s="11"/>
      <c r="G176" s="11"/>
      <c r="H176" s="11"/>
      <c r="I176" s="135"/>
      <c r="J176" s="22"/>
    </row>
    <row r="177" spans="1:10" ht="12.75">
      <c r="A177" s="15"/>
      <c r="B177" s="15"/>
      <c r="C177" s="15"/>
      <c r="D177" s="13"/>
      <c r="E177" s="138"/>
      <c r="F177" s="138"/>
      <c r="G177" s="138"/>
      <c r="H177" s="138"/>
      <c r="I177" s="138"/>
      <c r="J177" s="17"/>
    </row>
    <row r="178" spans="1:10" ht="12.75">
      <c r="A178" s="20"/>
      <c r="B178" s="20"/>
      <c r="C178" s="20"/>
      <c r="D178" s="21"/>
      <c r="E178" s="11"/>
      <c r="F178" s="11"/>
      <c r="G178" s="11"/>
      <c r="H178" s="11"/>
      <c r="I178" s="135"/>
      <c r="J178" s="22"/>
    </row>
    <row r="179" spans="1:10" ht="12.75">
      <c r="A179" s="15"/>
      <c r="B179" s="15"/>
      <c r="C179" s="15"/>
      <c r="D179" s="13"/>
      <c r="E179" s="138"/>
      <c r="F179" s="138"/>
      <c r="G179" s="138"/>
      <c r="H179" s="138"/>
      <c r="I179" s="138"/>
      <c r="J179" s="17"/>
    </row>
    <row r="180" spans="1:10" ht="12.75">
      <c r="A180" s="15"/>
      <c r="B180" s="15"/>
      <c r="C180" s="15"/>
      <c r="D180" s="13"/>
      <c r="E180" s="138"/>
      <c r="F180" s="138"/>
      <c r="G180" s="138"/>
      <c r="H180" s="138"/>
      <c r="I180" s="138"/>
      <c r="J180" s="17"/>
    </row>
    <row r="181" spans="1:10" ht="12.75">
      <c r="A181" s="15"/>
      <c r="B181" s="15"/>
      <c r="C181" s="15"/>
      <c r="D181" s="13"/>
      <c r="E181" s="138"/>
      <c r="F181" s="138"/>
      <c r="G181" s="138"/>
      <c r="H181" s="138"/>
      <c r="I181" s="138"/>
      <c r="J181" s="17"/>
    </row>
    <row r="182" spans="1:10" ht="12.75">
      <c r="A182" s="15"/>
      <c r="B182" s="15"/>
      <c r="C182" s="15"/>
      <c r="D182" s="13"/>
      <c r="E182" s="138"/>
      <c r="F182" s="138"/>
      <c r="G182" s="11"/>
      <c r="H182" s="138"/>
      <c r="I182" s="138"/>
      <c r="J182" s="17"/>
    </row>
    <row r="183" spans="5:10" ht="12.75">
      <c r="E183" s="138"/>
      <c r="F183" s="138"/>
      <c r="G183" s="138"/>
      <c r="H183" s="138"/>
      <c r="I183" s="138"/>
      <c r="J183" s="17"/>
    </row>
    <row r="184" spans="1:10" ht="12.75">
      <c r="A184" s="15"/>
      <c r="B184" s="15"/>
      <c r="C184" s="15"/>
      <c r="D184" s="13"/>
      <c r="E184" s="138"/>
      <c r="F184" s="138"/>
      <c r="G184" s="138"/>
      <c r="H184" s="138"/>
      <c r="I184" s="138"/>
      <c r="J184" s="17"/>
    </row>
    <row r="185" spans="1:10" ht="12.75">
      <c r="A185" s="15"/>
      <c r="B185" s="15"/>
      <c r="C185" s="15"/>
      <c r="D185" s="13"/>
      <c r="E185" s="138"/>
      <c r="F185" s="138"/>
      <c r="G185" s="138"/>
      <c r="H185" s="138"/>
      <c r="I185" s="138"/>
      <c r="J185" s="17"/>
    </row>
    <row r="186" spans="1:10" ht="12.75">
      <c r="A186" s="15"/>
      <c r="B186" s="15"/>
      <c r="C186" s="15"/>
      <c r="D186" s="13"/>
      <c r="E186" s="138"/>
      <c r="F186" s="138"/>
      <c r="G186" s="138"/>
      <c r="H186" s="138"/>
      <c r="I186" s="138"/>
      <c r="J186" s="17"/>
    </row>
    <row r="187" spans="1:10" ht="12.75">
      <c r="A187" s="15"/>
      <c r="B187" s="15"/>
      <c r="C187" s="15"/>
      <c r="D187" s="13"/>
      <c r="E187" s="138"/>
      <c r="F187" s="138"/>
      <c r="G187" s="138"/>
      <c r="H187" s="138"/>
      <c r="I187" s="138"/>
      <c r="J187" s="17"/>
    </row>
    <row r="188" spans="1:10" ht="12.75">
      <c r="A188" s="15"/>
      <c r="B188" s="15"/>
      <c r="C188" s="15"/>
      <c r="D188" s="13"/>
      <c r="E188" s="138"/>
      <c r="F188" s="138"/>
      <c r="G188" s="138"/>
      <c r="H188" s="138"/>
      <c r="I188" s="138"/>
      <c r="J188" s="17"/>
    </row>
    <row r="189" spans="1:10" ht="12.75">
      <c r="A189" s="15"/>
      <c r="B189" s="15"/>
      <c r="C189" s="15"/>
      <c r="D189" s="13"/>
      <c r="E189" s="138"/>
      <c r="F189" s="138"/>
      <c r="G189" s="147"/>
      <c r="H189" s="138"/>
      <c r="I189" s="138"/>
      <c r="J189" s="17"/>
    </row>
    <row r="190" spans="1:10" ht="12.75">
      <c r="A190" s="15"/>
      <c r="B190" s="15"/>
      <c r="C190" s="15"/>
      <c r="D190" s="13"/>
      <c r="E190" s="138"/>
      <c r="F190" s="138"/>
      <c r="G190" s="138"/>
      <c r="H190" s="138"/>
      <c r="I190" s="138"/>
      <c r="J190" s="17"/>
    </row>
    <row r="191" spans="1:10" ht="12.75">
      <c r="A191" s="15"/>
      <c r="B191" s="15"/>
      <c r="C191" s="15"/>
      <c r="D191" s="13"/>
      <c r="E191" s="138"/>
      <c r="F191" s="138"/>
      <c r="G191" s="138"/>
      <c r="H191" s="147"/>
      <c r="I191" s="138"/>
      <c r="J191" s="17"/>
    </row>
    <row r="192" spans="1:10" ht="12.75">
      <c r="A192" s="15"/>
      <c r="B192" s="15"/>
      <c r="C192" s="15"/>
      <c r="D192" s="13"/>
      <c r="E192" s="138"/>
      <c r="F192" s="138"/>
      <c r="G192" s="138"/>
      <c r="H192" s="138"/>
      <c r="I192" s="138"/>
      <c r="J192" s="17"/>
    </row>
    <row r="193" spans="1:10" ht="12.75">
      <c r="A193" s="15"/>
      <c r="B193" s="15"/>
      <c r="C193" s="15"/>
      <c r="D193" s="13"/>
      <c r="E193" s="138"/>
      <c r="F193" s="138"/>
      <c r="G193" s="147"/>
      <c r="H193" s="138"/>
      <c r="I193" s="138"/>
      <c r="J193" s="17"/>
    </row>
    <row r="194" spans="1:10" ht="12.75">
      <c r="A194" s="15"/>
      <c r="B194" s="15"/>
      <c r="C194" s="15"/>
      <c r="D194" s="13"/>
      <c r="E194" s="138"/>
      <c r="F194" s="138"/>
      <c r="G194" s="138"/>
      <c r="H194" s="138"/>
      <c r="I194" s="138"/>
      <c r="J194" s="17"/>
    </row>
    <row r="195" spans="1:10" ht="12.75">
      <c r="A195" s="15"/>
      <c r="B195" s="15"/>
      <c r="C195" s="15"/>
      <c r="D195" s="13"/>
      <c r="E195" s="138"/>
      <c r="F195" s="138"/>
      <c r="G195" s="138"/>
      <c r="H195" s="138"/>
      <c r="I195" s="138"/>
      <c r="J195" s="17"/>
    </row>
    <row r="196" spans="1:10" ht="12.75">
      <c r="A196" s="20"/>
      <c r="B196" s="20"/>
      <c r="C196" s="20"/>
      <c r="D196" s="21"/>
      <c r="E196" s="11"/>
      <c r="F196" s="11"/>
      <c r="G196" s="135"/>
      <c r="H196" s="11"/>
      <c r="I196" s="135"/>
      <c r="J196" s="22"/>
    </row>
    <row r="197" spans="1:10" ht="12.75">
      <c r="A197" s="15"/>
      <c r="B197" s="15"/>
      <c r="C197" s="15"/>
      <c r="D197" s="13"/>
      <c r="E197" s="138"/>
      <c r="F197" s="138"/>
      <c r="G197" s="138"/>
      <c r="H197" s="138"/>
      <c r="I197" s="138"/>
      <c r="J197" s="17"/>
    </row>
    <row r="198" spans="1:10" ht="12.75">
      <c r="A198" s="15"/>
      <c r="B198" s="15"/>
      <c r="C198" s="15"/>
      <c r="D198" s="13"/>
      <c r="E198" s="138"/>
      <c r="F198" s="138"/>
      <c r="G198" s="138"/>
      <c r="H198" s="138"/>
      <c r="I198" s="138"/>
      <c r="J198" s="17"/>
    </row>
    <row r="199" spans="5:10" ht="12.75">
      <c r="E199" s="138"/>
      <c r="F199" s="138"/>
      <c r="G199" s="138"/>
      <c r="H199" s="138"/>
      <c r="I199" s="138"/>
      <c r="J199" s="17"/>
    </row>
    <row r="200" spans="4:10" ht="12.75">
      <c r="D200" s="13"/>
      <c r="E200" s="138"/>
      <c r="F200" s="138"/>
      <c r="G200" s="138"/>
      <c r="H200" s="138"/>
      <c r="I200" s="138"/>
      <c r="J200" s="17"/>
    </row>
    <row r="201" spans="5:9" ht="12.75">
      <c r="E201" s="11"/>
      <c r="F201" s="11"/>
      <c r="G201" s="11"/>
      <c r="H201" s="11"/>
      <c r="I201" s="11"/>
    </row>
    <row r="202" spans="5:9" ht="12.75">
      <c r="E202" s="11"/>
      <c r="F202" s="11"/>
      <c r="G202" s="11"/>
      <c r="H202" s="11"/>
      <c r="I202" s="11"/>
    </row>
    <row r="203" spans="4:9" ht="12.75">
      <c r="D203" s="13"/>
      <c r="E203" s="11"/>
      <c r="F203" s="11"/>
      <c r="G203" s="11"/>
      <c r="H203" s="11"/>
      <c r="I203" s="11"/>
    </row>
    <row r="204" spans="5:9" ht="12.75">
      <c r="E204" s="11"/>
      <c r="F204" s="11"/>
      <c r="G204" s="11"/>
      <c r="H204" s="11"/>
      <c r="I204" s="11"/>
    </row>
    <row r="205" spans="4:9" ht="12.75">
      <c r="D205" s="13"/>
      <c r="E205" s="142"/>
      <c r="F205" s="11"/>
      <c r="G205" s="11"/>
      <c r="H205" s="11"/>
      <c r="I205" s="11"/>
    </row>
    <row r="206" spans="5:9" ht="12.75">
      <c r="E206" s="11"/>
      <c r="F206" s="11"/>
      <c r="G206" s="11"/>
      <c r="H206" s="11"/>
      <c r="I206" s="11"/>
    </row>
    <row r="207" spans="4:9" ht="12.75">
      <c r="D207" s="13"/>
      <c r="E207" s="142"/>
      <c r="F207" s="11"/>
      <c r="G207" s="11"/>
      <c r="H207" s="11"/>
      <c r="I207" s="11"/>
    </row>
    <row r="208" spans="5:9" ht="12.75">
      <c r="E208" s="11"/>
      <c r="F208" s="11"/>
      <c r="G208" s="11"/>
      <c r="H208" s="11"/>
      <c r="I208" s="11"/>
    </row>
    <row r="209" spans="4:9" ht="12.75">
      <c r="D209" s="12"/>
      <c r="E209" s="36"/>
      <c r="F209" s="11"/>
      <c r="G209" s="11"/>
      <c r="H209" s="11"/>
      <c r="I209" s="11"/>
    </row>
    <row r="210" spans="4:9" ht="12.75">
      <c r="D210" s="13"/>
      <c r="E210" s="11"/>
      <c r="F210" s="11"/>
      <c r="G210" s="11"/>
      <c r="H210" s="11"/>
      <c r="I210" s="11"/>
    </row>
    <row r="211" spans="4:9" ht="12.75">
      <c r="D211" s="13"/>
      <c r="E211" s="11"/>
      <c r="F211" s="11"/>
      <c r="G211" s="11"/>
      <c r="H211" s="11"/>
      <c r="I211" s="11"/>
    </row>
    <row r="212" spans="4:9" ht="12.75">
      <c r="D212" s="13"/>
      <c r="E212" s="11"/>
      <c r="F212" s="11"/>
      <c r="G212" s="11"/>
      <c r="H212" s="11"/>
      <c r="I212" s="11"/>
    </row>
    <row r="213" spans="5:9" ht="12.75">
      <c r="E213" s="11"/>
      <c r="F213" s="11"/>
      <c r="G213" s="11"/>
      <c r="H213" s="11"/>
      <c r="I213" s="11"/>
    </row>
    <row r="214" spans="5:10" ht="12.75">
      <c r="E214" s="145"/>
      <c r="F214" s="145"/>
      <c r="G214" s="145"/>
      <c r="H214" s="145"/>
      <c r="I214" s="145"/>
      <c r="J214" s="14"/>
    </row>
    <row r="215" spans="1:10" ht="12.75">
      <c r="A215" s="13"/>
      <c r="B215" s="13"/>
      <c r="C215" s="13"/>
      <c r="D215" s="13"/>
      <c r="E215" s="145"/>
      <c r="F215" s="145"/>
      <c r="G215" s="145"/>
      <c r="H215" s="145"/>
      <c r="I215" s="145"/>
      <c r="J215" s="14"/>
    </row>
    <row r="216" spans="5:9" ht="12.75">
      <c r="E216" s="11"/>
      <c r="F216" s="11"/>
      <c r="G216" s="11"/>
      <c r="H216" s="11"/>
      <c r="I216" s="11"/>
    </row>
    <row r="217" spans="1:10" ht="12.75">
      <c r="A217" s="15"/>
      <c r="B217" s="15"/>
      <c r="C217" s="15"/>
      <c r="D217" s="13"/>
      <c r="E217" s="138"/>
      <c r="F217" s="138"/>
      <c r="G217" s="138"/>
      <c r="H217" s="138"/>
      <c r="I217" s="138"/>
      <c r="J217" s="17"/>
    </row>
    <row r="218" spans="1:10" ht="12.75">
      <c r="A218" s="15"/>
      <c r="B218" s="15"/>
      <c r="C218" s="15"/>
      <c r="D218" s="13"/>
      <c r="E218" s="138"/>
      <c r="F218" s="138"/>
      <c r="G218" s="138"/>
      <c r="H218" s="138"/>
      <c r="I218" s="138"/>
      <c r="J218" s="17"/>
    </row>
    <row r="219" spans="1:10" ht="12.75">
      <c r="A219" s="15"/>
      <c r="B219" s="15"/>
      <c r="C219" s="15"/>
      <c r="D219" s="13"/>
      <c r="E219" s="138"/>
      <c r="F219" s="138"/>
      <c r="G219" s="147"/>
      <c r="H219" s="138"/>
      <c r="I219" s="138"/>
      <c r="J219" s="17"/>
    </row>
    <row r="220" spans="1:10" ht="12.75">
      <c r="A220" s="15"/>
      <c r="B220" s="15"/>
      <c r="C220" s="15"/>
      <c r="D220" s="13"/>
      <c r="E220" s="138"/>
      <c r="F220" s="138"/>
      <c r="G220" s="138"/>
      <c r="H220" s="138"/>
      <c r="I220" s="138"/>
      <c r="J220" s="17"/>
    </row>
    <row r="221" spans="1:10" ht="12.75">
      <c r="A221" s="15"/>
      <c r="B221" s="15"/>
      <c r="C221" s="15"/>
      <c r="D221" s="13"/>
      <c r="E221" s="138"/>
      <c r="F221" s="138"/>
      <c r="G221" s="138"/>
      <c r="H221" s="138"/>
      <c r="I221" s="138"/>
      <c r="J221" s="17"/>
    </row>
    <row r="222" spans="1:10" ht="12.75">
      <c r="A222" s="15"/>
      <c r="B222" s="15"/>
      <c r="C222" s="15"/>
      <c r="D222" s="13"/>
      <c r="E222" s="138"/>
      <c r="F222" s="138"/>
      <c r="G222" s="138"/>
      <c r="H222" s="138"/>
      <c r="I222" s="138"/>
      <c r="J222" s="17"/>
    </row>
    <row r="223" spans="1:10" ht="12.75">
      <c r="A223" s="15"/>
      <c r="B223" s="15"/>
      <c r="C223" s="15"/>
      <c r="D223" s="13"/>
      <c r="E223" s="138"/>
      <c r="F223" s="138"/>
      <c r="G223" s="138"/>
      <c r="H223" s="138"/>
      <c r="I223" s="138"/>
      <c r="J223" s="17"/>
    </row>
    <row r="224" spans="1:10" ht="12.75">
      <c r="A224" s="26"/>
      <c r="B224" s="15"/>
      <c r="C224" s="15"/>
      <c r="D224" s="13"/>
      <c r="E224" s="138"/>
      <c r="F224" s="138"/>
      <c r="G224" s="138"/>
      <c r="H224" s="138"/>
      <c r="I224" s="138"/>
      <c r="J224" s="17"/>
    </row>
    <row r="225" spans="1:10" ht="12.75">
      <c r="A225" s="15"/>
      <c r="B225" s="15"/>
      <c r="C225" s="15"/>
      <c r="D225" s="13"/>
      <c r="E225" s="138"/>
      <c r="F225" s="138"/>
      <c r="G225" s="138"/>
      <c r="H225" s="138"/>
      <c r="I225" s="138"/>
      <c r="J225" s="17"/>
    </row>
    <row r="226" spans="1:10" ht="12.75">
      <c r="A226" s="15"/>
      <c r="B226" s="15"/>
      <c r="C226" s="15"/>
      <c r="D226" s="13"/>
      <c r="E226" s="138"/>
      <c r="F226" s="138"/>
      <c r="G226" s="138"/>
      <c r="H226" s="138"/>
      <c r="I226" s="138"/>
      <c r="J226" s="17"/>
    </row>
    <row r="227" spans="1:10" ht="12.75">
      <c r="A227" s="15"/>
      <c r="B227" s="15"/>
      <c r="C227" s="15"/>
      <c r="D227" s="13"/>
      <c r="E227" s="138"/>
      <c r="F227" s="138"/>
      <c r="G227" s="138"/>
      <c r="H227" s="138"/>
      <c r="I227" s="138"/>
      <c r="J227" s="17"/>
    </row>
    <row r="228" spans="1:10" ht="12.75">
      <c r="A228" s="15"/>
      <c r="B228" s="15"/>
      <c r="C228" s="15"/>
      <c r="D228" s="13"/>
      <c r="E228" s="138"/>
      <c r="F228" s="138"/>
      <c r="G228" s="138"/>
      <c r="H228" s="138"/>
      <c r="I228" s="138"/>
      <c r="J228" s="17"/>
    </row>
    <row r="229" spans="1:10" ht="12.75">
      <c r="A229" s="15"/>
      <c r="B229" s="15"/>
      <c r="C229" s="15"/>
      <c r="D229" s="13"/>
      <c r="E229" s="138"/>
      <c r="F229" s="138"/>
      <c r="G229" s="138"/>
      <c r="H229" s="138"/>
      <c r="I229" s="138"/>
      <c r="J229" s="17"/>
    </row>
    <row r="230" spans="1:10" ht="12.75">
      <c r="A230" s="20"/>
      <c r="B230" s="20"/>
      <c r="C230" s="20"/>
      <c r="D230" s="21"/>
      <c r="E230" s="11"/>
      <c r="F230" s="11"/>
      <c r="G230" s="11"/>
      <c r="H230" s="149"/>
      <c r="I230" s="135"/>
      <c r="J230" s="22"/>
    </row>
    <row r="231" spans="1:10" ht="12.75">
      <c r="A231" s="15"/>
      <c r="B231" s="15"/>
      <c r="C231" s="15"/>
      <c r="D231" s="13"/>
      <c r="E231" s="138"/>
      <c r="F231" s="138"/>
      <c r="G231" s="138"/>
      <c r="H231" s="138"/>
      <c r="I231" s="138"/>
      <c r="J231" s="17"/>
    </row>
    <row r="232" spans="1:10" ht="12.75">
      <c r="A232" s="20"/>
      <c r="B232" s="20"/>
      <c r="C232" s="20"/>
      <c r="D232" s="21"/>
      <c r="E232" s="11"/>
      <c r="F232" s="11"/>
      <c r="G232" s="11"/>
      <c r="H232" s="11"/>
      <c r="I232" s="135"/>
      <c r="J232" s="22"/>
    </row>
    <row r="233" spans="1:10" ht="12.75">
      <c r="A233" s="15"/>
      <c r="B233" s="15"/>
      <c r="C233" s="15"/>
      <c r="D233" s="13"/>
      <c r="E233" s="138"/>
      <c r="F233" s="138"/>
      <c r="G233" s="138"/>
      <c r="H233" s="138"/>
      <c r="I233" s="138"/>
      <c r="J233" s="17"/>
    </row>
    <row r="234" spans="1:10" ht="12.75">
      <c r="A234" s="15"/>
      <c r="B234" s="15"/>
      <c r="C234" s="15"/>
      <c r="D234" s="13"/>
      <c r="E234" s="138"/>
      <c r="F234" s="138"/>
      <c r="G234" s="138"/>
      <c r="H234" s="138"/>
      <c r="I234" s="138"/>
      <c r="J234" s="17"/>
    </row>
    <row r="235" spans="1:10" ht="12.75">
      <c r="A235" s="15"/>
      <c r="B235" s="15"/>
      <c r="C235" s="15"/>
      <c r="D235" s="13"/>
      <c r="E235" s="138"/>
      <c r="F235" s="138"/>
      <c r="G235" s="138"/>
      <c r="H235" s="138"/>
      <c r="I235" s="138"/>
      <c r="J235" s="17"/>
    </row>
    <row r="236" spans="1:10" ht="12.75">
      <c r="A236" s="15"/>
      <c r="B236" s="15"/>
      <c r="C236" s="15"/>
      <c r="D236" s="13"/>
      <c r="E236" s="138"/>
      <c r="F236" s="138"/>
      <c r="G236" s="138"/>
      <c r="H236" s="138"/>
      <c r="I236" s="138"/>
      <c r="J236" s="17"/>
    </row>
    <row r="237" spans="5:10" ht="12.75">
      <c r="E237" s="138"/>
      <c r="F237" s="138"/>
      <c r="G237" s="138"/>
      <c r="H237" s="138"/>
      <c r="I237" s="138"/>
      <c r="J237" s="17"/>
    </row>
    <row r="238" spans="1:10" ht="12.75">
      <c r="A238" s="15"/>
      <c r="B238" s="15"/>
      <c r="C238" s="15"/>
      <c r="D238" s="13"/>
      <c r="E238" s="138"/>
      <c r="F238" s="138"/>
      <c r="G238" s="138"/>
      <c r="H238" s="138"/>
      <c r="I238" s="138"/>
      <c r="J238" s="17"/>
    </row>
    <row r="239" spans="1:10" ht="12.75">
      <c r="A239" s="15"/>
      <c r="B239" s="15"/>
      <c r="C239" s="15"/>
      <c r="D239" s="13"/>
      <c r="E239" s="138"/>
      <c r="F239" s="138"/>
      <c r="G239" s="138"/>
      <c r="H239" s="138"/>
      <c r="I239" s="138"/>
      <c r="J239" s="17"/>
    </row>
    <row r="240" spans="1:10" ht="12.75">
      <c r="A240" s="15"/>
      <c r="B240" s="15"/>
      <c r="C240" s="15"/>
      <c r="D240" s="13"/>
      <c r="E240" s="138"/>
      <c r="F240" s="138"/>
      <c r="G240" s="138"/>
      <c r="H240" s="138"/>
      <c r="I240" s="138"/>
      <c r="J240" s="17"/>
    </row>
    <row r="241" spans="1:10" ht="12.75">
      <c r="A241" s="15"/>
      <c r="B241" s="15"/>
      <c r="C241" s="15"/>
      <c r="D241" s="13"/>
      <c r="E241" s="138"/>
      <c r="F241" s="138"/>
      <c r="G241" s="138"/>
      <c r="H241" s="138"/>
      <c r="I241" s="138"/>
      <c r="J241" s="17"/>
    </row>
    <row r="242" spans="1:10" ht="12.75">
      <c r="A242" s="15"/>
      <c r="B242" s="15"/>
      <c r="C242" s="15"/>
      <c r="D242" s="13"/>
      <c r="E242" s="138"/>
      <c r="F242" s="138"/>
      <c r="G242" s="138"/>
      <c r="H242" s="138"/>
      <c r="I242" s="138"/>
      <c r="J242" s="17"/>
    </row>
    <row r="243" spans="1:10" ht="12.75">
      <c r="A243" s="15"/>
      <c r="B243" s="15"/>
      <c r="C243" s="15"/>
      <c r="D243" s="13"/>
      <c r="E243" s="138"/>
      <c r="F243" s="138"/>
      <c r="G243" s="147"/>
      <c r="H243" s="138"/>
      <c r="I243" s="138"/>
      <c r="J243" s="17"/>
    </row>
    <row r="244" spans="1:10" ht="12.75">
      <c r="A244" s="15"/>
      <c r="B244" s="15"/>
      <c r="C244" s="15"/>
      <c r="D244" s="13"/>
      <c r="E244" s="138"/>
      <c r="F244" s="138"/>
      <c r="G244" s="138"/>
      <c r="H244" s="138"/>
      <c r="I244" s="138"/>
      <c r="J244" s="17"/>
    </row>
    <row r="245" spans="1:10" ht="12.75">
      <c r="A245" s="15"/>
      <c r="B245" s="15"/>
      <c r="C245" s="15"/>
      <c r="D245" s="13"/>
      <c r="E245" s="138"/>
      <c r="F245" s="138"/>
      <c r="G245" s="138"/>
      <c r="H245" s="138"/>
      <c r="I245" s="138"/>
      <c r="J245" s="17"/>
    </row>
    <row r="246" spans="1:10" ht="12.75">
      <c r="A246" s="15"/>
      <c r="B246" s="15"/>
      <c r="C246" s="15"/>
      <c r="D246" s="13"/>
      <c r="E246" s="138"/>
      <c r="F246" s="138"/>
      <c r="G246" s="138"/>
      <c r="H246" s="138"/>
      <c r="I246" s="138"/>
      <c r="J246" s="17"/>
    </row>
    <row r="247" spans="1:10" ht="12.75">
      <c r="A247" s="15"/>
      <c r="B247" s="15"/>
      <c r="C247" s="15"/>
      <c r="D247" s="13"/>
      <c r="E247" s="138"/>
      <c r="F247" s="138"/>
      <c r="G247" s="147"/>
      <c r="H247" s="138"/>
      <c r="I247" s="138"/>
      <c r="J247" s="17"/>
    </row>
    <row r="248" spans="1:10" ht="12.75">
      <c r="A248" s="15"/>
      <c r="B248" s="15"/>
      <c r="C248" s="15"/>
      <c r="D248" s="13"/>
      <c r="E248" s="138"/>
      <c r="F248" s="138"/>
      <c r="G248" s="138"/>
      <c r="H248" s="138"/>
      <c r="I248" s="138"/>
      <c r="J248" s="17"/>
    </row>
    <row r="249" spans="1:10" ht="12.75">
      <c r="A249" s="15"/>
      <c r="B249" s="15"/>
      <c r="C249" s="15"/>
      <c r="D249" s="13"/>
      <c r="E249" s="138"/>
      <c r="F249" s="138"/>
      <c r="G249" s="138"/>
      <c r="H249" s="138"/>
      <c r="I249" s="138"/>
      <c r="J249" s="17"/>
    </row>
    <row r="250" spans="1:10" ht="12.75">
      <c r="A250" s="20"/>
      <c r="B250" s="20"/>
      <c r="C250" s="20"/>
      <c r="D250" s="21"/>
      <c r="E250" s="11"/>
      <c r="F250" s="11"/>
      <c r="G250" s="135"/>
      <c r="H250" s="11"/>
      <c r="I250" s="135"/>
      <c r="J250" s="22"/>
    </row>
    <row r="251" spans="1:10" ht="12.75">
      <c r="A251" s="15"/>
      <c r="B251" s="15"/>
      <c r="C251" s="15"/>
      <c r="D251" s="13"/>
      <c r="E251" s="138"/>
      <c r="F251" s="138"/>
      <c r="G251" s="138"/>
      <c r="H251" s="138"/>
      <c r="I251" s="138"/>
      <c r="J251" s="17"/>
    </row>
    <row r="252" spans="1:10" ht="12.75">
      <c r="A252" s="15"/>
      <c r="B252" s="15"/>
      <c r="C252" s="15"/>
      <c r="D252" s="13"/>
      <c r="E252" s="138"/>
      <c r="F252" s="138"/>
      <c r="G252" s="138"/>
      <c r="H252" s="138"/>
      <c r="I252" s="138"/>
      <c r="J252" s="17"/>
    </row>
    <row r="253" spans="5:10" ht="12.75">
      <c r="E253" s="138"/>
      <c r="F253" s="138"/>
      <c r="G253" s="138"/>
      <c r="H253" s="138"/>
      <c r="I253" s="138"/>
      <c r="J253" s="17"/>
    </row>
    <row r="254" spans="4:10" ht="12.75">
      <c r="D254" s="13"/>
      <c r="E254" s="138"/>
      <c r="F254" s="138"/>
      <c r="G254" s="138"/>
      <c r="H254" s="138"/>
      <c r="I254" s="138"/>
      <c r="J254" s="17"/>
    </row>
    <row r="255" spans="5:9" ht="12.75">
      <c r="E255" s="11"/>
      <c r="F255" s="11"/>
      <c r="G255" s="11"/>
      <c r="H255" s="11"/>
      <c r="I255" s="11"/>
    </row>
    <row r="256" spans="5:9" ht="12.75">
      <c r="E256" s="11"/>
      <c r="F256" s="11"/>
      <c r="G256" s="11"/>
      <c r="H256" s="11"/>
      <c r="I256" s="11"/>
    </row>
    <row r="257" spans="4:9" ht="12.75">
      <c r="D257" s="13"/>
      <c r="E257" s="11"/>
      <c r="F257" s="11"/>
      <c r="G257" s="11"/>
      <c r="H257" s="11"/>
      <c r="I257" s="11"/>
    </row>
    <row r="258" spans="5:9" ht="12.75">
      <c r="E258" s="11"/>
      <c r="F258" s="11"/>
      <c r="G258" s="11"/>
      <c r="H258" s="11"/>
      <c r="I258" s="11"/>
    </row>
    <row r="259" spans="4:9" ht="12.75">
      <c r="D259" s="13"/>
      <c r="E259" s="142"/>
      <c r="F259" s="11"/>
      <c r="G259" s="11"/>
      <c r="H259" s="11"/>
      <c r="I259" s="11"/>
    </row>
    <row r="260" spans="5:9" ht="12.75">
      <c r="E260" s="11"/>
      <c r="F260" s="11"/>
      <c r="G260" s="11"/>
      <c r="H260" s="11"/>
      <c r="I260" s="11"/>
    </row>
    <row r="261" spans="4:9" ht="12.75">
      <c r="D261" s="13"/>
      <c r="E261" s="142"/>
      <c r="F261" s="11"/>
      <c r="G261" s="11"/>
      <c r="H261" s="11"/>
      <c r="I261" s="11"/>
    </row>
    <row r="262" spans="5:9" ht="12.75">
      <c r="E262" s="11"/>
      <c r="F262" s="11"/>
      <c r="G262" s="11"/>
      <c r="H262" s="11"/>
      <c r="I262" s="11"/>
    </row>
    <row r="263" spans="4:9" ht="12.75">
      <c r="D263" s="12"/>
      <c r="E263" s="36"/>
      <c r="F263" s="11"/>
      <c r="G263" s="11"/>
      <c r="H263" s="11"/>
      <c r="I263" s="11"/>
    </row>
    <row r="264" spans="4:9" ht="12.75">
      <c r="D264" s="13"/>
      <c r="E264" s="11"/>
      <c r="F264" s="11"/>
      <c r="G264" s="11"/>
      <c r="H264" s="11"/>
      <c r="I264" s="11"/>
    </row>
    <row r="265" spans="4:9" ht="12.75">
      <c r="D265" s="13"/>
      <c r="E265" s="11"/>
      <c r="F265" s="11"/>
      <c r="G265" s="11"/>
      <c r="H265" s="11"/>
      <c r="I265" s="11"/>
    </row>
    <row r="266" spans="4:9" ht="12.75">
      <c r="D266" s="13"/>
      <c r="E266" s="11"/>
      <c r="F266" s="11"/>
      <c r="G266" s="11"/>
      <c r="H266" s="11"/>
      <c r="I266" s="11"/>
    </row>
    <row r="267" spans="5:9" ht="12.75">
      <c r="E267" s="11"/>
      <c r="F267" s="11"/>
      <c r="G267" s="11"/>
      <c r="H267" s="11"/>
      <c r="I267" s="11"/>
    </row>
    <row r="268" spans="5:10" ht="12.75">
      <c r="E268" s="145"/>
      <c r="F268" s="145"/>
      <c r="G268" s="145"/>
      <c r="H268" s="145"/>
      <c r="I268" s="145"/>
      <c r="J268" s="14"/>
    </row>
    <row r="269" spans="1:10" ht="12.75">
      <c r="A269" s="13"/>
      <c r="B269" s="13"/>
      <c r="C269" s="13"/>
      <c r="D269" s="13"/>
      <c r="E269" s="145"/>
      <c r="F269" s="145"/>
      <c r="G269" s="145"/>
      <c r="H269" s="145"/>
      <c r="I269" s="145"/>
      <c r="J269" s="14"/>
    </row>
    <row r="270" spans="5:9" ht="12.75">
      <c r="E270" s="11"/>
      <c r="F270" s="11"/>
      <c r="G270" s="11"/>
      <c r="H270" s="11"/>
      <c r="I270" s="11"/>
    </row>
    <row r="271" spans="1:10" ht="12.75">
      <c r="A271" s="15"/>
      <c r="B271" s="15"/>
      <c r="C271" s="15"/>
      <c r="D271" s="13"/>
      <c r="E271" s="138"/>
      <c r="F271" s="138"/>
      <c r="G271" s="138"/>
      <c r="H271" s="138"/>
      <c r="I271" s="138"/>
      <c r="J271" s="17"/>
    </row>
    <row r="272" spans="1:10" ht="12.75">
      <c r="A272" s="15"/>
      <c r="B272" s="15"/>
      <c r="C272" s="15"/>
      <c r="D272" s="13"/>
      <c r="E272" s="138"/>
      <c r="F272" s="138"/>
      <c r="G272" s="138"/>
      <c r="H272" s="138"/>
      <c r="I272" s="138"/>
      <c r="J272" s="17"/>
    </row>
    <row r="273" spans="1:10" ht="12.75">
      <c r="A273" s="15"/>
      <c r="B273" s="15"/>
      <c r="C273" s="15"/>
      <c r="D273" s="13"/>
      <c r="E273" s="138"/>
      <c r="F273" s="138"/>
      <c r="G273" s="138"/>
      <c r="H273" s="138"/>
      <c r="I273" s="138"/>
      <c r="J273" s="17"/>
    </row>
    <row r="274" spans="1:10" ht="12.75">
      <c r="A274" s="15"/>
      <c r="B274" s="15"/>
      <c r="C274" s="15"/>
      <c r="D274" s="13"/>
      <c r="E274" s="138"/>
      <c r="F274" s="138"/>
      <c r="G274" s="138"/>
      <c r="H274" s="138"/>
      <c r="I274" s="138"/>
      <c r="J274" s="17"/>
    </row>
    <row r="275" spans="1:10" ht="12.75">
      <c r="A275" s="15"/>
      <c r="B275" s="15"/>
      <c r="C275" s="15"/>
      <c r="D275" s="13"/>
      <c r="E275" s="138"/>
      <c r="F275" s="138"/>
      <c r="G275" s="138"/>
      <c r="H275" s="138"/>
      <c r="I275" s="138"/>
      <c r="J275" s="17"/>
    </row>
    <row r="276" spans="1:10" ht="12.75">
      <c r="A276" s="15"/>
      <c r="B276" s="15"/>
      <c r="C276" s="15"/>
      <c r="D276" s="13"/>
      <c r="E276" s="138"/>
      <c r="F276" s="138"/>
      <c r="G276" s="138"/>
      <c r="H276" s="138"/>
      <c r="I276" s="138"/>
      <c r="J276" s="17"/>
    </row>
    <row r="277" spans="1:10" ht="12.75">
      <c r="A277" s="15"/>
      <c r="B277" s="15"/>
      <c r="C277" s="15"/>
      <c r="D277" s="13"/>
      <c r="E277" s="138"/>
      <c r="F277" s="138"/>
      <c r="G277" s="138"/>
      <c r="H277" s="138"/>
      <c r="I277" s="138"/>
      <c r="J277" s="17"/>
    </row>
    <row r="278" spans="1:10" ht="12.75">
      <c r="A278" s="15"/>
      <c r="B278" s="15"/>
      <c r="C278" s="15"/>
      <c r="D278" s="13"/>
      <c r="E278" s="147"/>
      <c r="F278" s="138"/>
      <c r="G278" s="138"/>
      <c r="H278" s="138"/>
      <c r="I278" s="138"/>
      <c r="J278" s="17"/>
    </row>
    <row r="279" spans="1:10" ht="12.75">
      <c r="A279" s="15"/>
      <c r="B279" s="15"/>
      <c r="C279" s="15"/>
      <c r="D279" s="13"/>
      <c r="E279" s="138"/>
      <c r="F279" s="138"/>
      <c r="G279" s="138"/>
      <c r="H279" s="138"/>
      <c r="I279" s="138"/>
      <c r="J279" s="17"/>
    </row>
    <row r="280" spans="1:10" ht="12.75">
      <c r="A280" s="15"/>
      <c r="B280" s="15"/>
      <c r="C280" s="15"/>
      <c r="D280" s="13"/>
      <c r="E280" s="138"/>
      <c r="F280" s="138"/>
      <c r="G280" s="138"/>
      <c r="H280" s="138"/>
      <c r="I280" s="138"/>
      <c r="J280" s="17"/>
    </row>
    <row r="281" spans="1:10" ht="12.75">
      <c r="A281" s="15"/>
      <c r="B281" s="15"/>
      <c r="C281" s="15"/>
      <c r="D281" s="13"/>
      <c r="E281" s="138"/>
      <c r="F281" s="138"/>
      <c r="G281" s="138"/>
      <c r="H281" s="138"/>
      <c r="I281" s="138"/>
      <c r="J281" s="17"/>
    </row>
    <row r="282" spans="1:10" ht="12.75">
      <c r="A282" s="15"/>
      <c r="B282" s="15"/>
      <c r="C282" s="15"/>
      <c r="D282" s="13"/>
      <c r="E282" s="138"/>
      <c r="F282" s="138"/>
      <c r="G282" s="138"/>
      <c r="H282" s="138"/>
      <c r="I282" s="138"/>
      <c r="J282" s="17"/>
    </row>
    <row r="283" spans="1:10" ht="12.75">
      <c r="A283" s="15"/>
      <c r="B283" s="15"/>
      <c r="C283" s="15"/>
      <c r="D283" s="13"/>
      <c r="E283" s="138"/>
      <c r="F283" s="138"/>
      <c r="G283" s="138"/>
      <c r="H283" s="138"/>
      <c r="I283" s="138"/>
      <c r="J283" s="17"/>
    </row>
    <row r="284" spans="1:10" ht="12.75">
      <c r="A284" s="20"/>
      <c r="B284" s="20"/>
      <c r="C284" s="20"/>
      <c r="D284" s="21"/>
      <c r="E284" s="11"/>
      <c r="F284" s="11"/>
      <c r="G284" s="11"/>
      <c r="H284" s="135"/>
      <c r="I284" s="135"/>
      <c r="J284" s="22"/>
    </row>
    <row r="285" spans="1:10" ht="12.75">
      <c r="A285" s="15"/>
      <c r="B285" s="15"/>
      <c r="C285" s="15"/>
      <c r="D285" s="13"/>
      <c r="E285" s="138"/>
      <c r="F285" s="138"/>
      <c r="G285" s="138"/>
      <c r="H285" s="138"/>
      <c r="I285" s="138"/>
      <c r="J285" s="17"/>
    </row>
    <row r="286" spans="1:10" ht="12.75">
      <c r="A286" s="20"/>
      <c r="B286" s="20"/>
      <c r="C286" s="20"/>
      <c r="D286" s="21"/>
      <c r="E286" s="11"/>
      <c r="F286" s="11"/>
      <c r="G286" s="11"/>
      <c r="H286" s="11"/>
      <c r="I286" s="135"/>
      <c r="J286" s="22"/>
    </row>
    <row r="287" spans="1:10" ht="12.75">
      <c r="A287" s="15"/>
      <c r="B287" s="15"/>
      <c r="C287" s="15"/>
      <c r="D287" s="13"/>
      <c r="E287" s="138"/>
      <c r="F287" s="138"/>
      <c r="G287" s="138"/>
      <c r="H287" s="138"/>
      <c r="I287" s="138"/>
      <c r="J287" s="17"/>
    </row>
    <row r="288" spans="1:10" ht="12.75">
      <c r="A288" s="15"/>
      <c r="B288" s="15"/>
      <c r="C288" s="15"/>
      <c r="D288" s="13"/>
      <c r="E288" s="138"/>
      <c r="F288" s="138"/>
      <c r="G288" s="147"/>
      <c r="H288" s="138"/>
      <c r="I288" s="138"/>
      <c r="J288" s="17"/>
    </row>
    <row r="289" spans="1:10" ht="12.75">
      <c r="A289" s="15"/>
      <c r="B289" s="15"/>
      <c r="C289" s="15"/>
      <c r="D289" s="13"/>
      <c r="E289" s="138"/>
      <c r="F289" s="138"/>
      <c r="G289" s="138"/>
      <c r="H289" s="138"/>
      <c r="I289" s="138"/>
      <c r="J289" s="17"/>
    </row>
    <row r="290" spans="1:10" ht="12.75">
      <c r="A290" s="15"/>
      <c r="B290" s="15"/>
      <c r="C290" s="15"/>
      <c r="D290" s="13"/>
      <c r="E290" s="138"/>
      <c r="F290" s="138"/>
      <c r="G290" s="138"/>
      <c r="H290" s="147"/>
      <c r="I290" s="138"/>
      <c r="J290" s="17"/>
    </row>
    <row r="291" spans="5:10" ht="12.75">
      <c r="E291" s="138"/>
      <c r="F291" s="138"/>
      <c r="G291" s="138"/>
      <c r="H291" s="138"/>
      <c r="I291" s="138"/>
      <c r="J291" s="17"/>
    </row>
    <row r="292" spans="1:10" ht="12.75">
      <c r="A292" s="15"/>
      <c r="B292" s="15"/>
      <c r="C292" s="15"/>
      <c r="D292" s="13"/>
      <c r="E292" s="138"/>
      <c r="F292" s="138"/>
      <c r="G292" s="138"/>
      <c r="H292" s="138"/>
      <c r="I292" s="138"/>
      <c r="J292" s="17"/>
    </row>
    <row r="293" spans="1:10" ht="12.75">
      <c r="A293" s="15"/>
      <c r="B293" s="15"/>
      <c r="C293" s="15"/>
      <c r="D293" s="13"/>
      <c r="E293" s="138"/>
      <c r="F293" s="138"/>
      <c r="G293" s="138"/>
      <c r="H293" s="138"/>
      <c r="I293" s="138"/>
      <c r="J293" s="17"/>
    </row>
    <row r="294" spans="1:10" ht="12.75">
      <c r="A294" s="15"/>
      <c r="B294" s="15"/>
      <c r="C294" s="15"/>
      <c r="D294" s="13"/>
      <c r="E294" s="138"/>
      <c r="F294" s="138"/>
      <c r="G294" s="138"/>
      <c r="H294" s="138"/>
      <c r="I294" s="138"/>
      <c r="J294" s="17"/>
    </row>
    <row r="295" spans="1:10" ht="12.75">
      <c r="A295" s="15"/>
      <c r="B295" s="15"/>
      <c r="C295" s="15"/>
      <c r="D295" s="13"/>
      <c r="E295" s="138"/>
      <c r="F295" s="138"/>
      <c r="G295" s="138"/>
      <c r="H295" s="138"/>
      <c r="I295" s="138"/>
      <c r="J295" s="17"/>
    </row>
    <row r="296" spans="1:10" ht="12.75">
      <c r="A296" s="15"/>
      <c r="B296" s="15"/>
      <c r="C296" s="15"/>
      <c r="D296" s="13"/>
      <c r="E296" s="138"/>
      <c r="F296" s="138"/>
      <c r="G296" s="138"/>
      <c r="H296" s="138"/>
      <c r="I296" s="138"/>
      <c r="J296" s="17"/>
    </row>
    <row r="297" spans="1:10" ht="12.75">
      <c r="A297" s="15"/>
      <c r="B297" s="15"/>
      <c r="C297" s="15"/>
      <c r="D297" s="13"/>
      <c r="E297" s="138"/>
      <c r="F297" s="138"/>
      <c r="G297" s="147"/>
      <c r="H297" s="138"/>
      <c r="I297" s="138"/>
      <c r="J297" s="17"/>
    </row>
    <row r="298" spans="1:10" ht="12.75">
      <c r="A298" s="15"/>
      <c r="B298" s="15"/>
      <c r="C298" s="15"/>
      <c r="D298" s="13"/>
      <c r="E298" s="138"/>
      <c r="F298" s="138"/>
      <c r="G298" s="138"/>
      <c r="H298" s="147"/>
      <c r="I298" s="138"/>
      <c r="J298" s="17"/>
    </row>
    <row r="299" spans="1:10" ht="12.75">
      <c r="A299" s="15"/>
      <c r="B299" s="15"/>
      <c r="C299" s="15"/>
      <c r="D299" s="13"/>
      <c r="E299" s="138"/>
      <c r="F299" s="138"/>
      <c r="G299" s="138"/>
      <c r="H299" s="147"/>
      <c r="I299" s="138"/>
      <c r="J299" s="17"/>
    </row>
    <row r="300" spans="1:10" ht="12.75">
      <c r="A300" s="15"/>
      <c r="B300" s="15"/>
      <c r="C300" s="15"/>
      <c r="D300" s="13"/>
      <c r="E300" s="138"/>
      <c r="F300" s="138"/>
      <c r="G300" s="138"/>
      <c r="H300" s="138"/>
      <c r="I300" s="138"/>
      <c r="J300" s="17"/>
    </row>
    <row r="301" spans="1:10" ht="12.75">
      <c r="A301" s="15"/>
      <c r="B301" s="15"/>
      <c r="C301" s="15"/>
      <c r="D301" s="13"/>
      <c r="E301" s="138"/>
      <c r="F301" s="138"/>
      <c r="G301" s="147"/>
      <c r="H301" s="146"/>
      <c r="I301" s="138"/>
      <c r="J301" s="17"/>
    </row>
    <row r="302" spans="1:10" ht="12.75">
      <c r="A302" s="15"/>
      <c r="B302" s="15"/>
      <c r="C302" s="15"/>
      <c r="D302" s="13"/>
      <c r="E302" s="138"/>
      <c r="F302" s="138"/>
      <c r="G302" s="138"/>
      <c r="H302" s="138"/>
      <c r="I302" s="138"/>
      <c r="J302" s="17"/>
    </row>
    <row r="303" spans="1:10" ht="12.75">
      <c r="A303" s="15"/>
      <c r="B303" s="15"/>
      <c r="C303" s="15"/>
      <c r="D303" s="13"/>
      <c r="E303" s="138"/>
      <c r="F303" s="138"/>
      <c r="G303" s="138"/>
      <c r="H303" s="138"/>
      <c r="I303" s="138"/>
      <c r="J303" s="17"/>
    </row>
    <row r="304" spans="1:10" ht="12.75">
      <c r="A304" s="20"/>
      <c r="B304" s="20"/>
      <c r="C304" s="20"/>
      <c r="D304" s="21"/>
      <c r="E304" s="11"/>
      <c r="F304" s="11"/>
      <c r="G304" s="135"/>
      <c r="H304" s="11"/>
      <c r="I304" s="135"/>
      <c r="J304" s="22"/>
    </row>
    <row r="305" spans="1:10" ht="12.75">
      <c r="A305" s="15"/>
      <c r="B305" s="15"/>
      <c r="C305" s="15"/>
      <c r="D305" s="13"/>
      <c r="E305" s="138"/>
      <c r="F305" s="138"/>
      <c r="G305" s="138"/>
      <c r="H305" s="138"/>
      <c r="I305" s="138"/>
      <c r="J305" s="17"/>
    </row>
    <row r="306" spans="1:10" ht="12.75">
      <c r="A306" s="15"/>
      <c r="B306" s="15"/>
      <c r="C306" s="15"/>
      <c r="D306" s="13"/>
      <c r="E306" s="138"/>
      <c r="F306" s="138"/>
      <c r="G306" s="138"/>
      <c r="H306" s="138"/>
      <c r="I306" s="138"/>
      <c r="J306" s="17"/>
    </row>
    <row r="307" spans="1:10" ht="12.75">
      <c r="A307" s="21"/>
      <c r="E307" s="138"/>
      <c r="F307" s="138"/>
      <c r="G307" s="138"/>
      <c r="H307" s="138"/>
      <c r="I307" s="138"/>
      <c r="J307" s="17"/>
    </row>
    <row r="308" spans="4:10" ht="12.75">
      <c r="D308" s="13"/>
      <c r="E308" s="138"/>
      <c r="F308" s="138"/>
      <c r="G308" s="138"/>
      <c r="H308" s="138"/>
      <c r="I308" s="138"/>
      <c r="J308" s="17"/>
    </row>
    <row r="309" spans="5:9" ht="12.75">
      <c r="E309" s="11"/>
      <c r="F309" s="11"/>
      <c r="G309" s="11"/>
      <c r="H309" s="11"/>
      <c r="I309" s="11"/>
    </row>
    <row r="310" spans="5:9" ht="12.75">
      <c r="E310" s="11"/>
      <c r="F310" s="11"/>
      <c r="G310" s="11"/>
      <c r="H310" s="11"/>
      <c r="I310" s="11"/>
    </row>
    <row r="311" spans="4:9" ht="12.75">
      <c r="D311" s="13"/>
      <c r="E311" s="11"/>
      <c r="F311" s="11"/>
      <c r="G311" s="11"/>
      <c r="H311" s="11"/>
      <c r="I311" s="11"/>
    </row>
    <row r="312" spans="5:9" ht="12.75">
      <c r="E312" s="11"/>
      <c r="F312" s="11"/>
      <c r="G312" s="11"/>
      <c r="H312" s="11"/>
      <c r="I312" s="11"/>
    </row>
    <row r="313" spans="4:9" ht="12.75">
      <c r="D313" s="13"/>
      <c r="E313" s="142"/>
      <c r="F313" s="11"/>
      <c r="G313" s="11"/>
      <c r="H313" s="11"/>
      <c r="I313" s="11"/>
    </row>
    <row r="314" spans="5:9" ht="12.75">
      <c r="E314" s="11"/>
      <c r="F314" s="11"/>
      <c r="G314" s="11"/>
      <c r="H314" s="11"/>
      <c r="I314" s="11"/>
    </row>
    <row r="315" spans="4:9" ht="12.75">
      <c r="D315" s="13"/>
      <c r="E315" s="142"/>
      <c r="F315" s="11"/>
      <c r="G315" s="11"/>
      <c r="H315" s="11"/>
      <c r="I315" s="11"/>
    </row>
    <row r="316" spans="5:9" ht="12.75">
      <c r="E316" s="11"/>
      <c r="F316" s="11"/>
      <c r="G316" s="11"/>
      <c r="H316" s="11"/>
      <c r="I316" s="11"/>
    </row>
    <row r="317" spans="4:9" ht="12.75">
      <c r="D317" s="12"/>
      <c r="E317" s="36"/>
      <c r="F317" s="11"/>
      <c r="G317" s="11"/>
      <c r="H317" s="11"/>
      <c r="I317" s="11"/>
    </row>
    <row r="318" spans="4:9" ht="12.75">
      <c r="D318" s="13"/>
      <c r="E318" s="11"/>
      <c r="F318" s="11"/>
      <c r="G318" s="11"/>
      <c r="H318" s="11"/>
      <c r="I318" s="11"/>
    </row>
    <row r="319" spans="4:9" ht="12.75">
      <c r="D319" s="13"/>
      <c r="E319" s="11"/>
      <c r="F319" s="11"/>
      <c r="G319" s="11"/>
      <c r="H319" s="11"/>
      <c r="I319" s="11"/>
    </row>
    <row r="320" spans="4:9" ht="12.75">
      <c r="D320" s="13"/>
      <c r="E320" s="11"/>
      <c r="F320" s="11"/>
      <c r="G320" s="11"/>
      <c r="H320" s="11"/>
      <c r="I320" s="11"/>
    </row>
    <row r="321" spans="5:9" ht="12.75">
      <c r="E321" s="11"/>
      <c r="F321" s="11"/>
      <c r="G321" s="11"/>
      <c r="H321" s="11"/>
      <c r="I321" s="11"/>
    </row>
    <row r="322" spans="5:10" ht="12.75">
      <c r="E322" s="145"/>
      <c r="F322" s="145"/>
      <c r="G322" s="145"/>
      <c r="H322" s="145"/>
      <c r="I322" s="145"/>
      <c r="J322" s="14"/>
    </row>
    <row r="323" spans="1:10" ht="12.75">
      <c r="A323" s="13"/>
      <c r="B323" s="13"/>
      <c r="C323" s="13"/>
      <c r="D323" s="13"/>
      <c r="E323" s="145"/>
      <c r="F323" s="145"/>
      <c r="G323" s="145"/>
      <c r="H323" s="145"/>
      <c r="I323" s="145"/>
      <c r="J323" s="14"/>
    </row>
    <row r="324" spans="5:9" ht="12.75">
      <c r="E324" s="11"/>
      <c r="F324" s="11"/>
      <c r="G324" s="11"/>
      <c r="H324" s="11"/>
      <c r="I324" s="11"/>
    </row>
    <row r="325" spans="1:10" ht="12.75">
      <c r="A325" s="15"/>
      <c r="B325" s="15"/>
      <c r="C325" s="15"/>
      <c r="D325" s="13"/>
      <c r="E325" s="138"/>
      <c r="F325" s="138"/>
      <c r="G325" s="138"/>
      <c r="H325" s="138"/>
      <c r="I325" s="138"/>
      <c r="J325" s="17"/>
    </row>
    <row r="326" spans="1:10" ht="12.75">
      <c r="A326" s="15"/>
      <c r="B326" s="15"/>
      <c r="C326" s="15"/>
      <c r="D326" s="13"/>
      <c r="E326" s="138"/>
      <c r="F326" s="138"/>
      <c r="G326" s="138"/>
      <c r="H326" s="138"/>
      <c r="I326" s="138"/>
      <c r="J326" s="17"/>
    </row>
    <row r="327" spans="1:10" ht="12.75">
      <c r="A327" s="15"/>
      <c r="B327" s="15"/>
      <c r="C327" s="15"/>
      <c r="D327" s="13"/>
      <c r="E327" s="138"/>
      <c r="F327" s="138"/>
      <c r="G327" s="138"/>
      <c r="H327" s="138"/>
      <c r="I327" s="138"/>
      <c r="J327" s="17"/>
    </row>
    <row r="328" spans="1:10" ht="12.75">
      <c r="A328" s="15"/>
      <c r="B328" s="15"/>
      <c r="C328" s="15"/>
      <c r="D328" s="13"/>
      <c r="E328" s="138"/>
      <c r="F328" s="148"/>
      <c r="G328" s="138"/>
      <c r="H328" s="138"/>
      <c r="I328" s="138"/>
      <c r="J328" s="17"/>
    </row>
    <row r="329" spans="1:10" ht="12.75">
      <c r="A329" s="15"/>
      <c r="B329" s="15"/>
      <c r="C329" s="15"/>
      <c r="D329" s="13"/>
      <c r="E329" s="138"/>
      <c r="F329" s="138"/>
      <c r="G329" s="138"/>
      <c r="H329" s="138"/>
      <c r="I329" s="138"/>
      <c r="J329" s="17"/>
    </row>
    <row r="330" spans="1:10" ht="12.75">
      <c r="A330" s="15"/>
      <c r="B330" s="15"/>
      <c r="C330" s="15"/>
      <c r="D330" s="13"/>
      <c r="E330" s="138"/>
      <c r="F330" s="138"/>
      <c r="G330" s="138"/>
      <c r="H330" s="138"/>
      <c r="I330" s="138"/>
      <c r="J330" s="17"/>
    </row>
    <row r="331" spans="1:10" ht="12.75">
      <c r="A331" s="15"/>
      <c r="B331" s="15"/>
      <c r="C331" s="15"/>
      <c r="D331" s="13"/>
      <c r="E331" s="138"/>
      <c r="F331" s="138"/>
      <c r="G331" s="138"/>
      <c r="H331" s="138"/>
      <c r="I331" s="138"/>
      <c r="J331" s="17"/>
    </row>
    <row r="332" spans="1:10" ht="12.75">
      <c r="A332" s="26"/>
      <c r="B332" s="15"/>
      <c r="C332" s="15"/>
      <c r="D332" s="13"/>
      <c r="E332" s="138"/>
      <c r="F332" s="138"/>
      <c r="G332" s="138"/>
      <c r="H332" s="138"/>
      <c r="I332" s="138"/>
      <c r="J332" s="17"/>
    </row>
    <row r="333" spans="1:10" ht="12.75">
      <c r="A333" s="15"/>
      <c r="B333" s="15"/>
      <c r="C333" s="15"/>
      <c r="D333" s="13"/>
      <c r="E333" s="138"/>
      <c r="F333" s="138"/>
      <c r="G333" s="138"/>
      <c r="H333" s="138"/>
      <c r="I333" s="138"/>
      <c r="J333" s="17"/>
    </row>
    <row r="334" spans="1:10" ht="12.75">
      <c r="A334" s="15"/>
      <c r="B334" s="15"/>
      <c r="C334" s="15"/>
      <c r="D334" s="13"/>
      <c r="E334" s="138"/>
      <c r="F334" s="138"/>
      <c r="G334" s="138"/>
      <c r="H334" s="138"/>
      <c r="I334" s="138"/>
      <c r="J334" s="17"/>
    </row>
    <row r="335" spans="1:10" ht="12.75">
      <c r="A335" s="15"/>
      <c r="B335" s="15"/>
      <c r="C335" s="15"/>
      <c r="D335" s="13"/>
      <c r="E335" s="138"/>
      <c r="F335" s="138"/>
      <c r="G335" s="138"/>
      <c r="H335" s="138"/>
      <c r="I335" s="138"/>
      <c r="J335" s="17"/>
    </row>
    <row r="336" spans="1:10" ht="12.75">
      <c r="A336" s="15"/>
      <c r="B336" s="15"/>
      <c r="C336" s="15"/>
      <c r="D336" s="13"/>
      <c r="E336" s="138"/>
      <c r="F336" s="138"/>
      <c r="G336" s="147"/>
      <c r="H336" s="138"/>
      <c r="I336" s="138"/>
      <c r="J336" s="17"/>
    </row>
    <row r="337" spans="1:10" ht="12.75">
      <c r="A337" s="15"/>
      <c r="B337" s="15"/>
      <c r="C337" s="15"/>
      <c r="D337" s="13"/>
      <c r="E337" s="138"/>
      <c r="F337" s="138"/>
      <c r="G337" s="138"/>
      <c r="H337" s="138"/>
      <c r="I337" s="138"/>
      <c r="J337" s="17"/>
    </row>
    <row r="338" spans="1:10" ht="12.75">
      <c r="A338" s="20"/>
      <c r="B338" s="20"/>
      <c r="C338" s="20"/>
      <c r="D338" s="21"/>
      <c r="E338" s="11"/>
      <c r="F338" s="11"/>
      <c r="G338" s="11"/>
      <c r="H338" s="11"/>
      <c r="I338" s="135"/>
      <c r="J338" s="22"/>
    </row>
    <row r="339" spans="1:10" ht="12.75">
      <c r="A339" s="15"/>
      <c r="B339" s="15"/>
      <c r="C339" s="15"/>
      <c r="D339" s="13"/>
      <c r="E339" s="138"/>
      <c r="F339" s="138"/>
      <c r="G339" s="138"/>
      <c r="H339" s="138"/>
      <c r="I339" s="138"/>
      <c r="J339" s="17"/>
    </row>
    <row r="340" spans="1:10" ht="12.75">
      <c r="A340" s="20"/>
      <c r="B340" s="20"/>
      <c r="C340" s="20"/>
      <c r="D340" s="21"/>
      <c r="E340" s="11"/>
      <c r="F340" s="11"/>
      <c r="G340" s="135"/>
      <c r="H340" s="11"/>
      <c r="I340" s="135"/>
      <c r="J340" s="22"/>
    </row>
    <row r="341" spans="1:10" ht="12.75">
      <c r="A341" s="15"/>
      <c r="B341" s="15"/>
      <c r="C341" s="15"/>
      <c r="D341" s="13"/>
      <c r="E341" s="138"/>
      <c r="F341" s="138"/>
      <c r="G341" s="147"/>
      <c r="H341" s="138"/>
      <c r="I341" s="138"/>
      <c r="J341" s="17"/>
    </row>
    <row r="342" spans="1:10" ht="12.75">
      <c r="A342" s="15"/>
      <c r="B342" s="15"/>
      <c r="C342" s="15"/>
      <c r="D342" s="13"/>
      <c r="E342" s="138"/>
      <c r="F342" s="138"/>
      <c r="G342" s="138"/>
      <c r="H342" s="138"/>
      <c r="I342" s="138"/>
      <c r="J342" s="17"/>
    </row>
    <row r="343" spans="1:10" ht="12.75">
      <c r="A343" s="15"/>
      <c r="B343" s="15"/>
      <c r="C343" s="15"/>
      <c r="D343" s="13"/>
      <c r="E343" s="138"/>
      <c r="F343" s="138"/>
      <c r="G343" s="138"/>
      <c r="H343" s="138"/>
      <c r="I343" s="138"/>
      <c r="J343" s="17"/>
    </row>
    <row r="344" spans="1:10" ht="12.75">
      <c r="A344" s="15"/>
      <c r="B344" s="15"/>
      <c r="C344" s="15"/>
      <c r="D344" s="13"/>
      <c r="E344" s="138"/>
      <c r="F344" s="138"/>
      <c r="G344" s="138"/>
      <c r="H344" s="138"/>
      <c r="I344" s="138"/>
      <c r="J344" s="17"/>
    </row>
    <row r="345" spans="5:10" ht="12.75">
      <c r="E345" s="138"/>
      <c r="F345" s="138"/>
      <c r="G345" s="138"/>
      <c r="H345" s="138"/>
      <c r="I345" s="138"/>
      <c r="J345" s="17"/>
    </row>
    <row r="346" spans="1:10" ht="12.75">
      <c r="A346" s="15"/>
      <c r="B346" s="15"/>
      <c r="C346" s="15"/>
      <c r="D346" s="13"/>
      <c r="E346" s="138"/>
      <c r="F346" s="138"/>
      <c r="G346" s="138"/>
      <c r="H346" s="138"/>
      <c r="I346" s="138"/>
      <c r="J346" s="17"/>
    </row>
    <row r="347" spans="1:10" ht="12.75">
      <c r="A347" s="15"/>
      <c r="B347" s="15"/>
      <c r="C347" s="15"/>
      <c r="D347" s="13"/>
      <c r="E347" s="138"/>
      <c r="F347" s="138"/>
      <c r="G347" s="138"/>
      <c r="H347" s="138"/>
      <c r="I347" s="138"/>
      <c r="J347" s="17"/>
    </row>
    <row r="348" spans="1:10" ht="12.75">
      <c r="A348" s="15"/>
      <c r="B348" s="15"/>
      <c r="C348" s="15"/>
      <c r="D348" s="13"/>
      <c r="E348" s="138"/>
      <c r="F348" s="138"/>
      <c r="G348" s="138"/>
      <c r="H348" s="138"/>
      <c r="I348" s="138"/>
      <c r="J348" s="17"/>
    </row>
    <row r="349" spans="1:10" ht="12.75">
      <c r="A349" s="15"/>
      <c r="B349" s="15"/>
      <c r="C349" s="15"/>
      <c r="D349" s="13"/>
      <c r="E349" s="138"/>
      <c r="F349" s="138"/>
      <c r="G349" s="138"/>
      <c r="H349" s="138"/>
      <c r="I349" s="138"/>
      <c r="J349" s="17"/>
    </row>
    <row r="350" spans="1:10" ht="12.75">
      <c r="A350" s="15"/>
      <c r="B350" s="15"/>
      <c r="C350" s="15"/>
      <c r="D350" s="13"/>
      <c r="E350" s="138"/>
      <c r="F350" s="138"/>
      <c r="G350" s="138"/>
      <c r="H350" s="138"/>
      <c r="I350" s="138"/>
      <c r="J350" s="17"/>
    </row>
    <row r="351" spans="1:10" ht="12.75">
      <c r="A351" s="15"/>
      <c r="B351" s="15"/>
      <c r="C351" s="15"/>
      <c r="D351" s="13"/>
      <c r="E351" s="138"/>
      <c r="F351" s="138"/>
      <c r="G351" s="147"/>
      <c r="H351" s="138"/>
      <c r="I351" s="138"/>
      <c r="J351" s="17"/>
    </row>
    <row r="352" spans="1:10" ht="12.75">
      <c r="A352" s="15"/>
      <c r="B352" s="15"/>
      <c r="C352" s="15"/>
      <c r="D352" s="13"/>
      <c r="E352" s="138"/>
      <c r="F352" s="138"/>
      <c r="G352" s="138"/>
      <c r="H352" s="147"/>
      <c r="I352" s="138"/>
      <c r="J352" s="17"/>
    </row>
    <row r="353" spans="1:10" ht="12.75">
      <c r="A353" s="15"/>
      <c r="B353" s="15"/>
      <c r="C353" s="15"/>
      <c r="D353" s="13"/>
      <c r="E353" s="138"/>
      <c r="F353" s="138"/>
      <c r="G353" s="138"/>
      <c r="H353" s="147"/>
      <c r="I353" s="138"/>
      <c r="J353" s="17"/>
    </row>
    <row r="354" spans="1:10" ht="12.75">
      <c r="A354" s="15"/>
      <c r="B354" s="15"/>
      <c r="C354" s="15"/>
      <c r="D354" s="13"/>
      <c r="E354" s="138"/>
      <c r="F354" s="138"/>
      <c r="G354" s="138"/>
      <c r="H354" s="138"/>
      <c r="I354" s="138"/>
      <c r="J354" s="17"/>
    </row>
    <row r="355" spans="1:10" ht="12.75">
      <c r="A355" s="15"/>
      <c r="B355" s="15"/>
      <c r="C355" s="15"/>
      <c r="D355" s="13"/>
      <c r="E355" s="138"/>
      <c r="F355" s="138"/>
      <c r="G355" s="147"/>
      <c r="H355" s="138"/>
      <c r="I355" s="138"/>
      <c r="J355" s="17"/>
    </row>
    <row r="356" spans="1:10" ht="12.75">
      <c r="A356" s="15"/>
      <c r="B356" s="15"/>
      <c r="C356" s="15"/>
      <c r="D356" s="13"/>
      <c r="E356" s="138"/>
      <c r="F356" s="138"/>
      <c r="G356" s="138"/>
      <c r="H356" s="138"/>
      <c r="I356" s="138"/>
      <c r="J356" s="17"/>
    </row>
    <row r="357" spans="1:10" ht="12.75">
      <c r="A357" s="15"/>
      <c r="B357" s="15"/>
      <c r="C357" s="15"/>
      <c r="D357" s="13"/>
      <c r="E357" s="138"/>
      <c r="F357" s="138"/>
      <c r="G357" s="138"/>
      <c r="H357" s="138"/>
      <c r="I357" s="138"/>
      <c r="J357" s="17"/>
    </row>
    <row r="358" spans="1:10" ht="12.75">
      <c r="A358" s="20"/>
      <c r="B358" s="20"/>
      <c r="C358" s="20"/>
      <c r="D358" s="21"/>
      <c r="E358" s="11"/>
      <c r="F358" s="11"/>
      <c r="G358" s="135"/>
      <c r="H358" s="11"/>
      <c r="I358" s="135"/>
      <c r="J358" s="22"/>
    </row>
    <row r="359" spans="1:10" ht="12.75">
      <c r="A359" s="15"/>
      <c r="B359" s="15"/>
      <c r="C359" s="15"/>
      <c r="D359" s="13"/>
      <c r="E359" s="138"/>
      <c r="F359" s="138"/>
      <c r="G359" s="147"/>
      <c r="H359" s="138"/>
      <c r="I359" s="138"/>
      <c r="J359" s="17"/>
    </row>
    <row r="360" spans="1:10" ht="12.75">
      <c r="A360" s="15"/>
      <c r="B360" s="15"/>
      <c r="C360" s="15"/>
      <c r="D360" s="13"/>
      <c r="E360" s="138"/>
      <c r="F360" s="138"/>
      <c r="G360" s="138"/>
      <c r="H360" s="138"/>
      <c r="I360" s="138"/>
      <c r="J360" s="17"/>
    </row>
    <row r="361" spans="5:10" ht="12.75">
      <c r="E361" s="138"/>
      <c r="F361" s="138"/>
      <c r="G361" s="138"/>
      <c r="H361" s="138"/>
      <c r="I361" s="138"/>
      <c r="J361" s="17"/>
    </row>
    <row r="362" spans="4:10" ht="12.75">
      <c r="D362" s="13"/>
      <c r="E362" s="138"/>
      <c r="F362" s="138"/>
      <c r="G362" s="138"/>
      <c r="H362" s="138"/>
      <c r="I362" s="138"/>
      <c r="J362" s="17"/>
    </row>
    <row r="363" spans="5:9" ht="12.75">
      <c r="E363" s="11"/>
      <c r="F363" s="11"/>
      <c r="G363" s="11"/>
      <c r="H363" s="11"/>
      <c r="I363" s="11"/>
    </row>
    <row r="364" spans="5:9" ht="12.75">
      <c r="E364" s="11"/>
      <c r="F364" s="11"/>
      <c r="G364" s="11"/>
      <c r="H364" s="11"/>
      <c r="I364" s="11"/>
    </row>
    <row r="365" spans="4:9" ht="12.75">
      <c r="D365" s="13"/>
      <c r="E365" s="11"/>
      <c r="F365" s="11"/>
      <c r="G365" s="11"/>
      <c r="H365" s="11"/>
      <c r="I365" s="11"/>
    </row>
    <row r="366" spans="5:9" ht="12.75">
      <c r="E366" s="11"/>
      <c r="F366" s="11"/>
      <c r="G366" s="11"/>
      <c r="H366" s="11"/>
      <c r="I366" s="11"/>
    </row>
    <row r="367" spans="4:9" ht="12.75">
      <c r="D367" s="13"/>
      <c r="E367" s="142"/>
      <c r="F367" s="11"/>
      <c r="G367" s="11"/>
      <c r="H367" s="11"/>
      <c r="I367" s="11"/>
    </row>
    <row r="368" spans="5:9" ht="12.75">
      <c r="E368" s="11"/>
      <c r="F368" s="11"/>
      <c r="G368" s="11"/>
      <c r="H368" s="11"/>
      <c r="I368" s="11"/>
    </row>
    <row r="369" spans="4:9" ht="12.75">
      <c r="D369" s="13"/>
      <c r="E369" s="142"/>
      <c r="F369" s="11"/>
      <c r="G369" s="11"/>
      <c r="H369" s="11"/>
      <c r="I369" s="11"/>
    </row>
    <row r="370" spans="5:9" ht="12.75">
      <c r="E370" s="11"/>
      <c r="F370" s="11"/>
      <c r="G370" s="11"/>
      <c r="H370" s="11"/>
      <c r="I370" s="11"/>
    </row>
    <row r="371" spans="4:9" ht="12.75">
      <c r="D371" s="12"/>
      <c r="E371" s="36"/>
      <c r="F371" s="11"/>
      <c r="G371" s="11"/>
      <c r="H371" s="11"/>
      <c r="I371" s="11"/>
    </row>
    <row r="372" spans="4:9" ht="12.75">
      <c r="D372" s="13"/>
      <c r="E372" s="11"/>
      <c r="F372" s="11"/>
      <c r="G372" s="11"/>
      <c r="H372" s="11"/>
      <c r="I372" s="11"/>
    </row>
    <row r="373" spans="4:9" ht="12.75">
      <c r="D373" s="13"/>
      <c r="E373" s="11"/>
      <c r="F373" s="11"/>
      <c r="G373" s="11"/>
      <c r="H373" s="11"/>
      <c r="I373" s="11"/>
    </row>
    <row r="374" spans="4:9" ht="12.75">
      <c r="D374" s="13"/>
      <c r="E374" s="11"/>
      <c r="F374" s="11"/>
      <c r="G374" s="11"/>
      <c r="H374" s="11"/>
      <c r="I374" s="11"/>
    </row>
    <row r="375" spans="5:9" ht="12.75">
      <c r="E375" s="11"/>
      <c r="F375" s="11"/>
      <c r="G375" s="11"/>
      <c r="H375" s="11"/>
      <c r="I375" s="11"/>
    </row>
    <row r="376" spans="5:10" ht="12.75">
      <c r="E376" s="145"/>
      <c r="F376" s="145"/>
      <c r="G376" s="145"/>
      <c r="H376" s="145"/>
      <c r="I376" s="145"/>
      <c r="J376" s="14"/>
    </row>
    <row r="377" spans="1:10" ht="12.75">
      <c r="A377" s="13"/>
      <c r="B377" s="13"/>
      <c r="C377" s="13"/>
      <c r="D377" s="13"/>
      <c r="E377" s="145"/>
      <c r="F377" s="145"/>
      <c r="G377" s="145"/>
      <c r="H377" s="145"/>
      <c r="I377" s="145"/>
      <c r="J377" s="14"/>
    </row>
    <row r="378" spans="5:9" ht="12.75">
      <c r="E378" s="11"/>
      <c r="F378" s="11"/>
      <c r="G378" s="11"/>
      <c r="H378" s="11"/>
      <c r="I378" s="11"/>
    </row>
    <row r="379" spans="1:10" ht="12.75">
      <c r="A379" s="15"/>
      <c r="B379" s="15"/>
      <c r="C379" s="15"/>
      <c r="D379" s="13"/>
      <c r="E379" s="138"/>
      <c r="F379" s="138"/>
      <c r="G379" s="138"/>
      <c r="H379" s="138"/>
      <c r="I379" s="138"/>
      <c r="J379" s="17"/>
    </row>
    <row r="380" spans="1:10" ht="12.75">
      <c r="A380" s="15"/>
      <c r="B380" s="15"/>
      <c r="C380" s="15"/>
      <c r="D380" s="13"/>
      <c r="E380" s="138"/>
      <c r="F380" s="138"/>
      <c r="G380" s="138"/>
      <c r="H380" s="138"/>
      <c r="I380" s="138"/>
      <c r="J380" s="17"/>
    </row>
    <row r="381" spans="1:10" ht="12.75">
      <c r="A381" s="15"/>
      <c r="B381" s="15"/>
      <c r="C381" s="15"/>
      <c r="D381" s="13"/>
      <c r="E381" s="138"/>
      <c r="F381" s="138"/>
      <c r="G381" s="138"/>
      <c r="H381" s="138"/>
      <c r="I381" s="138"/>
      <c r="J381" s="17"/>
    </row>
    <row r="382" spans="1:10" ht="12.75">
      <c r="A382" s="15"/>
      <c r="B382" s="15"/>
      <c r="C382" s="15"/>
      <c r="D382" s="13"/>
      <c r="E382" s="138"/>
      <c r="F382" s="138"/>
      <c r="G382" s="138"/>
      <c r="H382" s="138"/>
      <c r="I382" s="138"/>
      <c r="J382" s="17"/>
    </row>
    <row r="383" spans="1:10" ht="12.75">
      <c r="A383" s="15"/>
      <c r="B383" s="15"/>
      <c r="C383" s="15"/>
      <c r="D383" s="13"/>
      <c r="E383" s="138"/>
      <c r="F383" s="138"/>
      <c r="G383" s="138"/>
      <c r="H383" s="138"/>
      <c r="I383" s="138"/>
      <c r="J383" s="17"/>
    </row>
    <row r="384" spans="1:10" ht="12.75">
      <c r="A384" s="15"/>
      <c r="B384" s="15"/>
      <c r="C384" s="15"/>
      <c r="D384" s="13"/>
      <c r="E384" s="138"/>
      <c r="F384" s="147"/>
      <c r="G384" s="138"/>
      <c r="H384" s="138"/>
      <c r="I384" s="138"/>
      <c r="J384" s="17"/>
    </row>
    <row r="385" spans="1:10" ht="12.75">
      <c r="A385" s="15"/>
      <c r="B385" s="15"/>
      <c r="C385" s="15"/>
      <c r="D385" s="13"/>
      <c r="E385" s="138"/>
      <c r="F385" s="138"/>
      <c r="G385" s="138"/>
      <c r="H385" s="138"/>
      <c r="I385" s="138"/>
      <c r="J385" s="17"/>
    </row>
    <row r="386" spans="1:10" ht="12.75">
      <c r="A386" s="15"/>
      <c r="B386" s="15"/>
      <c r="C386" s="15"/>
      <c r="D386" s="13"/>
      <c r="E386" s="147"/>
      <c r="F386" s="147"/>
      <c r="G386" s="138"/>
      <c r="H386" s="138"/>
      <c r="I386" s="138"/>
      <c r="J386" s="17"/>
    </row>
    <row r="387" spans="1:10" ht="12.75">
      <c r="A387" s="15"/>
      <c r="B387" s="15"/>
      <c r="C387" s="15"/>
      <c r="D387" s="13"/>
      <c r="E387" s="138"/>
      <c r="F387" s="138"/>
      <c r="G387" s="138"/>
      <c r="H387" s="138"/>
      <c r="I387" s="138"/>
      <c r="J387" s="17"/>
    </row>
    <row r="388" spans="1:10" ht="12.75">
      <c r="A388" s="15"/>
      <c r="B388" s="15"/>
      <c r="C388" s="15"/>
      <c r="D388" s="13"/>
      <c r="E388" s="138"/>
      <c r="F388" s="138"/>
      <c r="G388" s="138"/>
      <c r="H388" s="138"/>
      <c r="I388" s="138"/>
      <c r="J388" s="17"/>
    </row>
    <row r="389" spans="1:10" ht="12.75">
      <c r="A389" s="15"/>
      <c r="B389" s="15"/>
      <c r="C389" s="15"/>
      <c r="D389" s="13"/>
      <c r="E389" s="138"/>
      <c r="F389" s="138"/>
      <c r="G389" s="138"/>
      <c r="H389" s="138"/>
      <c r="I389" s="138"/>
      <c r="J389" s="17"/>
    </row>
    <row r="390" spans="1:10" ht="12.75">
      <c r="A390" s="15"/>
      <c r="B390" s="15"/>
      <c r="C390" s="15"/>
      <c r="D390" s="13"/>
      <c r="E390" s="138"/>
      <c r="F390" s="138"/>
      <c r="G390" s="138"/>
      <c r="H390" s="138"/>
      <c r="I390" s="138"/>
      <c r="J390" s="17"/>
    </row>
    <row r="391" spans="1:10" ht="12.75">
      <c r="A391" s="15"/>
      <c r="B391" s="15"/>
      <c r="C391" s="15"/>
      <c r="D391" s="13"/>
      <c r="E391" s="138"/>
      <c r="F391" s="138"/>
      <c r="G391" s="138"/>
      <c r="H391" s="147"/>
      <c r="I391" s="138"/>
      <c r="J391" s="17"/>
    </row>
    <row r="392" spans="1:10" ht="12.75">
      <c r="A392" s="20"/>
      <c r="B392" s="20"/>
      <c r="C392" s="20"/>
      <c r="D392" s="21"/>
      <c r="E392" s="11"/>
      <c r="F392" s="11"/>
      <c r="G392" s="11"/>
      <c r="H392" s="11"/>
      <c r="I392" s="135"/>
      <c r="J392" s="22"/>
    </row>
    <row r="393" spans="1:10" ht="12.75">
      <c r="A393" s="15"/>
      <c r="B393" s="15"/>
      <c r="C393" s="15"/>
      <c r="D393" s="13"/>
      <c r="E393" s="24"/>
      <c r="F393" s="24"/>
      <c r="G393" s="24"/>
      <c r="H393" s="17"/>
      <c r="I393" s="17"/>
      <c r="J393" s="17"/>
    </row>
    <row r="394" spans="1:10" ht="12.75">
      <c r="A394" s="20"/>
      <c r="B394" s="20"/>
      <c r="C394" s="20"/>
      <c r="D394" s="21"/>
      <c r="I394" s="22"/>
      <c r="J394" s="22"/>
    </row>
    <row r="395" spans="1:10" ht="12.75">
      <c r="A395" s="26"/>
      <c r="B395" s="15"/>
      <c r="C395" s="15"/>
      <c r="D395" s="13"/>
      <c r="E395" s="17"/>
      <c r="F395" s="17"/>
      <c r="G395" s="17"/>
      <c r="H395" s="17"/>
      <c r="I395" s="17"/>
      <c r="J395" s="17"/>
    </row>
    <row r="396" spans="1:10" ht="12.75">
      <c r="A396" s="15"/>
      <c r="B396" s="15"/>
      <c r="C396" s="15"/>
      <c r="D396" s="13"/>
      <c r="E396" s="17"/>
      <c r="F396" s="17"/>
      <c r="G396" s="17"/>
      <c r="H396" s="17"/>
      <c r="I396" s="17"/>
      <c r="J396" s="17"/>
    </row>
    <row r="397" spans="1:10" ht="12.75">
      <c r="A397" s="15"/>
      <c r="B397" s="15"/>
      <c r="C397" s="15"/>
      <c r="D397" s="13"/>
      <c r="E397" s="17"/>
      <c r="F397" s="17"/>
      <c r="G397" s="17"/>
      <c r="H397" s="17"/>
      <c r="I397" s="17"/>
      <c r="J397" s="17"/>
    </row>
    <row r="398" spans="1:10" ht="12.75">
      <c r="A398" s="15"/>
      <c r="B398" s="15"/>
      <c r="C398" s="15"/>
      <c r="D398" s="13"/>
      <c r="E398" s="17"/>
      <c r="F398" s="17"/>
      <c r="G398" s="17"/>
      <c r="H398" s="24"/>
      <c r="I398" s="17"/>
      <c r="J398" s="17"/>
    </row>
    <row r="399" spans="5:10" ht="12.75">
      <c r="E399" s="17"/>
      <c r="F399" s="17"/>
      <c r="G399" s="17"/>
      <c r="H399" s="17"/>
      <c r="I399" s="17"/>
      <c r="J399" s="17"/>
    </row>
    <row r="400" spans="1:10" ht="12.75">
      <c r="A400" s="15"/>
      <c r="B400" s="15"/>
      <c r="C400" s="15"/>
      <c r="D400" s="13"/>
      <c r="E400" s="17"/>
      <c r="F400" s="17"/>
      <c r="G400" s="17"/>
      <c r="H400" s="17"/>
      <c r="I400" s="17"/>
      <c r="J400" s="17"/>
    </row>
    <row r="401" spans="1:10" ht="12.75">
      <c r="A401" s="15"/>
      <c r="B401" s="15"/>
      <c r="C401" s="15"/>
      <c r="D401" s="13"/>
      <c r="E401" s="17"/>
      <c r="F401" s="17"/>
      <c r="G401" s="17"/>
      <c r="H401" s="17"/>
      <c r="I401" s="17"/>
      <c r="J401" s="17"/>
    </row>
    <row r="402" spans="1:10" ht="12.75">
      <c r="A402" s="15"/>
      <c r="B402" s="15"/>
      <c r="C402" s="15"/>
      <c r="D402" s="13"/>
      <c r="E402" s="17"/>
      <c r="F402" s="17"/>
      <c r="G402" s="17"/>
      <c r="H402" s="17"/>
      <c r="I402" s="17"/>
      <c r="J402" s="17"/>
    </row>
    <row r="403" spans="1:10" ht="12.75">
      <c r="A403" s="15"/>
      <c r="B403" s="15"/>
      <c r="C403" s="15"/>
      <c r="D403" s="13"/>
      <c r="E403" s="17"/>
      <c r="F403" s="17"/>
      <c r="G403" s="17"/>
      <c r="H403" s="17"/>
      <c r="I403" s="17"/>
      <c r="J403" s="17"/>
    </row>
    <row r="404" spans="1:10" ht="12.75">
      <c r="A404" s="15"/>
      <c r="B404" s="15"/>
      <c r="C404" s="15"/>
      <c r="D404" s="13"/>
      <c r="E404" s="17"/>
      <c r="F404" s="17"/>
      <c r="G404" s="17"/>
      <c r="H404" s="17"/>
      <c r="I404" s="17"/>
      <c r="J404" s="17"/>
    </row>
    <row r="405" spans="1:10" ht="12.75">
      <c r="A405" s="15"/>
      <c r="B405" s="15"/>
      <c r="C405" s="15"/>
      <c r="D405" s="13"/>
      <c r="E405" s="17"/>
      <c r="F405" s="17"/>
      <c r="G405" s="24"/>
      <c r="H405" s="17"/>
      <c r="I405" s="17"/>
      <c r="J405" s="17"/>
    </row>
    <row r="406" spans="1:10" ht="12.75">
      <c r="A406" s="15"/>
      <c r="B406" s="15"/>
      <c r="C406" s="15"/>
      <c r="D406" s="13"/>
      <c r="E406" s="17"/>
      <c r="F406" s="17"/>
      <c r="G406" s="17"/>
      <c r="H406" s="24"/>
      <c r="I406" s="17"/>
      <c r="J406" s="17"/>
    </row>
    <row r="407" spans="1:10" ht="12.75">
      <c r="A407" s="15"/>
      <c r="B407" s="15"/>
      <c r="C407" s="15"/>
      <c r="D407" s="13"/>
      <c r="E407" s="17"/>
      <c r="F407" s="17"/>
      <c r="G407" s="17"/>
      <c r="H407" s="24"/>
      <c r="I407" s="17"/>
      <c r="J407" s="17"/>
    </row>
    <row r="408" spans="1:10" ht="12.75">
      <c r="A408" s="15"/>
      <c r="B408" s="15"/>
      <c r="C408" s="15"/>
      <c r="D408" s="13"/>
      <c r="E408" s="17"/>
      <c r="F408" s="17"/>
      <c r="G408" s="17"/>
      <c r="H408" s="17"/>
      <c r="I408" s="17"/>
      <c r="J408" s="17"/>
    </row>
    <row r="409" spans="1:10" ht="12.75">
      <c r="A409" s="15"/>
      <c r="B409" s="15"/>
      <c r="C409" s="15"/>
      <c r="D409" s="13"/>
      <c r="E409" s="17"/>
      <c r="F409" s="17"/>
      <c r="G409" s="24"/>
      <c r="H409" s="17"/>
      <c r="I409" s="17"/>
      <c r="J409" s="17"/>
    </row>
    <row r="410" spans="1:10" ht="12.75">
      <c r="A410" s="15"/>
      <c r="B410" s="15"/>
      <c r="C410" s="15"/>
      <c r="D410" s="13"/>
      <c r="E410" s="17"/>
      <c r="F410" s="17"/>
      <c r="G410" s="17"/>
      <c r="H410" s="17"/>
      <c r="I410" s="17"/>
      <c r="J410" s="17"/>
    </row>
    <row r="411" spans="1:10" ht="12.75">
      <c r="A411" s="15"/>
      <c r="B411" s="15"/>
      <c r="C411" s="15"/>
      <c r="D411" s="13"/>
      <c r="E411" s="17"/>
      <c r="F411" s="17"/>
      <c r="G411" s="17"/>
      <c r="H411" s="17"/>
      <c r="I411" s="17"/>
      <c r="J411" s="17"/>
    </row>
    <row r="412" spans="1:10" ht="12.75">
      <c r="A412" s="20"/>
      <c r="B412" s="20"/>
      <c r="C412" s="20"/>
      <c r="D412" s="21"/>
      <c r="G412" s="22"/>
      <c r="I412" s="22"/>
      <c r="J412" s="22"/>
    </row>
    <row r="413" spans="1:10" ht="12.75">
      <c r="A413" s="15"/>
      <c r="B413" s="15"/>
      <c r="C413" s="15"/>
      <c r="D413" s="13"/>
      <c r="E413" s="17"/>
      <c r="F413" s="17"/>
      <c r="G413" s="17"/>
      <c r="H413" s="17"/>
      <c r="I413" s="17"/>
      <c r="J413" s="17"/>
    </row>
    <row r="414" spans="1:10" ht="12.75">
      <c r="A414" s="15"/>
      <c r="B414" s="15"/>
      <c r="C414" s="15"/>
      <c r="D414" s="13"/>
      <c r="E414" s="17"/>
      <c r="F414" s="17"/>
      <c r="G414" s="17"/>
      <c r="H414" s="17"/>
      <c r="I414" s="17"/>
      <c r="J414" s="17"/>
    </row>
    <row r="415" spans="5:10" ht="12.75">
      <c r="E415" s="17"/>
      <c r="F415" s="17"/>
      <c r="H415" s="17"/>
      <c r="I415" s="17"/>
      <c r="J415" s="17"/>
    </row>
    <row r="416" spans="4:10" ht="12.75">
      <c r="D416" s="13"/>
      <c r="E416" s="17"/>
      <c r="F416" s="17"/>
      <c r="G416" s="17"/>
      <c r="H416" s="17"/>
      <c r="I416" s="17"/>
      <c r="J416" s="17"/>
    </row>
    <row r="419" ht="12.75">
      <c r="D419" s="13"/>
    </row>
    <row r="421" spans="4:5" ht="12.75">
      <c r="D421" s="13"/>
      <c r="E421" s="23"/>
    </row>
    <row r="423" spans="4:5" ht="12.75">
      <c r="D423" s="13"/>
      <c r="E423" s="23"/>
    </row>
    <row r="425" spans="4:5" ht="12.75">
      <c r="D425" s="12"/>
      <c r="E425" s="13"/>
    </row>
    <row r="426" ht="12.75">
      <c r="D426" s="13"/>
    </row>
    <row r="427" ht="12.75">
      <c r="D427" s="13"/>
    </row>
    <row r="428" ht="12.75">
      <c r="D428" s="13"/>
    </row>
    <row r="430" spans="5:10" ht="12.75">
      <c r="E430" s="14"/>
      <c r="F430" s="14"/>
      <c r="G430" s="14"/>
      <c r="H430" s="14"/>
      <c r="I430" s="14"/>
      <c r="J430" s="14"/>
    </row>
    <row r="431" spans="1:10" ht="12.75">
      <c r="A431" s="13"/>
      <c r="B431" s="13"/>
      <c r="C431" s="13"/>
      <c r="D431" s="13"/>
      <c r="E431" s="14"/>
      <c r="F431" s="14"/>
      <c r="G431" s="14"/>
      <c r="H431" s="14"/>
      <c r="I431" s="14"/>
      <c r="J431" s="14"/>
    </row>
    <row r="433" spans="1:10" ht="12.75">
      <c r="A433" s="15"/>
      <c r="B433" s="15"/>
      <c r="C433" s="15"/>
      <c r="D433" s="13"/>
      <c r="E433" s="17"/>
      <c r="F433" s="17"/>
      <c r="G433" s="17"/>
      <c r="H433" s="17"/>
      <c r="I433" s="17"/>
      <c r="J433" s="17"/>
    </row>
    <row r="434" spans="1:10" ht="12.75">
      <c r="A434" s="15"/>
      <c r="B434" s="15"/>
      <c r="C434" s="15"/>
      <c r="D434" s="13"/>
      <c r="E434" s="17"/>
      <c r="F434" s="17"/>
      <c r="G434" s="17"/>
      <c r="H434" s="17"/>
      <c r="I434" s="17"/>
      <c r="J434" s="17"/>
    </row>
    <row r="435" spans="1:10" ht="12.75">
      <c r="A435" s="15"/>
      <c r="B435" s="15"/>
      <c r="C435" s="15"/>
      <c r="D435" s="13"/>
      <c r="E435" s="17"/>
      <c r="F435" s="17"/>
      <c r="G435" s="17"/>
      <c r="H435" s="17"/>
      <c r="I435" s="17"/>
      <c r="J435" s="17"/>
    </row>
    <row r="436" spans="1:10" ht="12.75">
      <c r="A436" s="15"/>
      <c r="B436" s="15"/>
      <c r="C436" s="15"/>
      <c r="D436" s="13"/>
      <c r="E436" s="17"/>
      <c r="F436" s="24"/>
      <c r="G436" s="17"/>
      <c r="H436" s="17"/>
      <c r="I436" s="17"/>
      <c r="J436" s="17"/>
    </row>
    <row r="437" spans="1:10" ht="12.75">
      <c r="A437" s="15"/>
      <c r="B437" s="15"/>
      <c r="C437" s="15"/>
      <c r="D437" s="13"/>
      <c r="E437" s="17"/>
      <c r="F437" s="17"/>
      <c r="G437" s="17"/>
      <c r="H437" s="17"/>
      <c r="I437" s="17"/>
      <c r="J437" s="17"/>
    </row>
    <row r="438" spans="1:10" ht="12.75">
      <c r="A438" s="15"/>
      <c r="B438" s="15"/>
      <c r="C438" s="15"/>
      <c r="D438" s="13"/>
      <c r="E438" s="17"/>
      <c r="F438" s="17"/>
      <c r="G438" s="17"/>
      <c r="H438" s="17"/>
      <c r="I438" s="17"/>
      <c r="J438" s="17"/>
    </row>
    <row r="439" spans="1:10" ht="12.75">
      <c r="A439" s="15"/>
      <c r="B439" s="15"/>
      <c r="C439" s="15"/>
      <c r="D439" s="13"/>
      <c r="E439" s="17"/>
      <c r="F439" s="17"/>
      <c r="G439" s="24"/>
      <c r="H439" s="17"/>
      <c r="I439" s="17"/>
      <c r="J439" s="17"/>
    </row>
    <row r="440" spans="1:10" ht="12.75">
      <c r="A440" s="15"/>
      <c r="B440" s="15"/>
      <c r="C440" s="15"/>
      <c r="D440" s="13"/>
      <c r="E440" s="17"/>
      <c r="F440" s="17"/>
      <c r="G440" s="17"/>
      <c r="H440" s="17"/>
      <c r="I440" s="17"/>
      <c r="J440" s="17"/>
    </row>
    <row r="441" spans="1:10" ht="12.75">
      <c r="A441" s="15"/>
      <c r="B441" s="15"/>
      <c r="C441" s="15"/>
      <c r="D441" s="13"/>
      <c r="E441" s="17"/>
      <c r="F441" s="17"/>
      <c r="G441" s="17"/>
      <c r="H441" s="17"/>
      <c r="I441" s="17"/>
      <c r="J441" s="17"/>
    </row>
    <row r="442" spans="1:10" ht="12.75">
      <c r="A442" s="26"/>
      <c r="B442" s="15"/>
      <c r="C442" s="15"/>
      <c r="D442" s="13"/>
      <c r="E442" s="17"/>
      <c r="F442" s="17"/>
      <c r="G442" s="17"/>
      <c r="H442" s="17"/>
      <c r="I442" s="17"/>
      <c r="J442" s="17"/>
    </row>
    <row r="443" spans="1:10" ht="12.75">
      <c r="A443" s="15"/>
      <c r="B443" s="15"/>
      <c r="C443" s="15"/>
      <c r="D443" s="13"/>
      <c r="E443" s="17"/>
      <c r="F443" s="17"/>
      <c r="G443" s="17"/>
      <c r="H443" s="17"/>
      <c r="I443" s="17"/>
      <c r="J443" s="17"/>
    </row>
    <row r="444" spans="1:10" ht="12.75">
      <c r="A444" s="15"/>
      <c r="B444" s="15"/>
      <c r="C444" s="15"/>
      <c r="D444" s="13"/>
      <c r="E444" s="17"/>
      <c r="F444" s="17"/>
      <c r="G444" s="17"/>
      <c r="H444" s="17"/>
      <c r="I444" s="17"/>
      <c r="J444" s="17"/>
    </row>
    <row r="445" spans="1:10" ht="12.75">
      <c r="A445" s="15"/>
      <c r="B445" s="15"/>
      <c r="C445" s="15"/>
      <c r="D445" s="13"/>
      <c r="E445" s="17"/>
      <c r="F445" s="17"/>
      <c r="G445" s="17"/>
      <c r="H445" s="17"/>
      <c r="I445" s="17"/>
      <c r="J445" s="17"/>
    </row>
    <row r="446" spans="1:10" ht="12.75">
      <c r="A446" s="20"/>
      <c r="B446" s="20"/>
      <c r="C446" s="20"/>
      <c r="D446" s="21"/>
      <c r="I446" s="22"/>
      <c r="J446" s="22"/>
    </row>
    <row r="447" spans="1:10" ht="12.75">
      <c r="A447" s="15"/>
      <c r="B447" s="15"/>
      <c r="C447" s="15"/>
      <c r="D447" s="13"/>
      <c r="E447" s="17"/>
      <c r="F447" s="17"/>
      <c r="G447" s="17"/>
      <c r="H447" s="17"/>
      <c r="I447" s="17"/>
      <c r="J447" s="17"/>
    </row>
    <row r="448" spans="1:10" ht="12.75">
      <c r="A448" s="20"/>
      <c r="B448" s="20"/>
      <c r="C448" s="20"/>
      <c r="D448" s="21"/>
      <c r="I448" s="22"/>
      <c r="J448" s="22"/>
    </row>
    <row r="449" spans="1:10" ht="12.75">
      <c r="A449" s="26"/>
      <c r="B449" s="15"/>
      <c r="C449" s="15"/>
      <c r="D449" s="13"/>
      <c r="E449" s="17"/>
      <c r="F449" s="17"/>
      <c r="G449" s="17"/>
      <c r="H449" s="17"/>
      <c r="I449" s="17"/>
      <c r="J449" s="17"/>
    </row>
    <row r="450" spans="1:10" ht="12.75">
      <c r="A450" s="15"/>
      <c r="B450" s="15"/>
      <c r="C450" s="15"/>
      <c r="D450" s="13"/>
      <c r="E450" s="17"/>
      <c r="F450" s="17"/>
      <c r="G450" s="17"/>
      <c r="H450" s="17"/>
      <c r="I450" s="17"/>
      <c r="J450" s="17"/>
    </row>
    <row r="451" spans="1:10" ht="12.75">
      <c r="A451" s="15"/>
      <c r="B451" s="15"/>
      <c r="C451" s="15"/>
      <c r="D451" s="13"/>
      <c r="E451" s="17"/>
      <c r="F451" s="17"/>
      <c r="G451" s="17"/>
      <c r="H451" s="17"/>
      <c r="I451" s="17"/>
      <c r="J451" s="17"/>
    </row>
    <row r="452" spans="1:10" ht="12.75">
      <c r="A452" s="15"/>
      <c r="B452" s="15"/>
      <c r="C452" s="15"/>
      <c r="D452" s="13"/>
      <c r="E452" s="17"/>
      <c r="F452" s="17"/>
      <c r="G452" s="17"/>
      <c r="H452" s="17"/>
      <c r="I452" s="17"/>
      <c r="J452" s="17"/>
    </row>
    <row r="453" spans="1:10" ht="12.75">
      <c r="A453" s="21"/>
      <c r="E453" s="17"/>
      <c r="F453" s="17"/>
      <c r="G453" s="17"/>
      <c r="H453" s="17"/>
      <c r="I453" s="17"/>
      <c r="J453" s="17"/>
    </row>
    <row r="454" spans="1:10" ht="12.75">
      <c r="A454" s="15"/>
      <c r="B454" s="15"/>
      <c r="C454" s="15"/>
      <c r="D454" s="13"/>
      <c r="E454" s="17"/>
      <c r="F454" s="17"/>
      <c r="G454" s="17"/>
      <c r="H454" s="17"/>
      <c r="I454" s="17"/>
      <c r="J454" s="17"/>
    </row>
    <row r="455" spans="1:10" ht="12.75">
      <c r="A455" s="15"/>
      <c r="B455" s="15"/>
      <c r="C455" s="15"/>
      <c r="D455" s="13"/>
      <c r="E455" s="17"/>
      <c r="F455" s="17"/>
      <c r="G455" s="17"/>
      <c r="H455" s="17"/>
      <c r="I455" s="17"/>
      <c r="J455" s="17"/>
    </row>
    <row r="456" spans="1:10" ht="12.75">
      <c r="A456" s="15"/>
      <c r="B456" s="15"/>
      <c r="C456" s="15"/>
      <c r="D456" s="13"/>
      <c r="E456" s="17"/>
      <c r="F456" s="17"/>
      <c r="G456" s="24"/>
      <c r="H456" s="17"/>
      <c r="I456" s="17"/>
      <c r="J456" s="17"/>
    </row>
    <row r="457" spans="1:10" ht="12.75">
      <c r="A457" s="15"/>
      <c r="B457" s="15"/>
      <c r="C457" s="15"/>
      <c r="D457" s="13"/>
      <c r="E457" s="17"/>
      <c r="F457" s="17"/>
      <c r="G457" s="17"/>
      <c r="H457" s="17"/>
      <c r="I457" s="17"/>
      <c r="J457" s="17"/>
    </row>
    <row r="458" spans="1:10" ht="12.75">
      <c r="A458" s="15"/>
      <c r="B458" s="15"/>
      <c r="C458" s="15"/>
      <c r="D458" s="13"/>
      <c r="E458" s="17"/>
      <c r="F458" s="17"/>
      <c r="G458" s="17"/>
      <c r="H458" s="17"/>
      <c r="I458" s="17"/>
      <c r="J458" s="17"/>
    </row>
    <row r="459" spans="1:10" ht="12.75">
      <c r="A459" s="15"/>
      <c r="B459" s="15"/>
      <c r="C459" s="15"/>
      <c r="D459" s="13"/>
      <c r="E459" s="17"/>
      <c r="F459" s="17"/>
      <c r="G459" s="24"/>
      <c r="H459" s="17"/>
      <c r="I459" s="17"/>
      <c r="J459" s="17"/>
    </row>
    <row r="460" spans="1:10" ht="12.75">
      <c r="A460" s="15"/>
      <c r="B460" s="15"/>
      <c r="C460" s="15"/>
      <c r="D460" s="13"/>
      <c r="E460" s="17"/>
      <c r="F460" s="17"/>
      <c r="G460" s="17"/>
      <c r="H460" s="17"/>
      <c r="I460" s="17"/>
      <c r="J460" s="17"/>
    </row>
    <row r="461" spans="1:10" ht="12.75">
      <c r="A461" s="15"/>
      <c r="B461" s="15"/>
      <c r="C461" s="15"/>
      <c r="D461" s="13"/>
      <c r="E461" s="17"/>
      <c r="F461" s="17"/>
      <c r="G461" s="17"/>
      <c r="H461" s="24"/>
      <c r="I461" s="17"/>
      <c r="J461" s="17"/>
    </row>
    <row r="462" spans="1:10" ht="12.75">
      <c r="A462" s="15"/>
      <c r="B462" s="15"/>
      <c r="C462" s="15"/>
      <c r="D462" s="13"/>
      <c r="E462" s="17"/>
      <c r="F462" s="17"/>
      <c r="G462" s="25"/>
      <c r="H462" s="17"/>
      <c r="I462" s="17"/>
      <c r="J462" s="17"/>
    </row>
    <row r="463" spans="1:10" ht="12.75">
      <c r="A463" s="15"/>
      <c r="B463" s="15"/>
      <c r="C463" s="15"/>
      <c r="D463" s="13"/>
      <c r="E463" s="17"/>
      <c r="F463" s="17"/>
      <c r="G463" s="24"/>
      <c r="H463" s="17"/>
      <c r="I463" s="17"/>
      <c r="J463" s="17"/>
    </row>
    <row r="464" spans="1:10" ht="12.75">
      <c r="A464" s="15"/>
      <c r="B464" s="15"/>
      <c r="C464" s="15"/>
      <c r="D464" s="13"/>
      <c r="E464" s="17"/>
      <c r="F464" s="17"/>
      <c r="G464" s="17"/>
      <c r="H464" s="17"/>
      <c r="I464" s="17"/>
      <c r="J464" s="17"/>
    </row>
    <row r="465" spans="1:10" ht="12.75">
      <c r="A465" s="15"/>
      <c r="B465" s="15"/>
      <c r="C465" s="15"/>
      <c r="D465" s="13"/>
      <c r="E465" s="17"/>
      <c r="F465" s="17"/>
      <c r="G465" s="17"/>
      <c r="H465" s="24"/>
      <c r="I465" s="17"/>
      <c r="J465" s="17"/>
    </row>
    <row r="466" spans="1:10" ht="12.75">
      <c r="A466" s="20"/>
      <c r="B466" s="20"/>
      <c r="C466" s="20"/>
      <c r="D466" s="21"/>
      <c r="G466" s="22"/>
      <c r="I466" s="22"/>
      <c r="J466" s="22"/>
    </row>
    <row r="467" spans="1:10" ht="12.75">
      <c r="A467" s="15"/>
      <c r="B467" s="15"/>
      <c r="C467" s="15"/>
      <c r="D467" s="13"/>
      <c r="E467" s="17"/>
      <c r="F467" s="17"/>
      <c r="G467" s="19"/>
      <c r="H467" s="17"/>
      <c r="I467" s="17"/>
      <c r="J467" s="17"/>
    </row>
    <row r="468" spans="1:10" ht="12.75">
      <c r="A468" s="15"/>
      <c r="B468" s="15"/>
      <c r="C468" s="15"/>
      <c r="D468" s="13"/>
      <c r="E468" s="17"/>
      <c r="F468" s="17"/>
      <c r="G468" s="17"/>
      <c r="H468" s="17"/>
      <c r="I468" s="17"/>
      <c r="J468" s="17"/>
    </row>
    <row r="469" spans="5:10" ht="12.75">
      <c r="E469" s="17"/>
      <c r="F469" s="17"/>
      <c r="G469" s="17"/>
      <c r="H469" s="17"/>
      <c r="I469" s="17"/>
      <c r="J469" s="17"/>
    </row>
    <row r="470" spans="4:10" ht="12.75">
      <c r="D470" s="13"/>
      <c r="E470" s="17"/>
      <c r="F470" s="17"/>
      <c r="G470" s="17"/>
      <c r="H470" s="17"/>
      <c r="I470" s="17"/>
      <c r="J470" s="17"/>
    </row>
    <row r="473" ht="12.75">
      <c r="D473" s="13"/>
    </row>
    <row r="475" spans="4:5" ht="12.75">
      <c r="D475" s="13"/>
      <c r="E475" s="23"/>
    </row>
    <row r="477" spans="4:5" ht="12.75">
      <c r="D477" s="13"/>
      <c r="E477" s="23"/>
    </row>
    <row r="479" spans="4:5" ht="12.75">
      <c r="D479" s="12"/>
      <c r="E479" s="13"/>
    </row>
    <row r="480" ht="12.75">
      <c r="D480" s="13"/>
    </row>
    <row r="481" ht="12.75">
      <c r="D481" s="13"/>
    </row>
    <row r="482" ht="12.75">
      <c r="D482" s="13"/>
    </row>
    <row r="484" spans="5:10" ht="12.75">
      <c r="E484" s="14"/>
      <c r="F484" s="14"/>
      <c r="G484" s="14"/>
      <c r="H484" s="14"/>
      <c r="I484" s="14"/>
      <c r="J484" s="14"/>
    </row>
    <row r="485" spans="1:10" ht="12.75">
      <c r="A485" s="13"/>
      <c r="B485" s="13"/>
      <c r="C485" s="13"/>
      <c r="D485" s="13"/>
      <c r="E485" s="14"/>
      <c r="F485" s="14"/>
      <c r="G485" s="14"/>
      <c r="H485" s="14"/>
      <c r="I485" s="14"/>
      <c r="J485" s="14"/>
    </row>
    <row r="486" ht="12.75">
      <c r="G486" s="21"/>
    </row>
    <row r="487" spans="1:10" ht="12.75">
      <c r="A487" s="15"/>
      <c r="B487" s="15"/>
      <c r="C487" s="15"/>
      <c r="D487" s="13"/>
      <c r="E487" s="17"/>
      <c r="F487" s="17"/>
      <c r="G487" s="17"/>
      <c r="H487" s="17"/>
      <c r="I487" s="17"/>
      <c r="J487" s="17"/>
    </row>
    <row r="488" spans="1:10" ht="12.75">
      <c r="A488" s="15"/>
      <c r="B488" s="15"/>
      <c r="C488" s="15"/>
      <c r="D488" s="13"/>
      <c r="E488" s="17"/>
      <c r="F488" s="17"/>
      <c r="G488" s="17"/>
      <c r="H488" s="17"/>
      <c r="I488" s="17"/>
      <c r="J488" s="17"/>
    </row>
    <row r="489" spans="1:10" ht="12.75">
      <c r="A489" s="15"/>
      <c r="B489" s="15"/>
      <c r="C489" s="15"/>
      <c r="D489" s="13"/>
      <c r="E489" s="17"/>
      <c r="F489" s="17"/>
      <c r="G489" s="17"/>
      <c r="H489" s="17"/>
      <c r="I489" s="17"/>
      <c r="J489" s="17"/>
    </row>
    <row r="490" spans="1:10" ht="12.75">
      <c r="A490" s="15"/>
      <c r="B490" s="15"/>
      <c r="C490" s="15"/>
      <c r="D490" s="13"/>
      <c r="F490" s="21"/>
      <c r="G490" s="17"/>
      <c r="H490" s="17"/>
      <c r="I490" s="17"/>
      <c r="J490" s="17"/>
    </row>
    <row r="491" spans="1:10" ht="12.75">
      <c r="A491" s="15"/>
      <c r="B491" s="15"/>
      <c r="C491" s="15"/>
      <c r="D491" s="13"/>
      <c r="E491" s="17"/>
      <c r="F491" s="17"/>
      <c r="G491" s="17"/>
      <c r="H491" s="17"/>
      <c r="I491" s="17"/>
      <c r="J491" s="17"/>
    </row>
    <row r="492" spans="1:10" ht="12.75">
      <c r="A492" s="15"/>
      <c r="B492" s="15"/>
      <c r="C492" s="15"/>
      <c r="D492" s="13"/>
      <c r="E492" s="17"/>
      <c r="F492" s="17"/>
      <c r="G492" s="17"/>
      <c r="H492" s="17"/>
      <c r="I492" s="17"/>
      <c r="J492" s="17"/>
    </row>
    <row r="493" spans="1:10" ht="12.75">
      <c r="A493" s="15"/>
      <c r="B493" s="15"/>
      <c r="C493" s="15"/>
      <c r="D493" s="13"/>
      <c r="E493" s="19"/>
      <c r="F493" s="19"/>
      <c r="G493" s="17"/>
      <c r="H493" s="17"/>
      <c r="I493" s="17"/>
      <c r="J493" s="17"/>
    </row>
    <row r="494" spans="1:10" ht="12.75">
      <c r="A494" s="15"/>
      <c r="B494" s="15"/>
      <c r="C494" s="15"/>
      <c r="D494" s="13"/>
      <c r="E494" s="24"/>
      <c r="F494" s="24"/>
      <c r="G494" s="17"/>
      <c r="H494" s="17"/>
      <c r="I494" s="17"/>
      <c r="J494" s="17"/>
    </row>
    <row r="495" spans="1:10" ht="12.75">
      <c r="A495" s="15"/>
      <c r="B495" s="15"/>
      <c r="C495" s="15"/>
      <c r="D495" s="13"/>
      <c r="E495" s="17"/>
      <c r="F495" s="17"/>
      <c r="G495" s="17"/>
      <c r="H495" s="17"/>
      <c r="I495" s="17"/>
      <c r="J495" s="17"/>
    </row>
    <row r="496" spans="1:10" ht="12.75">
      <c r="A496" s="15"/>
      <c r="B496" s="15"/>
      <c r="C496" s="15"/>
      <c r="D496" s="13"/>
      <c r="E496" s="17"/>
      <c r="F496" s="17"/>
      <c r="G496" s="17"/>
      <c r="H496" s="27"/>
      <c r="I496" s="17"/>
      <c r="J496" s="17"/>
    </row>
    <row r="497" spans="1:10" ht="12.75">
      <c r="A497" s="15"/>
      <c r="B497" s="15"/>
      <c r="C497" s="15"/>
      <c r="D497" s="13"/>
      <c r="E497" s="17"/>
      <c r="F497" s="17"/>
      <c r="G497" s="17"/>
      <c r="H497" s="17"/>
      <c r="I497" s="17"/>
      <c r="J497" s="17"/>
    </row>
    <row r="498" spans="1:10" ht="12.75">
      <c r="A498" s="15"/>
      <c r="B498" s="15"/>
      <c r="C498" s="15"/>
      <c r="D498" s="13"/>
      <c r="E498" s="17"/>
      <c r="F498" s="17"/>
      <c r="G498" s="17"/>
      <c r="H498" s="17"/>
      <c r="I498" s="17"/>
      <c r="J498" s="17"/>
    </row>
    <row r="499" spans="1:10" ht="12.75">
      <c r="A499" s="15"/>
      <c r="B499" s="15"/>
      <c r="C499" s="15"/>
      <c r="D499" s="13"/>
      <c r="E499" s="17"/>
      <c r="F499" s="17"/>
      <c r="G499" s="17"/>
      <c r="H499" s="27"/>
      <c r="I499" s="17"/>
      <c r="J499" s="17"/>
    </row>
    <row r="500" spans="1:10" ht="12.75">
      <c r="A500" s="20"/>
      <c r="B500" s="20"/>
      <c r="C500" s="20"/>
      <c r="D500" s="21"/>
      <c r="H500" s="21"/>
      <c r="I500" s="22"/>
      <c r="J500" s="22"/>
    </row>
    <row r="501" spans="1:10" ht="12.75">
      <c r="A501" s="15"/>
      <c r="B501" s="15"/>
      <c r="C501" s="15"/>
      <c r="D501" s="13"/>
      <c r="E501" s="17"/>
      <c r="F501" s="17"/>
      <c r="G501" s="17"/>
      <c r="H501" s="17"/>
      <c r="I501" s="17"/>
      <c r="J501" s="17"/>
    </row>
    <row r="502" spans="1:10" ht="12.75">
      <c r="A502" s="20"/>
      <c r="B502" s="20"/>
      <c r="C502" s="20"/>
      <c r="D502" s="21"/>
      <c r="I502" s="22"/>
      <c r="J502" s="22"/>
    </row>
    <row r="503" spans="1:10" ht="12.75">
      <c r="A503" s="15"/>
      <c r="B503" s="15"/>
      <c r="C503" s="15"/>
      <c r="D503" s="13"/>
      <c r="E503" s="17"/>
      <c r="F503" s="17"/>
      <c r="G503" s="17"/>
      <c r="H503" s="17"/>
      <c r="I503" s="17"/>
      <c r="J503" s="17"/>
    </row>
    <row r="504" spans="1:10" ht="12.75">
      <c r="A504" s="15"/>
      <c r="B504" s="15"/>
      <c r="C504" s="15"/>
      <c r="D504" s="13"/>
      <c r="E504" s="17"/>
      <c r="F504" s="17"/>
      <c r="G504" s="24"/>
      <c r="H504" s="17"/>
      <c r="I504" s="17"/>
      <c r="J504" s="17"/>
    </row>
    <row r="505" spans="1:10" ht="12.75">
      <c r="A505" s="15"/>
      <c r="B505" s="15"/>
      <c r="C505" s="15"/>
      <c r="D505" s="13"/>
      <c r="E505" s="17"/>
      <c r="F505" s="17"/>
      <c r="G505" s="17"/>
      <c r="H505" s="17"/>
      <c r="I505" s="17"/>
      <c r="J505" s="17"/>
    </row>
    <row r="506" spans="1:10" ht="12.75">
      <c r="A506" s="15"/>
      <c r="B506" s="15"/>
      <c r="C506" s="15"/>
      <c r="D506" s="13"/>
      <c r="E506" s="17"/>
      <c r="F506" s="17"/>
      <c r="G506" s="17"/>
      <c r="H506" s="24"/>
      <c r="I506" s="17"/>
      <c r="J506" s="17"/>
    </row>
    <row r="507" spans="5:10" ht="12.75">
      <c r="E507" s="17"/>
      <c r="F507" s="17"/>
      <c r="G507" s="17"/>
      <c r="H507" s="17"/>
      <c r="I507" s="17"/>
      <c r="J507" s="17"/>
    </row>
    <row r="508" spans="1:10" ht="12.75">
      <c r="A508" s="15"/>
      <c r="B508" s="15"/>
      <c r="C508" s="15"/>
      <c r="D508" s="13"/>
      <c r="E508" s="17"/>
      <c r="F508" s="17"/>
      <c r="G508" s="17"/>
      <c r="H508" s="17"/>
      <c r="I508" s="17"/>
      <c r="J508" s="17"/>
    </row>
    <row r="509" spans="1:10" ht="12.75">
      <c r="A509" s="15"/>
      <c r="B509" s="15"/>
      <c r="C509" s="15"/>
      <c r="D509" s="13"/>
      <c r="E509" s="17"/>
      <c r="F509" s="17"/>
      <c r="G509" s="17"/>
      <c r="H509" s="17"/>
      <c r="I509" s="17"/>
      <c r="J509" s="17"/>
    </row>
    <row r="510" spans="1:10" ht="12.75">
      <c r="A510" s="15"/>
      <c r="B510" s="15"/>
      <c r="C510" s="15"/>
      <c r="D510" s="13"/>
      <c r="E510" s="17"/>
      <c r="F510" s="17"/>
      <c r="G510" s="17"/>
      <c r="H510" s="17"/>
      <c r="I510" s="17"/>
      <c r="J510" s="17"/>
    </row>
    <row r="511" spans="1:10" ht="12.75">
      <c r="A511" s="15"/>
      <c r="B511" s="15"/>
      <c r="C511" s="15"/>
      <c r="D511" s="13"/>
      <c r="E511" s="17"/>
      <c r="F511" s="17"/>
      <c r="G511" s="17"/>
      <c r="H511" s="17"/>
      <c r="I511" s="17"/>
      <c r="J511" s="17"/>
    </row>
    <row r="512" spans="1:10" ht="12.75">
      <c r="A512" s="15"/>
      <c r="B512" s="15"/>
      <c r="C512" s="15"/>
      <c r="D512" s="13"/>
      <c r="E512" s="17"/>
      <c r="F512" s="17"/>
      <c r="G512" s="17"/>
      <c r="H512" s="17"/>
      <c r="I512" s="17"/>
      <c r="J512" s="17"/>
    </row>
    <row r="513" spans="1:10" ht="12.75">
      <c r="A513" s="15"/>
      <c r="B513" s="15"/>
      <c r="C513" s="15"/>
      <c r="D513" s="13"/>
      <c r="E513" s="17"/>
      <c r="F513" s="17"/>
      <c r="G513" s="24"/>
      <c r="H513" s="17"/>
      <c r="I513" s="17"/>
      <c r="J513" s="17"/>
    </row>
    <row r="514" spans="1:10" ht="12.75">
      <c r="A514" s="15"/>
      <c r="B514" s="15"/>
      <c r="C514" s="15"/>
      <c r="D514" s="13"/>
      <c r="E514" s="17"/>
      <c r="F514" s="17"/>
      <c r="H514" s="17"/>
      <c r="I514" s="17"/>
      <c r="J514" s="17"/>
    </row>
    <row r="515" spans="1:10" ht="12.75">
      <c r="A515" s="15"/>
      <c r="B515" s="15"/>
      <c r="C515" s="15"/>
      <c r="D515" s="13"/>
      <c r="E515" s="17"/>
      <c r="F515" s="17"/>
      <c r="G515" s="17"/>
      <c r="H515" s="24"/>
      <c r="I515" s="17"/>
      <c r="J515" s="17"/>
    </row>
    <row r="516" spans="1:10" ht="12.75">
      <c r="A516" s="15"/>
      <c r="B516" s="15"/>
      <c r="C516" s="15"/>
      <c r="D516" s="13"/>
      <c r="E516" s="17"/>
      <c r="F516" s="17"/>
      <c r="G516" s="17"/>
      <c r="H516" s="17"/>
      <c r="I516" s="17"/>
      <c r="J516" s="17"/>
    </row>
    <row r="517" spans="1:10" ht="12.75">
      <c r="A517" s="15"/>
      <c r="B517" s="15"/>
      <c r="C517" s="15"/>
      <c r="D517" s="13"/>
      <c r="E517" s="17"/>
      <c r="F517" s="17"/>
      <c r="G517" s="24"/>
      <c r="H517" s="17"/>
      <c r="I517" s="17"/>
      <c r="J517" s="17"/>
    </row>
    <row r="518" spans="1:10" ht="12.75">
      <c r="A518" s="15"/>
      <c r="B518" s="15"/>
      <c r="C518" s="15"/>
      <c r="D518" s="13"/>
      <c r="E518" s="17"/>
      <c r="F518" s="17"/>
      <c r="G518" s="17"/>
      <c r="H518" s="17"/>
      <c r="I518" s="17"/>
      <c r="J518" s="17"/>
    </row>
    <row r="519" spans="1:10" ht="12.75">
      <c r="A519" s="15"/>
      <c r="B519" s="15"/>
      <c r="C519" s="15"/>
      <c r="D519" s="13"/>
      <c r="E519" s="17"/>
      <c r="F519" s="17"/>
      <c r="G519" s="17"/>
      <c r="H519" s="17"/>
      <c r="I519" s="17"/>
      <c r="J519" s="17"/>
    </row>
    <row r="520" spans="1:10" ht="12.75">
      <c r="A520" s="20"/>
      <c r="B520" s="20"/>
      <c r="C520" s="20"/>
      <c r="D520" s="21"/>
      <c r="G520" s="22"/>
      <c r="I520" s="22"/>
      <c r="J520" s="22"/>
    </row>
    <row r="521" spans="1:10" ht="12.75">
      <c r="A521" s="15"/>
      <c r="B521" s="15"/>
      <c r="C521" s="15"/>
      <c r="D521" s="13"/>
      <c r="E521" s="17"/>
      <c r="F521" s="17"/>
      <c r="G521" s="17"/>
      <c r="H521" s="17"/>
      <c r="I521" s="17"/>
      <c r="J521" s="17"/>
    </row>
    <row r="522" spans="1:10" ht="12.75">
      <c r="A522" s="15"/>
      <c r="B522" s="15"/>
      <c r="C522" s="15"/>
      <c r="D522" s="13"/>
      <c r="E522" s="17"/>
      <c r="F522" s="17"/>
      <c r="G522" s="17"/>
      <c r="H522" s="17"/>
      <c r="I522" s="17"/>
      <c r="J522" s="17"/>
    </row>
    <row r="523" spans="5:10" ht="12.75">
      <c r="E523" s="17"/>
      <c r="F523" s="17"/>
      <c r="G523" s="24"/>
      <c r="H523" s="17"/>
      <c r="I523" s="17"/>
      <c r="J523" s="17"/>
    </row>
    <row r="524" spans="4:10" ht="12.75">
      <c r="D524" s="13"/>
      <c r="E524" s="17"/>
      <c r="F524" s="17"/>
      <c r="G524" s="17"/>
      <c r="H524" s="17"/>
      <c r="I524" s="17"/>
      <c r="J524" s="17"/>
    </row>
    <row r="527" ht="12.75">
      <c r="D527" s="13"/>
    </row>
    <row r="529" spans="4:5" ht="12.75">
      <c r="D529" s="13"/>
      <c r="E529" s="23"/>
    </row>
    <row r="531" spans="4:5" ht="12.75">
      <c r="D531" s="13"/>
      <c r="E531" s="23"/>
    </row>
    <row r="533" spans="4:5" ht="12.75">
      <c r="D533" s="12"/>
      <c r="E533" s="13"/>
    </row>
    <row r="534" ht="12.75">
      <c r="D534" s="13"/>
    </row>
    <row r="535" ht="12.75">
      <c r="D535" s="13"/>
    </row>
    <row r="536" ht="12.75">
      <c r="D536" s="13"/>
    </row>
    <row r="538" spans="5:10" ht="12.75">
      <c r="E538" s="14"/>
      <c r="F538" s="14"/>
      <c r="G538" s="14"/>
      <c r="H538" s="14"/>
      <c r="I538" s="14"/>
      <c r="J538" s="14"/>
    </row>
    <row r="539" spans="1:10" ht="12.75">
      <c r="A539" s="13"/>
      <c r="B539" s="13"/>
      <c r="C539" s="13"/>
      <c r="D539" s="13"/>
      <c r="E539" s="14"/>
      <c r="F539" s="14"/>
      <c r="G539" s="14"/>
      <c r="H539" s="14"/>
      <c r="I539" s="14"/>
      <c r="J539" s="14"/>
    </row>
    <row r="541" spans="1:10" ht="12.75">
      <c r="A541" s="15"/>
      <c r="B541" s="15"/>
      <c r="C541" s="15"/>
      <c r="D541" s="13"/>
      <c r="E541" s="17"/>
      <c r="F541" s="17"/>
      <c r="G541" s="17"/>
      <c r="H541" s="17"/>
      <c r="I541" s="17"/>
      <c r="J541" s="17"/>
    </row>
    <row r="542" spans="1:10" ht="12.75">
      <c r="A542" s="15"/>
      <c r="B542" s="15"/>
      <c r="C542" s="15"/>
      <c r="D542" s="13"/>
      <c r="E542" s="17"/>
      <c r="F542" s="17"/>
      <c r="G542" s="17"/>
      <c r="H542" s="17"/>
      <c r="I542" s="17"/>
      <c r="J542" s="17"/>
    </row>
    <row r="543" spans="1:10" ht="12.75">
      <c r="A543" s="15"/>
      <c r="B543" s="15"/>
      <c r="C543" s="15"/>
      <c r="D543" s="13"/>
      <c r="E543" s="17"/>
      <c r="F543" s="17"/>
      <c r="G543" s="17"/>
      <c r="H543" s="17"/>
      <c r="I543" s="17"/>
      <c r="J543" s="17"/>
    </row>
    <row r="544" spans="1:10" ht="12.75">
      <c r="A544" s="15"/>
      <c r="B544" s="15"/>
      <c r="C544" s="15"/>
      <c r="D544" s="13"/>
      <c r="E544" s="24"/>
      <c r="F544" s="17"/>
      <c r="G544" s="17"/>
      <c r="H544" s="17"/>
      <c r="I544" s="17"/>
      <c r="J544" s="17"/>
    </row>
    <row r="545" spans="1:10" ht="12.75">
      <c r="A545" s="15"/>
      <c r="B545" s="15"/>
      <c r="C545" s="15"/>
      <c r="D545" s="13"/>
      <c r="E545" s="17"/>
      <c r="F545" s="17"/>
      <c r="G545" s="17"/>
      <c r="H545" s="17"/>
      <c r="I545" s="17"/>
      <c r="J545" s="17"/>
    </row>
    <row r="546" spans="1:10" ht="12.75">
      <c r="A546" s="15"/>
      <c r="B546" s="15"/>
      <c r="C546" s="15"/>
      <c r="D546" s="13"/>
      <c r="E546" s="17"/>
      <c r="F546" s="17"/>
      <c r="G546" s="17"/>
      <c r="H546" s="17"/>
      <c r="I546" s="17"/>
      <c r="J546" s="17"/>
    </row>
    <row r="547" spans="1:10" ht="12.75">
      <c r="A547" s="15"/>
      <c r="B547" s="15"/>
      <c r="C547" s="15"/>
      <c r="D547" s="13"/>
      <c r="E547" s="17"/>
      <c r="F547" s="17"/>
      <c r="G547" s="17"/>
      <c r="H547" s="17"/>
      <c r="I547" s="17"/>
      <c r="J547" s="17"/>
    </row>
    <row r="548" spans="1:10" ht="12.75">
      <c r="A548" s="15"/>
      <c r="B548" s="15"/>
      <c r="C548" s="15"/>
      <c r="D548" s="13"/>
      <c r="E548" s="17"/>
      <c r="F548" s="17"/>
      <c r="G548" s="17"/>
      <c r="H548" s="17"/>
      <c r="I548" s="17"/>
      <c r="J548" s="17"/>
    </row>
    <row r="549" spans="1:10" ht="12.75">
      <c r="A549" s="15"/>
      <c r="B549" s="15"/>
      <c r="C549" s="15"/>
      <c r="D549" s="13"/>
      <c r="E549" s="17"/>
      <c r="F549" s="17"/>
      <c r="G549" s="17"/>
      <c r="H549" s="17"/>
      <c r="I549" s="17"/>
      <c r="J549" s="17"/>
    </row>
    <row r="550" spans="1:10" ht="12.75">
      <c r="A550" s="15"/>
      <c r="B550" s="15"/>
      <c r="C550" s="15"/>
      <c r="D550" s="13"/>
      <c r="E550" s="17"/>
      <c r="F550" s="17"/>
      <c r="G550" s="17"/>
      <c r="H550" s="17"/>
      <c r="I550" s="17"/>
      <c r="J550" s="17"/>
    </row>
    <row r="551" spans="1:10" ht="12.75">
      <c r="A551" s="15"/>
      <c r="B551" s="15"/>
      <c r="C551" s="15"/>
      <c r="D551" s="13"/>
      <c r="E551" s="17"/>
      <c r="F551" s="17"/>
      <c r="G551" s="17"/>
      <c r="H551" s="17"/>
      <c r="I551" s="17"/>
      <c r="J551" s="17"/>
    </row>
    <row r="552" spans="1:10" ht="12.75">
      <c r="A552" s="15"/>
      <c r="B552" s="15"/>
      <c r="C552" s="15"/>
      <c r="D552" s="13"/>
      <c r="E552" s="17"/>
      <c r="F552" s="17"/>
      <c r="G552" s="17"/>
      <c r="H552" s="17"/>
      <c r="I552" s="17"/>
      <c r="J552" s="17"/>
    </row>
    <row r="553" spans="1:10" ht="12.75">
      <c r="A553" s="15"/>
      <c r="B553" s="15"/>
      <c r="C553" s="15"/>
      <c r="D553" s="13"/>
      <c r="E553" s="17"/>
      <c r="F553" s="17"/>
      <c r="G553" s="17"/>
      <c r="H553" s="22"/>
      <c r="I553" s="17"/>
      <c r="J553" s="17"/>
    </row>
    <row r="554" spans="1:10" ht="12.75">
      <c r="A554" s="20"/>
      <c r="B554" s="20"/>
      <c r="C554" s="20"/>
      <c r="D554" s="21"/>
      <c r="I554" s="22"/>
      <c r="J554" s="22"/>
    </row>
    <row r="555" spans="1:10" ht="12.75">
      <c r="A555" s="15"/>
      <c r="B555" s="15"/>
      <c r="C555" s="15"/>
      <c r="D555" s="13"/>
      <c r="E555" s="17"/>
      <c r="F555" s="17"/>
      <c r="G555" s="17"/>
      <c r="H555" s="17"/>
      <c r="I555" s="17"/>
      <c r="J555" s="17"/>
    </row>
    <row r="556" spans="1:10" ht="12.75">
      <c r="A556" s="20"/>
      <c r="B556" s="20"/>
      <c r="C556" s="20"/>
      <c r="D556" s="21"/>
      <c r="I556" s="22"/>
      <c r="J556" s="22"/>
    </row>
    <row r="557" spans="1:10" ht="12.75">
      <c r="A557" s="15"/>
      <c r="B557" s="15"/>
      <c r="C557" s="15"/>
      <c r="D557" s="13"/>
      <c r="E557" s="17"/>
      <c r="F557" s="17"/>
      <c r="G557" s="24"/>
      <c r="H557" s="17"/>
      <c r="I557" s="17"/>
      <c r="J557" s="17"/>
    </row>
    <row r="558" spans="1:10" ht="12.75">
      <c r="A558" s="15"/>
      <c r="B558" s="15"/>
      <c r="C558" s="15"/>
      <c r="D558" s="13"/>
      <c r="E558" s="17"/>
      <c r="F558" s="17"/>
      <c r="G558" s="17"/>
      <c r="H558" s="17"/>
      <c r="I558" s="17"/>
      <c r="J558" s="17"/>
    </row>
    <row r="559" spans="1:10" ht="12.75">
      <c r="A559" s="15"/>
      <c r="B559" s="15"/>
      <c r="C559" s="15"/>
      <c r="D559" s="13"/>
      <c r="E559" s="17"/>
      <c r="F559" s="17"/>
      <c r="G559" s="17"/>
      <c r="H559" s="17"/>
      <c r="I559" s="17"/>
      <c r="J559" s="17"/>
    </row>
    <row r="560" spans="1:10" ht="12.75">
      <c r="A560" s="15"/>
      <c r="B560" s="15"/>
      <c r="C560" s="15"/>
      <c r="D560" s="13"/>
      <c r="E560" s="17"/>
      <c r="F560" s="17"/>
      <c r="G560" s="17"/>
      <c r="H560" s="17"/>
      <c r="I560" s="17"/>
      <c r="J560" s="17"/>
    </row>
    <row r="561" spans="5:10" ht="12.75">
      <c r="E561" s="17"/>
      <c r="F561" s="17"/>
      <c r="G561" s="17"/>
      <c r="H561" s="17"/>
      <c r="I561" s="17"/>
      <c r="J561" s="17"/>
    </row>
    <row r="562" spans="1:10" ht="12.75">
      <c r="A562" s="15"/>
      <c r="B562" s="15"/>
      <c r="C562" s="15"/>
      <c r="D562" s="13"/>
      <c r="E562" s="17"/>
      <c r="F562" s="17"/>
      <c r="G562" s="17"/>
      <c r="H562" s="17"/>
      <c r="I562" s="17"/>
      <c r="J562" s="17"/>
    </row>
    <row r="563" spans="1:10" ht="12.75">
      <c r="A563" s="15"/>
      <c r="B563" s="15"/>
      <c r="C563" s="15"/>
      <c r="D563" s="13"/>
      <c r="E563" s="17"/>
      <c r="F563" s="17"/>
      <c r="G563" s="17"/>
      <c r="H563" s="17"/>
      <c r="I563" s="17"/>
      <c r="J563" s="17"/>
    </row>
    <row r="564" spans="1:10" ht="12.75">
      <c r="A564" s="15"/>
      <c r="B564" s="15"/>
      <c r="C564" s="15"/>
      <c r="D564" s="13"/>
      <c r="E564" s="17"/>
      <c r="F564" s="17"/>
      <c r="G564" s="17"/>
      <c r="H564" s="17"/>
      <c r="I564" s="17"/>
      <c r="J564" s="17"/>
    </row>
    <row r="565" spans="1:10" ht="12.75">
      <c r="A565" s="15"/>
      <c r="B565" s="15"/>
      <c r="C565" s="15"/>
      <c r="D565" s="13"/>
      <c r="E565" s="17"/>
      <c r="F565" s="17"/>
      <c r="G565" s="17"/>
      <c r="H565" s="17"/>
      <c r="I565" s="17"/>
      <c r="J565" s="17"/>
    </row>
    <row r="566" spans="1:10" ht="12.75">
      <c r="A566" s="15"/>
      <c r="B566" s="15"/>
      <c r="C566" s="15"/>
      <c r="D566" s="13"/>
      <c r="E566" s="17"/>
      <c r="F566" s="17"/>
      <c r="G566" s="17"/>
      <c r="H566" s="17"/>
      <c r="I566" s="17"/>
      <c r="J566" s="17"/>
    </row>
    <row r="567" spans="1:10" ht="12.75">
      <c r="A567" s="15"/>
      <c r="B567" s="15"/>
      <c r="C567" s="15"/>
      <c r="D567" s="13"/>
      <c r="E567" s="17"/>
      <c r="F567" s="17"/>
      <c r="G567" s="24"/>
      <c r="H567" s="17"/>
      <c r="I567" s="17"/>
      <c r="J567" s="17"/>
    </row>
    <row r="568" spans="1:10" ht="12.75">
      <c r="A568" s="15"/>
      <c r="B568" s="15"/>
      <c r="C568" s="15"/>
      <c r="D568" s="13"/>
      <c r="E568" s="17"/>
      <c r="F568" s="17"/>
      <c r="G568" s="17"/>
      <c r="H568" s="17"/>
      <c r="I568" s="17"/>
      <c r="J568" s="17"/>
    </row>
    <row r="569" spans="1:10" ht="12.75">
      <c r="A569" s="15"/>
      <c r="B569" s="15"/>
      <c r="C569" s="15"/>
      <c r="D569" s="13"/>
      <c r="E569" s="17"/>
      <c r="F569" s="17"/>
      <c r="G569" s="17"/>
      <c r="H569" s="24"/>
      <c r="I569" s="17"/>
      <c r="J569" s="17"/>
    </row>
    <row r="570" spans="1:10" ht="12.75">
      <c r="A570" s="15"/>
      <c r="B570" s="15"/>
      <c r="C570" s="15"/>
      <c r="D570" s="13"/>
      <c r="E570" s="17"/>
      <c r="F570" s="17"/>
      <c r="G570" s="17"/>
      <c r="H570" s="24"/>
      <c r="I570" s="17"/>
      <c r="J570" s="17"/>
    </row>
    <row r="571" spans="1:10" ht="12.75">
      <c r="A571" s="15"/>
      <c r="B571" s="15"/>
      <c r="C571" s="15"/>
      <c r="D571" s="13"/>
      <c r="E571" s="17"/>
      <c r="F571" s="17"/>
      <c r="G571" s="24"/>
      <c r="H571" s="17"/>
      <c r="I571" s="17"/>
      <c r="J571" s="17"/>
    </row>
    <row r="572" spans="1:10" ht="12.75">
      <c r="A572" s="15"/>
      <c r="B572" s="15"/>
      <c r="C572" s="15"/>
      <c r="D572" s="13"/>
      <c r="E572" s="17"/>
      <c r="F572" s="17"/>
      <c r="G572" s="17"/>
      <c r="H572" s="17"/>
      <c r="I572" s="17"/>
      <c r="J572" s="17"/>
    </row>
    <row r="573" spans="1:10" ht="12.75">
      <c r="A573" s="15"/>
      <c r="B573" s="15"/>
      <c r="C573" s="15"/>
      <c r="D573" s="13"/>
      <c r="E573" s="17"/>
      <c r="F573" s="17"/>
      <c r="G573" s="17"/>
      <c r="H573" s="17"/>
      <c r="I573" s="17"/>
      <c r="J573" s="17"/>
    </row>
    <row r="574" spans="1:10" ht="12.75">
      <c r="A574" s="20"/>
      <c r="B574" s="20"/>
      <c r="C574" s="20"/>
      <c r="D574" s="21"/>
      <c r="G574" s="22"/>
      <c r="I574" s="22"/>
      <c r="J574" s="22"/>
    </row>
    <row r="575" spans="1:10" ht="12.75">
      <c r="A575" s="15"/>
      <c r="B575" s="15"/>
      <c r="C575" s="15"/>
      <c r="D575" s="13"/>
      <c r="E575" s="17"/>
      <c r="F575" s="17"/>
      <c r="G575" s="17"/>
      <c r="H575" s="17"/>
      <c r="I575" s="17"/>
      <c r="J575" s="17"/>
    </row>
    <row r="576" spans="1:10" ht="12.75">
      <c r="A576" s="15"/>
      <c r="B576" s="15"/>
      <c r="C576" s="15"/>
      <c r="D576" s="13"/>
      <c r="E576" s="17"/>
      <c r="F576" s="17"/>
      <c r="G576" s="17"/>
      <c r="H576" s="17"/>
      <c r="I576" s="17"/>
      <c r="J576" s="17"/>
    </row>
    <row r="577" spans="5:10" ht="12.75">
      <c r="E577" s="17"/>
      <c r="F577" s="17"/>
      <c r="G577" s="17"/>
      <c r="H577" s="17"/>
      <c r="I577" s="17"/>
      <c r="J577" s="17"/>
    </row>
    <row r="578" spans="4:10" ht="12.75">
      <c r="D578" s="13"/>
      <c r="E578" s="17"/>
      <c r="F578" s="17"/>
      <c r="G578" s="17"/>
      <c r="H578" s="17"/>
      <c r="I578" s="17"/>
      <c r="J578" s="17"/>
    </row>
    <row r="581" ht="12.75">
      <c r="D581" s="13"/>
    </row>
    <row r="583" spans="4:5" ht="12.75">
      <c r="D583" s="13"/>
      <c r="E583" s="23"/>
    </row>
    <row r="585" spans="4:5" ht="12.75">
      <c r="D585" s="13"/>
      <c r="E585" s="23"/>
    </row>
    <row r="587" spans="4:5" ht="12.75">
      <c r="D587" s="12"/>
      <c r="E587" s="13"/>
    </row>
    <row r="588" ht="12.75">
      <c r="D588" s="13"/>
    </row>
    <row r="589" ht="12.75">
      <c r="D589" s="13"/>
    </row>
    <row r="590" ht="12.75">
      <c r="D590" s="13"/>
    </row>
    <row r="592" spans="5:10" ht="12.75">
      <c r="E592" s="14"/>
      <c r="F592" s="14"/>
      <c r="G592" s="14"/>
      <c r="H592" s="14"/>
      <c r="I592" s="14"/>
      <c r="J592" s="14"/>
    </row>
    <row r="593" spans="1:10" ht="12.75">
      <c r="A593" s="13"/>
      <c r="B593" s="13"/>
      <c r="C593" s="13"/>
      <c r="D593" s="13"/>
      <c r="E593" s="14"/>
      <c r="F593" s="14"/>
      <c r="G593" s="14"/>
      <c r="H593" s="14"/>
      <c r="I593" s="14"/>
      <c r="J593" s="14"/>
    </row>
    <row r="595" spans="1:10" ht="12.75">
      <c r="A595" s="15"/>
      <c r="B595" s="15"/>
      <c r="C595" s="15"/>
      <c r="D595" s="13"/>
      <c r="E595" s="17"/>
      <c r="F595" s="17"/>
      <c r="G595" s="17"/>
      <c r="H595" s="17"/>
      <c r="I595" s="17"/>
      <c r="J595" s="17"/>
    </row>
    <row r="596" spans="1:10" ht="12.75">
      <c r="A596" s="15"/>
      <c r="B596" s="15"/>
      <c r="C596" s="15"/>
      <c r="D596" s="13"/>
      <c r="E596" s="17"/>
      <c r="F596" s="17"/>
      <c r="G596" s="17"/>
      <c r="H596" s="17"/>
      <c r="I596" s="17"/>
      <c r="J596" s="17"/>
    </row>
    <row r="597" spans="1:10" ht="12.75">
      <c r="A597" s="15"/>
      <c r="B597" s="15"/>
      <c r="C597" s="15"/>
      <c r="D597" s="13"/>
      <c r="E597" s="17"/>
      <c r="F597" s="17"/>
      <c r="G597" s="17"/>
      <c r="H597" s="17"/>
      <c r="I597" s="17"/>
      <c r="J597" s="17"/>
    </row>
    <row r="598" spans="1:10" ht="12.75">
      <c r="A598" s="15"/>
      <c r="B598" s="15"/>
      <c r="C598" s="15"/>
      <c r="D598" s="13"/>
      <c r="E598" s="17"/>
      <c r="F598" s="17"/>
      <c r="G598" s="17"/>
      <c r="H598" s="17"/>
      <c r="I598" s="17"/>
      <c r="J598" s="17"/>
    </row>
    <row r="599" spans="1:10" ht="12.75">
      <c r="A599" s="15"/>
      <c r="B599" s="15"/>
      <c r="C599" s="15"/>
      <c r="D599" s="13"/>
      <c r="E599" s="17"/>
      <c r="F599" s="17"/>
      <c r="G599" s="17"/>
      <c r="H599" s="17"/>
      <c r="I599" s="17"/>
      <c r="J599" s="17"/>
    </row>
    <row r="600" spans="1:10" ht="12.75">
      <c r="A600" s="15"/>
      <c r="B600" s="15"/>
      <c r="C600" s="15"/>
      <c r="D600" s="13"/>
      <c r="E600" s="17"/>
      <c r="F600" s="17"/>
      <c r="G600" s="17"/>
      <c r="H600" s="17"/>
      <c r="I600" s="17"/>
      <c r="J600" s="17"/>
    </row>
    <row r="601" spans="1:10" ht="12.75">
      <c r="A601" s="15"/>
      <c r="B601" s="15"/>
      <c r="C601" s="15"/>
      <c r="D601" s="13"/>
      <c r="E601" s="17"/>
      <c r="F601" s="17"/>
      <c r="G601" s="17"/>
      <c r="H601" s="17"/>
      <c r="I601" s="17"/>
      <c r="J601" s="17"/>
    </row>
    <row r="602" spans="1:10" ht="12.75">
      <c r="A602" s="15"/>
      <c r="B602" s="15"/>
      <c r="C602" s="15"/>
      <c r="D602" s="13"/>
      <c r="E602" s="17"/>
      <c r="F602" s="17"/>
      <c r="G602" s="17"/>
      <c r="H602" s="17"/>
      <c r="I602" s="17"/>
      <c r="J602" s="17"/>
    </row>
    <row r="603" spans="1:10" ht="12.75">
      <c r="A603" s="15"/>
      <c r="B603" s="15"/>
      <c r="C603" s="15"/>
      <c r="D603" s="13"/>
      <c r="E603" s="17"/>
      <c r="F603" s="17"/>
      <c r="G603" s="17"/>
      <c r="H603" s="17"/>
      <c r="I603" s="17"/>
      <c r="J603" s="17"/>
    </row>
    <row r="604" spans="1:10" ht="12.75">
      <c r="A604" s="15"/>
      <c r="B604" s="15"/>
      <c r="C604" s="15"/>
      <c r="D604" s="13"/>
      <c r="E604" s="17"/>
      <c r="F604" s="17"/>
      <c r="G604" s="17"/>
      <c r="H604" s="17"/>
      <c r="I604" s="17"/>
      <c r="J604" s="17"/>
    </row>
    <row r="605" spans="1:10" ht="12.75">
      <c r="A605" s="15"/>
      <c r="B605" s="15"/>
      <c r="C605" s="15"/>
      <c r="D605" s="13"/>
      <c r="E605" s="17"/>
      <c r="F605" s="17"/>
      <c r="G605" s="17"/>
      <c r="H605" s="17"/>
      <c r="I605" s="17"/>
      <c r="J605" s="17"/>
    </row>
    <row r="606" spans="1:10" ht="12.75">
      <c r="A606" s="15"/>
      <c r="B606" s="15"/>
      <c r="C606" s="15"/>
      <c r="D606" s="13"/>
      <c r="E606" s="17"/>
      <c r="F606" s="17"/>
      <c r="G606" s="17"/>
      <c r="H606" s="17"/>
      <c r="I606" s="17"/>
      <c r="J606" s="17"/>
    </row>
    <row r="607" spans="1:10" ht="12.75">
      <c r="A607" s="15"/>
      <c r="B607" s="15"/>
      <c r="C607" s="15"/>
      <c r="D607" s="13"/>
      <c r="E607" s="17"/>
      <c r="F607" s="17"/>
      <c r="G607" s="17"/>
      <c r="H607" s="17"/>
      <c r="I607" s="17"/>
      <c r="J607" s="17"/>
    </row>
    <row r="608" spans="1:10" ht="12.75">
      <c r="A608" s="20"/>
      <c r="B608" s="20"/>
      <c r="C608" s="20"/>
      <c r="D608" s="21"/>
      <c r="H608" s="22"/>
      <c r="I608" s="22"/>
      <c r="J608" s="22"/>
    </row>
    <row r="609" spans="1:10" ht="12.75">
      <c r="A609" s="15"/>
      <c r="B609" s="15"/>
      <c r="C609" s="15"/>
      <c r="D609" s="13"/>
      <c r="E609" s="17"/>
      <c r="F609" s="17"/>
      <c r="G609" s="17"/>
      <c r="H609" s="17"/>
      <c r="I609" s="17"/>
      <c r="J609" s="17"/>
    </row>
    <row r="610" spans="1:10" ht="12.75">
      <c r="A610" s="20"/>
      <c r="B610" s="20"/>
      <c r="C610" s="20"/>
      <c r="D610" s="21"/>
      <c r="G610" s="21"/>
      <c r="I610" s="22"/>
      <c r="J610" s="22"/>
    </row>
    <row r="611" spans="1:10" ht="12.75">
      <c r="A611" s="15"/>
      <c r="B611" s="15"/>
      <c r="C611" s="15"/>
      <c r="D611" s="13"/>
      <c r="E611" s="17"/>
      <c r="F611" s="17"/>
      <c r="G611" s="17"/>
      <c r="H611" s="17"/>
      <c r="I611" s="17"/>
      <c r="J611" s="17"/>
    </row>
    <row r="612" spans="1:10" ht="12.75">
      <c r="A612" s="15"/>
      <c r="B612" s="15"/>
      <c r="C612" s="15"/>
      <c r="D612" s="13"/>
      <c r="E612" s="17"/>
      <c r="F612" s="17"/>
      <c r="G612" s="17"/>
      <c r="H612" s="17"/>
      <c r="I612" s="17"/>
      <c r="J612" s="17"/>
    </row>
    <row r="613" spans="1:10" ht="12.75">
      <c r="A613" s="15"/>
      <c r="B613" s="15"/>
      <c r="C613" s="15"/>
      <c r="D613" s="13"/>
      <c r="E613" s="17"/>
      <c r="F613" s="17"/>
      <c r="G613" s="17"/>
      <c r="H613" s="17"/>
      <c r="I613" s="17"/>
      <c r="J613" s="17"/>
    </row>
    <row r="614" spans="1:10" ht="12.75">
      <c r="A614" s="15"/>
      <c r="B614" s="15"/>
      <c r="C614" s="15"/>
      <c r="D614" s="13"/>
      <c r="E614" s="17"/>
      <c r="F614" s="17"/>
      <c r="G614" s="17"/>
      <c r="H614" s="17"/>
      <c r="I614" s="17"/>
      <c r="J614" s="17"/>
    </row>
    <row r="615" spans="1:10" ht="12.75">
      <c r="A615" s="21"/>
      <c r="E615" s="17"/>
      <c r="F615" s="17"/>
      <c r="G615" s="17"/>
      <c r="H615" s="17"/>
      <c r="I615" s="17"/>
      <c r="J615" s="17"/>
    </row>
    <row r="616" spans="1:10" ht="12.75">
      <c r="A616" s="15"/>
      <c r="B616" s="15"/>
      <c r="C616" s="15"/>
      <c r="D616" s="13"/>
      <c r="E616" s="17"/>
      <c r="F616" s="17"/>
      <c r="G616" s="17"/>
      <c r="H616" s="17"/>
      <c r="I616" s="17"/>
      <c r="J616" s="17"/>
    </row>
    <row r="617" spans="1:10" ht="12.75">
      <c r="A617" s="15"/>
      <c r="B617" s="15"/>
      <c r="C617" s="15"/>
      <c r="D617" s="13"/>
      <c r="E617" s="17"/>
      <c r="F617" s="17"/>
      <c r="G617" s="17"/>
      <c r="H617" s="17"/>
      <c r="I617" s="17"/>
      <c r="J617" s="17"/>
    </row>
    <row r="618" spans="1:10" ht="12.75">
      <c r="A618" s="15"/>
      <c r="B618" s="15"/>
      <c r="C618" s="15"/>
      <c r="D618" s="13"/>
      <c r="E618" s="17"/>
      <c r="F618" s="17"/>
      <c r="G618" s="25"/>
      <c r="H618" s="17"/>
      <c r="I618" s="17"/>
      <c r="J618" s="17"/>
    </row>
    <row r="619" spans="1:10" ht="12.75">
      <c r="A619" s="15"/>
      <c r="B619" s="15"/>
      <c r="C619" s="15"/>
      <c r="D619" s="13"/>
      <c r="E619" s="17"/>
      <c r="F619" s="17"/>
      <c r="G619" s="17"/>
      <c r="H619" s="17"/>
      <c r="I619" s="17"/>
      <c r="J619" s="17"/>
    </row>
    <row r="620" spans="1:10" ht="12.75">
      <c r="A620" s="15"/>
      <c r="B620" s="15"/>
      <c r="C620" s="15"/>
      <c r="D620" s="13"/>
      <c r="E620" s="17"/>
      <c r="F620" s="17"/>
      <c r="G620" s="17"/>
      <c r="H620" s="17"/>
      <c r="I620" s="17"/>
      <c r="J620" s="17"/>
    </row>
    <row r="621" spans="1:10" ht="12.75">
      <c r="A621" s="15"/>
      <c r="B621" s="15"/>
      <c r="C621" s="15"/>
      <c r="D621" s="13"/>
      <c r="E621" s="17"/>
      <c r="F621" s="17"/>
      <c r="G621" s="24"/>
      <c r="H621" s="17"/>
      <c r="I621" s="17"/>
      <c r="J621" s="17"/>
    </row>
    <row r="622" spans="1:10" ht="12.75">
      <c r="A622" s="15"/>
      <c r="B622" s="15"/>
      <c r="C622" s="15"/>
      <c r="D622" s="13"/>
      <c r="E622" s="17"/>
      <c r="F622" s="17"/>
      <c r="G622" s="17"/>
      <c r="H622" s="17"/>
      <c r="I622" s="17"/>
      <c r="J622" s="17"/>
    </row>
    <row r="623" spans="1:10" ht="12.75">
      <c r="A623" s="15"/>
      <c r="B623" s="15"/>
      <c r="C623" s="15"/>
      <c r="D623" s="13"/>
      <c r="E623" s="17"/>
      <c r="F623" s="17"/>
      <c r="G623" s="17"/>
      <c r="H623" s="24"/>
      <c r="I623" s="17"/>
      <c r="J623" s="17"/>
    </row>
    <row r="624" spans="1:10" ht="12.75">
      <c r="A624" s="15"/>
      <c r="B624" s="15"/>
      <c r="C624" s="15"/>
      <c r="D624" s="13"/>
      <c r="E624" s="17"/>
      <c r="F624" s="17"/>
      <c r="G624" s="17"/>
      <c r="H624" s="17"/>
      <c r="I624" s="17"/>
      <c r="J624" s="17"/>
    </row>
    <row r="625" spans="1:10" ht="12.75">
      <c r="A625" s="15"/>
      <c r="B625" s="15"/>
      <c r="C625" s="15"/>
      <c r="D625" s="13"/>
      <c r="E625" s="17"/>
      <c r="F625" s="17"/>
      <c r="G625" s="24"/>
      <c r="H625" s="17"/>
      <c r="I625" s="17"/>
      <c r="J625" s="17"/>
    </row>
    <row r="626" spans="1:10" ht="12.75">
      <c r="A626" s="15"/>
      <c r="B626" s="15"/>
      <c r="C626" s="15"/>
      <c r="D626" s="13"/>
      <c r="E626" s="17"/>
      <c r="F626" s="17"/>
      <c r="G626" s="17"/>
      <c r="H626" s="17"/>
      <c r="I626" s="17"/>
      <c r="J626" s="17"/>
    </row>
    <row r="627" spans="1:10" ht="12.75">
      <c r="A627" s="15"/>
      <c r="B627" s="15"/>
      <c r="C627" s="15"/>
      <c r="D627" s="13"/>
      <c r="E627" s="17"/>
      <c r="F627" s="17"/>
      <c r="G627" s="17"/>
      <c r="H627" s="17"/>
      <c r="I627" s="17"/>
      <c r="J627" s="17"/>
    </row>
    <row r="628" spans="1:10" ht="12.75">
      <c r="A628" s="20"/>
      <c r="B628" s="20"/>
      <c r="C628" s="20"/>
      <c r="D628" s="21"/>
      <c r="G628" s="22"/>
      <c r="I628" s="22"/>
      <c r="J628" s="22"/>
    </row>
    <row r="629" spans="1:10" ht="12.75">
      <c r="A629" s="15"/>
      <c r="B629" s="15"/>
      <c r="C629" s="15"/>
      <c r="D629" s="13"/>
      <c r="E629" s="17"/>
      <c r="F629" s="17"/>
      <c r="G629" s="17"/>
      <c r="H629" s="17"/>
      <c r="I629" s="17"/>
      <c r="J629" s="17"/>
    </row>
    <row r="630" spans="1:10" ht="12.75">
      <c r="A630" s="15"/>
      <c r="B630" s="15"/>
      <c r="C630" s="15"/>
      <c r="D630" s="13"/>
      <c r="E630" s="17"/>
      <c r="F630" s="17"/>
      <c r="G630" s="17"/>
      <c r="H630" s="17"/>
      <c r="I630" s="17"/>
      <c r="J630" s="17"/>
    </row>
    <row r="631" spans="5:10" ht="12.75">
      <c r="E631" s="17"/>
      <c r="F631" s="17"/>
      <c r="G631" s="17"/>
      <c r="H631" s="17"/>
      <c r="I631" s="17"/>
      <c r="J631" s="17"/>
    </row>
    <row r="632" spans="4:10" ht="12.75">
      <c r="D632" s="13"/>
      <c r="E632" s="17"/>
      <c r="F632" s="17"/>
      <c r="G632" s="17"/>
      <c r="H632" s="17"/>
      <c r="I632" s="17"/>
      <c r="J632" s="17"/>
    </row>
    <row r="635" ht="12.75">
      <c r="D635" s="13"/>
    </row>
    <row r="637" spans="4:5" ht="12.75">
      <c r="D637" s="13"/>
      <c r="E637" s="23"/>
    </row>
    <row r="639" spans="4:5" ht="12.75">
      <c r="D639" s="13"/>
      <c r="E639" s="23"/>
    </row>
  </sheetData>
  <sheetProtection selectLockedCells="1"/>
  <mergeCells count="2">
    <mergeCell ref="K47:N47"/>
    <mergeCell ref="L50:N51"/>
  </mergeCells>
  <printOptions/>
  <pageMargins left="0.75" right="0.75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Cynthia Rabbitt</cp:lastModifiedBy>
  <cp:lastPrinted>2019-04-02T18:00:50Z</cp:lastPrinted>
  <dcterms:created xsi:type="dcterms:W3CDTF">2001-10-16T14:04:43Z</dcterms:created>
  <dcterms:modified xsi:type="dcterms:W3CDTF">2019-12-27T15:47:20Z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