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Spreadsheets\CESA Annual Reports\"/>
    </mc:Choice>
  </mc:AlternateContent>
  <bookViews>
    <workbookView xWindow="0" yWindow="0" windowWidth="25200" windowHeight="11190" tabRatio="731"/>
  </bookViews>
  <sheets>
    <sheet name="Signature Page" sheetId="11" r:id="rId1"/>
    <sheet name="Directions" sheetId="8" r:id="rId2"/>
    <sheet name="Governmental Funds" sheetId="15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</sheets>
  <definedNames>
    <definedName name="Administrative_allocation">#REF!</definedName>
    <definedName name="_xlnm.Print_Titles" localSheetId="8">'Indirect cost worksheet'!$4:$9</definedName>
  </definedNames>
  <calcPr calcId="162913" fullCalcOnLoad="1"/>
</workbook>
</file>

<file path=xl/calcChain.xml><?xml version="1.0" encoding="utf-8"?>
<calcChain xmlns="http://schemas.openxmlformats.org/spreadsheetml/2006/main">
  <c r="G16" i="6" l="1"/>
  <c r="F13" i="6"/>
  <c r="F32" i="6"/>
  <c r="F48" i="6"/>
  <c r="G12" i="6"/>
  <c r="L39" i="5"/>
  <c r="L41" i="5"/>
  <c r="M51" i="15"/>
  <c r="K46" i="15"/>
  <c r="J46" i="15"/>
  <c r="I46" i="15"/>
  <c r="H46" i="15"/>
  <c r="G46" i="15"/>
  <c r="F46" i="15"/>
  <c r="E46" i="15"/>
  <c r="D46" i="15"/>
  <c r="C46" i="15"/>
  <c r="B46" i="15"/>
  <c r="M43" i="15"/>
  <c r="M42" i="15"/>
  <c r="M46" i="15"/>
  <c r="K35" i="15"/>
  <c r="J35" i="15"/>
  <c r="I35" i="15"/>
  <c r="H35" i="15"/>
  <c r="G35" i="15"/>
  <c r="F35" i="15"/>
  <c r="E35" i="15"/>
  <c r="D35" i="15"/>
  <c r="C35" i="15"/>
  <c r="B35" i="15"/>
  <c r="M33" i="15"/>
  <c r="M32" i="15"/>
  <c r="M30" i="15"/>
  <c r="M29" i="15"/>
  <c r="M27" i="15"/>
  <c r="M35" i="15"/>
  <c r="M26" i="15"/>
  <c r="K21" i="15"/>
  <c r="K39" i="15"/>
  <c r="K49" i="15"/>
  <c r="K54" i="15"/>
  <c r="J21" i="15"/>
  <c r="J39" i="15"/>
  <c r="J49" i="15"/>
  <c r="J54" i="15"/>
  <c r="I21" i="15"/>
  <c r="I39" i="15"/>
  <c r="I49" i="15"/>
  <c r="I54" i="15"/>
  <c r="H21" i="15"/>
  <c r="H39" i="15"/>
  <c r="H49" i="15"/>
  <c r="H54" i="15"/>
  <c r="G21" i="15"/>
  <c r="G39" i="15"/>
  <c r="G49" i="15"/>
  <c r="G54" i="15"/>
  <c r="F21" i="15"/>
  <c r="F39" i="15"/>
  <c r="F49" i="15"/>
  <c r="F54" i="15"/>
  <c r="E21" i="15"/>
  <c r="E39" i="15"/>
  <c r="E49" i="15"/>
  <c r="E54" i="15"/>
  <c r="D21" i="15"/>
  <c r="D39" i="15"/>
  <c r="D49" i="15"/>
  <c r="D54" i="15"/>
  <c r="C21" i="15"/>
  <c r="C39" i="15"/>
  <c r="C49" i="15"/>
  <c r="C54" i="15"/>
  <c r="B21" i="15"/>
  <c r="B39" i="15"/>
  <c r="B49" i="15"/>
  <c r="B54" i="15"/>
  <c r="M19" i="15"/>
  <c r="M18" i="15"/>
  <c r="M17" i="15"/>
  <c r="M16" i="15"/>
  <c r="M15" i="15"/>
  <c r="M21" i="15"/>
  <c r="B1" i="15"/>
  <c r="I32" i="6"/>
  <c r="D11" i="4"/>
  <c r="D20" i="4"/>
  <c r="N20" i="14"/>
  <c r="N18" i="14"/>
  <c r="N17" i="14"/>
  <c r="N16" i="14"/>
  <c r="N22" i="14"/>
  <c r="N34" i="14"/>
  <c r="N46" i="14"/>
  <c r="L41" i="14"/>
  <c r="K41" i="14"/>
  <c r="J41" i="14"/>
  <c r="I41" i="14"/>
  <c r="H41" i="14"/>
  <c r="G41" i="14"/>
  <c r="F41" i="14"/>
  <c r="E41" i="14"/>
  <c r="D41" i="14"/>
  <c r="C41" i="14"/>
  <c r="N38" i="14"/>
  <c r="N41" i="14"/>
  <c r="N37" i="14"/>
  <c r="L30" i="14"/>
  <c r="K30" i="14"/>
  <c r="J30" i="14"/>
  <c r="I30" i="14"/>
  <c r="H30" i="14"/>
  <c r="G30" i="14"/>
  <c r="F30" i="14"/>
  <c r="E30" i="14"/>
  <c r="D30" i="14"/>
  <c r="C30" i="14"/>
  <c r="N28" i="14"/>
  <c r="N27" i="14"/>
  <c r="N30" i="14"/>
  <c r="L22" i="14"/>
  <c r="L34" i="14"/>
  <c r="L44" i="14"/>
  <c r="L49" i="14"/>
  <c r="K22" i="14"/>
  <c r="K34" i="14"/>
  <c r="K44" i="14"/>
  <c r="K49" i="14"/>
  <c r="J22" i="14"/>
  <c r="J34" i="14"/>
  <c r="J44" i="14"/>
  <c r="J49" i="14"/>
  <c r="I22" i="14"/>
  <c r="I34" i="14"/>
  <c r="I44" i="14"/>
  <c r="I49" i="14"/>
  <c r="H22" i="14"/>
  <c r="H34" i="14"/>
  <c r="H44" i="14"/>
  <c r="H49" i="14"/>
  <c r="G22" i="14"/>
  <c r="G34" i="14"/>
  <c r="G44" i="14"/>
  <c r="G49" i="14"/>
  <c r="F22" i="14"/>
  <c r="F34" i="14"/>
  <c r="F44" i="14"/>
  <c r="F49" i="14"/>
  <c r="E22" i="14"/>
  <c r="E34" i="14"/>
  <c r="E44" i="14"/>
  <c r="E49" i="14"/>
  <c r="D22" i="14"/>
  <c r="D34" i="14"/>
  <c r="D44" i="14"/>
  <c r="D49" i="14"/>
  <c r="C22" i="14"/>
  <c r="C34" i="14"/>
  <c r="C44" i="14"/>
  <c r="C49" i="14"/>
  <c r="B1" i="14"/>
  <c r="B1" i="12"/>
  <c r="B1" i="5"/>
  <c r="B1" i="4"/>
  <c r="B2" i="6"/>
  <c r="B2" i="12"/>
  <c r="B2" i="5"/>
  <c r="C12" i="12"/>
  <c r="C17" i="12"/>
  <c r="C21" i="12"/>
  <c r="B12" i="5"/>
  <c r="I12" i="5"/>
  <c r="C12" i="5"/>
  <c r="D12" i="5"/>
  <c r="F12" i="5"/>
  <c r="E20" i="5"/>
  <c r="B20" i="5"/>
  <c r="E26" i="5"/>
  <c r="H32" i="5"/>
  <c r="G32" i="5"/>
  <c r="G37" i="5"/>
  <c r="I37" i="5"/>
  <c r="I10" i="5"/>
  <c r="L10" i="5"/>
  <c r="I11" i="5"/>
  <c r="L11" i="5"/>
  <c r="I14" i="5"/>
  <c r="L14" i="5"/>
  <c r="L20" i="5"/>
  <c r="I16" i="5"/>
  <c r="L16" i="5"/>
  <c r="I15" i="5"/>
  <c r="L15" i="5"/>
  <c r="I17" i="5"/>
  <c r="L17" i="5"/>
  <c r="I18" i="5"/>
  <c r="L18" i="5"/>
  <c r="I19" i="5"/>
  <c r="L19" i="5"/>
  <c r="I23" i="5"/>
  <c r="L23" i="5"/>
  <c r="I29" i="5"/>
  <c r="L29" i="5"/>
  <c r="L32" i="5"/>
  <c r="I35" i="5"/>
  <c r="L35" i="5"/>
  <c r="L37" i="5"/>
  <c r="I36" i="5"/>
  <c r="I31" i="5"/>
  <c r="L31" i="5"/>
  <c r="I30" i="5"/>
  <c r="L30" i="5"/>
  <c r="I25" i="5"/>
  <c r="L25" i="5"/>
  <c r="I24" i="5"/>
  <c r="L24" i="5"/>
  <c r="L26" i="5"/>
  <c r="B1" i="6"/>
  <c r="D28" i="4"/>
  <c r="D32" i="4"/>
  <c r="D29" i="4"/>
  <c r="D30" i="4"/>
  <c r="D31" i="4"/>
  <c r="B20" i="4"/>
  <c r="D12" i="4"/>
  <c r="D13" i="4"/>
  <c r="D14" i="4"/>
  <c r="D15" i="4"/>
  <c r="D16" i="4"/>
  <c r="D17" i="4"/>
  <c r="D18" i="4"/>
  <c r="D19" i="4"/>
  <c r="D23" i="4"/>
  <c r="D25" i="4"/>
  <c r="D24" i="4"/>
  <c r="B25" i="4"/>
  <c r="B32" i="4"/>
  <c r="B38" i="4"/>
  <c r="B40" i="4"/>
  <c r="B32" i="5"/>
  <c r="B26" i="5"/>
  <c r="E12" i="5"/>
  <c r="G12" i="5"/>
  <c r="H12" i="5"/>
  <c r="C20" i="5"/>
  <c r="I20" i="5"/>
  <c r="D20" i="5"/>
  <c r="F20" i="5"/>
  <c r="G20" i="5"/>
  <c r="H20" i="5"/>
  <c r="C26" i="5"/>
  <c r="D26" i="5"/>
  <c r="F26" i="5"/>
  <c r="G26" i="5"/>
  <c r="H26" i="5"/>
  <c r="I26" i="5"/>
  <c r="C32" i="5"/>
  <c r="D32" i="5"/>
  <c r="E32" i="5"/>
  <c r="I32" i="5"/>
  <c r="F32" i="5"/>
  <c r="H23" i="6"/>
  <c r="G11" i="6"/>
  <c r="G26" i="6"/>
  <c r="G32" i="6"/>
  <c r="G27" i="6"/>
  <c r="G28" i="6"/>
  <c r="G29" i="6"/>
  <c r="G33" i="6"/>
  <c r="G34" i="6"/>
  <c r="G35" i="6"/>
  <c r="G36" i="6"/>
  <c r="G39" i="6"/>
  <c r="G40" i="6"/>
  <c r="G44" i="6"/>
  <c r="G46" i="6"/>
  <c r="F18" i="6"/>
  <c r="F19" i="6"/>
  <c r="F21" i="6"/>
  <c r="F14" i="6"/>
  <c r="F15" i="6"/>
  <c r="F17" i="6"/>
  <c r="F22" i="6"/>
  <c r="F25" i="6"/>
  <c r="H20" i="6"/>
  <c r="H24" i="6"/>
  <c r="H30" i="6"/>
  <c r="H32" i="6"/>
  <c r="H48" i="6"/>
  <c r="H76" i="6"/>
  <c r="H37" i="6"/>
  <c r="H38" i="6"/>
  <c r="H41" i="6"/>
  <c r="H42" i="6"/>
  <c r="H43" i="6"/>
  <c r="E18" i="6"/>
  <c r="E19" i="6"/>
  <c r="E21" i="6"/>
  <c r="E32" i="6"/>
  <c r="E48" i="6"/>
  <c r="E13" i="6"/>
  <c r="E17" i="6"/>
  <c r="E22" i="6"/>
  <c r="E25" i="6"/>
  <c r="D35" i="4"/>
  <c r="D36" i="4"/>
  <c r="D38" i="4"/>
  <c r="D37" i="4"/>
  <c r="L12" i="5"/>
  <c r="I45" i="6"/>
  <c r="D40" i="4"/>
  <c r="L43" i="5"/>
  <c r="E76" i="6"/>
  <c r="I43" i="5"/>
  <c r="M39" i="15"/>
  <c r="M49" i="15"/>
  <c r="M54" i="15"/>
  <c r="F76" i="6"/>
  <c r="N44" i="14"/>
  <c r="N49" i="14"/>
  <c r="I48" i="6"/>
  <c r="I76" i="6"/>
  <c r="G45" i="6"/>
  <c r="G48" i="6"/>
  <c r="G76" i="6"/>
  <c r="E55" i="6"/>
  <c r="E53" i="6"/>
  <c r="E80" i="6"/>
  <c r="E82" i="6"/>
</calcChain>
</file>

<file path=xl/comments1.xml><?xml version="1.0" encoding="utf-8"?>
<comments xmlns="http://schemas.openxmlformats.org/spreadsheetml/2006/main">
  <authors>
    <author>GURALKJ</author>
  </authors>
  <commentList>
    <comment ref="B40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Thomas Mickelson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<sst xmlns="http://schemas.openxmlformats.org/spreadsheetml/2006/main" count="534" uniqueCount="384">
  <si>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</si>
  <si>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</si>
  <si>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</si>
  <si>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</si>
  <si>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</si>
  <si>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</si>
  <si>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</si>
  <si>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</si>
  <si>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</si>
  <si>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</si>
  <si>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</si>
  <si>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</si>
  <si>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</si>
  <si>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</si>
  <si>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</si>
  <si>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</si>
  <si>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</si>
  <si>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</si>
  <si>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</si>
  <si>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</si>
  <si>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</si>
  <si>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</si>
  <si>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</si>
  <si>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</si>
  <si>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</si>
  <si>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</si>
  <si>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</si>
  <si>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</si>
  <si>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</si>
  <si>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</si>
  <si>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</si>
  <si>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</si>
  <si>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</si>
  <si>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</si>
  <si>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</si>
  <si>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</si>
  <si>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</si>
  <si>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</si>
  <si>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</si>
  <si>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</si>
  <si>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</si>
  <si>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</si>
  <si>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</si>
  <si>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</si>
  <si>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</si>
  <si>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</si>
  <si>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</si>
  <si>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</si>
  <si>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</si>
  <si>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</si>
  <si>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</si>
  <si>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</si>
  <si>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</si>
  <si>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</si>
  <si>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</si>
  <si>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</si>
  <si>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</si>
  <si>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</si>
  <si>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</si>
  <si>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</si>
  <si>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</si>
  <si>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</si>
  <si>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</si>
  <si>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</si>
  <si>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</si>
  <si>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</si>
  <si>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</si>
  <si>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</si>
  <si>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</si>
  <si>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</si>
  <si>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</si>
  <si>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</si>
  <si>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</si>
  <si>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</si>
  <si>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</si>
  <si>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</si>
  <si>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</si>
  <si>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</si>
  <si>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</si>
  <si>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</si>
  <si>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</si>
  <si>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</si>
  <si>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</si>
  <si>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</si>
  <si>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</si>
  <si>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</si>
  <si>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</si>
  <si>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</si>
  <si>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</si>
  <si>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</si>
  <si>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</si>
  <si>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</si>
  <si>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</si>
  <si>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</si>
  <si>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</si>
  <si>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</si>
  <si>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</si>
  <si>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</si>
  <si>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</si>
  <si>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</si>
  <si>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</si>
  <si>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</si>
  <si>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</si>
  <si>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</si>
  <si>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</si>
  <si>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</si>
  <si>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</si>
  <si>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</si>
  <si>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</si>
  <si>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</si>
  <si>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</si>
  <si>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</si>
  <si>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</si>
  <si>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</si>
  <si>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</si>
  <si>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</si>
  <si>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</si>
  <si>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</si>
  <si>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</si>
  <si>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</si>
  <si>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</si>
  <si>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</si>
  <si>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</si>
  <si>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</si>
  <si>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</si>
  <si>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</si>
  <si>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</si>
  <si>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</si>
  <si>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</si>
  <si>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</si>
  <si>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</si>
  <si>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</si>
  <si>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</si>
  <si>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</si>
  <si>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</si>
  <si>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</si>
  <si>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</si>
  <si>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</si>
  <si>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</si>
  <si>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</si>
  <si>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</si>
  <si>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</si>
  <si>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</si>
  <si>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</si>
  <si>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</si>
  <si>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</si>
  <si>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</si>
  <si>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</si>
  <si>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</si>
  <si>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</si>
  <si>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</si>
  <si>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</si>
  <si>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</si>
  <si>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</si>
  <si>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</si>
  <si>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</si>
  <si>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</si>
  <si>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</si>
  <si>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</si>
  <si>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</si>
  <si>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</si>
  <si>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</si>
  <si>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</si>
  <si>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</si>
  <si>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</si>
  <si>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</si>
  <si>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</si>
  <si>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</si>
  <si>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</si>
  <si>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</si>
  <si>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</si>
  <si>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</si>
  <si>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</si>
  <si>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</si>
  <si>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</si>
  <si>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</si>
  <si>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</si>
  <si>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</si>
  <si>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</si>
  <si>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</si>
  <si>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</si>
  <si>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</si>
  <si>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</si>
  <si>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</si>
  <si>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</si>
  <si>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</si>
  <si>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</si>
  <si>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</si>
  <si>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</si>
  <si>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</si>
  <si>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</si>
  <si>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</si>
  <si>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</si>
  <si>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</si>
  <si>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</si>
  <si>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</si>
  <si>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</si>
  <si>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</si>
  <si>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</si>
  <si>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</si>
  <si>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</si>
  <si>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</si>
  <si>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</si>
  <si>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</si>
  <si>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</si>
  <si>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</si>
  <si>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</si>
  <si>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</si>
  <si>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</si>
  <si>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</si>
  <si>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</si>
  <si>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</si>
  <si>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</si>
  <si>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</si>
  <si>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</si>
  <si>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</si>
  <si>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</si>
  <si>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</si>
  <si>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</si>
  <si>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</si>
  <si>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</si>
  <si>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</si>
  <si>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</si>
  <si>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</si>
  <si>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</si>
  <si>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</si>
  <si>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</si>
  <si>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</si>
  <si>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</si>
  <si>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</si>
  <si>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</si>
  <si>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</si>
  <si>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</si>
  <si>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</si>
  <si>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</si>
  <si>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</si>
  <si>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</si>
  <si>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</si>
  <si>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</si>
  <si>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</si>
  <si>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</si>
  <si>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</si>
  <si>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</si>
  <si>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</si>
  <si>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</si>
  <si>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</si>
  <si>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</si>
  <si>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</si>
  <si>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</si>
  <si>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</si>
  <si>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</si>
  <si>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</si>
  <si>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</si>
  <si>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</si>
  <si>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</si>
  <si>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</si>
  <si>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</si>
  <si>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</si>
  <si>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</si>
  <si>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</si>
  <si>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</si>
  <si>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</si>
  <si>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</si>
  <si>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</si>
  <si>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</si>
  <si>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</si>
  <si>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</si>
  <si>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</si>
  <si>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</si>
  <si>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</si>
  <si>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</si>
  <si>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</si>
  <si>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</si>
  <si>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</si>
  <si>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</si>
  <si>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</si>
  <si>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</si>
  <si>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</si>
  <si>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</si>
  <si>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</si>
  <si>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</si>
  <si>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</si>
  <si>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</si>
  <si>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</si>
  <si>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</si>
  <si>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</si>
  <si>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</si>
  <si>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</si>
  <si>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</si>
  <si>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</si>
  <si>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</si>
  <si>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</si>
  <si>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</si>
  <si>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</si>
  <si>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</si>
  <si>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</si>
  <si>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</si>
  <si>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</si>
  <si>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</si>
  <si>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</si>
  <si>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</si>
  <si>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</si>
  <si>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</si>
  <si>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</si>
  <si>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</si>
  <si>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</si>
  <si>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</si>
  <si>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</si>
  <si>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</si>
  <si>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</si>
  <si>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</si>
  <si>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</si>
  <si>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</si>
  <si>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</si>
  <si>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</si>
  <si>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</si>
  <si>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</si>
  <si>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</si>
  <si>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</si>
  <si>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</si>
  <si>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</si>
  <si>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</si>
  <si>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</si>
  <si>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</si>
  <si>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</si>
  <si>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</si>
  <si>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</si>
  <si>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</si>
  <si>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</si>
  <si>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</si>
  <si>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</si>
  <si>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</si>
  <si>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</si>
  <si>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</si>
  <si>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</si>
  <si>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</si>
  <si>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</si>
  <si>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</si>
  <si>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</si>
  <si>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</si>
  <si>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</si>
  <si>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</si>
  <si>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</si>
  <si>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</si>
  <si>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</si>
  <si>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</si>
  <si>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</si>
  <si>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</si>
  <si>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</si>
  <si>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</si>
  <si>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</si>
  <si>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</si>
  <si>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</si>
  <si>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</si>
  <si>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</si>
  <si>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</si>
  <si>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</si>
  <si>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</si>
  <si>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</si>
  <si>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</si>
  <si>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</si>
  <si>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</si>
  <si>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</si>
  <si>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PI-1523 (Rev. 7-17)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</si>
  <si>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2016-17 Annual Report</t>
    </r>
  </si>
  <si>
    <t>Treasurer for the year ending June 30, 2017</t>
  </si>
  <si>
    <t>position and operations on and for the period ending June 30, 2017.</t>
  </si>
  <si>
    <t>2016-17</t>
  </si>
  <si>
    <t>funds).  The amounts on this schedule should be taken from your general ledger.  Please note that your audit</t>
  </si>
  <si>
    <t>Interfunds</t>
  </si>
  <si>
    <t xml:space="preserve"> </t>
  </si>
  <si>
    <t>GASB 68</t>
  </si>
  <si>
    <t>WRS AUDIT ADJUSTMENT</t>
  </si>
  <si>
    <t>GASB 34 &amp; 68</t>
  </si>
  <si>
    <t>John Heup</t>
  </si>
  <si>
    <t>Date: ____February 20, 2018_____________________</t>
  </si>
  <si>
    <t>Cooperative Educational Service Agency #1</t>
  </si>
  <si>
    <t>N25 W23131 Paul Rd Suite 100</t>
  </si>
  <si>
    <t>Pewaukee</t>
  </si>
  <si>
    <t>Wisconsin</t>
  </si>
  <si>
    <t>Hanover Insurance Group</t>
  </si>
  <si>
    <t>Alfred Zietlow</t>
  </si>
  <si>
    <t>3312 Bayview Court</t>
  </si>
  <si>
    <t>Delafield, WI 53018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</si>
</sst>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/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2" fontId="11" fillId="0" borderId="0" xfId="0" applyNumberFormat="1" applyFont="1"/>
    <xf numFmtId="2" fontId="0" fillId="0" borderId="1" xfId="0" applyNumberFormat="1" applyBorder="1"/>
    <xf numFmtId="2" fontId="0" fillId="0" borderId="2" xfId="0" applyNumberFormat="1" applyBorder="1"/>
    <xf numFmtId="0" fontId="6" fillId="0" borderId="0" xfId="0" applyFont="1"/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1" fontId="8" fillId="0" borderId="0" xfId="0" applyNumberFormat="1" applyFont="1" applyFill="1" applyAlignment="1">
      <alignment horizontal="center"/>
    </xf>
    <xf numFmtId="0" fontId="19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0" fillId="0" borderId="0" xfId="0" applyBorder="1"/>
    <xf numFmtId="0" fontId="11" fillId="0" borderId="0" xfId="0" applyFont="1"/>
    <xf numFmtId="2" fontId="1" fillId="0" borderId="0" xfId="0" applyNumberFormat="1" applyFont="1"/>
    <xf numFmtId="2" fontId="2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6" fillId="2" borderId="0" xfId="0" applyFont="1" applyFill="1" applyBorder="1"/>
    <xf numFmtId="0" fontId="26" fillId="2" borderId="0" xfId="0" applyFont="1" applyFill="1"/>
    <xf numFmtId="1" fontId="26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Border="1"/>
    <xf numFmtId="2" fontId="27" fillId="0" borderId="0" xfId="0" applyNumberFormat="1" applyFont="1" applyBorder="1"/>
    <xf numFmtId="2" fontId="27" fillId="0" borderId="1" xfId="0" applyNumberFormat="1" applyFont="1" applyBorder="1"/>
    <xf numFmtId="2" fontId="0" fillId="0" borderId="0" xfId="0" applyNumberFormat="1" applyProtection="1">
      <protection locked="0"/>
    </xf>
    <xf numFmtId="2" fontId="11" fillId="0" borderId="0" xfId="0" applyNumberFormat="1" applyFont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0" fontId="28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1" applyAlignment="1" applyProtection="1"/>
    <xf numFmtId="0" fontId="22" fillId="0" borderId="2" xfId="0" applyFont="1" applyBorder="1" applyProtection="1">
      <protection locked="0"/>
    </xf>
    <xf numFmtId="0" fontId="15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2" fillId="0" borderId="0" xfId="0" quotePrefix="1" applyFont="1" applyAlignment="1" applyProtection="1">
      <alignment horizontal="center"/>
    </xf>
    <xf numFmtId="0" fontId="22" fillId="0" borderId="0" xfId="0" applyFont="1" applyAlignment="1" applyProtection="1">
      <alignment horizontal="centerContinuous"/>
    </xf>
    <xf numFmtId="0" fontId="25" fillId="0" borderId="0" xfId="0" applyFont="1" applyBorder="1" applyProtection="1"/>
    <xf numFmtId="0" fontId="22" fillId="0" borderId="0" xfId="0" applyFont="1" applyBorder="1" applyProtection="1"/>
    <xf numFmtId="0" fontId="15" fillId="0" borderId="0" xfId="0" applyFont="1" applyAlignment="1" applyProtection="1"/>
    <xf numFmtId="0" fontId="25" fillId="0" borderId="2" xfId="0" applyFont="1" applyBorder="1" applyProtection="1"/>
    <xf numFmtId="0" fontId="22" fillId="0" borderId="2" xfId="0" applyFont="1" applyBorder="1" applyProtection="1"/>
    <xf numFmtId="0" fontId="22" fillId="0" borderId="0" xfId="0" applyFont="1" applyAlignment="1" applyProtection="1"/>
    <xf numFmtId="1" fontId="22" fillId="0" borderId="0" xfId="0" applyNumberFormat="1" applyFont="1" applyBorder="1" applyProtection="1"/>
    <xf numFmtId="0" fontId="22" fillId="0" borderId="3" xfId="0" applyFont="1" applyBorder="1" applyProtection="1"/>
    <xf numFmtId="0" fontId="22" fillId="0" borderId="4" xfId="0" applyFont="1" applyBorder="1" applyProtection="1"/>
    <xf numFmtId="0" fontId="22" fillId="0" borderId="5" xfId="0" applyFont="1" applyBorder="1" applyProtection="1"/>
    <xf numFmtId="0" fontId="22" fillId="0" borderId="6" xfId="0" applyFont="1" applyBorder="1" applyProtection="1"/>
    <xf numFmtId="0" fontId="22" fillId="0" borderId="7" xfId="0" applyFont="1" applyBorder="1" applyProtection="1"/>
    <xf numFmtId="0" fontId="15" fillId="0" borderId="1" xfId="0" applyFont="1" applyBorder="1" applyProtection="1"/>
    <xf numFmtId="0" fontId="22" fillId="0" borderId="1" xfId="0" applyFont="1" applyBorder="1" applyProtection="1"/>
    <xf numFmtId="0" fontId="22" fillId="0" borderId="8" xfId="0" applyFont="1" applyBorder="1" applyProtection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2" fillId="0" borderId="1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7" xfId="0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13" xfId="0" applyBorder="1"/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2" fontId="5" fillId="0" borderId="0" xfId="0" applyNumberFormat="1" applyFont="1" applyProtection="1"/>
    <xf numFmtId="2" fontId="0" fillId="0" borderId="0" xfId="0" applyNumberFormat="1" applyProtection="1"/>
    <xf numFmtId="0" fontId="19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Protection="1">
      <protection locked="0"/>
    </xf>
    <xf numFmtId="37" fontId="0" fillId="0" borderId="0" xfId="0" applyNumberFormat="1" applyFill="1" applyProtection="1">
      <protection locked="0"/>
    </xf>
    <xf numFmtId="37" fontId="0" fillId="0" borderId="0" xfId="0" applyNumberFormat="1" applyAlignment="1" applyProtection="1"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15" fillId="0" borderId="0" xfId="0" applyFont="1" applyProtection="1">
      <protection locked="0"/>
    </xf>
    <xf numFmtId="0" fontId="15" fillId="0" borderId="8" xfId="0" applyFont="1" applyBorder="1" applyProtection="1">
      <protection locked="0"/>
    </xf>
    <xf numFmtId="14" fontId="15" fillId="0" borderId="0" xfId="0" applyNumberFormat="1" applyFont="1" applyProtection="1">
      <protection locked="0"/>
    </xf>
    <xf numFmtId="3" fontId="22" fillId="0" borderId="7" xfId="0" applyNumberFormat="1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2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425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N20" sqref="N20"/>
    </sheetView>
  </sheetViews>
  <sheetFormatPr defaultColWidth="8.85546875" defaultRowHeight="12.75" x14ac:dyDescent="0.2"/>
  <cols>
    <col min="1" max="1" width="5.42578125" style="59" customWidth="1"/>
    <col min="2" max="2" width="7.5703125" style="59" customWidth="1"/>
    <col min="3" max="3" width="9" style="59" customWidth="1"/>
    <col min="4" max="4" width="8.85546875" style="59"/>
    <col min="5" max="5" width="5.42578125" style="59" customWidth="1"/>
    <col min="6" max="6" width="7.5703125" style="59" customWidth="1"/>
    <col min="7" max="7" width="2.42578125" style="59" customWidth="1"/>
    <col min="8" max="8" width="3" style="59" customWidth="1"/>
    <col min="9" max="16384" width="8.85546875" style="59"/>
  </cols>
  <sheetData>
    <row r="1" spans="1:15" x14ac:dyDescent="0.2">
      <c r="A1" s="32"/>
      <c r="B1" s="32"/>
      <c r="C1" s="80" t="s">
        <v>211</v>
      </c>
      <c r="D1" s="80"/>
      <c r="E1" s="32"/>
      <c r="F1" s="32"/>
      <c r="G1" s="32"/>
      <c r="H1" s="81" t="s">
        <v>242</v>
      </c>
      <c r="I1" s="82"/>
      <c r="J1" s="82"/>
      <c r="K1" s="82"/>
      <c r="L1" s="32"/>
      <c r="M1" s="32"/>
    </row>
    <row r="2" spans="1:15" x14ac:dyDescent="0.2">
      <c r="A2" s="32"/>
      <c r="B2" s="32"/>
      <c r="C2" s="83" t="s">
        <v>212</v>
      </c>
      <c r="D2" s="80"/>
      <c r="E2" s="32"/>
      <c r="F2" s="32"/>
      <c r="G2" s="32"/>
      <c r="H2" s="84" t="s">
        <v>231</v>
      </c>
      <c r="I2" s="140" t="s">
        <v>241</v>
      </c>
      <c r="J2" s="141"/>
      <c r="K2" s="141"/>
      <c r="L2" s="141"/>
      <c r="M2" s="141"/>
      <c r="N2" s="101"/>
      <c r="O2" s="101"/>
    </row>
    <row r="3" spans="1:15" x14ac:dyDescent="0.2">
      <c r="A3" s="32"/>
      <c r="B3" s="32"/>
      <c r="C3" s="80" t="s">
        <v>363</v>
      </c>
      <c r="D3" s="80"/>
      <c r="E3" s="32"/>
      <c r="F3" s="32"/>
      <c r="G3" s="32"/>
      <c r="H3" s="32"/>
      <c r="I3" s="141"/>
      <c r="J3" s="141"/>
      <c r="K3" s="141"/>
      <c r="L3" s="141"/>
      <c r="M3" s="141"/>
      <c r="N3" s="101"/>
      <c r="O3" s="101"/>
    </row>
    <row r="4" spans="1:15" x14ac:dyDescent="0.2">
      <c r="A4" s="32"/>
      <c r="B4" s="32"/>
      <c r="C4" s="32"/>
      <c r="D4" s="32"/>
      <c r="E4" s="32"/>
      <c r="F4" s="32"/>
      <c r="G4" s="32"/>
      <c r="H4" s="84" t="s">
        <v>230</v>
      </c>
      <c r="I4" s="140" t="s">
        <v>240</v>
      </c>
      <c r="J4" s="141"/>
      <c r="K4" s="141"/>
      <c r="L4" s="141"/>
      <c r="M4" s="141"/>
      <c r="N4" s="102"/>
      <c r="O4" s="102"/>
    </row>
    <row r="5" spans="1:15" x14ac:dyDescent="0.2">
      <c r="A5" s="32"/>
      <c r="B5" s="32"/>
      <c r="C5" s="32"/>
      <c r="D5" s="32"/>
      <c r="E5" s="32"/>
      <c r="F5" s="32"/>
      <c r="G5" s="32"/>
      <c r="H5" s="84"/>
      <c r="I5" s="141"/>
      <c r="J5" s="141"/>
      <c r="K5" s="141"/>
      <c r="L5" s="141"/>
      <c r="M5" s="141"/>
      <c r="N5" s="102"/>
      <c r="O5" s="102"/>
    </row>
    <row r="6" spans="1:15" x14ac:dyDescent="0.2">
      <c r="A6" s="32"/>
      <c r="B6" s="32"/>
      <c r="C6" s="32"/>
      <c r="D6" s="32"/>
      <c r="E6" s="32"/>
      <c r="F6" s="32"/>
      <c r="G6" s="32"/>
      <c r="H6" s="82"/>
      <c r="I6" s="78" t="s">
        <v>359</v>
      </c>
      <c r="J6" s="82"/>
      <c r="K6" s="32"/>
      <c r="L6" s="85"/>
      <c r="M6" s="85"/>
      <c r="N6" s="102"/>
      <c r="O6" s="102"/>
    </row>
    <row r="7" spans="1:15" s="101" customFormat="1" ht="11.25" x14ac:dyDescent="0.2">
      <c r="A7" s="86"/>
      <c r="B7" s="87"/>
      <c r="C7" s="87"/>
      <c r="D7" s="87"/>
      <c r="E7" s="87"/>
      <c r="F7" s="87"/>
      <c r="G7" s="87"/>
      <c r="H7" s="82"/>
      <c r="I7" s="88" t="s">
        <v>364</v>
      </c>
      <c r="J7" s="82"/>
      <c r="K7" s="82"/>
      <c r="L7" s="85"/>
      <c r="M7" s="87"/>
    </row>
    <row r="8" spans="1:15" s="101" customFormat="1" ht="12" thickBot="1" x14ac:dyDescent="0.25">
      <c r="A8" s="89"/>
      <c r="B8" s="90"/>
      <c r="C8" s="90"/>
      <c r="D8" s="90"/>
      <c r="E8" s="90"/>
      <c r="F8" s="90"/>
      <c r="G8" s="90"/>
      <c r="H8" s="82"/>
      <c r="I8" s="91"/>
      <c r="J8" s="82"/>
      <c r="K8" s="82"/>
      <c r="L8" s="85"/>
      <c r="M8" s="90"/>
    </row>
    <row r="9" spans="1:15" s="101" customFormat="1" ht="11.25" customHeight="1" thickTop="1" x14ac:dyDescent="0.2">
      <c r="A9" s="87" t="s">
        <v>49</v>
      </c>
      <c r="B9" s="92"/>
      <c r="C9" s="87"/>
      <c r="D9" s="87"/>
      <c r="E9" s="87"/>
      <c r="F9" s="87"/>
      <c r="G9" s="87"/>
      <c r="H9" s="93"/>
      <c r="I9" s="93"/>
      <c r="J9" s="93"/>
      <c r="K9" s="93"/>
      <c r="L9" s="93"/>
      <c r="M9" s="87"/>
    </row>
    <row r="10" spans="1:15" s="101" customFormat="1" ht="11.25" x14ac:dyDescent="0.2">
      <c r="B10" s="135" t="s">
        <v>376</v>
      </c>
      <c r="C10" s="104"/>
    </row>
    <row r="11" spans="1:15" s="101" customFormat="1" ht="11.25" customHeight="1" thickBo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5" s="101" customFormat="1" ht="14.25" customHeight="1" thickTop="1" x14ac:dyDescent="0.2">
      <c r="A12" s="82" t="s">
        <v>213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5" s="101" customFormat="1" ht="11.25" x14ac:dyDescent="0.2">
      <c r="B13" s="135" t="s">
        <v>377</v>
      </c>
    </row>
    <row r="14" spans="1:15" s="101" customFormat="1" ht="11.25" x14ac:dyDescent="0.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5" s="101" customFormat="1" ht="14.25" customHeight="1" x14ac:dyDescent="0.2">
      <c r="A15" s="82" t="s">
        <v>214</v>
      </c>
      <c r="B15" s="82"/>
      <c r="C15" s="82"/>
      <c r="D15" s="82"/>
      <c r="E15" s="82"/>
      <c r="F15" s="82"/>
      <c r="G15" s="82"/>
      <c r="H15" s="82"/>
      <c r="I15" s="82"/>
      <c r="J15" s="94" t="s">
        <v>216</v>
      </c>
      <c r="K15" s="95"/>
      <c r="L15" s="94" t="s">
        <v>215</v>
      </c>
      <c r="M15" s="82"/>
    </row>
    <row r="16" spans="1:15" s="101" customFormat="1" ht="11.25" x14ac:dyDescent="0.2">
      <c r="B16" s="135" t="s">
        <v>378</v>
      </c>
      <c r="J16" s="136" t="s">
        <v>379</v>
      </c>
      <c r="K16" s="103"/>
      <c r="L16" s="106">
        <v>53072</v>
      </c>
    </row>
    <row r="17" spans="1:13" s="101" customFormat="1" ht="12" thickBot="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107"/>
      <c r="K17" s="79"/>
      <c r="L17" s="107"/>
      <c r="M17" s="79"/>
    </row>
    <row r="18" spans="1:13" s="101" customFormat="1" ht="14.25" customHeight="1" thickTop="1" x14ac:dyDescent="0.2">
      <c r="A18" s="80" t="s">
        <v>365</v>
      </c>
      <c r="B18" s="82"/>
      <c r="C18" s="82"/>
      <c r="D18" s="82"/>
      <c r="E18" s="82"/>
      <c r="F18" s="82"/>
      <c r="G18" s="93"/>
      <c r="H18" s="96" t="s">
        <v>217</v>
      </c>
      <c r="I18" s="82"/>
      <c r="J18" s="82"/>
      <c r="K18" s="82"/>
      <c r="L18" s="82"/>
      <c r="M18" s="82"/>
    </row>
    <row r="19" spans="1:13" s="101" customFormat="1" ht="11.25" x14ac:dyDescent="0.2">
      <c r="B19" s="135"/>
      <c r="C19" s="135" t="s">
        <v>381</v>
      </c>
      <c r="G19" s="103"/>
      <c r="H19" s="106"/>
      <c r="I19" s="135" t="s">
        <v>382</v>
      </c>
    </row>
    <row r="20" spans="1:13" s="101" customFormat="1" ht="11.25" x14ac:dyDescent="0.2">
      <c r="A20" s="105"/>
      <c r="B20" s="105"/>
      <c r="C20" s="105"/>
      <c r="D20" s="105"/>
      <c r="E20" s="105"/>
      <c r="F20" s="105"/>
      <c r="G20" s="105"/>
      <c r="H20" s="108"/>
      <c r="I20" s="139" t="s">
        <v>383</v>
      </c>
      <c r="J20" s="105"/>
      <c r="K20" s="105"/>
      <c r="L20" s="105"/>
      <c r="M20" s="105"/>
    </row>
    <row r="21" spans="1:13" s="101" customFormat="1" ht="14.25" customHeight="1" x14ac:dyDescent="0.2">
      <c r="A21" s="82"/>
      <c r="B21" s="82"/>
      <c r="C21" s="82"/>
      <c r="D21" s="82"/>
      <c r="E21" s="82"/>
      <c r="F21" s="81" t="s">
        <v>220</v>
      </c>
      <c r="G21" s="82"/>
      <c r="H21" s="82"/>
      <c r="I21" s="82"/>
      <c r="J21" s="82"/>
      <c r="K21" s="82"/>
      <c r="L21" s="82"/>
      <c r="M21" s="82"/>
    </row>
    <row r="22" spans="1:13" s="101" customFormat="1" ht="11.25" x14ac:dyDescent="0.2">
      <c r="A22" s="82" t="s">
        <v>218</v>
      </c>
      <c r="B22" s="97"/>
      <c r="C22" s="82" t="s">
        <v>219</v>
      </c>
      <c r="D22" s="82"/>
      <c r="E22" s="97"/>
      <c r="F22" s="82" t="s">
        <v>221</v>
      </c>
      <c r="G22" s="82"/>
      <c r="H22" s="82"/>
      <c r="I22" s="82"/>
      <c r="J22" s="82"/>
      <c r="K22" s="82"/>
      <c r="L22" s="82"/>
      <c r="M22" s="82"/>
    </row>
    <row r="23" spans="1:13" s="101" customFormat="1" ht="11.25" x14ac:dyDescent="0.2">
      <c r="B23" s="138">
        <v>200000</v>
      </c>
      <c r="C23" s="137">
        <v>43647</v>
      </c>
      <c r="E23" s="109"/>
      <c r="F23" s="135" t="s">
        <v>380</v>
      </c>
    </row>
    <row r="24" spans="1:13" s="101" customFormat="1" ht="12" thickBot="1" x14ac:dyDescent="0.25">
      <c r="A24" s="79"/>
      <c r="B24" s="110"/>
      <c r="C24" s="79"/>
      <c r="D24" s="79"/>
      <c r="E24" s="110"/>
      <c r="F24" s="79"/>
      <c r="G24" s="79"/>
      <c r="H24" s="79"/>
      <c r="I24" s="79"/>
      <c r="J24" s="79"/>
      <c r="K24" s="79"/>
      <c r="L24" s="79"/>
      <c r="M24" s="79"/>
    </row>
    <row r="25" spans="1:13" s="101" customFormat="1" ht="13.5" customHeight="1" thickTop="1" x14ac:dyDescent="0.2">
      <c r="A25" s="82"/>
      <c r="B25" s="82"/>
      <c r="C25" s="82"/>
      <c r="D25" s="82"/>
      <c r="E25" s="82"/>
      <c r="F25" s="81" t="s">
        <v>222</v>
      </c>
      <c r="G25" s="82"/>
      <c r="H25" s="82"/>
      <c r="I25" s="82"/>
      <c r="J25" s="82"/>
      <c r="K25" s="82"/>
      <c r="L25" s="82"/>
      <c r="M25" s="82"/>
    </row>
    <row r="26" spans="1:13" s="101" customFormat="1" ht="11.25" x14ac:dyDescent="0.2">
      <c r="A26" s="82" t="s">
        <v>218</v>
      </c>
      <c r="B26" s="97"/>
      <c r="C26" s="82" t="s">
        <v>219</v>
      </c>
      <c r="D26" s="82"/>
      <c r="E26" s="97"/>
      <c r="F26" s="82" t="s">
        <v>221</v>
      </c>
      <c r="G26" s="82"/>
      <c r="H26" s="82"/>
      <c r="I26" s="82"/>
      <c r="J26" s="82"/>
      <c r="K26" s="82"/>
      <c r="L26" s="82"/>
      <c r="M26" s="82"/>
    </row>
    <row r="27" spans="1:13" s="101" customFormat="1" ht="11.25" x14ac:dyDescent="0.2">
      <c r="B27" s="138">
        <v>200000</v>
      </c>
      <c r="C27" s="137">
        <v>43647</v>
      </c>
      <c r="E27" s="109"/>
      <c r="F27" s="135" t="s">
        <v>380</v>
      </c>
    </row>
    <row r="28" spans="1:13" s="101" customFormat="1" ht="12" thickBot="1" x14ac:dyDescent="0.25">
      <c r="A28" s="79"/>
      <c r="B28" s="110"/>
      <c r="C28" s="79"/>
      <c r="D28" s="79"/>
      <c r="E28" s="110"/>
      <c r="F28" s="79"/>
      <c r="G28" s="79"/>
      <c r="H28" s="79"/>
      <c r="I28" s="79"/>
      <c r="J28" s="79"/>
      <c r="K28" s="79"/>
      <c r="L28" s="79"/>
      <c r="M28" s="79"/>
    </row>
    <row r="29" spans="1:13" s="101" customFormat="1" ht="14.25" customHeight="1" thickTop="1" x14ac:dyDescent="0.2">
      <c r="A29" s="81" t="s">
        <v>223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s="101" customFormat="1" ht="11.25" x14ac:dyDescent="0.2">
      <c r="A30" s="82" t="s">
        <v>224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s="101" customFormat="1" ht="11.25" x14ac:dyDescent="0.2">
      <c r="A31" s="87" t="s">
        <v>225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3" s="101" customFormat="1" ht="11.25" x14ac:dyDescent="0.2">
      <c r="A32" s="98" t="s">
        <v>366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s="101" customFormat="1" ht="14.25" customHeight="1" x14ac:dyDescent="0.2">
      <c r="A33" s="82" t="s">
        <v>226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94" t="s">
        <v>229</v>
      </c>
      <c r="M33" s="82"/>
    </row>
    <row r="34" spans="1:13" s="101" customFormat="1" ht="11.25" x14ac:dyDescent="0.2">
      <c r="L34" s="106"/>
    </row>
    <row r="35" spans="1:13" s="101" customFormat="1" ht="11.25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8"/>
      <c r="M35" s="105"/>
    </row>
    <row r="36" spans="1:13" s="101" customFormat="1" ht="14.25" customHeight="1" x14ac:dyDescent="0.2">
      <c r="A36" s="82" t="s">
        <v>227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00" t="s">
        <v>229</v>
      </c>
      <c r="M36" s="82"/>
    </row>
    <row r="37" spans="1:13" s="101" customFormat="1" ht="11.25" x14ac:dyDescent="0.2">
      <c r="L37" s="106"/>
    </row>
    <row r="38" spans="1:13" s="101" customFormat="1" ht="11.25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8"/>
      <c r="M38" s="105"/>
    </row>
    <row r="39" spans="1:13" s="101" customFormat="1" ht="14.25" customHeight="1" x14ac:dyDescent="0.2">
      <c r="A39" s="82" t="s">
        <v>228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00" t="s">
        <v>229</v>
      </c>
      <c r="M39" s="82"/>
    </row>
    <row r="40" spans="1:13" s="101" customFormat="1" ht="11.25" x14ac:dyDescent="0.2">
      <c r="L40" s="106"/>
    </row>
    <row r="41" spans="1:13" s="101" customFormat="1" ht="12" thickBot="1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107"/>
      <c r="M41" s="79"/>
    </row>
    <row r="42" spans="1:13" s="101" customFormat="1" ht="14.25" customHeight="1" thickTop="1" x14ac:dyDescent="0.2"/>
    <row r="43" spans="1:13" s="101" customFormat="1" ht="14.25" customHeight="1" x14ac:dyDescent="0.2"/>
    <row r="44" spans="1:13" s="101" customFormat="1" ht="14.25" customHeight="1" x14ac:dyDescent="0.2">
      <c r="I44" s="102"/>
      <c r="J44" s="102"/>
    </row>
    <row r="45" spans="1:13" s="101" customFormat="1" ht="11.25" x14ac:dyDescent="0.2">
      <c r="I45" s="102"/>
      <c r="J45" s="102"/>
    </row>
    <row r="46" spans="1:13" s="101" customFormat="1" ht="11.25" x14ac:dyDescent="0.2">
      <c r="D46" s="111"/>
      <c r="E46" s="102"/>
      <c r="F46" s="102"/>
      <c r="G46" s="102"/>
      <c r="H46" s="102"/>
      <c r="I46" s="102"/>
      <c r="J46" s="102"/>
    </row>
    <row r="47" spans="1:13" s="101" customFormat="1" ht="11.25" x14ac:dyDescent="0.2"/>
    <row r="48" spans="1:13" s="101" customFormat="1" ht="11.25" x14ac:dyDescent="0.2"/>
    <row r="49" s="101" customFormat="1" ht="11.25" x14ac:dyDescent="0.2"/>
    <row r="50" s="101" customFormat="1" ht="11.25" x14ac:dyDescent="0.2"/>
    <row r="51" s="101" customFormat="1" ht="11.25" x14ac:dyDescent="0.2"/>
    <row r="52" s="101" customFormat="1" ht="11.25" x14ac:dyDescent="0.2"/>
    <row r="53" s="101" customFormat="1" ht="11.25" x14ac:dyDescent="0.2"/>
    <row r="54" s="101" customFormat="1" ht="11.25" x14ac:dyDescent="0.2"/>
    <row r="55" s="101" customFormat="1" ht="11.25" x14ac:dyDescent="0.2"/>
    <row r="56" s="101" customFormat="1" ht="11.25" x14ac:dyDescent="0.2"/>
    <row r="57" s="101" customFormat="1" ht="11.25" x14ac:dyDescent="0.2"/>
    <row r="58" s="101" customFormat="1" ht="11.25" x14ac:dyDescent="0.2"/>
    <row r="59" s="101" customFormat="1" ht="11.25" x14ac:dyDescent="0.2"/>
    <row r="60" s="101" customFormat="1" ht="11.25" x14ac:dyDescent="0.2"/>
    <row r="61" s="101" customFormat="1" ht="11.25" x14ac:dyDescent="0.2"/>
    <row r="62" s="101" customFormat="1" ht="11.25" x14ac:dyDescent="0.2"/>
    <row r="63" s="101" customFormat="1" ht="11.25" x14ac:dyDescent="0.2"/>
    <row r="64" s="101" customFormat="1" ht="11.25" x14ac:dyDescent="0.2"/>
    <row r="65" s="101" customFormat="1" ht="11.25" x14ac:dyDescent="0.2"/>
    <row r="66" s="101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5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sqref="A1:IV6553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119" t="s">
        <v>157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 x14ac:dyDescent="0.25">
      <c r="A2" s="11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A4" s="120" t="s">
        <v>362</v>
      </c>
      <c r="B4" s="120"/>
      <c r="C4" s="120"/>
      <c r="D4" s="120"/>
      <c r="E4" s="121"/>
      <c r="F4" s="121"/>
      <c r="G4" s="121"/>
      <c r="H4" s="121"/>
      <c r="I4" s="121"/>
      <c r="J4" s="121"/>
      <c r="K4" s="121"/>
      <c r="L4" s="121"/>
      <c r="M4" s="121"/>
    </row>
    <row r="5" spans="1:13" x14ac:dyDescent="0.2">
      <c r="A5" s="120"/>
      <c r="B5" s="120" t="s">
        <v>211</v>
      </c>
      <c r="C5" s="120"/>
      <c r="D5" s="120"/>
      <c r="E5" s="121"/>
      <c r="F5" s="121"/>
      <c r="G5" s="121"/>
      <c r="H5" s="121"/>
      <c r="I5" s="121"/>
      <c r="J5" s="121"/>
      <c r="K5" s="121"/>
      <c r="L5" s="121"/>
      <c r="M5" s="121"/>
    </row>
    <row r="6" spans="1:13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x14ac:dyDescent="0.2">
      <c r="A7" s="121"/>
      <c r="B7" s="121" t="s">
        <v>288</v>
      </c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x14ac:dyDescent="0.2">
      <c r="A8" s="121"/>
      <c r="B8" s="121" t="s">
        <v>287</v>
      </c>
      <c r="C8" s="59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x14ac:dyDescent="0.2">
      <c r="A9" s="121"/>
      <c r="B9" s="121" t="s">
        <v>368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x14ac:dyDescent="0.2">
      <c r="A10" s="121"/>
      <c r="B10" s="121" t="s">
        <v>334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x14ac:dyDescent="0.2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x14ac:dyDescent="0.2">
      <c r="A13" s="121"/>
      <c r="B13" s="121" t="s">
        <v>291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x14ac:dyDescent="0.2">
      <c r="A14" s="121"/>
      <c r="B14" s="121" t="s">
        <v>292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x14ac:dyDescent="0.2">
      <c r="A15" s="121"/>
      <c r="B15" s="121" t="s">
        <v>333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x14ac:dyDescent="0.2">
      <c r="A16" s="121"/>
      <c r="B16" s="121" t="s">
        <v>332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x14ac:dyDescent="0.2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12.95" customHeight="1" x14ac:dyDescent="0.2">
      <c r="A18" s="121"/>
      <c r="B18" s="120" t="s">
        <v>327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x14ac:dyDescent="0.2">
      <c r="A19" s="121"/>
      <c r="B19" s="120" t="s">
        <v>328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x14ac:dyDescent="0.2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x14ac:dyDescent="0.2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x14ac:dyDescent="0.2">
      <c r="A22" s="121"/>
      <c r="B22" s="121" t="s">
        <v>290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x14ac:dyDescent="0.2">
      <c r="A23" s="121"/>
      <c r="B23" s="121" t="s">
        <v>326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x14ac:dyDescent="0.2">
      <c r="A24" s="121"/>
      <c r="B24" s="121" t="s">
        <v>330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x14ac:dyDescent="0.2">
      <c r="A25" s="121"/>
      <c r="B25" s="121" t="s">
        <v>331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x14ac:dyDescent="0.2">
      <c r="A27" s="121"/>
      <c r="B27" s="120" t="s">
        <v>289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x14ac:dyDescent="0.2">
      <c r="A28" s="121"/>
      <c r="B28" s="120" t="s">
        <v>329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x14ac:dyDescent="0.2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ht="12.95" customHeight="1" x14ac:dyDescent="0.2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59"/>
      <c r="M30" s="59"/>
    </row>
    <row r="31" spans="1:13" ht="12.95" customHeight="1" x14ac:dyDescent="0.2">
      <c r="A31" s="122"/>
      <c r="B31" s="121" t="s">
        <v>293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12.95" customHeight="1" x14ac:dyDescent="0.2">
      <c r="A32" s="122"/>
      <c r="B32" s="121" t="s">
        <v>294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2.95" customHeight="1" x14ac:dyDescent="0.2">
      <c r="A33" s="122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ht="12.95" customHeight="1" x14ac:dyDescent="0.2">
      <c r="A34" s="122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spans="1:13" ht="12.95" customHeight="1" x14ac:dyDescent="0.2">
      <c r="A35" s="122"/>
      <c r="B35" s="121" t="s">
        <v>324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</row>
    <row r="36" spans="1:13" ht="12.95" customHeight="1" x14ac:dyDescent="0.2">
      <c r="A36" s="122"/>
      <c r="B36" s="121" t="s">
        <v>325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1:13" ht="12.95" customHeight="1" x14ac:dyDescent="0.2">
      <c r="A37" s="122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13" ht="12.95" customHeight="1" x14ac:dyDescent="0.2">
      <c r="A38" s="122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</row>
    <row r="39" spans="1:13" ht="12.95" customHeight="1" x14ac:dyDescent="0.2">
      <c r="A39" s="122"/>
      <c r="B39" s="121" t="s">
        <v>323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12.95" customHeight="1" x14ac:dyDescent="0.2">
      <c r="A40" s="122"/>
      <c r="B40" s="121" t="s">
        <v>295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1" spans="1:13" ht="12.95" customHeight="1" x14ac:dyDescent="0.2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95" customHeight="1" x14ac:dyDescent="0.2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95" customHeight="1" x14ac:dyDescent="0.2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95" customHeight="1" x14ac:dyDescent="0.2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95" customHeight="1" x14ac:dyDescent="0.2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95" customHeight="1" x14ac:dyDescent="0.2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95" customHeight="1" x14ac:dyDescent="0.2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95" customHeight="1" x14ac:dyDescent="0.2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9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9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9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9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9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9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9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9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9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9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password="E6AA" sheet="1" selectLockedCells="1" selectUnlockedCells="1"/>
  <phoneticPr fontId="15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M58" sqref="M58"/>
    </sheetView>
  </sheetViews>
  <sheetFormatPr defaultRowHeight="12.75" x14ac:dyDescent="0.2"/>
  <cols>
    <col min="1" max="1" width="30.7109375" customWidth="1"/>
    <col min="4" max="4" width="11.7109375" bestFit="1" customWidth="1"/>
    <col min="5" max="5" width="12.85546875" bestFit="1" customWidth="1"/>
    <col min="9" max="9" width="12.28515625" bestFit="1" customWidth="1"/>
    <col min="10" max="10" width="12.85546875" bestFit="1" customWidth="1"/>
    <col min="12" max="12" width="5.7109375" customWidth="1"/>
  </cols>
  <sheetData>
    <row r="1" spans="1:13" ht="18" x14ac:dyDescent="0.25">
      <c r="A1" s="54" t="s">
        <v>49</v>
      </c>
      <c r="B1" s="58" t="str">
        <f>'Signature Page'!$B$10</f>
        <v>Cooperative Educational Service Agency #1</v>
      </c>
    </row>
    <row r="2" spans="1:13" ht="18" x14ac:dyDescent="0.25">
      <c r="A2" s="9" t="s">
        <v>50</v>
      </c>
      <c r="B2" s="35" t="s">
        <v>367</v>
      </c>
    </row>
    <row r="4" spans="1:13" ht="18" x14ac:dyDescent="0.25">
      <c r="F4" s="112" t="s">
        <v>243</v>
      </c>
    </row>
    <row r="5" spans="1:13" ht="18" x14ac:dyDescent="0.25">
      <c r="F5" s="112" t="s">
        <v>244</v>
      </c>
    </row>
    <row r="6" spans="1:13" ht="18" x14ac:dyDescent="0.25">
      <c r="F6" s="112" t="s">
        <v>245</v>
      </c>
    </row>
    <row r="9" spans="1:13" x14ac:dyDescent="0.2">
      <c r="H9" s="6" t="s">
        <v>202</v>
      </c>
      <c r="I9" s="6" t="s">
        <v>202</v>
      </c>
    </row>
    <row r="10" spans="1:13" x14ac:dyDescent="0.2">
      <c r="B10" s="6"/>
      <c r="C10" s="6" t="s">
        <v>247</v>
      </c>
      <c r="D10" s="6" t="s">
        <v>247</v>
      </c>
      <c r="G10" s="6" t="s">
        <v>195</v>
      </c>
      <c r="H10" s="6" t="s">
        <v>252</v>
      </c>
      <c r="I10" s="6" t="s">
        <v>254</v>
      </c>
    </row>
    <row r="11" spans="1:13" x14ac:dyDescent="0.2">
      <c r="B11" s="6" t="s">
        <v>216</v>
      </c>
      <c r="C11" s="6" t="s">
        <v>248</v>
      </c>
      <c r="D11" s="6" t="s">
        <v>249</v>
      </c>
      <c r="E11" s="6" t="s">
        <v>202</v>
      </c>
      <c r="F11" s="6" t="s">
        <v>251</v>
      </c>
      <c r="G11" s="6" t="s">
        <v>251</v>
      </c>
      <c r="H11" s="6" t="s">
        <v>253</v>
      </c>
      <c r="I11" s="6" t="s">
        <v>253</v>
      </c>
      <c r="J11" s="114" t="s">
        <v>255</v>
      </c>
      <c r="K11" s="114" t="s">
        <v>257</v>
      </c>
    </row>
    <row r="12" spans="1:13" x14ac:dyDescent="0.2">
      <c r="B12" s="113" t="s">
        <v>246</v>
      </c>
      <c r="C12" s="113" t="s">
        <v>246</v>
      </c>
      <c r="D12" s="113" t="s">
        <v>246</v>
      </c>
      <c r="E12" s="113" t="s">
        <v>250</v>
      </c>
      <c r="F12" s="113" t="s">
        <v>252</v>
      </c>
      <c r="G12" s="113" t="s">
        <v>246</v>
      </c>
      <c r="H12" s="113" t="s">
        <v>197</v>
      </c>
      <c r="I12" s="113" t="s">
        <v>197</v>
      </c>
      <c r="J12" s="113" t="s">
        <v>256</v>
      </c>
      <c r="K12" s="113" t="s">
        <v>246</v>
      </c>
      <c r="M12" s="113" t="s">
        <v>258</v>
      </c>
    </row>
    <row r="14" spans="1:13" x14ac:dyDescent="0.2">
      <c r="A14" s="3" t="s">
        <v>259</v>
      </c>
    </row>
    <row r="15" spans="1:13" x14ac:dyDescent="0.2">
      <c r="A15" s="15" t="s">
        <v>260</v>
      </c>
      <c r="M15">
        <f>SUM(B15:K15)</f>
        <v>0</v>
      </c>
    </row>
    <row r="16" spans="1:13" x14ac:dyDescent="0.2">
      <c r="A16" s="15" t="s">
        <v>261</v>
      </c>
      <c r="M16">
        <f>SUM(B16:K16)</f>
        <v>0</v>
      </c>
    </row>
    <row r="17" spans="1:13" x14ac:dyDescent="0.2">
      <c r="A17" s="15" t="s">
        <v>262</v>
      </c>
      <c r="M17">
        <f>SUM(B17:K17)</f>
        <v>0</v>
      </c>
    </row>
    <row r="18" spans="1:13" x14ac:dyDescent="0.2">
      <c r="A18" s="15" t="s">
        <v>263</v>
      </c>
      <c r="M18">
        <f>SUM(B18:K18)</f>
        <v>0</v>
      </c>
    </row>
    <row r="19" spans="1:13" x14ac:dyDescent="0.2">
      <c r="A19" s="15" t="s">
        <v>264</v>
      </c>
      <c r="M19">
        <f>SUM(B19:K19)</f>
        <v>0</v>
      </c>
    </row>
    <row r="21" spans="1:13" x14ac:dyDescent="0.2">
      <c r="A21" s="15" t="s">
        <v>265</v>
      </c>
      <c r="B21" s="115">
        <f>SUM(B15:B19)</f>
        <v>0</v>
      </c>
      <c r="C21" s="115">
        <f t="shared" ref="C21:M21" si="0">SUM(C15:C19)</f>
        <v>0</v>
      </c>
      <c r="D21" s="115">
        <f t="shared" si="0"/>
        <v>0</v>
      </c>
      <c r="E21" s="115">
        <f t="shared" si="0"/>
        <v>0</v>
      </c>
      <c r="F21" s="115">
        <f t="shared" si="0"/>
        <v>0</v>
      </c>
      <c r="G21" s="115">
        <f t="shared" si="0"/>
        <v>0</v>
      </c>
      <c r="H21" s="115">
        <f t="shared" si="0"/>
        <v>0</v>
      </c>
      <c r="I21" s="115">
        <f t="shared" si="0"/>
        <v>0</v>
      </c>
      <c r="J21" s="115">
        <f t="shared" si="0"/>
        <v>0</v>
      </c>
      <c r="K21" s="115">
        <f t="shared" si="0"/>
        <v>0</v>
      </c>
      <c r="L21" s="115"/>
      <c r="M21" s="115">
        <f t="shared" si="0"/>
        <v>0</v>
      </c>
    </row>
    <row r="24" spans="1:13" x14ac:dyDescent="0.2">
      <c r="A24" s="3" t="s">
        <v>266</v>
      </c>
    </row>
    <row r="25" spans="1:13" x14ac:dyDescent="0.2">
      <c r="A25" s="15" t="s">
        <v>267</v>
      </c>
    </row>
    <row r="26" spans="1:13" x14ac:dyDescent="0.2">
      <c r="A26" s="15" t="s">
        <v>268</v>
      </c>
      <c r="M26">
        <f>SUM(B26:K26)</f>
        <v>0</v>
      </c>
    </row>
    <row r="27" spans="1:13" x14ac:dyDescent="0.2">
      <c r="A27" s="15" t="s">
        <v>269</v>
      </c>
      <c r="M27">
        <f>SUM(B27:K27)</f>
        <v>0</v>
      </c>
    </row>
    <row r="28" spans="1:13" x14ac:dyDescent="0.2">
      <c r="A28" s="15" t="s">
        <v>270</v>
      </c>
    </row>
    <row r="29" spans="1:13" x14ac:dyDescent="0.2">
      <c r="A29" s="15" t="s">
        <v>268</v>
      </c>
      <c r="M29">
        <f>SUM(B29:K29)</f>
        <v>0</v>
      </c>
    </row>
    <row r="30" spans="1:13" x14ac:dyDescent="0.2">
      <c r="A30" s="15" t="s">
        <v>269</v>
      </c>
      <c r="M30">
        <f>SUM(B30:K30)</f>
        <v>0</v>
      </c>
    </row>
    <row r="31" spans="1:13" x14ac:dyDescent="0.2">
      <c r="A31" s="15" t="s">
        <v>271</v>
      </c>
    </row>
    <row r="32" spans="1:13" x14ac:dyDescent="0.2">
      <c r="A32" s="15" t="s">
        <v>268</v>
      </c>
      <c r="M32">
        <f>SUM(B32:K32)</f>
        <v>0</v>
      </c>
    </row>
    <row r="33" spans="1:13" x14ac:dyDescent="0.2">
      <c r="A33" s="15" t="s">
        <v>269</v>
      </c>
      <c r="M33">
        <f>SUM(B33:K33)</f>
        <v>0</v>
      </c>
    </row>
    <row r="35" spans="1:13" x14ac:dyDescent="0.2">
      <c r="A35" s="15" t="s">
        <v>272</v>
      </c>
      <c r="B35" s="115">
        <f>SUM(B26:B33)</f>
        <v>0</v>
      </c>
      <c r="C35" s="115">
        <f t="shared" ref="C35:M35" si="1">SUM(C26:C33)</f>
        <v>0</v>
      </c>
      <c r="D35" s="115">
        <f t="shared" si="1"/>
        <v>0</v>
      </c>
      <c r="E35" s="115">
        <f t="shared" si="1"/>
        <v>0</v>
      </c>
      <c r="F35" s="115">
        <f t="shared" si="1"/>
        <v>0</v>
      </c>
      <c r="G35" s="115">
        <f t="shared" si="1"/>
        <v>0</v>
      </c>
      <c r="H35" s="115">
        <f t="shared" si="1"/>
        <v>0</v>
      </c>
      <c r="I35" s="115">
        <f t="shared" si="1"/>
        <v>0</v>
      </c>
      <c r="J35" s="115">
        <f t="shared" si="1"/>
        <v>0</v>
      </c>
      <c r="K35" s="115">
        <f t="shared" si="1"/>
        <v>0</v>
      </c>
      <c r="L35" s="115"/>
      <c r="M35" s="115">
        <f t="shared" si="1"/>
        <v>0</v>
      </c>
    </row>
    <row r="38" spans="1:13" x14ac:dyDescent="0.2">
      <c r="A38" s="15" t="s">
        <v>273</v>
      </c>
    </row>
    <row r="39" spans="1:13" x14ac:dyDescent="0.2">
      <c r="A39" s="15" t="s">
        <v>274</v>
      </c>
      <c r="B39">
        <f>+B21-B35</f>
        <v>0</v>
      </c>
      <c r="C39">
        <f t="shared" ref="C39:M39" si="2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spans="1:13" x14ac:dyDescent="0.2">
      <c r="A41" s="15" t="s">
        <v>279</v>
      </c>
    </row>
    <row r="42" spans="1:13" x14ac:dyDescent="0.2">
      <c r="A42" s="15" t="s">
        <v>280</v>
      </c>
      <c r="M42">
        <f>SUM(B42:K42)</f>
        <v>0</v>
      </c>
    </row>
    <row r="43" spans="1:13" x14ac:dyDescent="0.2">
      <c r="A43" s="15" t="s">
        <v>281</v>
      </c>
      <c r="M43">
        <f>SUM(B43:K43)</f>
        <v>0</v>
      </c>
    </row>
    <row r="45" spans="1:13" x14ac:dyDescent="0.2">
      <c r="A45" s="15" t="s">
        <v>282</v>
      </c>
    </row>
    <row r="46" spans="1:13" x14ac:dyDescent="0.2">
      <c r="A46" s="15" t="s">
        <v>283</v>
      </c>
      <c r="B46" s="115">
        <f>SUM(B42:B43)</f>
        <v>0</v>
      </c>
      <c r="C46" s="115">
        <f t="shared" ref="C46:M46" si="3">SUM(C42:C43)</f>
        <v>0</v>
      </c>
      <c r="D46" s="115">
        <f t="shared" si="3"/>
        <v>0</v>
      </c>
      <c r="E46" s="115">
        <f t="shared" si="3"/>
        <v>0</v>
      </c>
      <c r="F46" s="115">
        <f t="shared" si="3"/>
        <v>0</v>
      </c>
      <c r="G46" s="115">
        <f t="shared" si="3"/>
        <v>0</v>
      </c>
      <c r="H46" s="115">
        <f t="shared" si="3"/>
        <v>0</v>
      </c>
      <c r="I46" s="115">
        <f t="shared" si="3"/>
        <v>0</v>
      </c>
      <c r="J46" s="115">
        <f t="shared" si="3"/>
        <v>0</v>
      </c>
      <c r="K46" s="115">
        <f t="shared" si="3"/>
        <v>0</v>
      </c>
      <c r="L46" s="115"/>
      <c r="M46" s="115">
        <f t="shared" si="3"/>
        <v>0</v>
      </c>
    </row>
    <row r="49" spans="1:13" x14ac:dyDescent="0.2">
      <c r="A49" s="15" t="s">
        <v>284</v>
      </c>
      <c r="B49">
        <f>+B39+B46</f>
        <v>0</v>
      </c>
      <c r="C49">
        <f t="shared" ref="C49:M49" si="4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M49">
        <f t="shared" si="4"/>
        <v>0</v>
      </c>
    </row>
    <row r="51" spans="1:13" x14ac:dyDescent="0.2">
      <c r="A51" s="15" t="s">
        <v>285</v>
      </c>
      <c r="M51">
        <f>SUM(B51:K51)</f>
        <v>0</v>
      </c>
    </row>
    <row r="54" spans="1:13" ht="13.5" thickBot="1" x14ac:dyDescent="0.25">
      <c r="A54" s="15" t="s">
        <v>286</v>
      </c>
      <c r="B54" s="118">
        <f>+B49+B51</f>
        <v>0</v>
      </c>
      <c r="C54" s="118">
        <f>+C49+C51</f>
        <v>0</v>
      </c>
      <c r="D54" s="118">
        <f t="shared" ref="D54:K54" si="5">+D49+D51</f>
        <v>0</v>
      </c>
      <c r="E54" s="118">
        <f t="shared" si="5"/>
        <v>0</v>
      </c>
      <c r="F54" s="118">
        <f t="shared" si="5"/>
        <v>0</v>
      </c>
      <c r="G54" s="118">
        <f t="shared" si="5"/>
        <v>0</v>
      </c>
      <c r="H54" s="118">
        <f t="shared" si="5"/>
        <v>0</v>
      </c>
      <c r="I54" s="118">
        <f t="shared" si="5"/>
        <v>0</v>
      </c>
      <c r="J54" s="118">
        <f t="shared" si="5"/>
        <v>0</v>
      </c>
      <c r="K54" s="118">
        <f t="shared" si="5"/>
        <v>0</v>
      </c>
      <c r="L54" s="118"/>
      <c r="M54" s="118">
        <f>+M49+M51</f>
        <v>0</v>
      </c>
    </row>
    <row r="55" spans="1:13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B25" zoomScale="130" zoomScaleNormal="130" workbookViewId="0">
      <selection activeCell="E34" sqref="E34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</cols>
  <sheetData>
    <row r="1" spans="1:4" ht="18" x14ac:dyDescent="0.25">
      <c r="A1" s="54" t="s">
        <v>49</v>
      </c>
      <c r="B1" s="58" t="str">
        <f>'Signature Page'!$B$10</f>
        <v>Cooperative Educational Service Agency #1</v>
      </c>
    </row>
    <row r="2" spans="1:4" ht="18" x14ac:dyDescent="0.25">
      <c r="A2" s="9" t="s">
        <v>50</v>
      </c>
      <c r="B2" s="35" t="s">
        <v>367</v>
      </c>
    </row>
    <row r="3" spans="1:4" ht="18" x14ac:dyDescent="0.25">
      <c r="C3" s="71" t="s">
        <v>0</v>
      </c>
      <c r="D3" s="11"/>
    </row>
    <row r="4" spans="1:4" ht="15.75" x14ac:dyDescent="0.25">
      <c r="C4" s="67" t="s">
        <v>41</v>
      </c>
    </row>
    <row r="5" spans="1:4" ht="15.75" x14ac:dyDescent="0.25">
      <c r="C5" s="1"/>
    </row>
    <row r="6" spans="1:4" ht="15.75" x14ac:dyDescent="0.25">
      <c r="C6" s="1"/>
    </row>
    <row r="7" spans="1:4" x14ac:dyDescent="0.2">
      <c r="B7" s="51" t="s">
        <v>155</v>
      </c>
      <c r="C7" s="51"/>
      <c r="D7" s="52"/>
    </row>
    <row r="8" spans="1:4" x14ac:dyDescent="0.2">
      <c r="B8" s="53" t="s">
        <v>156</v>
      </c>
      <c r="C8" s="53" t="s">
        <v>53</v>
      </c>
      <c r="D8" s="69" t="s">
        <v>53</v>
      </c>
    </row>
    <row r="9" spans="1:4" x14ac:dyDescent="0.2">
      <c r="B9" s="113" t="s">
        <v>41</v>
      </c>
      <c r="C9" s="117" t="s">
        <v>54</v>
      </c>
      <c r="D9" s="117" t="s">
        <v>41</v>
      </c>
    </row>
    <row r="10" spans="1:4" x14ac:dyDescent="0.2">
      <c r="A10" s="15" t="s">
        <v>1</v>
      </c>
    </row>
    <row r="11" spans="1:4" x14ac:dyDescent="0.2">
      <c r="A11" s="2" t="s">
        <v>2</v>
      </c>
      <c r="B11" s="64">
        <v>1397966.01</v>
      </c>
      <c r="C11" s="63">
        <v>-1397966.01</v>
      </c>
      <c r="D11" s="5">
        <f>+B11+C11</f>
        <v>0</v>
      </c>
    </row>
    <row r="12" spans="1:4" x14ac:dyDescent="0.2">
      <c r="A12" s="2" t="s">
        <v>43</v>
      </c>
      <c r="B12" s="64">
        <v>6907433.3300000001</v>
      </c>
      <c r="C12" s="63"/>
      <c r="D12" s="5">
        <f t="shared" ref="D12:D19" si="0">+B12+C12</f>
        <v>6907433.3300000001</v>
      </c>
    </row>
    <row r="13" spans="1:4" x14ac:dyDescent="0.2">
      <c r="A13" s="2" t="s">
        <v>42</v>
      </c>
      <c r="B13" s="64">
        <v>1687.54</v>
      </c>
      <c r="C13" s="63"/>
      <c r="D13" s="5">
        <f t="shared" si="0"/>
        <v>1687.54</v>
      </c>
    </row>
    <row r="14" spans="1:4" x14ac:dyDescent="0.2">
      <c r="A14" s="2" t="s">
        <v>5</v>
      </c>
      <c r="B14" s="64">
        <v>0</v>
      </c>
      <c r="C14" s="63"/>
      <c r="D14" s="5">
        <f t="shared" si="0"/>
        <v>0</v>
      </c>
    </row>
    <row r="15" spans="1:4" x14ac:dyDescent="0.2">
      <c r="A15" s="2" t="s">
        <v>3</v>
      </c>
      <c r="B15" s="64">
        <v>0</v>
      </c>
      <c r="C15" s="63"/>
      <c r="D15" s="5">
        <f t="shared" si="0"/>
        <v>0</v>
      </c>
    </row>
    <row r="16" spans="1:4" x14ac:dyDescent="0.2">
      <c r="A16" s="2" t="s">
        <v>11</v>
      </c>
      <c r="B16" s="66">
        <v>0</v>
      </c>
      <c r="C16" s="63"/>
      <c r="D16" s="5">
        <f t="shared" si="0"/>
        <v>0</v>
      </c>
    </row>
    <row r="17" spans="1:4" x14ac:dyDescent="0.2">
      <c r="A17" s="2" t="s">
        <v>44</v>
      </c>
      <c r="B17" s="66">
        <v>183258.88</v>
      </c>
      <c r="C17" s="63"/>
      <c r="D17" s="5">
        <f t="shared" si="0"/>
        <v>183258.88</v>
      </c>
    </row>
    <row r="18" spans="1:4" x14ac:dyDescent="0.2">
      <c r="A18" s="2" t="s">
        <v>29</v>
      </c>
      <c r="B18" s="66">
        <v>1491.61</v>
      </c>
      <c r="C18" s="63"/>
      <c r="D18" s="5">
        <f t="shared" si="0"/>
        <v>1491.61</v>
      </c>
    </row>
    <row r="19" spans="1:4" x14ac:dyDescent="0.2">
      <c r="A19" s="2" t="s">
        <v>30</v>
      </c>
      <c r="B19" s="65">
        <v>0</v>
      </c>
      <c r="C19" s="63"/>
      <c r="D19" s="13">
        <f t="shared" si="0"/>
        <v>0</v>
      </c>
    </row>
    <row r="20" spans="1:4" x14ac:dyDescent="0.2">
      <c r="A20" s="4" t="s">
        <v>34</v>
      </c>
      <c r="B20" s="124">
        <f>SUM(B11:B19)</f>
        <v>8491837.3699999992</v>
      </c>
      <c r="C20" s="63"/>
      <c r="D20" s="124">
        <f>SUM(D11:D19)</f>
        <v>7093871.3600000003</v>
      </c>
    </row>
    <row r="21" spans="1:4" x14ac:dyDescent="0.2">
      <c r="C21" s="63"/>
    </row>
    <row r="22" spans="1:4" x14ac:dyDescent="0.2">
      <c r="A22" s="15" t="s">
        <v>4</v>
      </c>
      <c r="C22" s="63"/>
    </row>
    <row r="23" spans="1:4" x14ac:dyDescent="0.2">
      <c r="A23" s="2" t="s">
        <v>6</v>
      </c>
      <c r="B23" s="64">
        <v>1152551.8799999999</v>
      </c>
      <c r="C23" s="63"/>
      <c r="D23" s="5">
        <f>+B23+C23</f>
        <v>1152551.8799999999</v>
      </c>
    </row>
    <row r="24" spans="1:4" x14ac:dyDescent="0.2">
      <c r="A24" s="2" t="s">
        <v>7</v>
      </c>
      <c r="B24" s="65">
        <v>0</v>
      </c>
      <c r="C24" s="63"/>
      <c r="D24" s="13">
        <f>+B24+C24</f>
        <v>0</v>
      </c>
    </row>
    <row r="25" spans="1:4" x14ac:dyDescent="0.2">
      <c r="A25" s="4" t="s">
        <v>275</v>
      </c>
      <c r="B25" s="124">
        <f>SUM(B23:B24)</f>
        <v>1152551.8799999999</v>
      </c>
      <c r="C25" s="63"/>
      <c r="D25" s="124">
        <f>SUM(D23:D24)</f>
        <v>1152551.8799999999</v>
      </c>
    </row>
    <row r="26" spans="1:4" x14ac:dyDescent="0.2">
      <c r="C26" s="63"/>
    </row>
    <row r="27" spans="1:4" x14ac:dyDescent="0.2">
      <c r="A27" s="15" t="s">
        <v>8</v>
      </c>
      <c r="C27" s="63"/>
    </row>
    <row r="28" spans="1:4" x14ac:dyDescent="0.2">
      <c r="A28" s="2" t="s">
        <v>31</v>
      </c>
      <c r="B28" s="64">
        <v>1453916.99</v>
      </c>
      <c r="C28" s="63"/>
      <c r="D28" s="5">
        <f>+B28+C28</f>
        <v>1453916.99</v>
      </c>
    </row>
    <row r="29" spans="1:4" x14ac:dyDescent="0.2">
      <c r="A29" s="2" t="s">
        <v>32</v>
      </c>
      <c r="B29" s="64">
        <v>0</v>
      </c>
      <c r="C29" s="63"/>
      <c r="D29" s="5">
        <f>+B29+C29</f>
        <v>0</v>
      </c>
    </row>
    <row r="30" spans="1:4" x14ac:dyDescent="0.2">
      <c r="A30" s="2" t="s">
        <v>9</v>
      </c>
      <c r="B30" s="64">
        <v>0</v>
      </c>
      <c r="C30" s="63"/>
      <c r="D30" s="5">
        <f>+B30+C30</f>
        <v>0</v>
      </c>
    </row>
    <row r="31" spans="1:4" x14ac:dyDescent="0.2">
      <c r="A31" s="2" t="s">
        <v>13</v>
      </c>
      <c r="B31" s="65">
        <v>366146.83</v>
      </c>
      <c r="C31" s="63"/>
      <c r="D31" s="13">
        <f>+B31+C31</f>
        <v>366146.83</v>
      </c>
    </row>
    <row r="32" spans="1:4" x14ac:dyDescent="0.2">
      <c r="A32" s="4" t="s">
        <v>276</v>
      </c>
      <c r="B32" s="124">
        <f>SUM(B28:B31)</f>
        <v>1820063.82</v>
      </c>
      <c r="C32" s="63"/>
      <c r="D32" s="124">
        <f>SUM(D28:D31)</f>
        <v>1820063.82</v>
      </c>
    </row>
    <row r="33" spans="1:4" x14ac:dyDescent="0.2">
      <c r="C33" s="63"/>
    </row>
    <row r="34" spans="1:4" x14ac:dyDescent="0.2">
      <c r="A34" s="15" t="s">
        <v>10</v>
      </c>
      <c r="C34" s="63"/>
    </row>
    <row r="35" spans="1:4" x14ac:dyDescent="0.2">
      <c r="A35" s="2" t="s">
        <v>12</v>
      </c>
      <c r="B35" s="64">
        <v>0</v>
      </c>
      <c r="C35" s="63"/>
      <c r="D35" s="5">
        <f>+B35+C35</f>
        <v>0</v>
      </c>
    </row>
    <row r="36" spans="1:4" x14ac:dyDescent="0.2">
      <c r="A36" s="2" t="s">
        <v>45</v>
      </c>
      <c r="B36" s="64">
        <v>1233033.8</v>
      </c>
      <c r="C36" s="63"/>
      <c r="D36" s="5">
        <f>+B36+C36</f>
        <v>1233033.8</v>
      </c>
    </row>
    <row r="37" spans="1:4" x14ac:dyDescent="0.2">
      <c r="A37" s="2" t="s">
        <v>33</v>
      </c>
      <c r="B37" s="65">
        <v>0</v>
      </c>
      <c r="C37" s="63"/>
      <c r="D37" s="13">
        <f>+B37+C37</f>
        <v>0</v>
      </c>
    </row>
    <row r="38" spans="1:4" x14ac:dyDescent="0.2">
      <c r="A38" s="4" t="s">
        <v>277</v>
      </c>
      <c r="B38" s="124">
        <f>SUM(B35:B37)</f>
        <v>1233033.8</v>
      </c>
      <c r="C38" s="63"/>
      <c r="D38" s="124">
        <f>SUM(D35:D37)</f>
        <v>1233033.8</v>
      </c>
    </row>
    <row r="39" spans="1:4" x14ac:dyDescent="0.2">
      <c r="C39" s="63"/>
    </row>
    <row r="40" spans="1:4" x14ac:dyDescent="0.2">
      <c r="A40" s="7" t="s">
        <v>278</v>
      </c>
      <c r="B40" s="123">
        <f>+B20+B25+B32+B38</f>
        <v>12697486.870000001</v>
      </c>
      <c r="C40" s="63"/>
      <c r="D40" s="123">
        <f>+D20+D25+D32+D38</f>
        <v>11299520.860000001</v>
      </c>
    </row>
    <row r="42" spans="1:4" x14ac:dyDescent="0.2">
      <c r="B42" t="s">
        <v>335</v>
      </c>
      <c r="D42" t="s">
        <v>335</v>
      </c>
    </row>
    <row r="43" spans="1:4" x14ac:dyDescent="0.2">
      <c r="B43" t="s">
        <v>336</v>
      </c>
      <c r="D43" t="s">
        <v>336</v>
      </c>
    </row>
    <row r="44" spans="1:4" x14ac:dyDescent="0.2">
      <c r="B44" t="s">
        <v>337</v>
      </c>
      <c r="D44" t="s">
        <v>343</v>
      </c>
    </row>
    <row r="45" spans="1:4" x14ac:dyDescent="0.2">
      <c r="B45" t="s">
        <v>338</v>
      </c>
      <c r="D45" t="s">
        <v>344</v>
      </c>
    </row>
    <row r="46" spans="1:4" x14ac:dyDescent="0.2">
      <c r="B46" t="s">
        <v>339</v>
      </c>
      <c r="D46" t="s">
        <v>345</v>
      </c>
    </row>
    <row r="47" spans="1:4" x14ac:dyDescent="0.2">
      <c r="B47" t="s">
        <v>340</v>
      </c>
      <c r="D47" t="s">
        <v>346</v>
      </c>
    </row>
    <row r="48" spans="1:4" x14ac:dyDescent="0.2">
      <c r="B48" t="s">
        <v>341</v>
      </c>
    </row>
    <row r="49" spans="2:2" x14ac:dyDescent="0.2">
      <c r="B49" t="s">
        <v>342</v>
      </c>
    </row>
  </sheetData>
  <sheetProtection selectLockedCells="1"/>
  <phoneticPr fontId="15" type="noConversion"/>
  <printOptions gridLines="1"/>
  <pageMargins left="0.75" right="0.75" top="0.75" bottom="0.75" header="0.5" footer="0.5"/>
  <pageSetup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opLeftCell="G22" zoomScaleNormal="100" workbookViewId="0">
      <selection activeCell="O42" sqref="O42"/>
    </sheetView>
  </sheetViews>
  <sheetFormatPr defaultRowHeight="12.75" x14ac:dyDescent="0.2"/>
  <cols>
    <col min="1" max="1" width="45.140625" customWidth="1"/>
    <col min="2" max="8" width="13.42578125" customWidth="1"/>
    <col min="9" max="10" width="15.5703125" customWidth="1"/>
    <col min="11" max="11" width="13.42578125" customWidth="1"/>
    <col min="12" max="12" width="15.5703125" customWidth="1"/>
  </cols>
  <sheetData>
    <row r="1" spans="1:12" ht="18" x14ac:dyDescent="0.25">
      <c r="A1" s="54" t="s">
        <v>49</v>
      </c>
      <c r="B1" s="125" t="str">
        <f>'Signature Page'!$B$10</f>
        <v>Cooperative Educational Service Agency #1</v>
      </c>
    </row>
    <row r="2" spans="1:12" ht="18" x14ac:dyDescent="0.25">
      <c r="A2" s="9" t="s">
        <v>50</v>
      </c>
      <c r="B2" s="35" t="str">
        <f>Revenues!B2</f>
        <v>2016-17</v>
      </c>
    </row>
    <row r="3" spans="1:12" ht="18" x14ac:dyDescent="0.25">
      <c r="C3" s="71" t="s">
        <v>0</v>
      </c>
      <c r="D3" s="6"/>
      <c r="E3" s="6"/>
      <c r="F3" s="6"/>
      <c r="G3" s="6"/>
      <c r="H3" s="6"/>
      <c r="K3" s="10"/>
    </row>
    <row r="4" spans="1:12" ht="15.75" x14ac:dyDescent="0.25">
      <c r="C4" s="67" t="s">
        <v>46</v>
      </c>
    </row>
    <row r="5" spans="1:12" ht="15.75" x14ac:dyDescent="0.25">
      <c r="K5" s="1"/>
    </row>
    <row r="6" spans="1:12" x14ac:dyDescent="0.2">
      <c r="B6" s="15" t="s">
        <v>370</v>
      </c>
      <c r="C6" s="15" t="s">
        <v>370</v>
      </c>
      <c r="I6" s="51" t="s">
        <v>202</v>
      </c>
      <c r="J6" s="51"/>
      <c r="K6" s="51"/>
      <c r="L6" s="52"/>
    </row>
    <row r="7" spans="1:12" x14ac:dyDescent="0.2">
      <c r="B7" s="6" t="s">
        <v>189</v>
      </c>
      <c r="C7" s="6" t="s">
        <v>190</v>
      </c>
      <c r="D7" s="6" t="s">
        <v>191</v>
      </c>
      <c r="E7" s="6" t="s">
        <v>192</v>
      </c>
      <c r="F7" s="6" t="s">
        <v>193</v>
      </c>
      <c r="G7" s="6" t="s">
        <v>194</v>
      </c>
      <c r="H7" s="6" t="s">
        <v>195</v>
      </c>
      <c r="I7" s="51" t="s">
        <v>201</v>
      </c>
      <c r="J7" s="134" t="s">
        <v>371</v>
      </c>
      <c r="K7" s="53" t="s">
        <v>53</v>
      </c>
      <c r="L7" s="116" t="s">
        <v>373</v>
      </c>
    </row>
    <row r="8" spans="1:12" x14ac:dyDescent="0.2">
      <c r="B8" s="68"/>
      <c r="C8" s="69" t="s">
        <v>196</v>
      </c>
      <c r="D8" s="69" t="s">
        <v>197</v>
      </c>
      <c r="E8" s="69" t="s">
        <v>198</v>
      </c>
      <c r="F8" s="69" t="s">
        <v>199</v>
      </c>
      <c r="G8" s="68"/>
      <c r="H8" s="68"/>
      <c r="I8" s="53" t="s">
        <v>203</v>
      </c>
      <c r="J8" s="53" t="s">
        <v>204</v>
      </c>
      <c r="K8" s="53" t="s">
        <v>204</v>
      </c>
      <c r="L8" s="53" t="s">
        <v>203</v>
      </c>
    </row>
    <row r="9" spans="1:12" ht="14.25" x14ac:dyDescent="0.2">
      <c r="A9" s="70" t="s">
        <v>14</v>
      </c>
      <c r="B9" s="47"/>
      <c r="C9" s="47"/>
      <c r="D9" s="47"/>
      <c r="E9" s="47"/>
      <c r="F9" s="47"/>
      <c r="G9" s="47"/>
      <c r="H9" s="47"/>
    </row>
    <row r="10" spans="1:12" x14ac:dyDescent="0.2">
      <c r="A10" s="2" t="s">
        <v>47</v>
      </c>
      <c r="B10" s="48"/>
      <c r="C10" s="48"/>
      <c r="D10" s="64">
        <v>0</v>
      </c>
      <c r="E10" s="48"/>
      <c r="F10" s="48"/>
      <c r="G10" s="48"/>
      <c r="H10" s="48"/>
      <c r="I10" s="5">
        <f>SUM(B10:H10)</f>
        <v>0</v>
      </c>
      <c r="J10" s="5"/>
      <c r="K10" s="63"/>
      <c r="L10" s="5">
        <f>+I10+K10</f>
        <v>0</v>
      </c>
    </row>
    <row r="11" spans="1:12" x14ac:dyDescent="0.2">
      <c r="A11" s="2" t="s">
        <v>25</v>
      </c>
      <c r="B11" s="65">
        <v>1587364.5</v>
      </c>
      <c r="C11" s="65">
        <v>600566.76</v>
      </c>
      <c r="D11" s="65">
        <v>122206.92</v>
      </c>
      <c r="E11" s="65">
        <v>86690.86</v>
      </c>
      <c r="F11" s="65">
        <v>2257.21</v>
      </c>
      <c r="G11" s="65">
        <v>0</v>
      </c>
      <c r="H11" s="65">
        <v>225</v>
      </c>
      <c r="I11" s="13">
        <f>SUM(B11:H11)</f>
        <v>2399311.2499999995</v>
      </c>
      <c r="J11" s="60"/>
      <c r="K11" s="63"/>
      <c r="L11" s="13">
        <f>+I11+K11</f>
        <v>2399311.2499999995</v>
      </c>
    </row>
    <row r="12" spans="1:12" x14ac:dyDescent="0.2">
      <c r="A12" s="4" t="s">
        <v>26</v>
      </c>
      <c r="B12" s="5">
        <f>SUM(B10:B11)</f>
        <v>1587364.5</v>
      </c>
      <c r="C12" s="5">
        <f t="shared" ref="C12:H12" si="0">SUM(C10:C11)</f>
        <v>600566.76</v>
      </c>
      <c r="D12" s="5">
        <f t="shared" si="0"/>
        <v>122206.92</v>
      </c>
      <c r="E12" s="5">
        <f t="shared" si="0"/>
        <v>86690.86</v>
      </c>
      <c r="F12" s="5">
        <f t="shared" si="0"/>
        <v>2257.21</v>
      </c>
      <c r="G12" s="5">
        <f t="shared" si="0"/>
        <v>0</v>
      </c>
      <c r="H12" s="5">
        <f t="shared" si="0"/>
        <v>225</v>
      </c>
      <c r="I12" s="5">
        <f>SUM(B12:H12)</f>
        <v>2399311.2499999995</v>
      </c>
      <c r="J12" s="5"/>
      <c r="K12" s="63"/>
      <c r="L12" s="5">
        <f>SUM(L10:L11)</f>
        <v>2399311.2499999995</v>
      </c>
    </row>
    <row r="13" spans="1:12" ht="14.25" x14ac:dyDescent="0.2">
      <c r="A13" s="70" t="s">
        <v>15</v>
      </c>
      <c r="K13" s="63"/>
    </row>
    <row r="14" spans="1:12" x14ac:dyDescent="0.2">
      <c r="A14" s="2" t="s">
        <v>37</v>
      </c>
      <c r="B14" s="64">
        <v>494750.88</v>
      </c>
      <c r="C14" s="64">
        <v>187699.53</v>
      </c>
      <c r="D14" s="64">
        <v>71006.3</v>
      </c>
      <c r="E14" s="64">
        <v>11172.95</v>
      </c>
      <c r="F14" s="64">
        <v>0</v>
      </c>
      <c r="G14" s="64">
        <v>0</v>
      </c>
      <c r="H14" s="64">
        <v>0</v>
      </c>
      <c r="I14" s="5">
        <f t="shared" ref="I14:I20" si="1">SUM(B14:H14)</f>
        <v>764629.66</v>
      </c>
      <c r="J14" s="5"/>
      <c r="K14" s="63"/>
      <c r="L14" s="5">
        <f t="shared" ref="L14:L19" si="2">+I14+K14</f>
        <v>764629.66</v>
      </c>
    </row>
    <row r="15" spans="1:12" x14ac:dyDescent="0.2">
      <c r="A15" s="2" t="s">
        <v>38</v>
      </c>
      <c r="B15" s="64">
        <v>2947168.06</v>
      </c>
      <c r="C15" s="64">
        <v>799527.15</v>
      </c>
      <c r="D15" s="64">
        <v>1777843.0599999998</v>
      </c>
      <c r="E15" s="64">
        <v>227158.78</v>
      </c>
      <c r="F15" s="64">
        <v>1836</v>
      </c>
      <c r="G15" s="64">
        <v>0</v>
      </c>
      <c r="H15" s="64">
        <v>6786.69</v>
      </c>
      <c r="I15" s="60">
        <f t="shared" si="1"/>
        <v>5760319.7400000002</v>
      </c>
      <c r="J15" s="60"/>
      <c r="K15" s="63"/>
      <c r="L15" s="5">
        <f t="shared" si="2"/>
        <v>5760319.7400000002</v>
      </c>
    </row>
    <row r="16" spans="1:12" x14ac:dyDescent="0.2">
      <c r="A16" s="2" t="s">
        <v>16</v>
      </c>
      <c r="B16" s="64">
        <v>210129.32</v>
      </c>
      <c r="C16" s="64">
        <v>37206.120000000003</v>
      </c>
      <c r="D16" s="64">
        <v>101906.77</v>
      </c>
      <c r="E16" s="64">
        <v>6218.24</v>
      </c>
      <c r="F16" s="64">
        <v>0</v>
      </c>
      <c r="G16" s="64">
        <v>0</v>
      </c>
      <c r="H16" s="64">
        <v>794.49</v>
      </c>
      <c r="I16" s="60">
        <f t="shared" si="1"/>
        <v>356254.94</v>
      </c>
      <c r="J16" s="60"/>
      <c r="K16" s="63"/>
      <c r="L16" s="5">
        <f t="shared" si="2"/>
        <v>356254.94</v>
      </c>
    </row>
    <row r="17" spans="1:12" x14ac:dyDescent="0.2">
      <c r="A17" s="2" t="s">
        <v>48</v>
      </c>
      <c r="B17" s="64">
        <v>340462.61</v>
      </c>
      <c r="C17" s="64">
        <v>145597.76000000001</v>
      </c>
      <c r="D17" s="64">
        <v>507836.4</v>
      </c>
      <c r="E17" s="64">
        <v>15790.85</v>
      </c>
      <c r="F17" s="64">
        <v>20209.47</v>
      </c>
      <c r="G17" s="64">
        <v>0</v>
      </c>
      <c r="H17" s="64">
        <v>2568.2600000000002</v>
      </c>
      <c r="I17" s="60">
        <f t="shared" si="1"/>
        <v>1032465.35</v>
      </c>
      <c r="J17" s="60"/>
      <c r="K17" s="63"/>
      <c r="L17" s="5">
        <f t="shared" si="2"/>
        <v>1032465.35</v>
      </c>
    </row>
    <row r="18" spans="1:12" x14ac:dyDescent="0.2">
      <c r="A18" s="2" t="s">
        <v>35</v>
      </c>
      <c r="B18" s="64">
        <v>0</v>
      </c>
      <c r="C18" s="64">
        <v>0</v>
      </c>
      <c r="D18" s="64">
        <v>1512.89</v>
      </c>
      <c r="E18" s="64">
        <v>0</v>
      </c>
      <c r="F18" s="64">
        <v>0</v>
      </c>
      <c r="G18" s="64">
        <v>0</v>
      </c>
      <c r="H18" s="64">
        <v>0</v>
      </c>
      <c r="I18" s="60">
        <f t="shared" si="1"/>
        <v>1512.89</v>
      </c>
      <c r="J18" s="60"/>
      <c r="K18" s="63"/>
      <c r="L18" s="5">
        <f t="shared" si="2"/>
        <v>1512.89</v>
      </c>
    </row>
    <row r="19" spans="1:12" x14ac:dyDescent="0.2">
      <c r="A19" s="2" t="s">
        <v>36</v>
      </c>
      <c r="B19" s="65">
        <v>183329.32</v>
      </c>
      <c r="C19" s="65">
        <v>-7001.96</v>
      </c>
      <c r="D19" s="65">
        <v>197395.63</v>
      </c>
      <c r="E19" s="65">
        <v>24925.9</v>
      </c>
      <c r="F19" s="65">
        <v>300</v>
      </c>
      <c r="G19" s="65">
        <v>0</v>
      </c>
      <c r="H19" s="65">
        <v>137374.6</v>
      </c>
      <c r="I19" s="13">
        <f t="shared" si="1"/>
        <v>536323.49</v>
      </c>
      <c r="J19" s="60"/>
      <c r="K19" s="63"/>
      <c r="L19" s="13">
        <f t="shared" si="2"/>
        <v>536323.49</v>
      </c>
    </row>
    <row r="20" spans="1:12" x14ac:dyDescent="0.2">
      <c r="A20" s="4" t="s">
        <v>17</v>
      </c>
      <c r="B20" s="5">
        <f t="shared" ref="B20:H20" si="3">SUM(B14:B19)</f>
        <v>4175840.1899999995</v>
      </c>
      <c r="C20" s="5">
        <f t="shared" si="3"/>
        <v>1163028.6000000001</v>
      </c>
      <c r="D20" s="5">
        <f t="shared" si="3"/>
        <v>2657501.0499999998</v>
      </c>
      <c r="E20" s="5">
        <f t="shared" si="3"/>
        <v>285266.72000000003</v>
      </c>
      <c r="F20" s="5">
        <f t="shared" si="3"/>
        <v>22345.47</v>
      </c>
      <c r="G20" s="5">
        <f t="shared" si="3"/>
        <v>0</v>
      </c>
      <c r="H20" s="5">
        <f t="shared" si="3"/>
        <v>147524.04</v>
      </c>
      <c r="I20" s="5">
        <f t="shared" si="1"/>
        <v>8451506.0699999984</v>
      </c>
      <c r="J20" s="5"/>
      <c r="K20" s="63"/>
      <c r="L20" s="5">
        <f>SUM(L14:L19)</f>
        <v>8451506.0700000003</v>
      </c>
    </row>
    <row r="21" spans="1:12" x14ac:dyDescent="0.2">
      <c r="K21" s="63"/>
    </row>
    <row r="22" spans="1:12" ht="14.25" x14ac:dyDescent="0.2">
      <c r="A22" s="70" t="s">
        <v>18</v>
      </c>
      <c r="K22" s="63"/>
    </row>
    <row r="23" spans="1:12" x14ac:dyDescent="0.2">
      <c r="A23" s="2" t="s">
        <v>28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366146.83</v>
      </c>
      <c r="I23" s="60">
        <f>SUM(B23:H23)</f>
        <v>366146.83</v>
      </c>
      <c r="J23" s="60"/>
      <c r="K23" s="63"/>
      <c r="L23" s="5">
        <f>+I23+K23</f>
        <v>366146.83</v>
      </c>
    </row>
    <row r="24" spans="1:12" x14ac:dyDescent="0.2">
      <c r="A24" s="2" t="s">
        <v>200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0">
        <f>SUM(B24:H24)</f>
        <v>0</v>
      </c>
      <c r="J24" s="60"/>
      <c r="K24" s="63"/>
      <c r="L24" s="5">
        <f>+I24+K24</f>
        <v>0</v>
      </c>
    </row>
    <row r="25" spans="1:12" x14ac:dyDescent="0.2">
      <c r="A25" s="2" t="s">
        <v>19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13">
        <f>SUM(B25:H25)</f>
        <v>0</v>
      </c>
      <c r="J25" s="60"/>
      <c r="K25" s="63"/>
      <c r="L25" s="13">
        <f>+I25+K25</f>
        <v>0</v>
      </c>
    </row>
    <row r="26" spans="1:12" x14ac:dyDescent="0.2">
      <c r="A26" s="4" t="s">
        <v>20</v>
      </c>
      <c r="B26" s="5">
        <f>SUM(B23:B25)</f>
        <v>0</v>
      </c>
      <c r="C26" s="5">
        <f t="shared" ref="C26:H26" si="4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366146.83</v>
      </c>
      <c r="I26" s="5">
        <f>SUM(B26:H26)</f>
        <v>366146.83</v>
      </c>
      <c r="J26" s="5"/>
      <c r="K26" s="63"/>
      <c r="L26" s="5">
        <f>SUM(L23:L25)</f>
        <v>366146.83</v>
      </c>
    </row>
    <row r="27" spans="1:12" x14ac:dyDescent="0.2">
      <c r="C27" s="5"/>
      <c r="K27" s="63"/>
    </row>
    <row r="28" spans="1:12" ht="14.25" x14ac:dyDescent="0.2">
      <c r="A28" s="70" t="s">
        <v>21</v>
      </c>
      <c r="B28" s="12"/>
      <c r="C28" s="12"/>
      <c r="D28" s="12"/>
      <c r="E28" s="12"/>
      <c r="F28" s="12"/>
      <c r="G28" s="12"/>
      <c r="H28" s="12"/>
      <c r="K28" s="63"/>
    </row>
    <row r="29" spans="1:12" x14ac:dyDescent="0.2">
      <c r="A29" s="2" t="s">
        <v>22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5">
        <f>SUM(B29:H29)</f>
        <v>0</v>
      </c>
      <c r="J29" s="5"/>
      <c r="K29" s="63"/>
      <c r="L29" s="5">
        <f>+I29+K29</f>
        <v>0</v>
      </c>
    </row>
    <row r="30" spans="1:12" x14ac:dyDescent="0.2">
      <c r="A30" s="2" t="s">
        <v>23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5">
        <f>SUM(B30:H30)</f>
        <v>0</v>
      </c>
      <c r="J30" s="5"/>
      <c r="K30" s="63"/>
      <c r="L30" s="5">
        <f>+I30+K30</f>
        <v>0</v>
      </c>
    </row>
    <row r="31" spans="1:12" x14ac:dyDescent="0.2">
      <c r="A31" s="2" t="s">
        <v>24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13">
        <f>SUM(B31:H31)</f>
        <v>0</v>
      </c>
      <c r="J31" s="60"/>
      <c r="K31" s="63"/>
      <c r="L31" s="13">
        <f>+I31+K31</f>
        <v>0</v>
      </c>
    </row>
    <row r="32" spans="1:12" x14ac:dyDescent="0.2">
      <c r="A32" s="4" t="s">
        <v>27</v>
      </c>
      <c r="B32" s="5">
        <f>SUM(B28:B31)</f>
        <v>0</v>
      </c>
      <c r="C32" s="5">
        <f t="shared" ref="C32:H32" si="5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5"/>
      <c r="K32" s="63"/>
      <c r="L32" s="5">
        <f>SUM(L29:L31)</f>
        <v>0</v>
      </c>
    </row>
    <row r="33" spans="1:13" x14ac:dyDescent="0.2">
      <c r="K33" s="63"/>
    </row>
    <row r="34" spans="1:13" x14ac:dyDescent="0.2">
      <c r="A34" s="15" t="s">
        <v>39</v>
      </c>
      <c r="G34" s="12"/>
      <c r="K34" s="63"/>
    </row>
    <row r="35" spans="1:13" x14ac:dyDescent="0.2">
      <c r="A35" s="2" t="s">
        <v>51</v>
      </c>
      <c r="G35" s="66">
        <v>0</v>
      </c>
      <c r="I35" s="61">
        <f>SUM(G35)</f>
        <v>0</v>
      </c>
      <c r="J35" s="61"/>
      <c r="K35" s="63"/>
      <c r="L35" s="5">
        <f>+I35+K35</f>
        <v>0</v>
      </c>
    </row>
    <row r="36" spans="1:13" x14ac:dyDescent="0.2">
      <c r="A36" s="2" t="s">
        <v>52</v>
      </c>
      <c r="B36" s="3"/>
      <c r="C36" s="3"/>
      <c r="D36" s="3"/>
      <c r="E36" s="3"/>
      <c r="F36" s="3"/>
      <c r="G36" s="65">
        <v>20500</v>
      </c>
      <c r="H36" s="3"/>
      <c r="I36" s="62">
        <f>SUM(G36)</f>
        <v>20500</v>
      </c>
      <c r="J36" s="62"/>
      <c r="K36" s="13">
        <v>-20500</v>
      </c>
      <c r="L36" s="13">
        <v>0</v>
      </c>
      <c r="M36" s="63"/>
    </row>
    <row r="37" spans="1:13" x14ac:dyDescent="0.2">
      <c r="A37" s="7" t="s">
        <v>40</v>
      </c>
      <c r="D37" s="8"/>
      <c r="G37" s="49">
        <f>SUM(G35:G36)</f>
        <v>20500</v>
      </c>
      <c r="I37" s="50">
        <f>SUM(G37)</f>
        <v>20500</v>
      </c>
      <c r="J37" s="50"/>
      <c r="K37" s="63"/>
      <c r="L37" s="5">
        <f>SUM(L35:L36)</f>
        <v>0</v>
      </c>
    </row>
    <row r="38" spans="1:13" x14ac:dyDescent="0.2">
      <c r="A38" s="7"/>
      <c r="D38" s="8"/>
      <c r="G38" s="49"/>
      <c r="I38" s="50"/>
      <c r="J38" s="50"/>
      <c r="K38" s="63"/>
      <c r="L38" s="5"/>
    </row>
    <row r="39" spans="1:13" x14ac:dyDescent="0.2">
      <c r="A39" s="4" t="s">
        <v>369</v>
      </c>
      <c r="D39" s="8"/>
      <c r="G39" s="49"/>
      <c r="I39" s="63">
        <v>1397966.01</v>
      </c>
      <c r="J39" s="50">
        <v>-1397966.01</v>
      </c>
      <c r="K39" s="63"/>
      <c r="L39" s="50">
        <f>SUM(I39:K39)</f>
        <v>0</v>
      </c>
    </row>
    <row r="40" spans="1:13" x14ac:dyDescent="0.2">
      <c r="A40" s="4"/>
      <c r="D40" s="8"/>
      <c r="G40" s="49"/>
      <c r="I40" s="50"/>
      <c r="J40" s="50"/>
      <c r="K40" s="63"/>
      <c r="L40" s="50"/>
    </row>
    <row r="41" spans="1:13" x14ac:dyDescent="0.2">
      <c r="A41" s="4" t="s">
        <v>372</v>
      </c>
      <c r="D41" s="8"/>
      <c r="G41" s="49"/>
      <c r="I41" s="50"/>
      <c r="J41" s="50">
        <v>343467</v>
      </c>
      <c r="K41" s="63"/>
      <c r="L41" s="50">
        <f>+J41</f>
        <v>343467</v>
      </c>
    </row>
    <row r="42" spans="1:13" x14ac:dyDescent="0.2">
      <c r="K42" s="63"/>
    </row>
    <row r="43" spans="1:13" ht="13.5" thickBot="1" x14ac:dyDescent="0.25">
      <c r="A43" t="s">
        <v>55</v>
      </c>
      <c r="I43" s="14">
        <f>+I12+I20+I26+I32+I37+I39+I41</f>
        <v>12635430.159999998</v>
      </c>
      <c r="J43" s="63"/>
      <c r="K43" s="63"/>
      <c r="L43" s="14">
        <f>+L12+L20+L26+L32+L37+L39+L41</f>
        <v>11560431.15</v>
      </c>
    </row>
    <row r="44" spans="1:13" ht="13.5" thickTop="1" x14ac:dyDescent="0.2"/>
    <row r="46" spans="1:13" x14ac:dyDescent="0.2">
      <c r="I46" s="5"/>
    </row>
    <row r="47" spans="1:13" x14ac:dyDescent="0.2">
      <c r="I47" t="s">
        <v>349</v>
      </c>
      <c r="L47" t="s">
        <v>347</v>
      </c>
    </row>
    <row r="48" spans="1:13" x14ac:dyDescent="0.2">
      <c r="I48" t="s">
        <v>350</v>
      </c>
      <c r="L48" t="s">
        <v>336</v>
      </c>
    </row>
    <row r="49" spans="9:12" x14ac:dyDescent="0.2">
      <c r="I49" t="s">
        <v>351</v>
      </c>
      <c r="L49" t="s">
        <v>348</v>
      </c>
    </row>
    <row r="50" spans="9:12" x14ac:dyDescent="0.2">
      <c r="I50" t="s">
        <v>353</v>
      </c>
      <c r="L50" t="s">
        <v>344</v>
      </c>
    </row>
    <row r="51" spans="9:12" x14ac:dyDescent="0.2">
      <c r="I51" t="s">
        <v>352</v>
      </c>
      <c r="L51" t="s">
        <v>345</v>
      </c>
    </row>
    <row r="52" spans="9:12" x14ac:dyDescent="0.2">
      <c r="I52" t="s">
        <v>354</v>
      </c>
      <c r="L52" t="s">
        <v>346</v>
      </c>
    </row>
    <row r="53" spans="9:12" x14ac:dyDescent="0.2">
      <c r="I53" t="s">
        <v>355</v>
      </c>
    </row>
    <row r="54" spans="9:12" x14ac:dyDescent="0.2">
      <c r="I54" t="s">
        <v>356</v>
      </c>
    </row>
    <row r="55" spans="9:12" x14ac:dyDescent="0.2">
      <c r="I55" t="s">
        <v>358</v>
      </c>
    </row>
    <row r="56" spans="9:12" x14ac:dyDescent="0.2">
      <c r="I56" t="s">
        <v>357</v>
      </c>
    </row>
    <row r="60" spans="9:12" x14ac:dyDescent="0.2">
      <c r="I60" s="5"/>
    </row>
    <row r="61" spans="9:12" x14ac:dyDescent="0.2">
      <c r="I61" s="5"/>
    </row>
  </sheetData>
  <sheetProtection selectLockedCells="1"/>
  <phoneticPr fontId="15" type="noConversion"/>
  <printOptions gridLines="1"/>
  <pageMargins left="0.75" right="0.75" top="0.5" bottom="0.5" header="0.5" footer="0.5"/>
  <pageSetup scale="69" orientation="landscape" cellComments="atEn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C22" sqref="C22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54" t="s">
        <v>49</v>
      </c>
      <c r="B1" s="58" t="str">
        <f>'Signature Page'!$B$10</f>
        <v>Cooperative Educational Service Agency #1</v>
      </c>
    </row>
    <row r="2" spans="1:3" ht="18" x14ac:dyDescent="0.25">
      <c r="A2" s="9" t="s">
        <v>50</v>
      </c>
      <c r="B2" s="35" t="str">
        <f>Revenues!B2</f>
        <v>2016-17</v>
      </c>
    </row>
    <row r="4" spans="1:3" ht="18" x14ac:dyDescent="0.25">
      <c r="B4" s="71" t="s">
        <v>0</v>
      </c>
    </row>
    <row r="5" spans="1:3" ht="15.75" x14ac:dyDescent="0.25">
      <c r="B5" s="67" t="s">
        <v>232</v>
      </c>
    </row>
    <row r="6" spans="1:3" x14ac:dyDescent="0.2">
      <c r="C6" s="72"/>
    </row>
    <row r="7" spans="1:3" x14ac:dyDescent="0.2">
      <c r="A7" t="s">
        <v>233</v>
      </c>
      <c r="C7" s="72"/>
    </row>
    <row r="8" spans="1:3" x14ac:dyDescent="0.2">
      <c r="A8" t="s">
        <v>237</v>
      </c>
      <c r="C8" s="76">
        <v>0</v>
      </c>
    </row>
    <row r="9" spans="1:3" x14ac:dyDescent="0.2">
      <c r="A9" t="s">
        <v>238</v>
      </c>
      <c r="C9" s="76">
        <v>0</v>
      </c>
    </row>
    <row r="10" spans="1:3" x14ac:dyDescent="0.2">
      <c r="A10" t="s">
        <v>236</v>
      </c>
      <c r="C10" s="77">
        <v>0</v>
      </c>
    </row>
    <row r="11" spans="1:3" x14ac:dyDescent="0.2">
      <c r="C11" s="74"/>
    </row>
    <row r="12" spans="1:3" x14ac:dyDescent="0.2">
      <c r="C12" s="73">
        <f>SUM(C8:C10)</f>
        <v>0</v>
      </c>
    </row>
    <row r="13" spans="1:3" x14ac:dyDescent="0.2">
      <c r="C13" s="72"/>
    </row>
    <row r="14" spans="1:3" x14ac:dyDescent="0.2">
      <c r="A14" t="s">
        <v>234</v>
      </c>
      <c r="C14" s="72"/>
    </row>
    <row r="15" spans="1:3" x14ac:dyDescent="0.2">
      <c r="A15" t="s">
        <v>239</v>
      </c>
      <c r="C15" s="77">
        <v>0</v>
      </c>
    </row>
    <row r="16" spans="1:3" x14ac:dyDescent="0.2">
      <c r="C16" s="72"/>
    </row>
    <row r="17" spans="1:3" x14ac:dyDescent="0.2">
      <c r="A17" t="s">
        <v>235</v>
      </c>
      <c r="C17" s="72">
        <f>+C12-C15</f>
        <v>0</v>
      </c>
    </row>
    <row r="18" spans="1:3" x14ac:dyDescent="0.2">
      <c r="C18" s="72"/>
    </row>
    <row r="19" spans="1:3" x14ac:dyDescent="0.2">
      <c r="A19" t="s">
        <v>360</v>
      </c>
      <c r="C19" s="77">
        <v>0</v>
      </c>
    </row>
    <row r="20" spans="1:3" x14ac:dyDescent="0.2">
      <c r="C20" s="72"/>
    </row>
    <row r="21" spans="1:3" ht="13.5" thickBot="1" x14ac:dyDescent="0.25">
      <c r="A21" t="s">
        <v>361</v>
      </c>
      <c r="C21" s="75">
        <f>+C17+C19</f>
        <v>0</v>
      </c>
    </row>
    <row r="22" spans="1:3" ht="13.5" thickTop="1" x14ac:dyDescent="0.2">
      <c r="C22" s="72"/>
    </row>
    <row r="23" spans="1:3" x14ac:dyDescent="0.2">
      <c r="C23" s="72"/>
    </row>
  </sheetData>
  <sheetProtection selectLockedCells="1"/>
  <phoneticPr fontId="1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F22" sqref="F22"/>
    </sheetView>
  </sheetViews>
  <sheetFormatPr defaultRowHeight="12.75" x14ac:dyDescent="0.2"/>
  <cols>
    <col min="1" max="1" width="19.5703125" customWidth="1"/>
    <col min="4" max="5" width="11.140625" bestFit="1" customWidth="1"/>
    <col min="6" max="6" width="12" bestFit="1" customWidth="1"/>
    <col min="8" max="8" width="9.85546875" bestFit="1" customWidth="1"/>
    <col min="10" max="10" width="11.5703125" bestFit="1" customWidth="1"/>
    <col min="11" max="11" width="12" bestFit="1" customWidth="1"/>
  </cols>
  <sheetData>
    <row r="1" spans="1:14" ht="18" x14ac:dyDescent="0.25">
      <c r="A1" s="54" t="s">
        <v>49</v>
      </c>
      <c r="B1" s="58" t="str">
        <f>'Signature Page'!$B$10</f>
        <v>Cooperative Educational Service Agency #1</v>
      </c>
    </row>
    <row r="2" spans="1:14" ht="18" x14ac:dyDescent="0.25">
      <c r="A2" s="9" t="s">
        <v>50</v>
      </c>
      <c r="B2" s="35" t="s">
        <v>367</v>
      </c>
    </row>
    <row r="4" spans="1:14" ht="18" x14ac:dyDescent="0.25">
      <c r="H4" s="112" t="s">
        <v>243</v>
      </c>
    </row>
    <row r="5" spans="1:14" ht="18" x14ac:dyDescent="0.25">
      <c r="H5" s="112" t="s">
        <v>322</v>
      </c>
    </row>
    <row r="6" spans="1:14" ht="18" x14ac:dyDescent="0.25">
      <c r="H6" s="112" t="s">
        <v>301</v>
      </c>
    </row>
    <row r="9" spans="1:14" x14ac:dyDescent="0.2">
      <c r="I9" s="6"/>
      <c r="J9" s="6"/>
    </row>
    <row r="10" spans="1:14" x14ac:dyDescent="0.2">
      <c r="C10" s="6"/>
      <c r="D10" s="6"/>
      <c r="E10" s="6"/>
      <c r="H10" s="6"/>
      <c r="I10" s="6" t="s">
        <v>309</v>
      </c>
      <c r="J10" s="6"/>
      <c r="L10" s="6" t="s">
        <v>195</v>
      </c>
    </row>
    <row r="11" spans="1:14" x14ac:dyDescent="0.2">
      <c r="C11" s="6" t="s">
        <v>303</v>
      </c>
      <c r="D11" s="6"/>
      <c r="E11" s="6"/>
      <c r="F11" s="6"/>
      <c r="G11" s="6"/>
      <c r="H11" s="6" t="s">
        <v>314</v>
      </c>
      <c r="I11" s="6" t="s">
        <v>310</v>
      </c>
      <c r="J11" s="6"/>
      <c r="K11" s="114"/>
      <c r="L11" s="6" t="s">
        <v>314</v>
      </c>
    </row>
    <row r="12" spans="1:14" x14ac:dyDescent="0.2">
      <c r="C12" s="113" t="s">
        <v>304</v>
      </c>
      <c r="D12" s="113" t="s">
        <v>305</v>
      </c>
      <c r="E12" s="113" t="s">
        <v>306</v>
      </c>
      <c r="F12" s="113" t="s">
        <v>307</v>
      </c>
      <c r="G12" s="113" t="s">
        <v>308</v>
      </c>
      <c r="H12" s="113" t="s">
        <v>316</v>
      </c>
      <c r="I12" s="113" t="s">
        <v>311</v>
      </c>
      <c r="J12" s="113" t="s">
        <v>312</v>
      </c>
      <c r="K12" s="113" t="s">
        <v>313</v>
      </c>
      <c r="L12" s="113" t="s">
        <v>315</v>
      </c>
      <c r="N12" s="113" t="s">
        <v>258</v>
      </c>
    </row>
    <row r="14" spans="1:14" x14ac:dyDescent="0.2">
      <c r="A14" s="3" t="s">
        <v>259</v>
      </c>
    </row>
    <row r="15" spans="1:14" x14ac:dyDescent="0.2">
      <c r="A15" s="15" t="s">
        <v>296</v>
      </c>
    </row>
    <row r="16" spans="1:14" x14ac:dyDescent="0.2">
      <c r="A16" s="15" t="s">
        <v>297</v>
      </c>
      <c r="N16">
        <f>SUM(C16:L16)</f>
        <v>0</v>
      </c>
    </row>
    <row r="17" spans="1:14" x14ac:dyDescent="0.2">
      <c r="A17" s="15" t="s">
        <v>299</v>
      </c>
      <c r="N17">
        <f>SUM(C17:L17)</f>
        <v>0</v>
      </c>
    </row>
    <row r="18" spans="1:14" x14ac:dyDescent="0.2">
      <c r="A18" s="15" t="s">
        <v>298</v>
      </c>
      <c r="N18">
        <f>SUM(C18:L18)</f>
        <v>0</v>
      </c>
    </row>
    <row r="19" spans="1:14" x14ac:dyDescent="0.2">
      <c r="A19" s="15" t="s">
        <v>300</v>
      </c>
    </row>
    <row r="20" spans="1:14" x14ac:dyDescent="0.2">
      <c r="A20" s="15" t="s">
        <v>302</v>
      </c>
      <c r="N20">
        <f>SUM(C20:L20)</f>
        <v>0</v>
      </c>
    </row>
    <row r="22" spans="1:14" x14ac:dyDescent="0.2">
      <c r="A22" s="15" t="s">
        <v>265</v>
      </c>
      <c r="C22" s="115">
        <f t="shared" ref="C22:L22" si="0">SUM(C15:C19)</f>
        <v>0</v>
      </c>
      <c r="D22" s="115">
        <f t="shared" si="0"/>
        <v>0</v>
      </c>
      <c r="E22" s="115">
        <f t="shared" si="0"/>
        <v>0</v>
      </c>
      <c r="F22" s="115">
        <f t="shared" si="0"/>
        <v>0</v>
      </c>
      <c r="G22" s="115">
        <f t="shared" si="0"/>
        <v>0</v>
      </c>
      <c r="H22" s="115">
        <f t="shared" si="0"/>
        <v>0</v>
      </c>
      <c r="I22" s="115">
        <f t="shared" si="0"/>
        <v>0</v>
      </c>
      <c r="J22" s="115">
        <f t="shared" si="0"/>
        <v>0</v>
      </c>
      <c r="K22" s="115">
        <f t="shared" si="0"/>
        <v>0</v>
      </c>
      <c r="L22" s="115">
        <f t="shared" si="0"/>
        <v>0</v>
      </c>
      <c r="M22" s="115"/>
      <c r="N22" s="115">
        <f>SUM(N15:N19)</f>
        <v>0</v>
      </c>
    </row>
    <row r="25" spans="1:14" x14ac:dyDescent="0.2">
      <c r="A25" s="3" t="s">
        <v>266</v>
      </c>
    </row>
    <row r="26" spans="1:14" x14ac:dyDescent="0.2">
      <c r="A26" s="15" t="s">
        <v>270</v>
      </c>
    </row>
    <row r="27" spans="1:14" x14ac:dyDescent="0.2">
      <c r="A27" s="15" t="s">
        <v>268</v>
      </c>
      <c r="N27">
        <f>SUM(C27:L27)</f>
        <v>0</v>
      </c>
    </row>
    <row r="28" spans="1:14" x14ac:dyDescent="0.2">
      <c r="A28" s="15" t="s">
        <v>269</v>
      </c>
      <c r="N28">
        <f>SUM(C28:L28)</f>
        <v>0</v>
      </c>
    </row>
    <row r="30" spans="1:14" x14ac:dyDescent="0.2">
      <c r="A30" s="15" t="s">
        <v>317</v>
      </c>
      <c r="C30" s="115">
        <f t="shared" ref="C30:L30" si="1">SUM(C26:C28)</f>
        <v>0</v>
      </c>
      <c r="D30" s="115">
        <f t="shared" si="1"/>
        <v>0</v>
      </c>
      <c r="E30" s="115">
        <f t="shared" si="1"/>
        <v>0</v>
      </c>
      <c r="F30" s="115">
        <f t="shared" si="1"/>
        <v>0</v>
      </c>
      <c r="G30" s="115">
        <f t="shared" si="1"/>
        <v>0</v>
      </c>
      <c r="H30" s="115">
        <f t="shared" si="1"/>
        <v>0</v>
      </c>
      <c r="I30" s="115">
        <f t="shared" si="1"/>
        <v>0</v>
      </c>
      <c r="J30" s="115">
        <f t="shared" si="1"/>
        <v>0</v>
      </c>
      <c r="K30" s="115">
        <f t="shared" si="1"/>
        <v>0</v>
      </c>
      <c r="L30" s="115">
        <f t="shared" si="1"/>
        <v>0</v>
      </c>
      <c r="M30" s="115"/>
      <c r="N30" s="115">
        <f>SUM(N26:N28)</f>
        <v>0</v>
      </c>
    </row>
    <row r="33" spans="1:14" x14ac:dyDescent="0.2">
      <c r="A33" s="15" t="s">
        <v>273</v>
      </c>
    </row>
    <row r="34" spans="1:14" x14ac:dyDescent="0.2">
      <c r="A34" s="15" t="s">
        <v>318</v>
      </c>
      <c r="C34">
        <f t="shared" ref="C34:L34" si="2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spans="1:14" x14ac:dyDescent="0.2">
      <c r="A36" s="15" t="s">
        <v>279</v>
      </c>
    </row>
    <row r="37" spans="1:14" x14ac:dyDescent="0.2">
      <c r="A37" s="15" t="s">
        <v>280</v>
      </c>
      <c r="N37">
        <f>SUM(C37:L37)</f>
        <v>0</v>
      </c>
    </row>
    <row r="38" spans="1:14" x14ac:dyDescent="0.2">
      <c r="A38" s="15" t="s">
        <v>281</v>
      </c>
      <c r="N38">
        <f>SUM(C38:L38)</f>
        <v>0</v>
      </c>
    </row>
    <row r="40" spans="1:14" x14ac:dyDescent="0.2">
      <c r="A40" s="15" t="s">
        <v>282</v>
      </c>
    </row>
    <row r="41" spans="1:14" x14ac:dyDescent="0.2">
      <c r="A41" s="15" t="s">
        <v>283</v>
      </c>
      <c r="C41" s="115">
        <f>SUM(C37:C38)</f>
        <v>0</v>
      </c>
      <c r="D41" s="115">
        <f t="shared" ref="D41:N41" si="3">SUM(D37:D38)</f>
        <v>0</v>
      </c>
      <c r="E41" s="115">
        <f t="shared" si="3"/>
        <v>0</v>
      </c>
      <c r="F41" s="115">
        <f t="shared" si="3"/>
        <v>0</v>
      </c>
      <c r="G41" s="115">
        <f t="shared" si="3"/>
        <v>0</v>
      </c>
      <c r="H41" s="115">
        <f t="shared" si="3"/>
        <v>0</v>
      </c>
      <c r="I41" s="115">
        <f t="shared" si="3"/>
        <v>0</v>
      </c>
      <c r="J41" s="115">
        <f t="shared" si="3"/>
        <v>0</v>
      </c>
      <c r="K41" s="115">
        <f t="shared" si="3"/>
        <v>0</v>
      </c>
      <c r="L41" s="115">
        <f t="shared" si="3"/>
        <v>0</v>
      </c>
      <c r="M41" s="115"/>
      <c r="N41" s="115">
        <f t="shared" si="3"/>
        <v>0</v>
      </c>
    </row>
    <row r="44" spans="1:14" x14ac:dyDescent="0.2">
      <c r="A44" s="15" t="s">
        <v>321</v>
      </c>
      <c r="C44">
        <f>+C34+C41</f>
        <v>0</v>
      </c>
      <c r="D44">
        <f t="shared" ref="D44:N44" si="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x14ac:dyDescent="0.2">
      <c r="A46" s="15" t="s">
        <v>319</v>
      </c>
      <c r="N46">
        <f>SUM(C46:L46)</f>
        <v>0</v>
      </c>
    </row>
    <row r="49" spans="1:14" ht="13.5" thickBot="1" x14ac:dyDescent="0.25">
      <c r="A49" s="15" t="s">
        <v>320</v>
      </c>
      <c r="C49" s="118">
        <f>+C44+C46</f>
        <v>0</v>
      </c>
      <c r="D49" s="118">
        <f>+D44+D46</f>
        <v>0</v>
      </c>
      <c r="E49" s="118">
        <f t="shared" ref="E49:L49" si="5">+E44+E46</f>
        <v>0</v>
      </c>
      <c r="F49" s="118">
        <f t="shared" si="5"/>
        <v>0</v>
      </c>
      <c r="G49" s="118">
        <f t="shared" si="5"/>
        <v>0</v>
      </c>
      <c r="H49" s="118">
        <f t="shared" si="5"/>
        <v>0</v>
      </c>
      <c r="I49" s="118">
        <f t="shared" si="5"/>
        <v>0</v>
      </c>
      <c r="J49" s="118">
        <f t="shared" si="5"/>
        <v>0</v>
      </c>
      <c r="K49" s="118">
        <f t="shared" si="5"/>
        <v>0</v>
      </c>
      <c r="L49" s="118">
        <f t="shared" si="5"/>
        <v>0</v>
      </c>
      <c r="M49" s="118"/>
      <c r="N49" s="118">
        <f>+N44+N46</f>
        <v>0</v>
      </c>
    </row>
    <row r="50" spans="1:14" ht="13.5" thickTop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B1" workbookViewId="0">
      <selection activeCell="D12" sqref="D12"/>
    </sheetView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5" t="s">
        <v>208</v>
      </c>
      <c r="B1" s="15"/>
      <c r="C1" s="15"/>
      <c r="D1" s="15"/>
      <c r="E1" s="15"/>
      <c r="F1" s="15"/>
      <c r="G1" s="15"/>
      <c r="H1" s="15"/>
    </row>
    <row r="2" spans="1:8" x14ac:dyDescent="0.2">
      <c r="A2" s="15"/>
      <c r="B2" s="15"/>
      <c r="C2" s="15"/>
      <c r="D2" s="15"/>
      <c r="E2" s="15"/>
      <c r="F2" s="15"/>
      <c r="G2" s="15"/>
      <c r="H2" s="15"/>
    </row>
    <row r="3" spans="1:8" x14ac:dyDescent="0.2">
      <c r="A3" s="15" t="s">
        <v>56</v>
      </c>
      <c r="B3" s="15"/>
      <c r="C3" s="15"/>
      <c r="D3" s="15"/>
      <c r="E3" s="15"/>
      <c r="F3" s="15"/>
      <c r="G3" s="15"/>
      <c r="H3" s="15"/>
    </row>
    <row r="4" spans="1:8" x14ac:dyDescent="0.2">
      <c r="A4" s="15" t="s">
        <v>57</v>
      </c>
      <c r="B4" s="15"/>
      <c r="C4" s="15"/>
      <c r="D4" s="15"/>
      <c r="E4" s="15"/>
      <c r="F4" s="15"/>
      <c r="G4" s="15"/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x14ac:dyDescent="0.2">
      <c r="A6" s="15" t="s">
        <v>58</v>
      </c>
      <c r="B6" s="15"/>
      <c r="C6" s="15"/>
      <c r="D6" s="15"/>
      <c r="E6" s="15"/>
      <c r="F6" s="15"/>
      <c r="G6" s="15"/>
      <c r="H6" s="15"/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A8" s="15" t="s">
        <v>59</v>
      </c>
      <c r="B8" s="15"/>
      <c r="C8" s="15"/>
      <c r="D8" s="15"/>
      <c r="E8" s="15"/>
      <c r="F8" s="15"/>
      <c r="G8" s="15"/>
      <c r="H8" s="15"/>
    </row>
    <row r="9" spans="1:8" x14ac:dyDescent="0.2">
      <c r="A9" s="15" t="s">
        <v>60</v>
      </c>
      <c r="B9" s="15"/>
      <c r="C9" s="15"/>
      <c r="D9" s="15"/>
      <c r="E9" s="15"/>
      <c r="F9" s="15"/>
      <c r="G9" s="15"/>
      <c r="H9" s="15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1" spans="1:8" x14ac:dyDescent="0.2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x14ac:dyDescent="0.2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x14ac:dyDescent="0.2">
      <c r="A13" s="15"/>
      <c r="B13" s="15"/>
      <c r="C13" s="15"/>
      <c r="D13" s="15"/>
      <c r="E13" s="15"/>
      <c r="F13" s="15"/>
      <c r="G13" s="15"/>
      <c r="H13" s="15"/>
    </row>
    <row r="14" spans="1:8" x14ac:dyDescent="0.2">
      <c r="A14" s="3" t="s">
        <v>169</v>
      </c>
      <c r="B14" s="15"/>
      <c r="C14" s="15"/>
      <c r="D14" s="15"/>
      <c r="E14" s="15"/>
      <c r="F14" s="15"/>
      <c r="G14" s="15"/>
      <c r="H14" s="15"/>
    </row>
    <row r="15" spans="1:8" x14ac:dyDescent="0.2">
      <c r="A15" s="3" t="s">
        <v>179</v>
      </c>
      <c r="B15" s="15"/>
      <c r="C15" s="15"/>
      <c r="D15" s="15"/>
      <c r="E15" s="15"/>
      <c r="F15" s="15"/>
      <c r="G15" s="15"/>
      <c r="H15" s="15"/>
    </row>
    <row r="16" spans="1:8" x14ac:dyDescent="0.2">
      <c r="A16" s="15"/>
      <c r="B16" s="15"/>
      <c r="C16" s="15"/>
      <c r="D16" s="15"/>
      <c r="E16" s="15"/>
      <c r="F16" s="15"/>
      <c r="G16" s="15"/>
      <c r="H16" s="15"/>
    </row>
    <row r="17" spans="1:8" x14ac:dyDescent="0.2">
      <c r="A17" s="15" t="s">
        <v>174</v>
      </c>
      <c r="B17" s="15"/>
      <c r="C17" s="15"/>
      <c r="D17" s="15"/>
      <c r="E17" s="15"/>
      <c r="F17" s="15"/>
      <c r="G17" s="15"/>
      <c r="H17" s="15"/>
    </row>
    <row r="18" spans="1:8" x14ac:dyDescent="0.2">
      <c r="A18" s="15" t="s">
        <v>173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5" t="s">
        <v>205</v>
      </c>
      <c r="B19" s="15"/>
      <c r="C19" s="15"/>
      <c r="D19" s="15"/>
      <c r="E19" s="15"/>
      <c r="F19" s="15"/>
      <c r="G19" s="15"/>
      <c r="H19" s="15"/>
    </row>
    <row r="20" spans="1:8" x14ac:dyDescent="0.2">
      <c r="A20" s="15" t="s">
        <v>206</v>
      </c>
      <c r="B20" s="15"/>
      <c r="C20" s="15"/>
      <c r="D20" s="15"/>
      <c r="E20" s="15"/>
      <c r="F20" s="15"/>
      <c r="G20" s="15"/>
      <c r="H20" s="15"/>
    </row>
    <row r="21" spans="1:8" x14ac:dyDescent="0.2">
      <c r="A21" s="15" t="s">
        <v>207</v>
      </c>
      <c r="B21" s="15"/>
      <c r="C21" s="15"/>
      <c r="D21" s="15"/>
      <c r="E21" s="15"/>
      <c r="F21" s="15"/>
      <c r="G21" s="15"/>
      <c r="H21" s="15"/>
    </row>
    <row r="22" spans="1:8" x14ac:dyDescent="0.2">
      <c r="A22" s="15"/>
      <c r="B22" s="15"/>
      <c r="C22" s="15"/>
      <c r="D22" s="15"/>
      <c r="E22" s="15"/>
      <c r="F22" s="15"/>
      <c r="G22" s="15"/>
      <c r="H22" s="15"/>
    </row>
    <row r="23" spans="1:8" x14ac:dyDescent="0.2">
      <c r="A23" s="15" t="s">
        <v>176</v>
      </c>
      <c r="B23" s="15"/>
      <c r="C23" s="15"/>
      <c r="D23" s="15"/>
      <c r="E23" s="15"/>
      <c r="F23" s="15"/>
      <c r="G23" s="15"/>
      <c r="H23" s="15"/>
    </row>
    <row r="24" spans="1:8" x14ac:dyDescent="0.2">
      <c r="A24" s="15" t="s">
        <v>175</v>
      </c>
      <c r="B24" s="15"/>
      <c r="C24" s="15"/>
      <c r="D24" s="15"/>
      <c r="E24" s="15"/>
      <c r="F24" s="15"/>
      <c r="G24" s="15"/>
      <c r="H24" s="15"/>
    </row>
    <row r="25" spans="1:8" x14ac:dyDescent="0.2">
      <c r="A25" s="3"/>
      <c r="B25" s="15"/>
      <c r="C25" s="15"/>
      <c r="D25" s="15"/>
      <c r="E25" s="15"/>
      <c r="F25" s="15"/>
      <c r="G25" s="15"/>
      <c r="H25" s="15"/>
    </row>
    <row r="26" spans="1:8" x14ac:dyDescent="0.2">
      <c r="A26" s="3" t="s">
        <v>172</v>
      </c>
      <c r="B26" s="15"/>
      <c r="C26" s="15"/>
      <c r="D26" s="15"/>
      <c r="E26" s="15"/>
      <c r="F26" s="15"/>
      <c r="G26" s="15"/>
      <c r="H26" s="15"/>
    </row>
    <row r="27" spans="1:8" x14ac:dyDescent="0.2">
      <c r="A27" s="15" t="s">
        <v>170</v>
      </c>
      <c r="B27" s="15"/>
      <c r="C27" s="15"/>
      <c r="D27" s="15"/>
      <c r="E27" s="15"/>
      <c r="F27" s="15"/>
      <c r="G27" s="15"/>
      <c r="H27" s="15"/>
    </row>
    <row r="28" spans="1:8" x14ac:dyDescent="0.2">
      <c r="A28" s="46" t="s">
        <v>180</v>
      </c>
      <c r="B28" s="15"/>
      <c r="C28" s="15"/>
      <c r="D28" s="15"/>
      <c r="E28" s="15"/>
      <c r="F28" s="15"/>
      <c r="G28" s="15"/>
      <c r="H28" s="15"/>
    </row>
    <row r="29" spans="1:8" x14ac:dyDescent="0.2">
      <c r="A29" s="46" t="s">
        <v>181</v>
      </c>
      <c r="B29" s="15"/>
      <c r="C29" s="15"/>
      <c r="D29" s="15"/>
      <c r="E29" s="15"/>
      <c r="F29" s="15"/>
      <c r="G29" s="15"/>
      <c r="H29" s="15"/>
    </row>
    <row r="30" spans="1:8" x14ac:dyDescent="0.2">
      <c r="A30" s="46" t="s">
        <v>182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46" t="s">
        <v>183</v>
      </c>
      <c r="B31" s="15"/>
      <c r="C31" s="15"/>
      <c r="D31" s="15"/>
      <c r="E31" s="15"/>
      <c r="F31" s="15"/>
      <c r="G31" s="15"/>
      <c r="H31" s="15"/>
    </row>
    <row r="32" spans="1:8" x14ac:dyDescent="0.2">
      <c r="A32" s="46" t="s">
        <v>184</v>
      </c>
      <c r="B32" s="15"/>
      <c r="C32" s="15"/>
      <c r="D32" s="15"/>
      <c r="E32" s="15"/>
      <c r="F32" s="15"/>
      <c r="G32" s="15"/>
      <c r="H32" s="15"/>
    </row>
    <row r="33" spans="1:8" x14ac:dyDescent="0.2">
      <c r="A33" s="15"/>
      <c r="B33" s="15"/>
      <c r="C33" s="15"/>
      <c r="D33" s="15"/>
      <c r="E33" s="15"/>
      <c r="F33" s="15"/>
      <c r="G33" s="15"/>
      <c r="H33" s="15"/>
    </row>
    <row r="34" spans="1:8" x14ac:dyDescent="0.2">
      <c r="A34" s="45" t="s">
        <v>171</v>
      </c>
      <c r="B34" s="15"/>
      <c r="C34" s="15"/>
      <c r="D34" s="15"/>
      <c r="E34" s="15"/>
      <c r="F34" s="15"/>
      <c r="G34" s="15"/>
      <c r="H34" s="15"/>
    </row>
    <row r="35" spans="1:8" x14ac:dyDescent="0.2">
      <c r="A35" s="46" t="s">
        <v>185</v>
      </c>
      <c r="B35" s="15"/>
      <c r="C35" s="15"/>
      <c r="D35" s="15"/>
      <c r="E35" s="15"/>
      <c r="F35" s="15"/>
      <c r="G35" s="15"/>
      <c r="H35" s="15"/>
    </row>
    <row r="36" spans="1:8" x14ac:dyDescent="0.2">
      <c r="A36" s="46" t="s">
        <v>186</v>
      </c>
      <c r="B36" s="15"/>
      <c r="C36" s="15"/>
      <c r="D36" s="15"/>
      <c r="E36" s="15"/>
      <c r="F36" s="15"/>
      <c r="G36" s="15"/>
      <c r="H36" s="15"/>
    </row>
    <row r="37" spans="1:8" x14ac:dyDescent="0.2">
      <c r="A37" s="46" t="s">
        <v>187</v>
      </c>
      <c r="B37" s="15"/>
      <c r="C37" s="15"/>
      <c r="D37" s="15"/>
      <c r="E37" s="15"/>
      <c r="F37" s="15"/>
      <c r="G37" s="15"/>
      <c r="H37" s="15"/>
    </row>
    <row r="38" spans="1:8" x14ac:dyDescent="0.2">
      <c r="A38" s="46" t="s">
        <v>188</v>
      </c>
      <c r="B38" s="15"/>
      <c r="C38" s="15"/>
      <c r="D38" s="15"/>
      <c r="E38" s="15"/>
      <c r="F38" s="15"/>
      <c r="G38" s="15"/>
      <c r="H38" s="15"/>
    </row>
    <row r="39" spans="1:8" x14ac:dyDescent="0.2">
      <c r="A39" s="15"/>
      <c r="B39" s="15"/>
      <c r="C39" s="15"/>
      <c r="D39" s="15"/>
      <c r="E39" s="15"/>
      <c r="F39" s="15"/>
      <c r="G39" s="15"/>
      <c r="H39" s="15"/>
    </row>
    <row r="40" spans="1:8" x14ac:dyDescent="0.2">
      <c r="A40" s="15" t="s">
        <v>178</v>
      </c>
      <c r="B40" s="15"/>
      <c r="C40" s="15"/>
      <c r="D40" s="15"/>
      <c r="E40" s="15"/>
      <c r="F40" s="15"/>
      <c r="G40" s="15"/>
      <c r="H40" s="15"/>
    </row>
    <row r="41" spans="1:8" x14ac:dyDescent="0.2">
      <c r="A41" s="45" t="s">
        <v>177</v>
      </c>
      <c r="B41" s="15"/>
      <c r="C41" s="15"/>
      <c r="D41" s="15"/>
      <c r="E41" s="15"/>
      <c r="F41" s="15"/>
      <c r="G41" s="15"/>
      <c r="H41" s="15"/>
    </row>
    <row r="42" spans="1:8" x14ac:dyDescent="0.2">
      <c r="A42" s="15"/>
      <c r="B42" s="15"/>
      <c r="C42" s="15"/>
      <c r="D42" s="15"/>
      <c r="E42" s="15"/>
      <c r="F42" s="15"/>
      <c r="G42" s="15"/>
      <c r="H42" s="15"/>
    </row>
    <row r="43" spans="1:8" x14ac:dyDescent="0.2">
      <c r="A43" s="15"/>
      <c r="B43" s="15"/>
      <c r="C43" s="15"/>
      <c r="D43" s="15"/>
      <c r="E43" s="15"/>
      <c r="F43" s="15"/>
      <c r="G43" s="15"/>
      <c r="H43" s="15"/>
    </row>
    <row r="44" spans="1:8" x14ac:dyDescent="0.2">
      <c r="A44" s="15"/>
      <c r="B44" s="15"/>
      <c r="C44" s="15"/>
      <c r="D44" s="15"/>
      <c r="E44" s="15"/>
      <c r="F44" s="15"/>
      <c r="G44" s="15"/>
      <c r="H44" s="15"/>
    </row>
    <row r="45" spans="1:8" x14ac:dyDescent="0.2">
      <c r="A45" s="15"/>
      <c r="B45" s="15"/>
      <c r="C45" s="15"/>
      <c r="D45" s="15"/>
      <c r="E45" s="15"/>
      <c r="F45" s="15"/>
      <c r="G45" s="15"/>
      <c r="H45" s="15"/>
    </row>
    <row r="46" spans="1:8" x14ac:dyDescent="0.2">
      <c r="A46" s="15"/>
      <c r="B46" s="15"/>
      <c r="C46" s="15"/>
      <c r="D46" s="15"/>
      <c r="E46" s="15"/>
      <c r="F46" s="15"/>
      <c r="G46" s="15"/>
      <c r="H46" s="15"/>
    </row>
    <row r="47" spans="1:8" x14ac:dyDescent="0.2">
      <c r="A47" s="15"/>
      <c r="B47" s="15"/>
      <c r="C47" s="15"/>
      <c r="D47" s="15"/>
      <c r="E47" s="15"/>
      <c r="F47" s="15"/>
      <c r="G47" s="15"/>
      <c r="H47" s="15"/>
    </row>
    <row r="48" spans="1:8" x14ac:dyDescent="0.2">
      <c r="A48" s="15"/>
      <c r="B48" s="15"/>
      <c r="C48" s="15"/>
      <c r="D48" s="15"/>
      <c r="E48" s="15"/>
      <c r="F48" s="15"/>
      <c r="G48" s="15"/>
      <c r="H48" s="15"/>
    </row>
    <row r="49" spans="1:8" x14ac:dyDescent="0.2">
      <c r="A49" s="15"/>
      <c r="B49" s="15"/>
      <c r="C49" s="15"/>
      <c r="D49" s="15"/>
      <c r="E49" s="15"/>
      <c r="F49" s="15"/>
      <c r="G49" s="15"/>
      <c r="H49" s="15"/>
    </row>
    <row r="50" spans="1:8" x14ac:dyDescent="0.2">
      <c r="A50" s="15"/>
      <c r="B50" s="15"/>
      <c r="C50" s="15"/>
      <c r="D50" s="15"/>
      <c r="E50" s="15"/>
      <c r="F50" s="15"/>
      <c r="G50" s="15"/>
      <c r="H50" s="15"/>
    </row>
    <row r="51" spans="1:8" x14ac:dyDescent="0.2">
      <c r="A51" s="15"/>
      <c r="B51" s="15"/>
      <c r="C51" s="15"/>
      <c r="D51" s="15"/>
      <c r="E51" s="15"/>
      <c r="F51" s="15"/>
      <c r="G51" s="15"/>
      <c r="H51" s="15"/>
    </row>
    <row r="52" spans="1:8" x14ac:dyDescent="0.2">
      <c r="A52" s="15"/>
      <c r="B52" s="15"/>
      <c r="C52" s="15"/>
      <c r="D52" s="15"/>
      <c r="E52" s="15"/>
      <c r="F52" s="15"/>
      <c r="G52" s="15"/>
      <c r="H52" s="15"/>
    </row>
    <row r="53" spans="1:8" x14ac:dyDescent="0.2">
      <c r="A53" s="15"/>
      <c r="B53" s="15"/>
      <c r="C53" s="15"/>
      <c r="D53" s="15"/>
      <c r="E53" s="15"/>
      <c r="F53" s="15"/>
      <c r="G53" s="15"/>
      <c r="H53" s="15"/>
    </row>
    <row r="54" spans="1:8" x14ac:dyDescent="0.2">
      <c r="A54" s="15"/>
      <c r="B54" s="15"/>
      <c r="C54" s="15"/>
      <c r="D54" s="15"/>
      <c r="E54" s="15"/>
      <c r="F54" s="15"/>
      <c r="G54" s="15"/>
      <c r="H54" s="15"/>
    </row>
  </sheetData>
  <sheetProtection sheet="1" objects="1" scenarios="1"/>
  <phoneticPr fontId="15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1"/>
  <sheetViews>
    <sheetView zoomScale="75" workbookViewId="0">
      <pane ySplit="9" topLeftCell="A10" activePane="bottomLeft" state="frozen"/>
      <selection activeCell="B18" sqref="B18"/>
      <selection pane="bottomLeft" activeCell="G44" sqref="G44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54" t="s">
        <v>49</v>
      </c>
      <c r="B1" s="125">
        <f>'Signature Page'!$B$9</f>
        <v>0</v>
      </c>
    </row>
    <row r="2" spans="1:9" ht="18" x14ac:dyDescent="0.25">
      <c r="A2" s="55" t="s">
        <v>50</v>
      </c>
      <c r="B2" s="57" t="str">
        <f>Revenues!B2</f>
        <v>2016-17</v>
      </c>
    </row>
    <row r="3" spans="1:9" ht="18" x14ac:dyDescent="0.25">
      <c r="A3" s="55"/>
      <c r="B3" s="56"/>
    </row>
    <row r="4" spans="1:9" x14ac:dyDescent="0.2">
      <c r="A4" s="17" t="s">
        <v>63</v>
      </c>
      <c r="E4" s="59" t="s">
        <v>64</v>
      </c>
      <c r="F4" s="59" t="s">
        <v>374</v>
      </c>
    </row>
    <row r="5" spans="1:9" x14ac:dyDescent="0.2">
      <c r="A5" s="17" t="s">
        <v>210</v>
      </c>
      <c r="C5" s="15" t="s">
        <v>367</v>
      </c>
    </row>
    <row r="6" spans="1:9" x14ac:dyDescent="0.2">
      <c r="A6" s="17" t="s">
        <v>209</v>
      </c>
      <c r="E6" s="59" t="s">
        <v>375</v>
      </c>
      <c r="F6" s="59"/>
    </row>
    <row r="8" spans="1:9" x14ac:dyDescent="0.2">
      <c r="A8" s="17" t="s">
        <v>74</v>
      </c>
      <c r="E8" s="18" t="s">
        <v>65</v>
      </c>
      <c r="F8" s="18" t="s">
        <v>65</v>
      </c>
      <c r="G8" s="18" t="s">
        <v>66</v>
      </c>
      <c r="H8" s="18" t="s">
        <v>67</v>
      </c>
      <c r="I8" s="18" t="s">
        <v>68</v>
      </c>
    </row>
    <row r="9" spans="1:9" x14ac:dyDescent="0.2">
      <c r="A9" s="17" t="s">
        <v>159</v>
      </c>
      <c r="B9" s="17" t="s">
        <v>69</v>
      </c>
      <c r="C9" s="17" t="s">
        <v>70</v>
      </c>
      <c r="D9" s="17" t="s">
        <v>71</v>
      </c>
      <c r="E9" s="18" t="s">
        <v>72</v>
      </c>
      <c r="F9" s="18" t="s">
        <v>73</v>
      </c>
      <c r="G9" s="18" t="s">
        <v>74</v>
      </c>
      <c r="H9" s="18" t="s">
        <v>74</v>
      </c>
      <c r="I9" s="18" t="s">
        <v>74</v>
      </c>
    </row>
    <row r="11" spans="1:9" x14ac:dyDescent="0.2">
      <c r="A11" s="19" t="s">
        <v>75</v>
      </c>
      <c r="B11" s="19" t="s">
        <v>76</v>
      </c>
      <c r="C11" s="19" t="s">
        <v>77</v>
      </c>
      <c r="D11" s="17" t="s">
        <v>78</v>
      </c>
      <c r="E11" s="20"/>
      <c r="F11" s="20"/>
      <c r="G11" s="126">
        <f>+I11</f>
        <v>696258.01</v>
      </c>
      <c r="H11" s="22"/>
      <c r="I11" s="126">
        <v>696258.01</v>
      </c>
    </row>
    <row r="12" spans="1:9" x14ac:dyDescent="0.2">
      <c r="A12" s="19" t="s">
        <v>75</v>
      </c>
      <c r="B12" s="19" t="s">
        <v>76</v>
      </c>
      <c r="C12" s="19" t="s">
        <v>79</v>
      </c>
      <c r="D12" s="17" t="s">
        <v>162</v>
      </c>
      <c r="E12" s="20"/>
      <c r="F12" s="20"/>
      <c r="G12" s="126">
        <f>+I12</f>
        <v>236616.14</v>
      </c>
      <c r="H12" s="20"/>
      <c r="I12" s="126">
        <v>236616.14</v>
      </c>
    </row>
    <row r="13" spans="1:9" x14ac:dyDescent="0.2">
      <c r="A13" s="19" t="s">
        <v>75</v>
      </c>
      <c r="B13" s="19" t="s">
        <v>76</v>
      </c>
      <c r="C13" s="19" t="s">
        <v>80</v>
      </c>
      <c r="D13" s="17" t="s">
        <v>81</v>
      </c>
      <c r="E13" s="126">
        <f>+I13</f>
        <v>143099.18</v>
      </c>
      <c r="F13" s="126">
        <f>+I13</f>
        <v>143099.18</v>
      </c>
      <c r="G13" s="20"/>
      <c r="H13" s="20"/>
      <c r="I13" s="126">
        <v>143099.18</v>
      </c>
    </row>
    <row r="14" spans="1:9" x14ac:dyDescent="0.2">
      <c r="A14" s="19" t="s">
        <v>75</v>
      </c>
      <c r="B14" s="19" t="s">
        <v>76</v>
      </c>
      <c r="C14" s="19" t="s">
        <v>82</v>
      </c>
      <c r="D14" s="17" t="s">
        <v>83</v>
      </c>
      <c r="E14" s="20"/>
      <c r="F14" s="126">
        <f>+I14</f>
        <v>14152.75</v>
      </c>
      <c r="G14" s="22"/>
      <c r="I14" s="126">
        <v>14152.75</v>
      </c>
    </row>
    <row r="15" spans="1:9" x14ac:dyDescent="0.2">
      <c r="A15" s="19" t="s">
        <v>75</v>
      </c>
      <c r="B15" s="19" t="s">
        <v>76</v>
      </c>
      <c r="C15" s="19" t="s">
        <v>84</v>
      </c>
      <c r="D15" s="17" t="s">
        <v>85</v>
      </c>
      <c r="E15" s="20"/>
      <c r="F15" s="126">
        <f>+I15</f>
        <v>3084.98</v>
      </c>
      <c r="G15" s="20"/>
      <c r="H15" s="20"/>
      <c r="I15" s="126">
        <v>3084.98</v>
      </c>
    </row>
    <row r="16" spans="1:9" x14ac:dyDescent="0.2">
      <c r="A16" s="19" t="s">
        <v>75</v>
      </c>
      <c r="B16" s="19" t="s">
        <v>76</v>
      </c>
      <c r="C16" s="19" t="s">
        <v>86</v>
      </c>
      <c r="D16" s="17" t="s">
        <v>161</v>
      </c>
      <c r="E16" s="20"/>
      <c r="F16" s="20"/>
      <c r="G16" s="126">
        <f>+I16</f>
        <v>9802.75</v>
      </c>
      <c r="H16" s="22"/>
      <c r="I16" s="126">
        <v>9802.75</v>
      </c>
    </row>
    <row r="17" spans="1:9" x14ac:dyDescent="0.2">
      <c r="A17" s="19" t="s">
        <v>75</v>
      </c>
      <c r="B17" s="19" t="s">
        <v>76</v>
      </c>
      <c r="C17" s="19" t="s">
        <v>87</v>
      </c>
      <c r="D17" s="17" t="s">
        <v>88</v>
      </c>
      <c r="E17" s="126">
        <f>+I17</f>
        <v>26767.23</v>
      </c>
      <c r="F17" s="126">
        <f>+I17</f>
        <v>26767.23</v>
      </c>
      <c r="G17" s="20"/>
      <c r="H17" s="20"/>
      <c r="I17" s="126">
        <v>26767.23</v>
      </c>
    </row>
    <row r="18" spans="1:9" x14ac:dyDescent="0.2">
      <c r="A18" s="19" t="s">
        <v>75</v>
      </c>
      <c r="B18" s="19" t="s">
        <v>76</v>
      </c>
      <c r="C18" s="19" t="s">
        <v>89</v>
      </c>
      <c r="D18" s="17" t="s">
        <v>160</v>
      </c>
      <c r="E18" s="126">
        <f>+I18</f>
        <v>0</v>
      </c>
      <c r="F18" s="126">
        <f>+I18</f>
        <v>0</v>
      </c>
      <c r="G18" s="20"/>
      <c r="H18" s="20"/>
      <c r="I18" s="126">
        <v>0</v>
      </c>
    </row>
    <row r="19" spans="1:9" x14ac:dyDescent="0.2">
      <c r="A19" s="19" t="s">
        <v>75</v>
      </c>
      <c r="B19" s="19" t="s">
        <v>76</v>
      </c>
      <c r="C19" s="19" t="s">
        <v>90</v>
      </c>
      <c r="D19" s="17" t="s">
        <v>163</v>
      </c>
      <c r="E19" s="126">
        <f>+I19</f>
        <v>0</v>
      </c>
      <c r="F19" s="126">
        <f>+I19</f>
        <v>0</v>
      </c>
      <c r="G19" s="20"/>
      <c r="H19" s="20"/>
      <c r="I19" s="126">
        <v>0</v>
      </c>
    </row>
    <row r="20" spans="1:9" x14ac:dyDescent="0.2">
      <c r="A20" s="19" t="s">
        <v>75</v>
      </c>
      <c r="B20" s="19" t="s">
        <v>76</v>
      </c>
      <c r="C20" s="19" t="s">
        <v>91</v>
      </c>
      <c r="D20" s="17" t="s">
        <v>164</v>
      </c>
      <c r="E20" s="20"/>
      <c r="F20" s="20"/>
      <c r="G20" s="20"/>
      <c r="H20" s="126">
        <f>+I20</f>
        <v>6832.5</v>
      </c>
      <c r="I20" s="126">
        <v>6832.5</v>
      </c>
    </row>
    <row r="21" spans="1:9" s="38" customFormat="1" x14ac:dyDescent="0.2">
      <c r="A21" s="39" t="s">
        <v>75</v>
      </c>
      <c r="B21" s="39" t="s">
        <v>76</v>
      </c>
      <c r="C21" s="39" t="s">
        <v>92</v>
      </c>
      <c r="D21" s="40" t="s">
        <v>93</v>
      </c>
      <c r="E21" s="127">
        <f>+I21</f>
        <v>0</v>
      </c>
      <c r="F21" s="127">
        <f>+I21</f>
        <v>0</v>
      </c>
      <c r="G21" s="127">
        <v>0</v>
      </c>
      <c r="H21" s="127">
        <v>0</v>
      </c>
      <c r="I21" s="126">
        <v>0</v>
      </c>
    </row>
    <row r="22" spans="1:9" x14ac:dyDescent="0.2">
      <c r="A22" s="19" t="s">
        <v>75</v>
      </c>
      <c r="B22" s="19" t="s">
        <v>76</v>
      </c>
      <c r="C22" s="19" t="s">
        <v>94</v>
      </c>
      <c r="D22" s="17" t="s">
        <v>165</v>
      </c>
      <c r="E22" s="126">
        <f>+I22</f>
        <v>65805.06</v>
      </c>
      <c r="F22" s="126">
        <f>+I22</f>
        <v>65805.06</v>
      </c>
      <c r="G22" s="20"/>
      <c r="H22" s="20"/>
      <c r="I22" s="126">
        <v>65805.06</v>
      </c>
    </row>
    <row r="23" spans="1:9" x14ac:dyDescent="0.2">
      <c r="A23" s="19" t="s">
        <v>75</v>
      </c>
      <c r="B23" s="19" t="s">
        <v>76</v>
      </c>
      <c r="C23" s="19" t="s">
        <v>95</v>
      </c>
      <c r="D23" s="17" t="s">
        <v>140</v>
      </c>
      <c r="E23" s="20"/>
      <c r="F23" s="20"/>
      <c r="G23" s="20"/>
      <c r="H23" s="128">
        <f>+I23</f>
        <v>234545.89</v>
      </c>
      <c r="I23" s="126">
        <v>234545.89</v>
      </c>
    </row>
    <row r="24" spans="1:9" x14ac:dyDescent="0.2">
      <c r="A24" s="41" t="s">
        <v>75</v>
      </c>
      <c r="B24" s="41" t="s">
        <v>76</v>
      </c>
      <c r="C24" s="41" t="s">
        <v>96</v>
      </c>
      <c r="D24" s="42" t="s">
        <v>166</v>
      </c>
      <c r="E24" s="22"/>
      <c r="F24" s="22"/>
      <c r="G24" s="22"/>
      <c r="H24" s="59">
        <f>+I24</f>
        <v>20500</v>
      </c>
      <c r="I24" s="126">
        <v>20500</v>
      </c>
    </row>
    <row r="25" spans="1:9" x14ac:dyDescent="0.2">
      <c r="A25" s="43" t="s">
        <v>75</v>
      </c>
      <c r="B25" s="43" t="s">
        <v>76</v>
      </c>
      <c r="C25" s="43" t="s">
        <v>97</v>
      </c>
      <c r="D25" s="44" t="s">
        <v>98</v>
      </c>
      <c r="E25" s="126">
        <f>+I25</f>
        <v>42684</v>
      </c>
      <c r="F25" s="126">
        <f>+I25</f>
        <v>42684</v>
      </c>
      <c r="G25" s="20"/>
      <c r="H25" s="20"/>
      <c r="I25" s="126">
        <v>42684</v>
      </c>
    </row>
    <row r="26" spans="1:9" x14ac:dyDescent="0.2">
      <c r="A26" s="41" t="s">
        <v>75</v>
      </c>
      <c r="B26" s="41" t="s">
        <v>76</v>
      </c>
      <c r="C26" s="41" t="s">
        <v>99</v>
      </c>
      <c r="D26" s="42" t="s">
        <v>100</v>
      </c>
      <c r="E26" s="22"/>
      <c r="F26" s="22"/>
      <c r="G26" s="59">
        <f>+I26</f>
        <v>0</v>
      </c>
      <c r="H26" s="22"/>
      <c r="I26" s="126">
        <v>0</v>
      </c>
    </row>
    <row r="27" spans="1:9" x14ac:dyDescent="0.2">
      <c r="A27" s="19" t="s">
        <v>75</v>
      </c>
      <c r="B27" s="19" t="s">
        <v>76</v>
      </c>
      <c r="C27" s="19" t="s">
        <v>101</v>
      </c>
      <c r="D27" s="17" t="s">
        <v>102</v>
      </c>
      <c r="E27" s="20"/>
      <c r="F27" s="20"/>
      <c r="G27" s="129">
        <f>+I27</f>
        <v>1850</v>
      </c>
      <c r="H27" s="20"/>
      <c r="I27" s="126">
        <v>1850</v>
      </c>
    </row>
    <row r="28" spans="1:9" x14ac:dyDescent="0.2">
      <c r="A28" s="19" t="s">
        <v>75</v>
      </c>
      <c r="B28" s="19" t="s">
        <v>76</v>
      </c>
      <c r="C28" s="19" t="s">
        <v>103</v>
      </c>
      <c r="D28" s="17" t="s">
        <v>104</v>
      </c>
      <c r="E28" s="20"/>
      <c r="F28" s="20"/>
      <c r="G28" s="126">
        <f>+I28</f>
        <v>0</v>
      </c>
      <c r="H28" s="20"/>
      <c r="I28" s="126">
        <v>0</v>
      </c>
    </row>
    <row r="29" spans="1:9" x14ac:dyDescent="0.2">
      <c r="A29" s="19" t="s">
        <v>75</v>
      </c>
      <c r="B29" s="19" t="s">
        <v>76</v>
      </c>
      <c r="C29" s="19" t="s">
        <v>105</v>
      </c>
      <c r="D29" s="17" t="s">
        <v>106</v>
      </c>
      <c r="E29" s="20"/>
      <c r="F29" s="20"/>
      <c r="G29" s="126">
        <f>+I29</f>
        <v>95589.43</v>
      </c>
      <c r="H29" s="20"/>
      <c r="I29" s="126">
        <v>95589.43</v>
      </c>
    </row>
    <row r="30" spans="1:9" x14ac:dyDescent="0.2">
      <c r="A30" s="39" t="s">
        <v>75</v>
      </c>
      <c r="B30" s="39" t="s">
        <v>107</v>
      </c>
      <c r="C30" s="39" t="s">
        <v>108</v>
      </c>
      <c r="D30" s="40" t="s">
        <v>167</v>
      </c>
      <c r="E30" s="37"/>
      <c r="F30" s="37"/>
      <c r="G30" s="127"/>
      <c r="H30" s="127">
        <f>+I30</f>
        <v>0</v>
      </c>
      <c r="I30" s="126">
        <v>0</v>
      </c>
    </row>
    <row r="31" spans="1:9" x14ac:dyDescent="0.2">
      <c r="E31" s="21"/>
      <c r="F31" s="21"/>
      <c r="G31" s="126"/>
      <c r="H31" s="21"/>
      <c r="I31" s="21"/>
    </row>
    <row r="32" spans="1:9" x14ac:dyDescent="0.2">
      <c r="A32" s="19" t="s">
        <v>75</v>
      </c>
      <c r="B32" s="19" t="s">
        <v>109</v>
      </c>
      <c r="C32" s="19" t="s">
        <v>108</v>
      </c>
      <c r="D32" s="17" t="s">
        <v>144</v>
      </c>
      <c r="E32" s="126">
        <f>SUM(E11:E31)</f>
        <v>278355.46999999997</v>
      </c>
      <c r="F32" s="126">
        <f>SUM(F11:F31)</f>
        <v>295593.2</v>
      </c>
      <c r="G32" s="126">
        <f>SUM(G11:G31)</f>
        <v>1040116.3300000001</v>
      </c>
      <c r="H32" s="126">
        <f>SUM(H11:H31)</f>
        <v>261878.39</v>
      </c>
      <c r="I32" s="126">
        <f>SUM(I11:I31)</f>
        <v>1597587.9200000002</v>
      </c>
    </row>
    <row r="33" spans="1:9" x14ac:dyDescent="0.2">
      <c r="A33" s="19" t="s">
        <v>110</v>
      </c>
      <c r="B33" s="19" t="s">
        <v>109</v>
      </c>
      <c r="C33" s="19" t="s">
        <v>108</v>
      </c>
      <c r="D33" s="17" t="s">
        <v>111</v>
      </c>
      <c r="E33" s="20"/>
      <c r="F33" s="20"/>
      <c r="G33" s="126">
        <f>+I33</f>
        <v>1433067.52</v>
      </c>
      <c r="H33" s="20"/>
      <c r="I33" s="126">
        <v>1433067.52</v>
      </c>
    </row>
    <row r="34" spans="1:9" x14ac:dyDescent="0.2">
      <c r="A34" s="19" t="s">
        <v>112</v>
      </c>
      <c r="B34" s="19" t="s">
        <v>109</v>
      </c>
      <c r="C34" s="19" t="s">
        <v>108</v>
      </c>
      <c r="D34" s="17" t="s">
        <v>113</v>
      </c>
      <c r="E34" s="20"/>
      <c r="F34" s="20"/>
      <c r="G34" s="126">
        <f>+I34</f>
        <v>1233033.8</v>
      </c>
      <c r="H34" s="20"/>
      <c r="I34" s="126">
        <v>1233033.8</v>
      </c>
    </row>
    <row r="35" spans="1:9" x14ac:dyDescent="0.2">
      <c r="A35" s="19" t="s">
        <v>114</v>
      </c>
      <c r="B35" s="19" t="s">
        <v>109</v>
      </c>
      <c r="C35" s="19" t="s">
        <v>108</v>
      </c>
      <c r="D35" s="17" t="s">
        <v>115</v>
      </c>
      <c r="E35" s="20"/>
      <c r="F35" s="20"/>
      <c r="G35" s="126">
        <f>+I35</f>
        <v>0</v>
      </c>
      <c r="H35" s="20"/>
      <c r="I35" s="126">
        <v>0</v>
      </c>
    </row>
    <row r="36" spans="1:9" x14ac:dyDescent="0.2">
      <c r="A36" s="19" t="s">
        <v>116</v>
      </c>
      <c r="B36" s="19" t="s">
        <v>109</v>
      </c>
      <c r="C36" s="19" t="s">
        <v>108</v>
      </c>
      <c r="D36" s="17" t="s">
        <v>117</v>
      </c>
      <c r="E36" s="20"/>
      <c r="F36" s="20"/>
      <c r="G36" s="126">
        <f>+I36</f>
        <v>0</v>
      </c>
      <c r="H36" s="20"/>
      <c r="I36" s="126">
        <v>0</v>
      </c>
    </row>
    <row r="37" spans="1:9" x14ac:dyDescent="0.2">
      <c r="A37" s="19" t="s">
        <v>118</v>
      </c>
      <c r="B37" s="19" t="s">
        <v>109</v>
      </c>
      <c r="C37" s="19" t="s">
        <v>108</v>
      </c>
      <c r="D37" s="17" t="s">
        <v>145</v>
      </c>
      <c r="E37" s="20"/>
      <c r="F37" s="20"/>
      <c r="G37" s="20"/>
      <c r="H37" s="126">
        <f>+I37</f>
        <v>0</v>
      </c>
      <c r="I37" s="126">
        <v>0</v>
      </c>
    </row>
    <row r="38" spans="1:9" x14ac:dyDescent="0.2">
      <c r="A38" s="19" t="s">
        <v>119</v>
      </c>
      <c r="B38" s="19" t="s">
        <v>109</v>
      </c>
      <c r="C38" s="19" t="s">
        <v>108</v>
      </c>
      <c r="D38" s="17" t="s">
        <v>146</v>
      </c>
      <c r="E38" s="20"/>
      <c r="F38" s="20"/>
      <c r="G38" s="20"/>
      <c r="H38" s="129">
        <f>+I38</f>
        <v>0</v>
      </c>
      <c r="I38" s="126">
        <v>0</v>
      </c>
    </row>
    <row r="39" spans="1:9" x14ac:dyDescent="0.2">
      <c r="A39" s="19" t="s">
        <v>120</v>
      </c>
      <c r="B39" s="19" t="s">
        <v>109</v>
      </c>
      <c r="C39" s="19" t="s">
        <v>108</v>
      </c>
      <c r="D39" s="17" t="s">
        <v>147</v>
      </c>
      <c r="E39" s="20"/>
      <c r="F39" s="20"/>
      <c r="G39" s="126">
        <f>+I39</f>
        <v>0</v>
      </c>
      <c r="H39" s="27"/>
      <c r="I39" s="126">
        <v>0</v>
      </c>
    </row>
    <row r="40" spans="1:9" x14ac:dyDescent="0.2">
      <c r="A40" s="19" t="s">
        <v>121</v>
      </c>
      <c r="B40" s="19" t="s">
        <v>109</v>
      </c>
      <c r="C40" s="19" t="s">
        <v>108</v>
      </c>
      <c r="D40" s="17" t="s">
        <v>148</v>
      </c>
      <c r="E40" s="20"/>
      <c r="F40" s="20"/>
      <c r="G40" s="126">
        <f>+I40</f>
        <v>0</v>
      </c>
      <c r="H40" s="20"/>
      <c r="I40" s="126">
        <v>0</v>
      </c>
    </row>
    <row r="41" spans="1:9" x14ac:dyDescent="0.2">
      <c r="A41" s="19" t="s">
        <v>122</v>
      </c>
      <c r="B41" s="19" t="s">
        <v>109</v>
      </c>
      <c r="C41" s="19" t="s">
        <v>108</v>
      </c>
      <c r="D41" s="17" t="s">
        <v>149</v>
      </c>
      <c r="E41" s="20"/>
      <c r="F41" s="20"/>
      <c r="G41" s="28" t="s">
        <v>123</v>
      </c>
      <c r="H41" s="126">
        <f>+I41</f>
        <v>0</v>
      </c>
      <c r="I41" s="126">
        <v>0</v>
      </c>
    </row>
    <row r="42" spans="1:9" x14ac:dyDescent="0.2">
      <c r="A42" s="19" t="s">
        <v>124</v>
      </c>
      <c r="B42" s="19" t="s">
        <v>109</v>
      </c>
      <c r="C42" s="19" t="s">
        <v>108</v>
      </c>
      <c r="D42" s="17" t="s">
        <v>150</v>
      </c>
      <c r="E42" s="20"/>
      <c r="F42" s="20"/>
      <c r="G42" s="20"/>
      <c r="H42" s="126">
        <f>+I42</f>
        <v>0</v>
      </c>
      <c r="I42" s="126">
        <v>0</v>
      </c>
    </row>
    <row r="43" spans="1:9" x14ac:dyDescent="0.2">
      <c r="A43" s="19">
        <v>94</v>
      </c>
      <c r="B43" s="19" t="s">
        <v>109</v>
      </c>
      <c r="C43" s="19" t="s">
        <v>108</v>
      </c>
      <c r="D43" s="17" t="s">
        <v>151</v>
      </c>
      <c r="E43" s="20"/>
      <c r="F43" s="20"/>
      <c r="G43" s="20"/>
      <c r="H43" s="126">
        <f>+I43</f>
        <v>0</v>
      </c>
      <c r="I43" s="126">
        <v>0</v>
      </c>
    </row>
    <row r="44" spans="1:9" x14ac:dyDescent="0.2">
      <c r="A44" s="41" t="s">
        <v>125</v>
      </c>
      <c r="B44" s="41" t="s">
        <v>109</v>
      </c>
      <c r="C44" s="41" t="s">
        <v>108</v>
      </c>
      <c r="D44" s="42" t="s">
        <v>152</v>
      </c>
      <c r="E44" s="22"/>
      <c r="F44" s="22"/>
      <c r="G44" s="26">
        <f>+I44</f>
        <v>2399311</v>
      </c>
      <c r="H44" s="22"/>
      <c r="I44" s="126">
        <v>2399311</v>
      </c>
    </row>
    <row r="45" spans="1:9" x14ac:dyDescent="0.2">
      <c r="A45" s="19" t="s">
        <v>126</v>
      </c>
      <c r="B45" s="19" t="s">
        <v>109</v>
      </c>
      <c r="C45" s="19" t="s">
        <v>108</v>
      </c>
      <c r="D45" s="17" t="s">
        <v>153</v>
      </c>
      <c r="E45" s="20"/>
      <c r="F45" s="20"/>
      <c r="G45" s="126">
        <f>+I45</f>
        <v>4745288.3500000006</v>
      </c>
      <c r="H45" s="20"/>
      <c r="I45" s="126">
        <f>8451506-G32-G33-G34</f>
        <v>4745288.3500000006</v>
      </c>
    </row>
    <row r="46" spans="1:9" x14ac:dyDescent="0.2">
      <c r="A46" s="19" t="s">
        <v>127</v>
      </c>
      <c r="B46" s="19" t="s">
        <v>109</v>
      </c>
      <c r="C46" s="19" t="s">
        <v>108</v>
      </c>
      <c r="D46" s="17" t="s">
        <v>154</v>
      </c>
      <c r="E46" s="20"/>
      <c r="F46" s="20"/>
      <c r="G46" s="126">
        <f>+I46</f>
        <v>0</v>
      </c>
      <c r="H46" s="20"/>
      <c r="I46" s="126">
        <v>0</v>
      </c>
    </row>
    <row r="47" spans="1:9" x14ac:dyDescent="0.2">
      <c r="E47" s="21"/>
      <c r="F47" s="21"/>
      <c r="G47" s="21"/>
      <c r="H47" s="21"/>
      <c r="I47" s="21"/>
    </row>
    <row r="48" spans="1:9" x14ac:dyDescent="0.2">
      <c r="D48" s="17" t="s">
        <v>68</v>
      </c>
      <c r="E48" s="21">
        <f>SUM(E32:E47)</f>
        <v>278355.46999999997</v>
      </c>
      <c r="F48" s="21">
        <f>SUM(F32:F47)</f>
        <v>295593.2</v>
      </c>
      <c r="G48" s="21">
        <f>SUM(G32:G47)</f>
        <v>10850817</v>
      </c>
      <c r="H48" s="21">
        <f>SUM(H32:H47)</f>
        <v>261878.39</v>
      </c>
      <c r="I48" s="21">
        <f>SUM(I32:I47)</f>
        <v>11408288.59</v>
      </c>
    </row>
    <row r="51" spans="1:9" x14ac:dyDescent="0.2">
      <c r="D51" s="17" t="s">
        <v>128</v>
      </c>
    </row>
    <row r="52" spans="1:9" x14ac:dyDescent="0.2">
      <c r="I52" s="25" t="s">
        <v>123</v>
      </c>
    </row>
    <row r="53" spans="1:9" x14ac:dyDescent="0.2">
      <c r="D53" s="17" t="s">
        <v>73</v>
      </c>
      <c r="E53" s="29">
        <f>F48/G48</f>
        <v>2.724156162618907E-2</v>
      </c>
    </row>
    <row r="55" spans="1:9" x14ac:dyDescent="0.2">
      <c r="D55" s="17" t="s">
        <v>72</v>
      </c>
      <c r="E55" s="29">
        <f>E48/(+G48+F48-E48)</f>
        <v>2.5612262443952562E-2</v>
      </c>
    </row>
    <row r="56" spans="1:9" ht="9" customHeight="1" x14ac:dyDescent="0.2"/>
    <row r="57" spans="1:9" x14ac:dyDescent="0.2">
      <c r="D57" s="16"/>
      <c r="E57" s="17"/>
    </row>
    <row r="58" spans="1:9" x14ac:dyDescent="0.2">
      <c r="D58" s="17" t="s">
        <v>129</v>
      </c>
    </row>
    <row r="59" spans="1:9" s="32" customFormat="1" x14ac:dyDescent="0.2">
      <c r="D59" s="131" t="s">
        <v>158</v>
      </c>
      <c r="E59" s="59">
        <v>622838</v>
      </c>
      <c r="F59" s="126">
        <v>942676.9</v>
      </c>
      <c r="G59" s="126">
        <v>-942676.9</v>
      </c>
    </row>
    <row r="60" spans="1:9" s="32" customFormat="1" x14ac:dyDescent="0.2">
      <c r="D60" s="131" t="s">
        <v>130</v>
      </c>
      <c r="E60" s="59">
        <v>0</v>
      </c>
      <c r="F60" s="59">
        <v>0</v>
      </c>
      <c r="G60" s="59">
        <v>0</v>
      </c>
    </row>
    <row r="61" spans="1:9" s="32" customFormat="1" x14ac:dyDescent="0.2">
      <c r="D61" s="131" t="s">
        <v>131</v>
      </c>
      <c r="E61" s="59">
        <v>0</v>
      </c>
      <c r="F61" s="59">
        <v>0</v>
      </c>
      <c r="G61" s="59">
        <v>0</v>
      </c>
    </row>
    <row r="62" spans="1:9" s="32" customFormat="1" x14ac:dyDescent="0.2">
      <c r="D62" s="131" t="s">
        <v>132</v>
      </c>
      <c r="E62" s="130">
        <v>0</v>
      </c>
      <c r="F62" s="59">
        <v>0</v>
      </c>
      <c r="G62" s="130">
        <v>0</v>
      </c>
      <c r="H62" s="18"/>
      <c r="I62" s="18"/>
    </row>
    <row r="63" spans="1:9" s="32" customFormat="1" x14ac:dyDescent="0.2">
      <c r="A63" s="17"/>
      <c r="B63" s="17"/>
      <c r="C63" s="17"/>
      <c r="D63" s="131" t="s">
        <v>133</v>
      </c>
      <c r="E63" s="130">
        <v>0</v>
      </c>
      <c r="F63" s="130">
        <v>0</v>
      </c>
      <c r="G63" s="130">
        <v>0</v>
      </c>
      <c r="H63" s="18"/>
      <c r="I63" s="18"/>
    </row>
    <row r="64" spans="1:9" s="32" customFormat="1" x14ac:dyDescent="0.2">
      <c r="D64" s="131" t="s">
        <v>134</v>
      </c>
      <c r="E64" s="59"/>
      <c r="F64" s="59"/>
      <c r="G64" s="59"/>
    </row>
    <row r="65" spans="1:9" s="32" customFormat="1" x14ac:dyDescent="0.2">
      <c r="A65" s="19"/>
      <c r="B65" s="19"/>
      <c r="C65" s="19"/>
      <c r="D65" s="132" t="s">
        <v>135</v>
      </c>
      <c r="E65" s="130">
        <v>0</v>
      </c>
      <c r="F65" s="130">
        <v>0</v>
      </c>
      <c r="G65" s="130">
        <v>0</v>
      </c>
      <c r="H65" s="21"/>
      <c r="I65" s="21"/>
    </row>
    <row r="66" spans="1:9" s="32" customFormat="1" x14ac:dyDescent="0.2">
      <c r="A66" s="19"/>
      <c r="B66" s="19"/>
      <c r="C66" s="19"/>
      <c r="D66" s="131" t="s">
        <v>168</v>
      </c>
      <c r="E66" s="130">
        <v>84157</v>
      </c>
      <c r="F66" s="130">
        <v>84157</v>
      </c>
      <c r="G66" s="130">
        <v>-84157</v>
      </c>
      <c r="H66" s="21"/>
      <c r="I66" s="21"/>
    </row>
    <row r="67" spans="1:9" s="32" customFormat="1" x14ac:dyDescent="0.2">
      <c r="A67" s="19"/>
      <c r="B67" s="19"/>
      <c r="C67" s="19"/>
      <c r="D67" s="17"/>
      <c r="E67" s="126"/>
      <c r="F67" s="126"/>
      <c r="G67" s="126"/>
      <c r="H67" s="21"/>
      <c r="I67" s="21"/>
    </row>
    <row r="68" spans="1:9" s="32" customFormat="1" x14ac:dyDescent="0.2">
      <c r="A68" s="19"/>
      <c r="B68" s="19"/>
      <c r="C68" s="19"/>
      <c r="D68" s="17" t="s">
        <v>136</v>
      </c>
      <c r="E68" s="21"/>
      <c r="F68" s="21"/>
      <c r="G68" s="21"/>
      <c r="H68" s="21"/>
      <c r="I68" s="21"/>
    </row>
    <row r="69" spans="1:9" s="32" customFormat="1" x14ac:dyDescent="0.2">
      <c r="A69" s="19"/>
      <c r="B69" s="19"/>
      <c r="C69" s="19"/>
      <c r="D69" s="131" t="s">
        <v>137</v>
      </c>
      <c r="E69" s="21"/>
      <c r="F69" s="21"/>
      <c r="G69" s="21"/>
      <c r="H69" s="21"/>
      <c r="I69" s="21"/>
    </row>
    <row r="70" spans="1:9" s="32" customFormat="1" x14ac:dyDescent="0.2">
      <c r="A70" s="19"/>
      <c r="B70" s="19"/>
      <c r="C70" s="19"/>
      <c r="D70" s="132" t="s">
        <v>138</v>
      </c>
      <c r="E70" s="126">
        <v>0</v>
      </c>
      <c r="F70" s="126">
        <v>0</v>
      </c>
      <c r="G70" s="126">
        <v>0</v>
      </c>
      <c r="H70" s="126">
        <v>0</v>
      </c>
      <c r="I70" s="21"/>
    </row>
    <row r="71" spans="1:9" s="32" customFormat="1" x14ac:dyDescent="0.2">
      <c r="A71" s="19"/>
      <c r="B71" s="19"/>
      <c r="C71" s="19"/>
      <c r="D71" s="131" t="s">
        <v>139</v>
      </c>
      <c r="E71" s="126">
        <v>0</v>
      </c>
      <c r="F71" s="126">
        <v>0</v>
      </c>
      <c r="G71" s="126">
        <v>0</v>
      </c>
      <c r="H71" s="126">
        <v>0</v>
      </c>
      <c r="I71" s="21"/>
    </row>
    <row r="72" spans="1:9" s="32" customFormat="1" x14ac:dyDescent="0.2">
      <c r="A72" s="19"/>
      <c r="B72" s="19"/>
      <c r="C72" s="19"/>
      <c r="D72" s="131" t="s">
        <v>140</v>
      </c>
      <c r="E72" s="126">
        <v>0</v>
      </c>
      <c r="F72" s="126">
        <v>0</v>
      </c>
      <c r="G72" s="128">
        <v>0</v>
      </c>
      <c r="H72" s="126">
        <v>0</v>
      </c>
      <c r="I72" s="21"/>
    </row>
    <row r="73" spans="1:9" s="32" customFormat="1" x14ac:dyDescent="0.2">
      <c r="A73" s="19"/>
      <c r="B73" s="19"/>
      <c r="C73" s="19"/>
      <c r="D73" s="131" t="s">
        <v>141</v>
      </c>
      <c r="E73" s="126">
        <v>0</v>
      </c>
      <c r="F73" s="126">
        <v>0</v>
      </c>
      <c r="G73" s="126">
        <v>0</v>
      </c>
      <c r="H73" s="126">
        <v>0</v>
      </c>
      <c r="I73" s="21"/>
    </row>
    <row r="74" spans="1:9" s="32" customFormat="1" x14ac:dyDescent="0.2">
      <c r="A74" s="19"/>
      <c r="B74" s="19"/>
      <c r="C74" s="19"/>
      <c r="D74" s="131" t="s">
        <v>168</v>
      </c>
      <c r="E74" s="126">
        <v>0</v>
      </c>
      <c r="F74" s="126">
        <v>0</v>
      </c>
      <c r="G74" s="126">
        <v>0</v>
      </c>
      <c r="H74" s="126">
        <v>0</v>
      </c>
      <c r="I74" s="21"/>
    </row>
    <row r="75" spans="1:9" x14ac:dyDescent="0.2">
      <c r="A75" s="19"/>
      <c r="B75" s="19"/>
      <c r="C75" s="19"/>
      <c r="D75" s="133"/>
      <c r="E75" s="126"/>
      <c r="F75" s="126"/>
      <c r="G75" s="126"/>
      <c r="H75" s="126"/>
      <c r="I75" s="21"/>
    </row>
    <row r="76" spans="1:9" x14ac:dyDescent="0.2">
      <c r="A76" s="19"/>
      <c r="B76" s="19"/>
      <c r="C76" s="19"/>
      <c r="D76" s="17" t="s">
        <v>142</v>
      </c>
      <c r="E76" s="21">
        <f>+E48+SUM(E59:E67)-SUM(E69:E75)</f>
        <v>985350.47</v>
      </c>
      <c r="F76" s="21">
        <f>+F48+SUM(F59:F67)-SUM(F69:F75)</f>
        <v>1322427.1000000001</v>
      </c>
      <c r="G76" s="21">
        <f>+G48+SUM(G59:G67)-SUM(G69:G75)</f>
        <v>9823983.0999999996</v>
      </c>
      <c r="H76" s="21">
        <f>+H48+SUM(H59:H67)-SUM(H69:H75)</f>
        <v>261878.39</v>
      </c>
      <c r="I76" s="21">
        <f>+I48+SUM(I59:I65)-SUM(I69:I73)</f>
        <v>11408288.59</v>
      </c>
    </row>
    <row r="77" spans="1:9" x14ac:dyDescent="0.2">
      <c r="A77" s="19"/>
      <c r="B77" s="19"/>
      <c r="C77" s="19"/>
      <c r="D77" s="17"/>
      <c r="E77" s="23"/>
      <c r="F77" s="23"/>
      <c r="G77" s="21"/>
      <c r="H77" s="21"/>
      <c r="I77" s="21"/>
    </row>
    <row r="78" spans="1:9" x14ac:dyDescent="0.2">
      <c r="A78" s="19"/>
      <c r="B78" s="19"/>
      <c r="C78" s="19"/>
      <c r="D78" s="17" t="s">
        <v>143</v>
      </c>
      <c r="E78" s="29"/>
      <c r="F78" s="21"/>
      <c r="G78" s="21"/>
      <c r="H78" s="21"/>
      <c r="I78" s="21"/>
    </row>
    <row r="79" spans="1:9" x14ac:dyDescent="0.2">
      <c r="A79" s="19"/>
      <c r="B79" s="19"/>
      <c r="C79" s="19"/>
      <c r="D79" s="17"/>
      <c r="E79" s="21"/>
      <c r="F79" s="21"/>
      <c r="G79" s="21"/>
      <c r="H79" s="21"/>
      <c r="I79" s="21"/>
    </row>
    <row r="80" spans="1:9" x14ac:dyDescent="0.2">
      <c r="A80" s="24"/>
      <c r="B80" s="24"/>
      <c r="C80" s="24"/>
      <c r="D80" s="42" t="s">
        <v>73</v>
      </c>
      <c r="E80" s="29">
        <f>F76/G76</f>
        <v>0.13461211064176201</v>
      </c>
      <c r="I80" s="26"/>
    </row>
    <row r="81" spans="1:9" x14ac:dyDescent="0.2">
      <c r="A81" s="19"/>
      <c r="B81" s="19"/>
      <c r="C81" s="19"/>
      <c r="D81" s="44"/>
      <c r="E81" s="21"/>
      <c r="F81" s="21"/>
      <c r="G81" s="21"/>
      <c r="H81" s="21"/>
      <c r="I81" s="21"/>
    </row>
    <row r="82" spans="1:9" x14ac:dyDescent="0.2">
      <c r="A82" s="24"/>
      <c r="B82" s="24"/>
      <c r="C82" s="24"/>
      <c r="D82" s="42" t="s">
        <v>72</v>
      </c>
      <c r="E82" s="29">
        <f>E76/(+G76+F76-E76)</f>
        <v>9.6973199270820556E-2</v>
      </c>
      <c r="I82" s="26"/>
    </row>
    <row r="83" spans="1:9" x14ac:dyDescent="0.2">
      <c r="A83" s="19"/>
      <c r="B83" s="19"/>
      <c r="C83" s="19"/>
      <c r="D83" s="17"/>
      <c r="E83" s="21"/>
      <c r="F83" s="21"/>
      <c r="G83" s="21"/>
      <c r="H83" s="21"/>
      <c r="I83" s="21"/>
    </row>
    <row r="84" spans="1:9" x14ac:dyDescent="0.2">
      <c r="A84" s="19"/>
      <c r="B84" s="19"/>
      <c r="C84" s="19"/>
      <c r="D84" s="17"/>
      <c r="E84" s="21"/>
      <c r="F84" s="21"/>
      <c r="G84" s="21"/>
      <c r="H84" s="21"/>
      <c r="I84" s="21"/>
    </row>
    <row r="85" spans="1:9" x14ac:dyDescent="0.2">
      <c r="A85" s="19"/>
      <c r="B85" s="19"/>
      <c r="C85" s="19"/>
      <c r="D85" s="17"/>
      <c r="E85" s="21"/>
      <c r="F85" s="21"/>
      <c r="G85" s="21"/>
      <c r="H85" s="21"/>
      <c r="I85" s="21"/>
    </row>
    <row r="86" spans="1:9" x14ac:dyDescent="0.2">
      <c r="A86" s="19"/>
      <c r="B86" s="19"/>
      <c r="C86" s="19"/>
      <c r="D86" s="17"/>
      <c r="E86" s="21"/>
      <c r="F86" s="21"/>
      <c r="G86" s="21"/>
      <c r="H86" s="23"/>
      <c r="I86" s="21"/>
    </row>
    <row r="87" spans="1:9" x14ac:dyDescent="0.2">
      <c r="E87" s="21"/>
      <c r="F87" s="21"/>
      <c r="G87" s="21"/>
      <c r="H87" s="21"/>
      <c r="I87" s="21"/>
    </row>
    <row r="88" spans="1:9" x14ac:dyDescent="0.2">
      <c r="A88" s="19"/>
      <c r="B88" s="19"/>
      <c r="C88" s="19"/>
      <c r="D88" s="17"/>
      <c r="E88" s="21"/>
      <c r="F88" s="21"/>
      <c r="G88" s="21"/>
      <c r="H88" s="21"/>
      <c r="I88" s="21"/>
    </row>
    <row r="89" spans="1:9" x14ac:dyDescent="0.2">
      <c r="A89" s="19"/>
      <c r="B89" s="19"/>
      <c r="C89" s="19"/>
      <c r="D89" s="17"/>
      <c r="E89" s="21"/>
      <c r="F89" s="21"/>
      <c r="G89" s="21"/>
      <c r="H89" s="21"/>
      <c r="I89" s="21"/>
    </row>
    <row r="90" spans="1:9" x14ac:dyDescent="0.2">
      <c r="A90" s="19"/>
      <c r="B90" s="19"/>
      <c r="C90" s="19"/>
      <c r="D90" s="17"/>
      <c r="E90" s="21"/>
      <c r="F90" s="21"/>
      <c r="G90" s="21"/>
      <c r="H90" s="21"/>
      <c r="I90" s="21"/>
    </row>
    <row r="91" spans="1:9" x14ac:dyDescent="0.2">
      <c r="A91" s="19"/>
      <c r="B91" s="19"/>
      <c r="C91" s="19"/>
      <c r="D91" s="17"/>
      <c r="E91" s="21"/>
      <c r="F91" s="21"/>
      <c r="G91" s="21"/>
      <c r="H91" s="21"/>
      <c r="I91" s="21"/>
    </row>
    <row r="92" spans="1:9" x14ac:dyDescent="0.2">
      <c r="A92" s="19"/>
      <c r="B92" s="19"/>
      <c r="C92" s="19"/>
      <c r="D92" s="17"/>
      <c r="E92" s="21"/>
      <c r="F92" s="21"/>
      <c r="G92" s="21"/>
      <c r="H92" s="21"/>
      <c r="I92" s="21"/>
    </row>
    <row r="93" spans="1:9" x14ac:dyDescent="0.2">
      <c r="A93" s="19"/>
      <c r="B93" s="19"/>
      <c r="C93" s="19"/>
      <c r="D93" s="17"/>
      <c r="E93" s="21"/>
      <c r="F93" s="21"/>
      <c r="G93" s="30"/>
      <c r="H93" s="21"/>
      <c r="I93" s="21"/>
    </row>
    <row r="94" spans="1:9" x14ac:dyDescent="0.2">
      <c r="A94" s="19"/>
      <c r="B94" s="19"/>
      <c r="C94" s="19"/>
      <c r="D94" s="17"/>
      <c r="E94" s="21"/>
      <c r="F94" s="21"/>
      <c r="G94" s="21"/>
      <c r="H94" s="21"/>
      <c r="I94" s="21"/>
    </row>
    <row r="95" spans="1:9" x14ac:dyDescent="0.2">
      <c r="A95" s="19"/>
      <c r="B95" s="19"/>
      <c r="C95" s="19"/>
      <c r="D95" s="17"/>
      <c r="E95" s="21"/>
      <c r="F95" s="21"/>
      <c r="G95" s="21"/>
      <c r="H95" s="21"/>
      <c r="I95" s="21"/>
    </row>
    <row r="96" spans="1:9" x14ac:dyDescent="0.2">
      <c r="A96" s="19"/>
      <c r="B96" s="19"/>
      <c r="C96" s="19"/>
      <c r="D96" s="17"/>
      <c r="E96" s="21"/>
      <c r="F96" s="21"/>
      <c r="G96" s="21"/>
      <c r="H96" s="21"/>
      <c r="I96" s="21"/>
    </row>
    <row r="97" spans="1:9" x14ac:dyDescent="0.2">
      <c r="A97" s="19"/>
      <c r="B97" s="19"/>
      <c r="C97" s="19"/>
      <c r="D97" s="17"/>
      <c r="E97" s="21"/>
      <c r="F97" s="21"/>
      <c r="G97" s="30"/>
      <c r="H97" s="23"/>
      <c r="I97" s="21"/>
    </row>
    <row r="98" spans="1:9" x14ac:dyDescent="0.2">
      <c r="A98" s="19"/>
      <c r="B98" s="19"/>
      <c r="C98" s="19"/>
      <c r="D98" s="17"/>
      <c r="E98" s="21"/>
      <c r="F98" s="21"/>
      <c r="G98" s="21"/>
      <c r="H98" s="21"/>
      <c r="I98" s="21"/>
    </row>
    <row r="99" spans="1:9" x14ac:dyDescent="0.2">
      <c r="A99" s="19"/>
      <c r="B99" s="19"/>
      <c r="C99" s="19"/>
      <c r="D99" s="17"/>
      <c r="E99" s="21"/>
      <c r="F99" s="21"/>
      <c r="G99" s="21"/>
      <c r="H99" s="21"/>
      <c r="I99" s="21"/>
    </row>
    <row r="100" spans="1:9" x14ac:dyDescent="0.2">
      <c r="A100" s="24"/>
      <c r="B100" s="24"/>
      <c r="C100" s="24"/>
      <c r="D100" s="25"/>
      <c r="G100" s="26"/>
      <c r="I100" s="26"/>
    </row>
    <row r="101" spans="1:9" x14ac:dyDescent="0.2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x14ac:dyDescent="0.2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1:9" x14ac:dyDescent="0.2">
      <c r="E103" s="21"/>
      <c r="F103" s="21"/>
      <c r="G103" s="21"/>
      <c r="H103" s="21"/>
      <c r="I103" s="21"/>
    </row>
    <row r="104" spans="1:9" x14ac:dyDescent="0.2">
      <c r="D104" s="17"/>
      <c r="E104" s="21"/>
      <c r="F104" s="21"/>
      <c r="G104" s="21"/>
      <c r="H104" s="21"/>
      <c r="I104" s="21"/>
    </row>
    <row r="107" spans="1:9" x14ac:dyDescent="0.2">
      <c r="D107" s="17"/>
    </row>
    <row r="109" spans="1:9" x14ac:dyDescent="0.2">
      <c r="D109" s="17"/>
      <c r="E109" s="29"/>
    </row>
    <row r="111" spans="1:9" x14ac:dyDescent="0.2">
      <c r="D111" s="17"/>
      <c r="E111" s="29"/>
    </row>
    <row r="113" spans="1:9" x14ac:dyDescent="0.2">
      <c r="D113" s="16"/>
      <c r="E113" s="17"/>
    </row>
    <row r="114" spans="1:9" x14ac:dyDescent="0.2">
      <c r="D114" s="17"/>
    </row>
    <row r="115" spans="1:9" x14ac:dyDescent="0.2">
      <c r="D115" s="17"/>
    </row>
    <row r="116" spans="1:9" x14ac:dyDescent="0.2">
      <c r="D116" s="17"/>
    </row>
    <row r="118" spans="1:9" x14ac:dyDescent="0.2">
      <c r="E118" s="18"/>
      <c r="F118" s="18"/>
      <c r="G118" s="18"/>
      <c r="H118" s="18"/>
      <c r="I118" s="18"/>
    </row>
    <row r="119" spans="1:9" x14ac:dyDescent="0.2">
      <c r="A119" s="17"/>
      <c r="B119" s="17"/>
      <c r="C119" s="17"/>
      <c r="D119" s="17"/>
      <c r="E119" s="18"/>
      <c r="F119" s="18"/>
      <c r="G119" s="18"/>
      <c r="H119" s="18"/>
      <c r="I119" s="18"/>
    </row>
    <row r="121" spans="1:9" x14ac:dyDescent="0.2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x14ac:dyDescent="0.2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x14ac:dyDescent="0.2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x14ac:dyDescent="0.2">
      <c r="A124" s="19"/>
      <c r="B124" s="19"/>
      <c r="C124" s="19"/>
      <c r="D124" s="17"/>
      <c r="E124" s="21"/>
      <c r="F124" s="30"/>
      <c r="G124" s="21"/>
      <c r="H124" s="21"/>
      <c r="I124" s="21"/>
    </row>
    <row r="125" spans="1:9" x14ac:dyDescent="0.2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x14ac:dyDescent="0.2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x14ac:dyDescent="0.2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x14ac:dyDescent="0.2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x14ac:dyDescent="0.2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x14ac:dyDescent="0.2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x14ac:dyDescent="0.2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x14ac:dyDescent="0.2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x14ac:dyDescent="0.2">
      <c r="A133" s="19"/>
      <c r="B133" s="19"/>
      <c r="C133" s="19"/>
      <c r="D133" s="17"/>
      <c r="E133" s="21"/>
      <c r="F133" s="21"/>
      <c r="G133" s="21"/>
      <c r="H133" s="23"/>
      <c r="I133" s="21"/>
    </row>
    <row r="134" spans="1:9" x14ac:dyDescent="0.2">
      <c r="A134" s="24"/>
      <c r="B134" s="24"/>
      <c r="C134" s="24"/>
      <c r="D134" s="25"/>
      <c r="I134" s="26"/>
    </row>
    <row r="135" spans="1:9" x14ac:dyDescent="0.2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x14ac:dyDescent="0.2">
      <c r="A136" s="24"/>
      <c r="B136" s="24"/>
      <c r="C136" s="24"/>
      <c r="D136" s="25"/>
      <c r="I136" s="26"/>
    </row>
    <row r="137" spans="1:9" x14ac:dyDescent="0.2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x14ac:dyDescent="0.2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x14ac:dyDescent="0.2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x14ac:dyDescent="0.2">
      <c r="A140" s="19"/>
      <c r="B140" s="19"/>
      <c r="C140" s="19"/>
      <c r="D140" s="17"/>
      <c r="E140" s="21"/>
      <c r="F140" s="21"/>
      <c r="G140" s="21"/>
      <c r="H140" s="31"/>
      <c r="I140" s="21"/>
    </row>
    <row r="141" spans="1:9" x14ac:dyDescent="0.2">
      <c r="E141" s="21"/>
      <c r="F141" s="21"/>
      <c r="G141" s="21"/>
      <c r="H141" s="21"/>
      <c r="I141" s="21"/>
    </row>
    <row r="142" spans="1:9" x14ac:dyDescent="0.2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x14ac:dyDescent="0.2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x14ac:dyDescent="0.2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x14ac:dyDescent="0.2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x14ac:dyDescent="0.2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x14ac:dyDescent="0.2">
      <c r="A147" s="19"/>
      <c r="B147" s="19"/>
      <c r="C147" s="19"/>
      <c r="D147" s="17"/>
      <c r="E147" s="21"/>
      <c r="F147" s="21"/>
      <c r="G147" s="30"/>
      <c r="H147" s="21"/>
      <c r="I147" s="21"/>
    </row>
    <row r="148" spans="1:9" x14ac:dyDescent="0.2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x14ac:dyDescent="0.2">
      <c r="A149" s="19"/>
      <c r="B149" s="19"/>
      <c r="C149" s="19"/>
      <c r="D149" s="17"/>
      <c r="E149" s="21"/>
      <c r="F149" s="21"/>
      <c r="G149" s="21"/>
      <c r="H149" s="30"/>
      <c r="I149" s="21"/>
    </row>
    <row r="150" spans="1:9" x14ac:dyDescent="0.2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x14ac:dyDescent="0.2">
      <c r="A151" s="19"/>
      <c r="B151" s="19"/>
      <c r="C151" s="19"/>
      <c r="D151" s="17"/>
      <c r="E151" s="21"/>
      <c r="F151" s="21"/>
      <c r="G151" s="30"/>
      <c r="H151" s="21"/>
      <c r="I151" s="21"/>
    </row>
    <row r="152" spans="1:9" x14ac:dyDescent="0.2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x14ac:dyDescent="0.2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x14ac:dyDescent="0.2">
      <c r="A154" s="24"/>
      <c r="B154" s="24"/>
      <c r="C154" s="24"/>
      <c r="D154" s="25"/>
      <c r="G154" s="26"/>
      <c r="I154" s="26"/>
    </row>
    <row r="155" spans="1:9" x14ac:dyDescent="0.2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x14ac:dyDescent="0.2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1:9" x14ac:dyDescent="0.2">
      <c r="E157" s="21"/>
      <c r="F157" s="21"/>
      <c r="G157" s="21"/>
      <c r="H157" s="21"/>
      <c r="I157" s="21"/>
    </row>
    <row r="158" spans="1:9" x14ac:dyDescent="0.2">
      <c r="D158" s="17"/>
      <c r="E158" s="21"/>
      <c r="F158" s="21"/>
      <c r="G158" s="21"/>
      <c r="H158" s="21"/>
      <c r="I158" s="21"/>
    </row>
    <row r="161" spans="1:9" x14ac:dyDescent="0.2">
      <c r="D161" s="17"/>
    </row>
    <row r="163" spans="1:9" x14ac:dyDescent="0.2">
      <c r="D163" s="17"/>
      <c r="E163" s="29"/>
    </row>
    <row r="165" spans="1:9" x14ac:dyDescent="0.2">
      <c r="D165" s="17"/>
      <c r="E165" s="29"/>
    </row>
    <row r="167" spans="1:9" x14ac:dyDescent="0.2">
      <c r="D167" s="16"/>
      <c r="E167" s="17"/>
    </row>
    <row r="168" spans="1:9" x14ac:dyDescent="0.2">
      <c r="D168" s="17"/>
    </row>
    <row r="169" spans="1:9" x14ac:dyDescent="0.2">
      <c r="D169" s="17"/>
    </row>
    <row r="170" spans="1:9" x14ac:dyDescent="0.2">
      <c r="D170" s="17"/>
    </row>
    <row r="172" spans="1:9" x14ac:dyDescent="0.2">
      <c r="E172" s="18"/>
      <c r="F172" s="18"/>
      <c r="G172" s="18"/>
      <c r="H172" s="18"/>
      <c r="I172" s="18"/>
    </row>
    <row r="173" spans="1:9" x14ac:dyDescent="0.2">
      <c r="A173" s="17"/>
      <c r="B173" s="17"/>
      <c r="C173" s="17"/>
      <c r="D173" s="19"/>
      <c r="E173" s="18"/>
      <c r="F173" s="18"/>
      <c r="G173" s="18"/>
      <c r="H173" s="18"/>
      <c r="I173" s="18"/>
    </row>
    <row r="175" spans="1:9" x14ac:dyDescent="0.2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x14ac:dyDescent="0.2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x14ac:dyDescent="0.2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x14ac:dyDescent="0.2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x14ac:dyDescent="0.2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x14ac:dyDescent="0.2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x14ac:dyDescent="0.2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x14ac:dyDescent="0.2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x14ac:dyDescent="0.2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x14ac:dyDescent="0.2">
      <c r="A184" s="19"/>
      <c r="B184" s="19"/>
      <c r="C184" s="19"/>
      <c r="D184" s="17"/>
      <c r="E184" s="21"/>
      <c r="F184" s="21"/>
      <c r="G184" s="21"/>
      <c r="H184" s="23"/>
      <c r="I184" s="21"/>
    </row>
    <row r="185" spans="1:9" x14ac:dyDescent="0.2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x14ac:dyDescent="0.2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x14ac:dyDescent="0.2">
      <c r="A187" s="19"/>
      <c r="B187" s="19"/>
      <c r="C187" s="19"/>
      <c r="D187" s="17"/>
      <c r="E187" s="21"/>
      <c r="F187" s="30"/>
      <c r="G187" s="21"/>
      <c r="H187" s="21"/>
      <c r="I187" s="21"/>
    </row>
    <row r="188" spans="1:9" x14ac:dyDescent="0.2">
      <c r="A188" s="24"/>
      <c r="B188" s="24"/>
      <c r="C188" s="24"/>
      <c r="D188" s="25"/>
      <c r="I188" s="26"/>
    </row>
    <row r="189" spans="1:9" x14ac:dyDescent="0.2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x14ac:dyDescent="0.2">
      <c r="A190" s="24"/>
      <c r="B190" s="24"/>
      <c r="C190" s="24"/>
      <c r="D190" s="25"/>
      <c r="I190" s="26"/>
    </row>
    <row r="191" spans="1:9" x14ac:dyDescent="0.2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x14ac:dyDescent="0.2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x14ac:dyDescent="0.2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x14ac:dyDescent="0.2">
      <c r="A194" s="19"/>
      <c r="B194" s="19"/>
      <c r="C194" s="19"/>
      <c r="D194" s="17"/>
      <c r="E194" s="21"/>
      <c r="F194" s="21"/>
      <c r="H194" s="21"/>
      <c r="I194" s="21"/>
    </row>
    <row r="195" spans="1:9" x14ac:dyDescent="0.2">
      <c r="E195" s="21"/>
      <c r="F195" s="21"/>
      <c r="G195" s="21"/>
      <c r="H195" s="21"/>
      <c r="I195" s="21"/>
    </row>
    <row r="196" spans="1:9" x14ac:dyDescent="0.2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x14ac:dyDescent="0.2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x14ac:dyDescent="0.2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x14ac:dyDescent="0.2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x14ac:dyDescent="0.2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x14ac:dyDescent="0.2">
      <c r="A201" s="19"/>
      <c r="B201" s="19"/>
      <c r="C201" s="19"/>
      <c r="D201" s="17"/>
      <c r="E201" s="21"/>
      <c r="F201" s="21"/>
      <c r="G201" s="30"/>
      <c r="H201" s="21"/>
      <c r="I201" s="21"/>
    </row>
    <row r="202" spans="1:9" x14ac:dyDescent="0.2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x14ac:dyDescent="0.2">
      <c r="A203" s="19"/>
      <c r="B203" s="19"/>
      <c r="C203" s="19"/>
      <c r="D203" s="17"/>
      <c r="E203" s="21"/>
      <c r="F203" s="21"/>
      <c r="G203" s="21"/>
      <c r="H203" s="30"/>
      <c r="I203" s="21"/>
    </row>
    <row r="204" spans="1:9" x14ac:dyDescent="0.2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x14ac:dyDescent="0.2">
      <c r="A205" s="19"/>
      <c r="B205" s="19"/>
      <c r="C205" s="19"/>
      <c r="D205" s="17"/>
      <c r="E205" s="21"/>
      <c r="F205" s="21"/>
      <c r="G205" s="30"/>
      <c r="H205" s="21"/>
      <c r="I205" s="21"/>
    </row>
    <row r="206" spans="1:9" x14ac:dyDescent="0.2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x14ac:dyDescent="0.2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x14ac:dyDescent="0.2">
      <c r="A208" s="24"/>
      <c r="B208" s="24"/>
      <c r="C208" s="24"/>
      <c r="D208" s="25"/>
      <c r="G208" s="26"/>
      <c r="I208" s="26"/>
    </row>
    <row r="209" spans="1:9" x14ac:dyDescent="0.2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x14ac:dyDescent="0.2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1:9" x14ac:dyDescent="0.2">
      <c r="E211" s="21"/>
      <c r="F211" s="21"/>
      <c r="G211" s="21"/>
      <c r="H211" s="21"/>
      <c r="I211" s="21"/>
    </row>
    <row r="212" spans="1:9" x14ac:dyDescent="0.2">
      <c r="D212" s="17"/>
      <c r="E212" s="21"/>
      <c r="F212" s="21"/>
      <c r="G212" s="21"/>
      <c r="H212" s="21"/>
      <c r="I212" s="21"/>
    </row>
    <row r="215" spans="1:9" x14ac:dyDescent="0.2">
      <c r="D215" s="17"/>
    </row>
    <row r="217" spans="1:9" x14ac:dyDescent="0.2">
      <c r="D217" s="17"/>
      <c r="E217" s="29"/>
    </row>
    <row r="219" spans="1:9" x14ac:dyDescent="0.2">
      <c r="D219" s="17"/>
      <c r="E219" s="29"/>
    </row>
    <row r="221" spans="1:9" x14ac:dyDescent="0.2">
      <c r="D221" s="16"/>
      <c r="E221" s="17"/>
    </row>
    <row r="222" spans="1:9" x14ac:dyDescent="0.2">
      <c r="D222" s="17"/>
    </row>
    <row r="223" spans="1:9" x14ac:dyDescent="0.2">
      <c r="D223" s="17"/>
    </row>
    <row r="224" spans="1:9" x14ac:dyDescent="0.2">
      <c r="D224" s="17"/>
    </row>
    <row r="226" spans="1:9" x14ac:dyDescent="0.2">
      <c r="E226" s="18"/>
      <c r="F226" s="18"/>
      <c r="G226" s="18"/>
      <c r="H226" s="18"/>
      <c r="I226" s="18"/>
    </row>
    <row r="227" spans="1:9" x14ac:dyDescent="0.2">
      <c r="A227" s="17"/>
      <c r="B227" s="17"/>
      <c r="C227" s="17"/>
      <c r="D227" s="17"/>
      <c r="E227" s="18"/>
      <c r="F227" s="18"/>
      <c r="G227" s="18"/>
      <c r="H227" s="18"/>
      <c r="I227" s="18"/>
    </row>
    <row r="229" spans="1:9" x14ac:dyDescent="0.2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x14ac:dyDescent="0.2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x14ac:dyDescent="0.2">
      <c r="A231" s="19"/>
      <c r="B231" s="19"/>
      <c r="C231" s="19"/>
      <c r="D231" s="17"/>
      <c r="E231" s="21"/>
      <c r="F231" s="21"/>
      <c r="G231" s="30"/>
      <c r="H231" s="21"/>
      <c r="I231" s="21"/>
    </row>
    <row r="232" spans="1:9" x14ac:dyDescent="0.2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x14ac:dyDescent="0.2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x14ac:dyDescent="0.2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x14ac:dyDescent="0.2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x14ac:dyDescent="0.2">
      <c r="A236" s="32"/>
      <c r="B236" s="19"/>
      <c r="C236" s="19"/>
      <c r="D236" s="17"/>
      <c r="E236" s="21"/>
      <c r="F236" s="21"/>
      <c r="G236" s="21"/>
      <c r="H236" s="21"/>
      <c r="I236" s="21"/>
    </row>
    <row r="237" spans="1:9" x14ac:dyDescent="0.2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x14ac:dyDescent="0.2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x14ac:dyDescent="0.2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x14ac:dyDescent="0.2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x14ac:dyDescent="0.2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x14ac:dyDescent="0.2">
      <c r="A242" s="24"/>
      <c r="B242" s="24"/>
      <c r="C242" s="24"/>
      <c r="D242" s="25"/>
      <c r="H242" s="33"/>
      <c r="I242" s="26"/>
    </row>
    <row r="243" spans="1:9" x14ac:dyDescent="0.2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x14ac:dyDescent="0.2">
      <c r="A244" s="24"/>
      <c r="B244" s="24"/>
      <c r="C244" s="24"/>
      <c r="D244" s="25"/>
      <c r="I244" s="26"/>
    </row>
    <row r="245" spans="1:9" x14ac:dyDescent="0.2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x14ac:dyDescent="0.2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x14ac:dyDescent="0.2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x14ac:dyDescent="0.2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1:9" x14ac:dyDescent="0.2">
      <c r="E249" s="21"/>
      <c r="F249" s="21"/>
      <c r="G249" s="21"/>
      <c r="H249" s="21"/>
      <c r="I249" s="21"/>
    </row>
    <row r="250" spans="1:9" x14ac:dyDescent="0.2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x14ac:dyDescent="0.2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1:9" x14ac:dyDescent="0.2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x14ac:dyDescent="0.2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x14ac:dyDescent="0.2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x14ac:dyDescent="0.2">
      <c r="A255" s="19"/>
      <c r="B255" s="19"/>
      <c r="C255" s="19"/>
      <c r="D255" s="17"/>
      <c r="E255" s="21"/>
      <c r="F255" s="21"/>
      <c r="G255" s="30"/>
      <c r="H255" s="21"/>
      <c r="I255" s="21"/>
    </row>
    <row r="256" spans="1:9" x14ac:dyDescent="0.2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x14ac:dyDescent="0.2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x14ac:dyDescent="0.2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x14ac:dyDescent="0.2">
      <c r="A259" s="19"/>
      <c r="B259" s="19"/>
      <c r="C259" s="19"/>
      <c r="D259" s="17"/>
      <c r="E259" s="21"/>
      <c r="F259" s="21"/>
      <c r="G259" s="30"/>
      <c r="H259" s="21"/>
      <c r="I259" s="21"/>
    </row>
    <row r="260" spans="1:9" x14ac:dyDescent="0.2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x14ac:dyDescent="0.2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x14ac:dyDescent="0.2">
      <c r="A262" s="24"/>
      <c r="B262" s="24"/>
      <c r="C262" s="24"/>
      <c r="D262" s="25"/>
      <c r="G262" s="26"/>
      <c r="I262" s="26"/>
    </row>
    <row r="263" spans="1:9" x14ac:dyDescent="0.2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x14ac:dyDescent="0.2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1:9" x14ac:dyDescent="0.2">
      <c r="E265" s="21"/>
      <c r="F265" s="21"/>
      <c r="G265" s="21"/>
      <c r="H265" s="21"/>
      <c r="I265" s="21"/>
    </row>
    <row r="266" spans="1:9" x14ac:dyDescent="0.2">
      <c r="D266" s="17"/>
      <c r="E266" s="21"/>
      <c r="F266" s="21"/>
      <c r="G266" s="21"/>
      <c r="H266" s="21"/>
      <c r="I266" s="21"/>
    </row>
    <row r="269" spans="1:9" x14ac:dyDescent="0.2">
      <c r="D269" s="17"/>
    </row>
    <row r="271" spans="1:9" x14ac:dyDescent="0.2">
      <c r="D271" s="17"/>
      <c r="E271" s="29"/>
    </row>
    <row r="273" spans="1:9" x14ac:dyDescent="0.2">
      <c r="D273" s="17"/>
      <c r="E273" s="29"/>
    </row>
    <row r="275" spans="1:9" x14ac:dyDescent="0.2">
      <c r="D275" s="16"/>
      <c r="E275" s="17"/>
    </row>
    <row r="276" spans="1:9" x14ac:dyDescent="0.2">
      <c r="D276" s="17"/>
    </row>
    <row r="277" spans="1:9" x14ac:dyDescent="0.2">
      <c r="D277" s="17"/>
    </row>
    <row r="278" spans="1:9" x14ac:dyDescent="0.2">
      <c r="D278" s="17"/>
    </row>
    <row r="280" spans="1:9" x14ac:dyDescent="0.2">
      <c r="E280" s="18"/>
      <c r="F280" s="18"/>
      <c r="G280" s="18"/>
      <c r="H280" s="18"/>
      <c r="I280" s="18"/>
    </row>
    <row r="281" spans="1:9" x14ac:dyDescent="0.2">
      <c r="A281" s="17"/>
      <c r="B281" s="17"/>
      <c r="C281" s="17"/>
      <c r="D281" s="17"/>
      <c r="E281" s="18"/>
      <c r="F281" s="18"/>
      <c r="G281" s="18"/>
      <c r="H281" s="18"/>
      <c r="I281" s="18"/>
    </row>
    <row r="283" spans="1:9" x14ac:dyDescent="0.2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x14ac:dyDescent="0.2">
      <c r="A284" s="19"/>
      <c r="B284" s="19"/>
      <c r="C284" s="19"/>
      <c r="D284" s="17"/>
      <c r="E284" s="21"/>
      <c r="F284" s="21"/>
      <c r="G284" s="21"/>
      <c r="H284" s="21"/>
      <c r="I284" s="21"/>
    </row>
    <row r="285" spans="1:9" x14ac:dyDescent="0.2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x14ac:dyDescent="0.2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x14ac:dyDescent="0.2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x14ac:dyDescent="0.2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x14ac:dyDescent="0.2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x14ac:dyDescent="0.2">
      <c r="A290" s="19"/>
      <c r="B290" s="19"/>
      <c r="C290" s="19"/>
      <c r="D290" s="17"/>
      <c r="E290" s="30"/>
      <c r="F290" s="21"/>
      <c r="G290" s="21"/>
      <c r="H290" s="21"/>
      <c r="I290" s="21"/>
    </row>
    <row r="291" spans="1:9" x14ac:dyDescent="0.2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x14ac:dyDescent="0.2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x14ac:dyDescent="0.2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x14ac:dyDescent="0.2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x14ac:dyDescent="0.2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x14ac:dyDescent="0.2">
      <c r="A296" s="24"/>
      <c r="B296" s="24"/>
      <c r="C296" s="24"/>
      <c r="D296" s="25"/>
      <c r="H296" s="26"/>
      <c r="I296" s="26"/>
    </row>
    <row r="297" spans="1:9" x14ac:dyDescent="0.2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x14ac:dyDescent="0.2">
      <c r="A298" s="24"/>
      <c r="B298" s="24"/>
      <c r="C298" s="24"/>
      <c r="D298" s="25"/>
      <c r="I298" s="26"/>
    </row>
    <row r="299" spans="1:9" x14ac:dyDescent="0.2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x14ac:dyDescent="0.2">
      <c r="A300" s="19"/>
      <c r="B300" s="19"/>
      <c r="C300" s="19"/>
      <c r="D300" s="17"/>
      <c r="E300" s="21"/>
      <c r="F300" s="21"/>
      <c r="G300" s="30"/>
      <c r="H300" s="21"/>
      <c r="I300" s="21"/>
    </row>
    <row r="301" spans="1:9" x14ac:dyDescent="0.2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x14ac:dyDescent="0.2">
      <c r="A302" s="19"/>
      <c r="B302" s="19"/>
      <c r="C302" s="19"/>
      <c r="D302" s="17"/>
      <c r="E302" s="21"/>
      <c r="F302" s="21"/>
      <c r="G302" s="21"/>
      <c r="H302" s="30"/>
      <c r="I302" s="21"/>
    </row>
    <row r="303" spans="1:9" x14ac:dyDescent="0.2">
      <c r="E303" s="21"/>
      <c r="F303" s="21"/>
      <c r="G303" s="21"/>
      <c r="H303" s="21"/>
      <c r="I303" s="21"/>
    </row>
    <row r="304" spans="1:9" x14ac:dyDescent="0.2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x14ac:dyDescent="0.2">
      <c r="A305" s="19"/>
      <c r="B305" s="19"/>
      <c r="C305" s="19"/>
      <c r="D305" s="17"/>
      <c r="E305" s="21"/>
      <c r="F305" s="21"/>
      <c r="G305" s="21"/>
      <c r="H305" s="21"/>
      <c r="I305" s="21"/>
    </row>
    <row r="306" spans="1:9" x14ac:dyDescent="0.2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x14ac:dyDescent="0.2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x14ac:dyDescent="0.2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x14ac:dyDescent="0.2">
      <c r="A309" s="19"/>
      <c r="B309" s="19"/>
      <c r="C309" s="19"/>
      <c r="D309" s="17"/>
      <c r="E309" s="21"/>
      <c r="F309" s="21"/>
      <c r="G309" s="30"/>
      <c r="H309" s="21"/>
      <c r="I309" s="21"/>
    </row>
    <row r="310" spans="1:9" x14ac:dyDescent="0.2">
      <c r="A310" s="19"/>
      <c r="B310" s="19"/>
      <c r="C310" s="19"/>
      <c r="D310" s="17"/>
      <c r="E310" s="21"/>
      <c r="F310" s="21"/>
      <c r="G310" s="21"/>
      <c r="H310" s="30"/>
      <c r="I310" s="21"/>
    </row>
    <row r="311" spans="1:9" x14ac:dyDescent="0.2">
      <c r="A311" s="19"/>
      <c r="B311" s="19"/>
      <c r="C311" s="19"/>
      <c r="D311" s="17"/>
      <c r="E311" s="21"/>
      <c r="F311" s="21"/>
      <c r="G311" s="21"/>
      <c r="H311" s="30"/>
      <c r="I311" s="21"/>
    </row>
    <row r="312" spans="1:9" x14ac:dyDescent="0.2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x14ac:dyDescent="0.2">
      <c r="A313" s="19"/>
      <c r="B313" s="19"/>
      <c r="C313" s="19"/>
      <c r="D313" s="17"/>
      <c r="E313" s="21"/>
      <c r="F313" s="21"/>
      <c r="G313" s="30"/>
      <c r="H313" s="23"/>
      <c r="I313" s="21"/>
    </row>
    <row r="314" spans="1:9" x14ac:dyDescent="0.2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x14ac:dyDescent="0.2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x14ac:dyDescent="0.2">
      <c r="A316" s="24"/>
      <c r="B316" s="24"/>
      <c r="C316" s="24"/>
      <c r="D316" s="25"/>
      <c r="G316" s="26"/>
      <c r="I316" s="26"/>
    </row>
    <row r="317" spans="1:9" x14ac:dyDescent="0.2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x14ac:dyDescent="0.2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x14ac:dyDescent="0.2">
      <c r="A319" s="25"/>
      <c r="E319" s="21"/>
      <c r="F319" s="21"/>
      <c r="G319" s="21"/>
      <c r="H319" s="21"/>
      <c r="I319" s="21"/>
    </row>
    <row r="320" spans="1:9" x14ac:dyDescent="0.2">
      <c r="D320" s="17"/>
      <c r="E320" s="21"/>
      <c r="F320" s="21"/>
      <c r="G320" s="21"/>
      <c r="H320" s="21"/>
      <c r="I320" s="21"/>
    </row>
    <row r="323" spans="1:9" x14ac:dyDescent="0.2">
      <c r="D323" s="17"/>
    </row>
    <row r="325" spans="1:9" x14ac:dyDescent="0.2">
      <c r="D325" s="17"/>
      <c r="E325" s="29"/>
    </row>
    <row r="327" spans="1:9" x14ac:dyDescent="0.2">
      <c r="D327" s="17"/>
      <c r="E327" s="29"/>
    </row>
    <row r="329" spans="1:9" x14ac:dyDescent="0.2">
      <c r="D329" s="16"/>
      <c r="E329" s="17"/>
    </row>
    <row r="330" spans="1:9" x14ac:dyDescent="0.2">
      <c r="D330" s="17"/>
    </row>
    <row r="331" spans="1:9" x14ac:dyDescent="0.2">
      <c r="D331" s="17"/>
    </row>
    <row r="332" spans="1:9" x14ac:dyDescent="0.2">
      <c r="D332" s="17"/>
    </row>
    <row r="334" spans="1:9" x14ac:dyDescent="0.2">
      <c r="E334" s="18"/>
      <c r="F334" s="18"/>
      <c r="G334" s="18"/>
      <c r="H334" s="18"/>
      <c r="I334" s="18"/>
    </row>
    <row r="335" spans="1:9" x14ac:dyDescent="0.2">
      <c r="A335" s="17"/>
      <c r="B335" s="17"/>
      <c r="C335" s="17"/>
      <c r="D335" s="17"/>
      <c r="E335" s="18"/>
      <c r="F335" s="18"/>
      <c r="G335" s="18"/>
      <c r="H335" s="18"/>
      <c r="I335" s="18"/>
    </row>
    <row r="337" spans="1:9" x14ac:dyDescent="0.2">
      <c r="A337" s="19"/>
      <c r="B337" s="19"/>
      <c r="C337" s="19"/>
      <c r="D337" s="17"/>
      <c r="E337" s="21"/>
      <c r="F337" s="21"/>
      <c r="G337" s="21"/>
      <c r="H337" s="21"/>
      <c r="I337" s="21"/>
    </row>
    <row r="338" spans="1:9" x14ac:dyDescent="0.2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x14ac:dyDescent="0.2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x14ac:dyDescent="0.2">
      <c r="A340" s="19"/>
      <c r="B340" s="19"/>
      <c r="C340" s="19"/>
      <c r="D340" s="17"/>
      <c r="E340" s="21"/>
      <c r="F340" s="31"/>
      <c r="G340" s="21"/>
      <c r="H340" s="21"/>
      <c r="I340" s="21"/>
    </row>
    <row r="341" spans="1:9" x14ac:dyDescent="0.2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x14ac:dyDescent="0.2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x14ac:dyDescent="0.2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x14ac:dyDescent="0.2">
      <c r="A344" s="32"/>
      <c r="B344" s="19"/>
      <c r="C344" s="19"/>
      <c r="D344" s="17"/>
      <c r="E344" s="21"/>
      <c r="F344" s="21"/>
      <c r="G344" s="21"/>
      <c r="H344" s="21"/>
      <c r="I344" s="21"/>
    </row>
    <row r="345" spans="1:9" x14ac:dyDescent="0.2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x14ac:dyDescent="0.2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x14ac:dyDescent="0.2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x14ac:dyDescent="0.2">
      <c r="A348" s="19"/>
      <c r="B348" s="19"/>
      <c r="C348" s="19"/>
      <c r="D348" s="17"/>
      <c r="E348" s="21"/>
      <c r="F348" s="21"/>
      <c r="G348" s="30"/>
      <c r="H348" s="21"/>
      <c r="I348" s="21"/>
    </row>
    <row r="349" spans="1:9" x14ac:dyDescent="0.2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x14ac:dyDescent="0.2">
      <c r="A350" s="24"/>
      <c r="B350" s="24"/>
      <c r="C350" s="24"/>
      <c r="D350" s="25"/>
      <c r="I350" s="26"/>
    </row>
    <row r="351" spans="1:9" x14ac:dyDescent="0.2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x14ac:dyDescent="0.2">
      <c r="A352" s="24"/>
      <c r="B352" s="24"/>
      <c r="C352" s="24"/>
      <c r="D352" s="25"/>
      <c r="G352" s="26"/>
      <c r="I352" s="26"/>
    </row>
    <row r="353" spans="1:9" x14ac:dyDescent="0.2">
      <c r="A353" s="19"/>
      <c r="B353" s="19"/>
      <c r="C353" s="19"/>
      <c r="D353" s="17"/>
      <c r="E353" s="21"/>
      <c r="F353" s="21"/>
      <c r="G353" s="30"/>
      <c r="H353" s="21"/>
      <c r="I353" s="21"/>
    </row>
    <row r="354" spans="1:9" x14ac:dyDescent="0.2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x14ac:dyDescent="0.2">
      <c r="A355" s="19"/>
      <c r="B355" s="19"/>
      <c r="C355" s="19"/>
      <c r="D355" s="17"/>
      <c r="E355" s="21"/>
      <c r="F355" s="21"/>
      <c r="G355" s="21"/>
      <c r="H355" s="21"/>
      <c r="I355" s="21"/>
    </row>
    <row r="356" spans="1:9" x14ac:dyDescent="0.2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1:9" x14ac:dyDescent="0.2">
      <c r="E357" s="21"/>
      <c r="F357" s="21"/>
      <c r="G357" s="21"/>
      <c r="H357" s="21"/>
      <c r="I357" s="21"/>
    </row>
    <row r="358" spans="1:9" x14ac:dyDescent="0.2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x14ac:dyDescent="0.2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1:9" x14ac:dyDescent="0.2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x14ac:dyDescent="0.2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x14ac:dyDescent="0.2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x14ac:dyDescent="0.2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x14ac:dyDescent="0.2">
      <c r="A364" s="19"/>
      <c r="B364" s="19"/>
      <c r="C364" s="19"/>
      <c r="D364" s="17"/>
      <c r="E364" s="21"/>
      <c r="F364" s="21"/>
      <c r="G364" s="21"/>
      <c r="H364" s="30"/>
      <c r="I364" s="21"/>
    </row>
    <row r="365" spans="1:9" x14ac:dyDescent="0.2">
      <c r="A365" s="19"/>
      <c r="B365" s="19"/>
      <c r="C365" s="19"/>
      <c r="D365" s="17"/>
      <c r="E365" s="21"/>
      <c r="F365" s="21"/>
      <c r="G365" s="21"/>
      <c r="H365" s="30"/>
      <c r="I365" s="21"/>
    </row>
    <row r="366" spans="1:9" x14ac:dyDescent="0.2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x14ac:dyDescent="0.2">
      <c r="A367" s="19"/>
      <c r="B367" s="19"/>
      <c r="C367" s="19"/>
      <c r="D367" s="17"/>
      <c r="E367" s="21"/>
      <c r="F367" s="21"/>
      <c r="G367" s="30"/>
      <c r="H367" s="21"/>
      <c r="I367" s="21"/>
    </row>
    <row r="368" spans="1:9" x14ac:dyDescent="0.2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x14ac:dyDescent="0.2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x14ac:dyDescent="0.2">
      <c r="A370" s="24"/>
      <c r="B370" s="24"/>
      <c r="C370" s="24"/>
      <c r="D370" s="25"/>
      <c r="G370" s="26"/>
      <c r="I370" s="26"/>
    </row>
    <row r="371" spans="1:9" x14ac:dyDescent="0.2">
      <c r="A371" s="19"/>
      <c r="B371" s="19"/>
      <c r="C371" s="19"/>
      <c r="D371" s="17"/>
      <c r="E371" s="21"/>
      <c r="F371" s="21"/>
      <c r="G371" s="30"/>
      <c r="H371" s="21"/>
      <c r="I371" s="21"/>
    </row>
    <row r="372" spans="1:9" x14ac:dyDescent="0.2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1:9" x14ac:dyDescent="0.2">
      <c r="E373" s="21"/>
      <c r="F373" s="21"/>
      <c r="G373" s="21"/>
      <c r="H373" s="21"/>
      <c r="I373" s="21"/>
    </row>
    <row r="374" spans="1:9" x14ac:dyDescent="0.2">
      <c r="D374" s="17"/>
      <c r="E374" s="21"/>
      <c r="F374" s="21"/>
      <c r="G374" s="21"/>
      <c r="H374" s="21"/>
      <c r="I374" s="21"/>
    </row>
    <row r="377" spans="1:9" x14ac:dyDescent="0.2">
      <c r="D377" s="17"/>
    </row>
    <row r="379" spans="1:9" x14ac:dyDescent="0.2">
      <c r="D379" s="17"/>
      <c r="E379" s="29"/>
    </row>
    <row r="381" spans="1:9" x14ac:dyDescent="0.2">
      <c r="D381" s="17"/>
      <c r="E381" s="29"/>
    </row>
    <row r="383" spans="1:9" x14ac:dyDescent="0.2">
      <c r="D383" s="16"/>
      <c r="E383" s="17"/>
    </row>
    <row r="384" spans="1:9" x14ac:dyDescent="0.2">
      <c r="D384" s="17"/>
    </row>
    <row r="385" spans="1:9" x14ac:dyDescent="0.2">
      <c r="D385" s="17"/>
    </row>
    <row r="386" spans="1:9" x14ac:dyDescent="0.2">
      <c r="D386" s="17"/>
    </row>
    <row r="388" spans="1:9" x14ac:dyDescent="0.2">
      <c r="E388" s="18"/>
      <c r="F388" s="18"/>
      <c r="G388" s="18"/>
      <c r="H388" s="18"/>
      <c r="I388" s="18"/>
    </row>
    <row r="389" spans="1:9" x14ac:dyDescent="0.2">
      <c r="A389" s="17"/>
      <c r="B389" s="17"/>
      <c r="C389" s="17"/>
      <c r="D389" s="17"/>
      <c r="E389" s="18"/>
      <c r="F389" s="18"/>
      <c r="G389" s="18"/>
      <c r="H389" s="18"/>
      <c r="I389" s="18"/>
    </row>
    <row r="391" spans="1:9" x14ac:dyDescent="0.2">
      <c r="A391" s="19"/>
      <c r="B391" s="19"/>
      <c r="C391" s="19"/>
      <c r="D391" s="17"/>
      <c r="E391" s="21"/>
      <c r="F391" s="21"/>
      <c r="G391" s="21"/>
      <c r="H391" s="21"/>
      <c r="I391" s="21"/>
    </row>
    <row r="392" spans="1:9" x14ac:dyDescent="0.2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x14ac:dyDescent="0.2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x14ac:dyDescent="0.2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x14ac:dyDescent="0.2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x14ac:dyDescent="0.2">
      <c r="A396" s="19"/>
      <c r="B396" s="19"/>
      <c r="C396" s="19"/>
      <c r="D396" s="17"/>
      <c r="E396" s="21"/>
      <c r="F396" s="30"/>
      <c r="G396" s="21"/>
      <c r="H396" s="21"/>
      <c r="I396" s="21"/>
    </row>
    <row r="397" spans="1:9" x14ac:dyDescent="0.2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x14ac:dyDescent="0.2">
      <c r="A398" s="19"/>
      <c r="B398" s="19"/>
      <c r="C398" s="19"/>
      <c r="D398" s="17"/>
      <c r="E398" s="30"/>
      <c r="F398" s="30"/>
      <c r="G398" s="21"/>
      <c r="H398" s="21"/>
      <c r="I398" s="21"/>
    </row>
    <row r="399" spans="1:9" x14ac:dyDescent="0.2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x14ac:dyDescent="0.2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x14ac:dyDescent="0.2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x14ac:dyDescent="0.2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x14ac:dyDescent="0.2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x14ac:dyDescent="0.2">
      <c r="A404" s="24"/>
      <c r="B404" s="24"/>
      <c r="C404" s="24"/>
      <c r="D404" s="25"/>
      <c r="I404" s="26"/>
    </row>
    <row r="405" spans="1:9" x14ac:dyDescent="0.2">
      <c r="A405" s="19"/>
      <c r="B405" s="19"/>
      <c r="C405" s="19"/>
      <c r="D405" s="17"/>
      <c r="E405" s="30"/>
      <c r="F405" s="30"/>
      <c r="G405" s="30"/>
      <c r="H405" s="21"/>
      <c r="I405" s="21"/>
    </row>
    <row r="406" spans="1:9" x14ac:dyDescent="0.2">
      <c r="A406" s="24"/>
      <c r="B406" s="24"/>
      <c r="C406" s="24"/>
      <c r="D406" s="25"/>
      <c r="I406" s="26"/>
    </row>
    <row r="407" spans="1:9" x14ac:dyDescent="0.2">
      <c r="A407" s="32"/>
      <c r="B407" s="19"/>
      <c r="C407" s="19"/>
      <c r="D407" s="17"/>
      <c r="E407" s="21"/>
      <c r="F407" s="21"/>
      <c r="G407" s="21"/>
      <c r="H407" s="21"/>
      <c r="I407" s="21"/>
    </row>
    <row r="408" spans="1:9" x14ac:dyDescent="0.2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x14ac:dyDescent="0.2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x14ac:dyDescent="0.2">
      <c r="A410" s="19"/>
      <c r="B410" s="19"/>
      <c r="C410" s="19"/>
      <c r="D410" s="17"/>
      <c r="E410" s="21"/>
      <c r="F410" s="21"/>
      <c r="G410" s="21"/>
      <c r="H410" s="30"/>
      <c r="I410" s="21"/>
    </row>
    <row r="411" spans="1:9" x14ac:dyDescent="0.2">
      <c r="E411" s="21"/>
      <c r="F411" s="21"/>
      <c r="G411" s="21"/>
      <c r="H411" s="21"/>
      <c r="I411" s="21"/>
    </row>
    <row r="412" spans="1:9" x14ac:dyDescent="0.2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x14ac:dyDescent="0.2">
      <c r="A413" s="19"/>
      <c r="B413" s="19"/>
      <c r="C413" s="19"/>
      <c r="D413" s="17"/>
      <c r="E413" s="21"/>
      <c r="F413" s="21"/>
      <c r="G413" s="21"/>
      <c r="H413" s="21"/>
      <c r="I413" s="21"/>
    </row>
    <row r="414" spans="1:9" x14ac:dyDescent="0.2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x14ac:dyDescent="0.2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x14ac:dyDescent="0.2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x14ac:dyDescent="0.2">
      <c r="A417" s="19"/>
      <c r="B417" s="19"/>
      <c r="C417" s="19"/>
      <c r="D417" s="17"/>
      <c r="E417" s="21"/>
      <c r="F417" s="21"/>
      <c r="G417" s="30"/>
      <c r="H417" s="21"/>
      <c r="I417" s="21"/>
    </row>
    <row r="418" spans="1:9" x14ac:dyDescent="0.2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x14ac:dyDescent="0.2">
      <c r="A419" s="19"/>
      <c r="B419" s="19"/>
      <c r="C419" s="19"/>
      <c r="D419" s="17"/>
      <c r="E419" s="21"/>
      <c r="F419" s="21"/>
      <c r="G419" s="21"/>
      <c r="H419" s="30"/>
      <c r="I419" s="21"/>
    </row>
    <row r="420" spans="1:9" x14ac:dyDescent="0.2">
      <c r="A420" s="19"/>
      <c r="B420" s="19"/>
      <c r="C420" s="19"/>
      <c r="D420" s="17"/>
      <c r="E420" s="21"/>
      <c r="F420" s="21"/>
      <c r="G420" s="21"/>
      <c r="H420" s="21"/>
      <c r="I420" s="21"/>
    </row>
    <row r="421" spans="1:9" x14ac:dyDescent="0.2">
      <c r="A421" s="19"/>
      <c r="B421" s="19"/>
      <c r="C421" s="19"/>
      <c r="D421" s="17"/>
      <c r="E421" s="21"/>
      <c r="F421" s="21"/>
      <c r="G421" s="30"/>
      <c r="H421" s="21"/>
      <c r="I421" s="21"/>
    </row>
    <row r="422" spans="1:9" x14ac:dyDescent="0.2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x14ac:dyDescent="0.2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x14ac:dyDescent="0.2">
      <c r="A424" s="24"/>
      <c r="B424" s="24"/>
      <c r="C424" s="24"/>
      <c r="D424" s="25"/>
      <c r="G424" s="26"/>
      <c r="I424" s="26"/>
    </row>
    <row r="425" spans="1:9" x14ac:dyDescent="0.2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x14ac:dyDescent="0.2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1:9" x14ac:dyDescent="0.2">
      <c r="E427" s="21"/>
      <c r="F427" s="21"/>
      <c r="H427" s="21"/>
      <c r="I427" s="21"/>
    </row>
    <row r="428" spans="1:9" x14ac:dyDescent="0.2">
      <c r="D428" s="17"/>
      <c r="E428" s="21"/>
      <c r="F428" s="21"/>
      <c r="G428" s="21"/>
      <c r="H428" s="21"/>
      <c r="I428" s="21"/>
    </row>
    <row r="431" spans="1:9" x14ac:dyDescent="0.2">
      <c r="D431" s="17"/>
    </row>
    <row r="433" spans="1:9" x14ac:dyDescent="0.2">
      <c r="D433" s="17"/>
      <c r="E433" s="29"/>
    </row>
    <row r="435" spans="1:9" x14ac:dyDescent="0.2">
      <c r="D435" s="17"/>
      <c r="E435" s="29"/>
    </row>
    <row r="437" spans="1:9" x14ac:dyDescent="0.2">
      <c r="D437" s="16"/>
      <c r="E437" s="17"/>
    </row>
    <row r="438" spans="1:9" x14ac:dyDescent="0.2">
      <c r="D438" s="17"/>
    </row>
    <row r="439" spans="1:9" x14ac:dyDescent="0.2">
      <c r="D439" s="17"/>
    </row>
    <row r="440" spans="1:9" x14ac:dyDescent="0.2">
      <c r="D440" s="17"/>
    </row>
    <row r="442" spans="1:9" x14ac:dyDescent="0.2">
      <c r="E442" s="18"/>
      <c r="F442" s="18"/>
      <c r="G442" s="18"/>
      <c r="H442" s="18"/>
      <c r="I442" s="18"/>
    </row>
    <row r="443" spans="1:9" x14ac:dyDescent="0.2">
      <c r="A443" s="17"/>
      <c r="B443" s="17"/>
      <c r="C443" s="17"/>
      <c r="D443" s="17"/>
      <c r="E443" s="18"/>
      <c r="F443" s="18"/>
      <c r="G443" s="18"/>
      <c r="H443" s="18"/>
      <c r="I443" s="18"/>
    </row>
    <row r="445" spans="1:9" x14ac:dyDescent="0.2">
      <c r="A445" s="19"/>
      <c r="B445" s="19"/>
      <c r="C445" s="19"/>
      <c r="D445" s="17"/>
      <c r="E445" s="21"/>
      <c r="F445" s="21"/>
      <c r="G445" s="21"/>
      <c r="H445" s="21"/>
      <c r="I445" s="21"/>
    </row>
    <row r="446" spans="1:9" x14ac:dyDescent="0.2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x14ac:dyDescent="0.2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x14ac:dyDescent="0.2">
      <c r="A448" s="19"/>
      <c r="B448" s="19"/>
      <c r="C448" s="19"/>
      <c r="D448" s="17"/>
      <c r="E448" s="21"/>
      <c r="F448" s="30"/>
      <c r="G448" s="21"/>
      <c r="H448" s="21"/>
      <c r="I448" s="21"/>
    </row>
    <row r="449" spans="1:9" x14ac:dyDescent="0.2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x14ac:dyDescent="0.2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x14ac:dyDescent="0.2">
      <c r="A451" s="19"/>
      <c r="B451" s="19"/>
      <c r="C451" s="19"/>
      <c r="D451" s="17"/>
      <c r="E451" s="21"/>
      <c r="F451" s="21"/>
      <c r="G451" s="30"/>
      <c r="H451" s="21"/>
      <c r="I451" s="21"/>
    </row>
    <row r="452" spans="1:9" x14ac:dyDescent="0.2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x14ac:dyDescent="0.2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x14ac:dyDescent="0.2">
      <c r="A454" s="32"/>
      <c r="B454" s="19"/>
      <c r="C454" s="19"/>
      <c r="D454" s="17"/>
      <c r="E454" s="21"/>
      <c r="F454" s="21"/>
      <c r="G454" s="21"/>
      <c r="H454" s="21"/>
      <c r="I454" s="21"/>
    </row>
    <row r="455" spans="1:9" x14ac:dyDescent="0.2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x14ac:dyDescent="0.2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x14ac:dyDescent="0.2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x14ac:dyDescent="0.2">
      <c r="A458" s="24"/>
      <c r="B458" s="24"/>
      <c r="C458" s="24"/>
      <c r="D458" s="25"/>
      <c r="I458" s="26"/>
    </row>
    <row r="459" spans="1:9" x14ac:dyDescent="0.2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x14ac:dyDescent="0.2">
      <c r="A460" s="24"/>
      <c r="B460" s="24"/>
      <c r="C460" s="24"/>
      <c r="D460" s="25"/>
      <c r="I460" s="26"/>
    </row>
    <row r="461" spans="1:9" x14ac:dyDescent="0.2">
      <c r="A461" s="32"/>
      <c r="B461" s="19"/>
      <c r="C461" s="19"/>
      <c r="D461" s="17"/>
      <c r="E461" s="21"/>
      <c r="F461" s="21"/>
      <c r="G461" s="21"/>
      <c r="H461" s="21"/>
      <c r="I461" s="21"/>
    </row>
    <row r="462" spans="1:9" x14ac:dyDescent="0.2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x14ac:dyDescent="0.2">
      <c r="A463" s="19"/>
      <c r="B463" s="19"/>
      <c r="C463" s="19"/>
      <c r="D463" s="17"/>
      <c r="E463" s="21"/>
      <c r="F463" s="21"/>
      <c r="G463" s="21"/>
      <c r="H463" s="21"/>
      <c r="I463" s="21"/>
    </row>
    <row r="464" spans="1:9" x14ac:dyDescent="0.2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x14ac:dyDescent="0.2">
      <c r="A465" s="25"/>
      <c r="E465" s="21"/>
      <c r="F465" s="21"/>
      <c r="G465" s="21"/>
      <c r="H465" s="21"/>
      <c r="I465" s="21"/>
    </row>
    <row r="466" spans="1:9" x14ac:dyDescent="0.2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x14ac:dyDescent="0.2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x14ac:dyDescent="0.2">
      <c r="A468" s="19"/>
      <c r="B468" s="19"/>
      <c r="C468" s="19"/>
      <c r="D468" s="17"/>
      <c r="E468" s="21"/>
      <c r="F468" s="21"/>
      <c r="G468" s="30"/>
      <c r="H468" s="21"/>
      <c r="I468" s="21"/>
    </row>
    <row r="469" spans="1:9" x14ac:dyDescent="0.2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x14ac:dyDescent="0.2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x14ac:dyDescent="0.2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x14ac:dyDescent="0.2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x14ac:dyDescent="0.2">
      <c r="A473" s="19"/>
      <c r="B473" s="19"/>
      <c r="C473" s="19"/>
      <c r="D473" s="17"/>
      <c r="E473" s="21"/>
      <c r="F473" s="21"/>
      <c r="G473" s="21"/>
      <c r="H473" s="30"/>
      <c r="I473" s="21"/>
    </row>
    <row r="474" spans="1:9" x14ac:dyDescent="0.2">
      <c r="A474" s="19"/>
      <c r="B474" s="19"/>
      <c r="C474" s="19"/>
      <c r="D474" s="17"/>
      <c r="E474" s="21"/>
      <c r="F474" s="21"/>
      <c r="G474" s="31"/>
      <c r="H474" s="21"/>
      <c r="I474" s="21"/>
    </row>
    <row r="475" spans="1:9" x14ac:dyDescent="0.2">
      <c r="A475" s="19"/>
      <c r="B475" s="19"/>
      <c r="C475" s="19"/>
      <c r="D475" s="17"/>
      <c r="E475" s="21"/>
      <c r="F475" s="21"/>
      <c r="G475" s="30"/>
      <c r="H475" s="21"/>
      <c r="I475" s="21"/>
    </row>
    <row r="476" spans="1:9" x14ac:dyDescent="0.2">
      <c r="A476" s="19"/>
      <c r="B476" s="19"/>
      <c r="C476" s="19"/>
      <c r="D476" s="17"/>
      <c r="E476" s="21"/>
      <c r="F476" s="21"/>
      <c r="G476" s="21"/>
      <c r="H476" s="21"/>
      <c r="I476" s="21"/>
    </row>
    <row r="477" spans="1:9" x14ac:dyDescent="0.2">
      <c r="A477" s="19"/>
      <c r="B477" s="19"/>
      <c r="C477" s="19"/>
      <c r="D477" s="17"/>
      <c r="E477" s="21"/>
      <c r="F477" s="21"/>
      <c r="G477" s="21"/>
      <c r="H477" s="30"/>
      <c r="I477" s="21"/>
    </row>
    <row r="478" spans="1:9" x14ac:dyDescent="0.2">
      <c r="A478" s="24"/>
      <c r="B478" s="24"/>
      <c r="C478" s="24"/>
      <c r="D478" s="25"/>
      <c r="G478" s="26"/>
      <c r="I478" s="26"/>
    </row>
    <row r="479" spans="1:9" x14ac:dyDescent="0.2">
      <c r="A479" s="19"/>
      <c r="B479" s="19"/>
      <c r="C479" s="19"/>
      <c r="D479" s="17"/>
      <c r="E479" s="21"/>
      <c r="F479" s="21"/>
      <c r="G479" s="23"/>
      <c r="H479" s="21"/>
      <c r="I479" s="21"/>
    </row>
    <row r="480" spans="1:9" x14ac:dyDescent="0.2">
      <c r="A480" s="19"/>
      <c r="B480" s="19"/>
      <c r="C480" s="19"/>
      <c r="D480" s="17"/>
      <c r="E480" s="21"/>
      <c r="F480" s="21"/>
      <c r="G480" s="21"/>
      <c r="H480" s="21"/>
      <c r="I480" s="21"/>
    </row>
    <row r="481" spans="4:9" x14ac:dyDescent="0.2">
      <c r="E481" s="21"/>
      <c r="F481" s="21"/>
      <c r="G481" s="21"/>
      <c r="H481" s="21"/>
      <c r="I481" s="21"/>
    </row>
    <row r="482" spans="4:9" x14ac:dyDescent="0.2">
      <c r="D482" s="17"/>
      <c r="E482" s="21"/>
      <c r="F482" s="21"/>
      <c r="G482" s="21"/>
      <c r="H482" s="21"/>
      <c r="I482" s="21"/>
    </row>
    <row r="485" spans="4:9" x14ac:dyDescent="0.2">
      <c r="D485" s="17"/>
    </row>
    <row r="487" spans="4:9" x14ac:dyDescent="0.2">
      <c r="D487" s="17"/>
      <c r="E487" s="29"/>
    </row>
    <row r="489" spans="4:9" x14ac:dyDescent="0.2">
      <c r="D489" s="17"/>
      <c r="E489" s="29"/>
    </row>
    <row r="491" spans="4:9" x14ac:dyDescent="0.2">
      <c r="D491" s="16"/>
      <c r="E491" s="17"/>
    </row>
    <row r="492" spans="4:9" x14ac:dyDescent="0.2">
      <c r="D492" s="17"/>
    </row>
    <row r="493" spans="4:9" x14ac:dyDescent="0.2">
      <c r="D493" s="17"/>
    </row>
    <row r="494" spans="4:9" x14ac:dyDescent="0.2">
      <c r="D494" s="17"/>
    </row>
    <row r="496" spans="4:9" x14ac:dyDescent="0.2">
      <c r="E496" s="18"/>
      <c r="F496" s="18"/>
      <c r="G496" s="18"/>
      <c r="H496" s="18"/>
      <c r="I496" s="18"/>
    </row>
    <row r="497" spans="1:9" x14ac:dyDescent="0.2">
      <c r="A497" s="17"/>
      <c r="B497" s="17"/>
      <c r="C497" s="17"/>
      <c r="D497" s="17"/>
      <c r="E497" s="18"/>
      <c r="F497" s="18"/>
      <c r="G497" s="18"/>
      <c r="H497" s="18"/>
      <c r="I497" s="18"/>
    </row>
    <row r="498" spans="1:9" x14ac:dyDescent="0.2">
      <c r="G498" s="25"/>
    </row>
    <row r="499" spans="1:9" x14ac:dyDescent="0.2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x14ac:dyDescent="0.2">
      <c r="A500" s="19"/>
      <c r="B500" s="19"/>
      <c r="C500" s="19"/>
      <c r="D500" s="17"/>
      <c r="E500" s="21"/>
      <c r="F500" s="21"/>
      <c r="G500" s="21"/>
      <c r="H500" s="21"/>
      <c r="I500" s="21"/>
    </row>
    <row r="501" spans="1:9" x14ac:dyDescent="0.2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x14ac:dyDescent="0.2">
      <c r="A502" s="19"/>
      <c r="B502" s="19"/>
      <c r="C502" s="19"/>
      <c r="D502" s="17"/>
      <c r="F502" s="25"/>
      <c r="G502" s="21"/>
      <c r="H502" s="21"/>
      <c r="I502" s="21"/>
    </row>
    <row r="503" spans="1:9" x14ac:dyDescent="0.2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x14ac:dyDescent="0.2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x14ac:dyDescent="0.2">
      <c r="A505" s="19"/>
      <c r="B505" s="19"/>
      <c r="C505" s="19"/>
      <c r="D505" s="17"/>
      <c r="E505" s="23"/>
      <c r="F505" s="23"/>
      <c r="G505" s="21"/>
      <c r="H505" s="21"/>
      <c r="I505" s="21"/>
    </row>
    <row r="506" spans="1:9" x14ac:dyDescent="0.2">
      <c r="A506" s="19"/>
      <c r="B506" s="19"/>
      <c r="C506" s="19"/>
      <c r="D506" s="17"/>
      <c r="E506" s="30"/>
      <c r="F506" s="30"/>
      <c r="G506" s="21"/>
      <c r="H506" s="21"/>
      <c r="I506" s="21"/>
    </row>
    <row r="507" spans="1:9" x14ac:dyDescent="0.2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x14ac:dyDescent="0.2">
      <c r="A508" s="19"/>
      <c r="B508" s="19"/>
      <c r="C508" s="19"/>
      <c r="D508" s="17"/>
      <c r="E508" s="21"/>
      <c r="F508" s="21"/>
      <c r="G508" s="21"/>
      <c r="H508" s="34"/>
      <c r="I508" s="21"/>
    </row>
    <row r="509" spans="1:9" x14ac:dyDescent="0.2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x14ac:dyDescent="0.2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x14ac:dyDescent="0.2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x14ac:dyDescent="0.2">
      <c r="A512" s="24"/>
      <c r="B512" s="24"/>
      <c r="C512" s="24"/>
      <c r="D512" s="25"/>
      <c r="H512" s="25"/>
      <c r="I512" s="26"/>
    </row>
    <row r="513" spans="1:9" x14ac:dyDescent="0.2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x14ac:dyDescent="0.2">
      <c r="A514" s="24"/>
      <c r="B514" s="24"/>
      <c r="C514" s="24"/>
      <c r="D514" s="25"/>
      <c r="I514" s="26"/>
    </row>
    <row r="515" spans="1:9" x14ac:dyDescent="0.2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x14ac:dyDescent="0.2">
      <c r="A516" s="19"/>
      <c r="B516" s="19"/>
      <c r="C516" s="19"/>
      <c r="D516" s="17"/>
      <c r="E516" s="21"/>
      <c r="F516" s="21"/>
      <c r="G516" s="30"/>
      <c r="H516" s="21"/>
      <c r="I516" s="21"/>
    </row>
    <row r="517" spans="1:9" x14ac:dyDescent="0.2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x14ac:dyDescent="0.2">
      <c r="A518" s="19"/>
      <c r="B518" s="19"/>
      <c r="C518" s="19"/>
      <c r="D518" s="17"/>
      <c r="E518" s="21"/>
      <c r="F518" s="21"/>
      <c r="G518" s="21"/>
      <c r="H518" s="30"/>
      <c r="I518" s="21"/>
    </row>
    <row r="519" spans="1:9" x14ac:dyDescent="0.2">
      <c r="E519" s="21"/>
      <c r="F519" s="21"/>
      <c r="G519" s="21"/>
      <c r="H519" s="21"/>
      <c r="I519" s="21"/>
    </row>
    <row r="520" spans="1:9" x14ac:dyDescent="0.2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x14ac:dyDescent="0.2">
      <c r="A521" s="19"/>
      <c r="B521" s="19"/>
      <c r="C521" s="19"/>
      <c r="D521" s="17"/>
      <c r="E521" s="21"/>
      <c r="F521" s="21"/>
      <c r="G521" s="21"/>
      <c r="H521" s="21"/>
      <c r="I521" s="21"/>
    </row>
    <row r="522" spans="1:9" x14ac:dyDescent="0.2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x14ac:dyDescent="0.2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x14ac:dyDescent="0.2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x14ac:dyDescent="0.2">
      <c r="A525" s="19"/>
      <c r="B525" s="19"/>
      <c r="C525" s="19"/>
      <c r="D525" s="17"/>
      <c r="E525" s="21"/>
      <c r="F525" s="21"/>
      <c r="G525" s="30"/>
      <c r="H525" s="21"/>
      <c r="I525" s="21"/>
    </row>
    <row r="526" spans="1:9" x14ac:dyDescent="0.2">
      <c r="A526" s="19"/>
      <c r="B526" s="19"/>
      <c r="C526" s="19"/>
      <c r="D526" s="17"/>
      <c r="E526" s="21"/>
      <c r="F526" s="21"/>
      <c r="H526" s="21"/>
      <c r="I526" s="21"/>
    </row>
    <row r="527" spans="1:9" x14ac:dyDescent="0.2">
      <c r="A527" s="19"/>
      <c r="B527" s="19"/>
      <c r="C527" s="19"/>
      <c r="D527" s="17"/>
      <c r="E527" s="21"/>
      <c r="F527" s="21"/>
      <c r="G527" s="21"/>
      <c r="H527" s="30"/>
      <c r="I527" s="21"/>
    </row>
    <row r="528" spans="1:9" x14ac:dyDescent="0.2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x14ac:dyDescent="0.2">
      <c r="A529" s="19"/>
      <c r="B529" s="19"/>
      <c r="C529" s="19"/>
      <c r="D529" s="17"/>
      <c r="E529" s="21"/>
      <c r="F529" s="21"/>
      <c r="G529" s="30"/>
      <c r="H529" s="21"/>
      <c r="I529" s="21"/>
    </row>
    <row r="530" spans="1:9" x14ac:dyDescent="0.2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x14ac:dyDescent="0.2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x14ac:dyDescent="0.2">
      <c r="A532" s="24"/>
      <c r="B532" s="24"/>
      <c r="C532" s="24"/>
      <c r="D532" s="25"/>
      <c r="G532" s="26"/>
      <c r="I532" s="26"/>
    </row>
    <row r="533" spans="1:9" x14ac:dyDescent="0.2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x14ac:dyDescent="0.2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1:9" x14ac:dyDescent="0.2">
      <c r="E535" s="21"/>
      <c r="F535" s="21"/>
      <c r="G535" s="30"/>
      <c r="H535" s="21"/>
      <c r="I535" s="21"/>
    </row>
    <row r="536" spans="1:9" x14ac:dyDescent="0.2">
      <c r="D536" s="17"/>
      <c r="E536" s="21"/>
      <c r="F536" s="21"/>
      <c r="G536" s="21"/>
      <c r="H536" s="21"/>
      <c r="I536" s="21"/>
    </row>
    <row r="539" spans="1:9" x14ac:dyDescent="0.2">
      <c r="D539" s="17"/>
    </row>
    <row r="541" spans="1:9" x14ac:dyDescent="0.2">
      <c r="D541" s="17"/>
      <c r="E541" s="29"/>
    </row>
    <row r="543" spans="1:9" x14ac:dyDescent="0.2">
      <c r="D543" s="17"/>
      <c r="E543" s="29"/>
    </row>
    <row r="545" spans="1:9" x14ac:dyDescent="0.2">
      <c r="D545" s="16"/>
      <c r="E545" s="17"/>
    </row>
    <row r="546" spans="1:9" x14ac:dyDescent="0.2">
      <c r="D546" s="17"/>
    </row>
    <row r="547" spans="1:9" x14ac:dyDescent="0.2">
      <c r="D547" s="17"/>
    </row>
    <row r="548" spans="1:9" x14ac:dyDescent="0.2">
      <c r="D548" s="17"/>
    </row>
    <row r="550" spans="1:9" x14ac:dyDescent="0.2">
      <c r="E550" s="18"/>
      <c r="F550" s="18"/>
      <c r="G550" s="18"/>
      <c r="H550" s="18"/>
      <c r="I550" s="18"/>
    </row>
    <row r="551" spans="1:9" x14ac:dyDescent="0.2">
      <c r="A551" s="17"/>
      <c r="B551" s="17"/>
      <c r="C551" s="17"/>
      <c r="D551" s="17"/>
      <c r="E551" s="18"/>
      <c r="F551" s="18"/>
      <c r="G551" s="18"/>
      <c r="H551" s="18"/>
      <c r="I551" s="18"/>
    </row>
    <row r="553" spans="1:9" x14ac:dyDescent="0.2">
      <c r="A553" s="19"/>
      <c r="B553" s="19"/>
      <c r="C553" s="19"/>
      <c r="D553" s="17"/>
      <c r="E553" s="21"/>
      <c r="F553" s="21"/>
      <c r="G553" s="21"/>
      <c r="H553" s="21"/>
      <c r="I553" s="21"/>
    </row>
    <row r="554" spans="1:9" x14ac:dyDescent="0.2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x14ac:dyDescent="0.2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x14ac:dyDescent="0.2">
      <c r="A556" s="19"/>
      <c r="B556" s="19"/>
      <c r="C556" s="19"/>
      <c r="D556" s="17"/>
      <c r="E556" s="30"/>
      <c r="F556" s="21"/>
      <c r="G556" s="21"/>
      <c r="H556" s="21"/>
      <c r="I556" s="21"/>
    </row>
    <row r="557" spans="1:9" x14ac:dyDescent="0.2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x14ac:dyDescent="0.2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x14ac:dyDescent="0.2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x14ac:dyDescent="0.2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x14ac:dyDescent="0.2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x14ac:dyDescent="0.2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x14ac:dyDescent="0.2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x14ac:dyDescent="0.2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x14ac:dyDescent="0.2">
      <c r="A565" s="19"/>
      <c r="B565" s="19"/>
      <c r="C565" s="19"/>
      <c r="D565" s="17"/>
      <c r="E565" s="21"/>
      <c r="F565" s="21"/>
      <c r="G565" s="21"/>
      <c r="H565" s="26"/>
      <c r="I565" s="21"/>
    </row>
    <row r="566" spans="1:9" x14ac:dyDescent="0.2">
      <c r="A566" s="24"/>
      <c r="B566" s="24"/>
      <c r="C566" s="24"/>
      <c r="D566" s="25"/>
      <c r="I566" s="26"/>
    </row>
    <row r="567" spans="1:9" x14ac:dyDescent="0.2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x14ac:dyDescent="0.2">
      <c r="A568" s="24"/>
      <c r="B568" s="24"/>
      <c r="C568" s="24"/>
      <c r="D568" s="25"/>
      <c r="I568" s="26"/>
    </row>
    <row r="569" spans="1:9" x14ac:dyDescent="0.2">
      <c r="A569" s="19"/>
      <c r="B569" s="19"/>
      <c r="C569" s="19"/>
      <c r="D569" s="17"/>
      <c r="E569" s="21"/>
      <c r="F569" s="21"/>
      <c r="G569" s="30"/>
      <c r="H569" s="21"/>
      <c r="I569" s="21"/>
    </row>
    <row r="570" spans="1:9" x14ac:dyDescent="0.2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x14ac:dyDescent="0.2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x14ac:dyDescent="0.2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1:9" x14ac:dyDescent="0.2">
      <c r="E573" s="21"/>
      <c r="F573" s="21"/>
      <c r="G573" s="21"/>
      <c r="H573" s="21"/>
      <c r="I573" s="21"/>
    </row>
    <row r="574" spans="1:9" x14ac:dyDescent="0.2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x14ac:dyDescent="0.2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x14ac:dyDescent="0.2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x14ac:dyDescent="0.2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x14ac:dyDescent="0.2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x14ac:dyDescent="0.2">
      <c r="A579" s="19"/>
      <c r="B579" s="19"/>
      <c r="C579" s="19"/>
      <c r="D579" s="17"/>
      <c r="E579" s="21"/>
      <c r="F579" s="21"/>
      <c r="G579" s="30"/>
      <c r="H579" s="21"/>
      <c r="I579" s="21"/>
    </row>
    <row r="580" spans="1:9" x14ac:dyDescent="0.2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x14ac:dyDescent="0.2">
      <c r="A581" s="19"/>
      <c r="B581" s="19"/>
      <c r="C581" s="19"/>
      <c r="D581" s="17"/>
      <c r="E581" s="21"/>
      <c r="F581" s="21"/>
      <c r="G581" s="21"/>
      <c r="H581" s="30"/>
      <c r="I581" s="21"/>
    </row>
    <row r="582" spans="1:9" x14ac:dyDescent="0.2">
      <c r="A582" s="19"/>
      <c r="B582" s="19"/>
      <c r="C582" s="19"/>
      <c r="D582" s="17"/>
      <c r="E582" s="21"/>
      <c r="F582" s="21"/>
      <c r="G582" s="21"/>
      <c r="H582" s="30"/>
      <c r="I582" s="21"/>
    </row>
    <row r="583" spans="1:9" x14ac:dyDescent="0.2">
      <c r="A583" s="19"/>
      <c r="B583" s="19"/>
      <c r="C583" s="19"/>
      <c r="D583" s="17"/>
      <c r="E583" s="21"/>
      <c r="F583" s="21"/>
      <c r="G583" s="30"/>
      <c r="H583" s="21"/>
      <c r="I583" s="21"/>
    </row>
    <row r="584" spans="1:9" x14ac:dyDescent="0.2">
      <c r="A584" s="19"/>
      <c r="B584" s="19"/>
      <c r="C584" s="19"/>
      <c r="D584" s="17"/>
      <c r="E584" s="21"/>
      <c r="F584" s="21"/>
      <c r="G584" s="21"/>
      <c r="H584" s="21"/>
      <c r="I584" s="21"/>
    </row>
    <row r="585" spans="1:9" x14ac:dyDescent="0.2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x14ac:dyDescent="0.2">
      <c r="A586" s="24"/>
      <c r="B586" s="24"/>
      <c r="C586" s="24"/>
      <c r="D586" s="25"/>
      <c r="G586" s="26"/>
      <c r="I586" s="26"/>
    </row>
    <row r="587" spans="1:9" x14ac:dyDescent="0.2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x14ac:dyDescent="0.2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1:9" x14ac:dyDescent="0.2">
      <c r="E589" s="21"/>
      <c r="F589" s="21"/>
      <c r="G589" s="21"/>
      <c r="H589" s="21"/>
      <c r="I589" s="21"/>
    </row>
    <row r="590" spans="1:9" x14ac:dyDescent="0.2">
      <c r="D590" s="17"/>
      <c r="E590" s="21"/>
      <c r="F590" s="21"/>
      <c r="G590" s="21"/>
      <c r="H590" s="21"/>
      <c r="I590" s="21"/>
    </row>
    <row r="593" spans="1:9" x14ac:dyDescent="0.2">
      <c r="D593" s="17"/>
    </row>
    <row r="595" spans="1:9" x14ac:dyDescent="0.2">
      <c r="D595" s="17"/>
      <c r="E595" s="29"/>
    </row>
    <row r="597" spans="1:9" x14ac:dyDescent="0.2">
      <c r="D597" s="17"/>
      <c r="E597" s="29"/>
    </row>
    <row r="599" spans="1:9" x14ac:dyDescent="0.2">
      <c r="D599" s="16"/>
      <c r="E599" s="17"/>
    </row>
    <row r="600" spans="1:9" x14ac:dyDescent="0.2">
      <c r="D600" s="17"/>
    </row>
    <row r="601" spans="1:9" x14ac:dyDescent="0.2">
      <c r="D601" s="17"/>
    </row>
    <row r="602" spans="1:9" x14ac:dyDescent="0.2">
      <c r="D602" s="17"/>
    </row>
    <row r="604" spans="1:9" x14ac:dyDescent="0.2">
      <c r="E604" s="18"/>
      <c r="F604" s="18"/>
      <c r="G604" s="18"/>
      <c r="H604" s="18"/>
      <c r="I604" s="18"/>
    </row>
    <row r="605" spans="1:9" x14ac:dyDescent="0.2">
      <c r="A605" s="17"/>
      <c r="B605" s="17"/>
      <c r="C605" s="17"/>
      <c r="D605" s="17"/>
      <c r="E605" s="18"/>
      <c r="F605" s="18"/>
      <c r="G605" s="18"/>
      <c r="H605" s="18"/>
      <c r="I605" s="18"/>
    </row>
    <row r="607" spans="1:9" x14ac:dyDescent="0.2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x14ac:dyDescent="0.2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x14ac:dyDescent="0.2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x14ac:dyDescent="0.2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x14ac:dyDescent="0.2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x14ac:dyDescent="0.2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x14ac:dyDescent="0.2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x14ac:dyDescent="0.2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x14ac:dyDescent="0.2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x14ac:dyDescent="0.2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x14ac:dyDescent="0.2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x14ac:dyDescent="0.2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x14ac:dyDescent="0.2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x14ac:dyDescent="0.2">
      <c r="A620" s="24"/>
      <c r="B620" s="24"/>
      <c r="C620" s="24"/>
      <c r="D620" s="25"/>
      <c r="H620" s="26"/>
      <c r="I620" s="26"/>
    </row>
    <row r="621" spans="1:9" x14ac:dyDescent="0.2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x14ac:dyDescent="0.2">
      <c r="A622" s="24"/>
      <c r="B622" s="24"/>
      <c r="C622" s="24"/>
      <c r="D622" s="25"/>
      <c r="G622" s="25"/>
      <c r="I622" s="26"/>
    </row>
    <row r="623" spans="1:9" x14ac:dyDescent="0.2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x14ac:dyDescent="0.2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x14ac:dyDescent="0.2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x14ac:dyDescent="0.2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x14ac:dyDescent="0.2">
      <c r="A627" s="25"/>
      <c r="E627" s="21"/>
      <c r="F627" s="21"/>
      <c r="G627" s="21"/>
      <c r="H627" s="21"/>
      <c r="I627" s="21"/>
    </row>
    <row r="628" spans="1:9" x14ac:dyDescent="0.2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x14ac:dyDescent="0.2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x14ac:dyDescent="0.2">
      <c r="A630" s="19"/>
      <c r="B630" s="19"/>
      <c r="C630" s="19"/>
      <c r="D630" s="17"/>
      <c r="E630" s="21"/>
      <c r="F630" s="21"/>
      <c r="G630" s="31"/>
      <c r="H630" s="21"/>
      <c r="I630" s="21"/>
    </row>
    <row r="631" spans="1:9" x14ac:dyDescent="0.2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x14ac:dyDescent="0.2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x14ac:dyDescent="0.2">
      <c r="A633" s="19"/>
      <c r="B633" s="19"/>
      <c r="C633" s="19"/>
      <c r="D633" s="17"/>
      <c r="E633" s="21"/>
      <c r="F633" s="21"/>
      <c r="G633" s="30"/>
      <c r="H633" s="21"/>
      <c r="I633" s="21"/>
    </row>
    <row r="634" spans="1:9" x14ac:dyDescent="0.2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x14ac:dyDescent="0.2">
      <c r="A635" s="19"/>
      <c r="B635" s="19"/>
      <c r="C635" s="19"/>
      <c r="D635" s="17"/>
      <c r="E635" s="21"/>
      <c r="F635" s="21"/>
      <c r="G635" s="21"/>
      <c r="H635" s="30"/>
      <c r="I635" s="21"/>
    </row>
    <row r="636" spans="1:9" x14ac:dyDescent="0.2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x14ac:dyDescent="0.2">
      <c r="A637" s="19"/>
      <c r="B637" s="19"/>
      <c r="C637" s="19"/>
      <c r="D637" s="17"/>
      <c r="E637" s="21"/>
      <c r="F637" s="21"/>
      <c r="G637" s="30"/>
      <c r="H637" s="21"/>
      <c r="I637" s="21"/>
    </row>
    <row r="638" spans="1:9" x14ac:dyDescent="0.2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x14ac:dyDescent="0.2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x14ac:dyDescent="0.2">
      <c r="A640" s="24"/>
      <c r="B640" s="24"/>
      <c r="C640" s="24"/>
      <c r="D640" s="25"/>
      <c r="G640" s="26"/>
      <c r="I640" s="26"/>
    </row>
    <row r="641" spans="1:9" x14ac:dyDescent="0.2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x14ac:dyDescent="0.2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1:9" x14ac:dyDescent="0.2">
      <c r="E643" s="21"/>
      <c r="F643" s="21"/>
      <c r="G643" s="21"/>
      <c r="H643" s="21"/>
      <c r="I643" s="21"/>
    </row>
    <row r="644" spans="1:9" x14ac:dyDescent="0.2">
      <c r="D644" s="17"/>
      <c r="E644" s="21"/>
      <c r="F644" s="21"/>
      <c r="G644" s="21"/>
      <c r="H644" s="21"/>
      <c r="I644" s="21"/>
    </row>
    <row r="647" spans="1:9" x14ac:dyDescent="0.2">
      <c r="D647" s="17"/>
    </row>
    <row r="649" spans="1:9" x14ac:dyDescent="0.2">
      <c r="D649" s="17"/>
      <c r="E649" s="29"/>
    </row>
    <row r="651" spans="1:9" x14ac:dyDescent="0.2">
      <c r="D651" s="17"/>
      <c r="E651" s="29"/>
    </row>
  </sheetData>
  <sheetProtection password="E6AA" sheet="1" selectLockedCells="1"/>
  <phoneticPr fontId="15" type="noConversion"/>
  <pageMargins left="0.75" right="0.75" top="1" bottom="1" header="0.5" footer="0.5"/>
  <pageSetup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'Indirect cost worksheet'!Print_Titles</vt:lpstr>
    </vt:vector>
  </TitlesOfParts>
  <Company>Wisconsin 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#1 Annual Report</dc:title>
  <dc:subject>CESA Annual Report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2018-02-09T17:52:47Z</cp:lastPrinted>
  <dcterms:created xsi:type="dcterms:W3CDTF">2001-10-16T14:04:43Z</dcterms:created>
  <dcterms:modified xsi:type="dcterms:W3CDTF">2018-05-09T16:17:43Z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