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T\Categorical Aids\Transportation\Regular Pupil\2016-2017 Payable\"/>
    </mc:Choice>
  </mc:AlternateContent>
  <bookViews>
    <workbookView xWindow="0" yWindow="0" windowWidth="11496" windowHeight="5532"/>
  </bookViews>
  <sheets>
    <sheet name="all_ptw_eligibility_by_dist" sheetId="2" r:id="rId1"/>
  </sheets>
  <definedNames>
    <definedName name="_xlnm.Print_Titles" localSheetId="0">all_ptw_eligibility_by_dist!$1:$6</definedName>
  </definedNames>
  <calcPr calcId="162913"/>
</workbook>
</file>

<file path=xl/calcChain.xml><?xml version="1.0" encoding="utf-8"?>
<calcChain xmlns="http://schemas.openxmlformats.org/spreadsheetml/2006/main">
  <c r="F434" i="2" l="1"/>
  <c r="E434" i="2"/>
  <c r="D434" i="2"/>
  <c r="C434" i="2"/>
  <c r="G16" i="2"/>
  <c r="G48" i="2"/>
  <c r="G80" i="2"/>
  <c r="G112" i="2"/>
  <c r="G142" i="2"/>
  <c r="G164" i="2"/>
  <c r="G185" i="2"/>
  <c r="G201" i="2"/>
  <c r="G217" i="2"/>
  <c r="G228" i="2"/>
  <c r="G238" i="2"/>
  <c r="G246" i="2"/>
  <c r="G254" i="2"/>
  <c r="G262" i="2"/>
  <c r="G270" i="2"/>
  <c r="G278" i="2"/>
  <c r="G286" i="2"/>
  <c r="G294" i="2"/>
  <c r="G302" i="2"/>
  <c r="G310" i="2"/>
  <c r="G318" i="2"/>
  <c r="G326" i="2"/>
  <c r="G334" i="2"/>
  <c r="G342" i="2"/>
  <c r="G350" i="2"/>
  <c r="G358" i="2"/>
  <c r="G366" i="2"/>
  <c r="G374" i="2"/>
  <c r="G382" i="2"/>
  <c r="G390" i="2"/>
  <c r="G397" i="2"/>
  <c r="G398" i="2"/>
  <c r="G403" i="2"/>
  <c r="G405" i="2"/>
  <c r="G409" i="2"/>
  <c r="G410" i="2"/>
  <c r="G414" i="2"/>
  <c r="G415" i="2"/>
  <c r="G419" i="2"/>
  <c r="G421" i="2"/>
  <c r="G425" i="2"/>
  <c r="G427" i="2"/>
  <c r="G431" i="2"/>
  <c r="G432" i="2"/>
  <c r="F439" i="2"/>
  <c r="E439" i="2"/>
  <c r="G439" i="2" s="1"/>
  <c r="D438" i="2"/>
  <c r="E438" i="2" s="1"/>
  <c r="G438" i="2" s="1"/>
  <c r="G9" i="2" l="1"/>
  <c r="G12" i="2"/>
  <c r="G20" i="2"/>
  <c r="G28" i="2"/>
  <c r="G36" i="2"/>
  <c r="G44" i="2"/>
  <c r="G52" i="2"/>
  <c r="G60" i="2"/>
  <c r="G68" i="2"/>
  <c r="G76" i="2"/>
  <c r="G84" i="2"/>
  <c r="G92" i="2"/>
  <c r="G100" i="2"/>
  <c r="G108" i="2"/>
  <c r="G116" i="2"/>
  <c r="G124" i="2"/>
  <c r="G132" i="2"/>
  <c r="G140" i="2"/>
  <c r="G145" i="2"/>
  <c r="G150" i="2"/>
  <c r="G156" i="2"/>
  <c r="G161" i="2"/>
  <c r="G166" i="2"/>
  <c r="G172" i="2"/>
  <c r="G177" i="2"/>
  <c r="G182" i="2"/>
  <c r="G188" i="2"/>
  <c r="G193" i="2"/>
  <c r="G198" i="2"/>
  <c r="G204" i="2"/>
  <c r="G209" i="2"/>
  <c r="G214" i="2"/>
  <c r="G220" i="2"/>
  <c r="G225" i="2"/>
  <c r="G230" i="2"/>
  <c r="G236" i="2"/>
  <c r="G240" i="2"/>
  <c r="G244" i="2"/>
  <c r="G248" i="2"/>
  <c r="G252" i="2"/>
  <c r="G256" i="2"/>
  <c r="G260" i="2"/>
  <c r="G264" i="2"/>
  <c r="G268" i="2"/>
  <c r="G272" i="2"/>
  <c r="G276" i="2"/>
  <c r="G280" i="2"/>
  <c r="G284" i="2"/>
  <c r="G288" i="2"/>
  <c r="G292" i="2"/>
  <c r="G296" i="2"/>
  <c r="G300" i="2"/>
  <c r="G304" i="2"/>
  <c r="G308" i="2"/>
  <c r="G312" i="2"/>
  <c r="G316" i="2"/>
  <c r="G320" i="2"/>
  <c r="G324" i="2"/>
  <c r="G328" i="2"/>
  <c r="G332" i="2"/>
  <c r="G336" i="2"/>
  <c r="G340" i="2"/>
  <c r="G344" i="2"/>
  <c r="G348" i="2"/>
  <c r="G352" i="2"/>
  <c r="G356" i="2"/>
  <c r="G360" i="2"/>
  <c r="G364" i="2"/>
  <c r="G368" i="2"/>
  <c r="G372" i="2"/>
  <c r="G376" i="2"/>
  <c r="G380" i="2"/>
  <c r="G384" i="2"/>
  <c r="G388" i="2"/>
  <c r="G392" i="2"/>
  <c r="G396" i="2"/>
  <c r="G400" i="2"/>
  <c r="G404" i="2"/>
  <c r="G408" i="2"/>
  <c r="G412" i="2"/>
  <c r="G416" i="2"/>
  <c r="G420" i="2"/>
  <c r="G424" i="2"/>
  <c r="G429" i="2"/>
  <c r="G433" i="2"/>
  <c r="D436" i="2"/>
  <c r="F438" i="2" s="1"/>
  <c r="F440" i="2" s="1"/>
  <c r="G14" i="2"/>
  <c r="G22" i="2"/>
  <c r="G30" i="2"/>
  <c r="G38" i="2"/>
  <c r="G46" i="2"/>
  <c r="G54" i="2"/>
  <c r="G62" i="2"/>
  <c r="G70" i="2"/>
  <c r="G78" i="2"/>
  <c r="G86" i="2"/>
  <c r="G94" i="2"/>
  <c r="G102" i="2"/>
  <c r="G110" i="2"/>
  <c r="G118" i="2"/>
  <c r="G126" i="2"/>
  <c r="G134" i="2"/>
  <c r="G141" i="2"/>
  <c r="G146" i="2"/>
  <c r="G152" i="2"/>
  <c r="G157" i="2"/>
  <c r="G162" i="2"/>
  <c r="G168" i="2"/>
  <c r="G173" i="2"/>
  <c r="G178" i="2"/>
  <c r="G184" i="2"/>
  <c r="G189" i="2"/>
  <c r="G194" i="2"/>
  <c r="G205" i="2"/>
  <c r="G210" i="2"/>
  <c r="G10" i="2"/>
  <c r="G18" i="2"/>
  <c r="G26" i="2"/>
  <c r="G34" i="2"/>
  <c r="G42" i="2"/>
  <c r="G50" i="2"/>
  <c r="G58" i="2"/>
  <c r="G66" i="2"/>
  <c r="G74" i="2"/>
  <c r="G82" i="2"/>
  <c r="G90" i="2"/>
  <c r="G98" i="2"/>
  <c r="G106" i="2"/>
  <c r="G114" i="2"/>
  <c r="G122" i="2"/>
  <c r="G130" i="2"/>
  <c r="G138" i="2"/>
  <c r="G144" i="2"/>
  <c r="G149" i="2"/>
  <c r="G154" i="2"/>
  <c r="G160" i="2"/>
  <c r="G165" i="2"/>
  <c r="G170" i="2"/>
  <c r="G176" i="2"/>
  <c r="G181" i="2"/>
  <c r="G186" i="2"/>
  <c r="G192" i="2"/>
  <c r="G197" i="2"/>
  <c r="G202" i="2"/>
  <c r="G208" i="2"/>
  <c r="G213" i="2"/>
  <c r="G218" i="2"/>
  <c r="G224" i="2"/>
  <c r="G229" i="2"/>
  <c r="G234" i="2"/>
  <c r="G239" i="2"/>
  <c r="G243" i="2"/>
  <c r="G247" i="2"/>
  <c r="G251" i="2"/>
  <c r="G255" i="2"/>
  <c r="G259" i="2"/>
  <c r="G263" i="2"/>
  <c r="G267" i="2"/>
  <c r="G271" i="2"/>
  <c r="G275" i="2"/>
  <c r="G279" i="2"/>
  <c r="G283" i="2"/>
  <c r="G287" i="2"/>
  <c r="G291" i="2"/>
  <c r="G295" i="2"/>
  <c r="G299" i="2"/>
  <c r="G303" i="2"/>
  <c r="G307" i="2"/>
  <c r="G311" i="2"/>
  <c r="G315" i="2"/>
  <c r="G319" i="2"/>
  <c r="G323" i="2"/>
  <c r="G327" i="2"/>
  <c r="G331" i="2"/>
  <c r="G335" i="2"/>
  <c r="G339" i="2"/>
  <c r="G343" i="2"/>
  <c r="G347" i="2"/>
  <c r="G351" i="2"/>
  <c r="G355" i="2"/>
  <c r="G359" i="2"/>
  <c r="G363" i="2"/>
  <c r="G367" i="2"/>
  <c r="G371" i="2"/>
  <c r="G375" i="2"/>
  <c r="G379" i="2"/>
  <c r="G383" i="2"/>
  <c r="G387" i="2"/>
  <c r="G391" i="2"/>
  <c r="G395" i="2"/>
  <c r="G399" i="2"/>
  <c r="G430" i="2"/>
  <c r="G423" i="2"/>
  <c r="G418" i="2"/>
  <c r="G413" i="2"/>
  <c r="G407" i="2"/>
  <c r="G402" i="2"/>
  <c r="G394" i="2"/>
  <c r="G386" i="2"/>
  <c r="G378" i="2"/>
  <c r="G370" i="2"/>
  <c r="G362" i="2"/>
  <c r="G354" i="2"/>
  <c r="G346" i="2"/>
  <c r="G338" i="2"/>
  <c r="G330" i="2"/>
  <c r="G322" i="2"/>
  <c r="G306" i="2"/>
  <c r="G298" i="2"/>
  <c r="G290" i="2"/>
  <c r="G282" i="2"/>
  <c r="G274" i="2"/>
  <c r="G266" i="2"/>
  <c r="G258" i="2"/>
  <c r="G250" i="2"/>
  <c r="G242" i="2"/>
  <c r="G233" i="2"/>
  <c r="G222" i="2"/>
  <c r="G212" i="2"/>
  <c r="G196" i="2"/>
  <c r="G174" i="2"/>
  <c r="G153" i="2"/>
  <c r="G128" i="2"/>
  <c r="G96" i="2"/>
  <c r="G64" i="2"/>
  <c r="G32" i="2"/>
  <c r="G428" i="2"/>
  <c r="G422" i="2"/>
  <c r="G417" i="2"/>
  <c r="G411" i="2"/>
  <c r="G406" i="2"/>
  <c r="G401" i="2"/>
  <c r="G393" i="2"/>
  <c r="G385" i="2"/>
  <c r="G377" i="2"/>
  <c r="G369" i="2"/>
  <c r="G361" i="2"/>
  <c r="G353" i="2"/>
  <c r="G345" i="2"/>
  <c r="G337" i="2"/>
  <c r="G329" i="2"/>
  <c r="G321" i="2"/>
  <c r="G313" i="2"/>
  <c r="G305" i="2"/>
  <c r="G297" i="2"/>
  <c r="G289" i="2"/>
  <c r="G281" i="2"/>
  <c r="G273" i="2"/>
  <c r="G265" i="2"/>
  <c r="G257" i="2"/>
  <c r="G249" i="2"/>
  <c r="G241" i="2"/>
  <c r="G232" i="2"/>
  <c r="G221" i="2"/>
  <c r="G206" i="2"/>
  <c r="G190" i="2"/>
  <c r="G169" i="2"/>
  <c r="G148" i="2"/>
  <c r="G120" i="2"/>
  <c r="G88" i="2"/>
  <c r="G56" i="2"/>
  <c r="G24" i="2"/>
  <c r="G389" i="2"/>
  <c r="G381" i="2"/>
  <c r="G373" i="2"/>
  <c r="G365" i="2"/>
  <c r="G357" i="2"/>
  <c r="G349" i="2"/>
  <c r="G341" i="2"/>
  <c r="G333" i="2"/>
  <c r="G325" i="2"/>
  <c r="G317" i="2"/>
  <c r="G309" i="2"/>
  <c r="G301" i="2"/>
  <c r="G293" i="2"/>
  <c r="G285" i="2"/>
  <c r="G277" i="2"/>
  <c r="G269" i="2"/>
  <c r="G261" i="2"/>
  <c r="G253" i="2"/>
  <c r="G245" i="2"/>
  <c r="G237" i="2"/>
  <c r="G226" i="2"/>
  <c r="G216" i="2"/>
  <c r="G200" i="2"/>
  <c r="G180" i="2"/>
  <c r="G158" i="2"/>
  <c r="G136" i="2"/>
  <c r="G104" i="2"/>
  <c r="G72" i="2"/>
  <c r="G40" i="2"/>
  <c r="G8" i="2"/>
  <c r="G314" i="2"/>
  <c r="G235" i="2"/>
  <c r="G231" i="2"/>
  <c r="G227" i="2"/>
  <c r="G223" i="2"/>
  <c r="G219" i="2"/>
  <c r="G215" i="2"/>
  <c r="G211" i="2"/>
  <c r="G207" i="2"/>
  <c r="G203" i="2"/>
  <c r="G199" i="2"/>
  <c r="G195" i="2"/>
  <c r="G191" i="2"/>
  <c r="G187" i="2"/>
  <c r="G183" i="2"/>
  <c r="G179" i="2"/>
  <c r="G175" i="2"/>
  <c r="G171" i="2"/>
  <c r="G167" i="2"/>
  <c r="G163" i="2"/>
  <c r="G159" i="2"/>
  <c r="G155" i="2"/>
  <c r="G151" i="2"/>
  <c r="G147" i="2"/>
  <c r="G143" i="2"/>
  <c r="G139" i="2"/>
  <c r="G135" i="2"/>
  <c r="G131" i="2"/>
  <c r="G127" i="2"/>
  <c r="G123" i="2"/>
  <c r="G119" i="2"/>
  <c r="G115" i="2"/>
  <c r="G111" i="2"/>
  <c r="G107" i="2"/>
  <c r="G103" i="2"/>
  <c r="G99" i="2"/>
  <c r="G95" i="2"/>
  <c r="G91" i="2"/>
  <c r="G87" i="2"/>
  <c r="G83" i="2"/>
  <c r="G79" i="2"/>
  <c r="G75" i="2"/>
  <c r="G71" i="2"/>
  <c r="G67" i="2"/>
  <c r="G63" i="2"/>
  <c r="G59" i="2"/>
  <c r="G55" i="2"/>
  <c r="G51" i="2"/>
  <c r="G47" i="2"/>
  <c r="G43" i="2"/>
  <c r="G39" i="2"/>
  <c r="G35" i="2"/>
  <c r="G31" i="2"/>
  <c r="G27" i="2"/>
  <c r="G23" i="2"/>
  <c r="G19" i="2"/>
  <c r="G15" i="2"/>
  <c r="G11" i="2"/>
  <c r="G137" i="2"/>
  <c r="G133" i="2"/>
  <c r="G129" i="2"/>
  <c r="G125" i="2"/>
  <c r="G121" i="2"/>
  <c r="G117" i="2"/>
  <c r="G113" i="2"/>
  <c r="G109" i="2"/>
  <c r="G105" i="2"/>
  <c r="G101" i="2"/>
  <c r="G97" i="2"/>
  <c r="G93" i="2"/>
  <c r="G89" i="2"/>
  <c r="G85" i="2"/>
  <c r="G81" i="2"/>
  <c r="G77" i="2"/>
  <c r="G73" i="2"/>
  <c r="G69" i="2"/>
  <c r="G65" i="2"/>
  <c r="G61" i="2"/>
  <c r="G57" i="2"/>
  <c r="G53" i="2"/>
  <c r="G49" i="2"/>
  <c r="G45" i="2"/>
  <c r="G41" i="2"/>
  <c r="G37" i="2"/>
  <c r="G33" i="2"/>
  <c r="G29" i="2"/>
  <c r="G25" i="2"/>
  <c r="G21" i="2"/>
  <c r="G17" i="2"/>
  <c r="G13" i="2"/>
  <c r="D440" i="2"/>
  <c r="E440" i="2" s="1"/>
  <c r="G440" i="2" s="1"/>
  <c r="G434" i="2" l="1"/>
</calcChain>
</file>

<file path=xl/sharedStrings.xml><?xml version="1.0" encoding="utf-8"?>
<sst xmlns="http://schemas.openxmlformats.org/spreadsheetml/2006/main" count="462" uniqueCount="456">
  <si>
    <t>District</t>
  </si>
  <si>
    <t>Name</t>
  </si>
  <si>
    <t>Number</t>
  </si>
  <si>
    <t>Public</t>
  </si>
  <si>
    <t>Pupils</t>
  </si>
  <si>
    <t>Transported</t>
  </si>
  <si>
    <t>Non-Public</t>
  </si>
  <si>
    <t>Total</t>
  </si>
  <si>
    <t>Aid</t>
  </si>
  <si>
    <t>Eligibility</t>
  </si>
  <si>
    <t>Abbotsford</t>
  </si>
  <si>
    <t>Adams-Friendship Area</t>
  </si>
  <si>
    <t>Albany</t>
  </si>
  <si>
    <t>Algoma</t>
  </si>
  <si>
    <t>Alma</t>
  </si>
  <si>
    <t>Alma Center</t>
  </si>
  <si>
    <t>Almond-Bancroft</t>
  </si>
  <si>
    <t>Altoona</t>
  </si>
  <si>
    <t>Amery</t>
  </si>
  <si>
    <t>Antigo</t>
  </si>
  <si>
    <t>Appleton Area</t>
  </si>
  <si>
    <t>Arcadia</t>
  </si>
  <si>
    <t>Argyle</t>
  </si>
  <si>
    <t>Arrowhead UHS</t>
  </si>
  <si>
    <t>Ashland</t>
  </si>
  <si>
    <t>Ashwaubenon</t>
  </si>
  <si>
    <t>Athens</t>
  </si>
  <si>
    <t>Auburndale</t>
  </si>
  <si>
    <t>Augusta</t>
  </si>
  <si>
    <t>Baldwin-Woodville Area</t>
  </si>
  <si>
    <t>Bangor</t>
  </si>
  <si>
    <t>Baraboo</t>
  </si>
  <si>
    <t>Barneveld</t>
  </si>
  <si>
    <t>Barron Area</t>
  </si>
  <si>
    <t>Bayfield</t>
  </si>
  <si>
    <t>Beaver Dam</t>
  </si>
  <si>
    <t>Beecher-Dunbar-Pembine</t>
  </si>
  <si>
    <t>Belleville</t>
  </si>
  <si>
    <t>Belmont Community</t>
  </si>
  <si>
    <t>Beloit</t>
  </si>
  <si>
    <t>Beloit Turner</t>
  </si>
  <si>
    <t>Benton</t>
  </si>
  <si>
    <t>Berlin Area</t>
  </si>
  <si>
    <t>Big Foot UHS</t>
  </si>
  <si>
    <t>Birchwood</t>
  </si>
  <si>
    <t>Black Hawk</t>
  </si>
  <si>
    <t>Black River Falls</t>
  </si>
  <si>
    <t>Blair-Taylor</t>
  </si>
  <si>
    <t>Bloomer</t>
  </si>
  <si>
    <t>Bonduel</t>
  </si>
  <si>
    <t>Boscobel</t>
  </si>
  <si>
    <t>Bowler</t>
  </si>
  <si>
    <t>Boyceville Community</t>
  </si>
  <si>
    <t>Brighton #1</t>
  </si>
  <si>
    <t>Brillion</t>
  </si>
  <si>
    <t>Bristol #1</t>
  </si>
  <si>
    <t>Brodhead</t>
  </si>
  <si>
    <t>Brown Deer</t>
  </si>
  <si>
    <t>Bruce</t>
  </si>
  <si>
    <t>Burlington Area</t>
  </si>
  <si>
    <t>Butternut</t>
  </si>
  <si>
    <t>Cadott Community</t>
  </si>
  <si>
    <t>Cambria-Friesland</t>
  </si>
  <si>
    <t>Cambridge</t>
  </si>
  <si>
    <t>Cameron</t>
  </si>
  <si>
    <t>Campbellsport</t>
  </si>
  <si>
    <t>Cashton</t>
  </si>
  <si>
    <t>Cassville</t>
  </si>
  <si>
    <t>Cedar Grove-Belgium Area</t>
  </si>
  <si>
    <t>Cedarburg</t>
  </si>
  <si>
    <t>Central/Westosha UHS</t>
  </si>
  <si>
    <t>Chequamegon</t>
  </si>
  <si>
    <t>Chetek-Weyerhaeuser</t>
  </si>
  <si>
    <t>Chilton</t>
  </si>
  <si>
    <t>Chippewa Falls Area</t>
  </si>
  <si>
    <t>Clayton</t>
  </si>
  <si>
    <t>Clear Lake</t>
  </si>
  <si>
    <t>Clinton Community</t>
  </si>
  <si>
    <t>Clintonville</t>
  </si>
  <si>
    <t>Cochrane-Fountain City</t>
  </si>
  <si>
    <t>Colby</t>
  </si>
  <si>
    <t>Coleman</t>
  </si>
  <si>
    <t>Colfax</t>
  </si>
  <si>
    <t>Columbus</t>
  </si>
  <si>
    <t>Cornell</t>
  </si>
  <si>
    <t>Crandon</t>
  </si>
  <si>
    <t>Crivitz</t>
  </si>
  <si>
    <t>Cuba City</t>
  </si>
  <si>
    <t>Cumberland</t>
  </si>
  <si>
    <t>D C Everest Area</t>
  </si>
  <si>
    <t>DLH Academy of Excellence</t>
  </si>
  <si>
    <t>Darlington Community</t>
  </si>
  <si>
    <t>Deerfield Community</t>
  </si>
  <si>
    <t>Deforest Area</t>
  </si>
  <si>
    <t>Delavan-Darien</t>
  </si>
  <si>
    <t>Denmark</t>
  </si>
  <si>
    <t>Depere</t>
  </si>
  <si>
    <t>Desoto Area</t>
  </si>
  <si>
    <t>Dodgeland</t>
  </si>
  <si>
    <t>Dodgeville</t>
  </si>
  <si>
    <t>Dover #1</t>
  </si>
  <si>
    <t>Drummond</t>
  </si>
  <si>
    <t>Durand-Arkansaw</t>
  </si>
  <si>
    <t>East Troy Community</t>
  </si>
  <si>
    <t>Eau Claire Area</t>
  </si>
  <si>
    <t>Edgar</t>
  </si>
  <si>
    <t>Edgerton</t>
  </si>
  <si>
    <t>Elcho</t>
  </si>
  <si>
    <t>Eleva-Strum</t>
  </si>
  <si>
    <t>Elk Mound Area</t>
  </si>
  <si>
    <t>Elkhart Lake-Glenbeulah</t>
  </si>
  <si>
    <t>Elkhorn Area</t>
  </si>
  <si>
    <t>Ellsworth Community</t>
  </si>
  <si>
    <t>Elmbrook</t>
  </si>
  <si>
    <t>Elmwood</t>
  </si>
  <si>
    <t>Erin</t>
  </si>
  <si>
    <t>Evansville Community</t>
  </si>
  <si>
    <t>Fall Creek</t>
  </si>
  <si>
    <t>Fall River</t>
  </si>
  <si>
    <t>Fennimore Community</t>
  </si>
  <si>
    <t>Flambeau</t>
  </si>
  <si>
    <t>Florence</t>
  </si>
  <si>
    <t>Fond Du Lac</t>
  </si>
  <si>
    <t>Fontana J8</t>
  </si>
  <si>
    <t>Fort Atkinson</t>
  </si>
  <si>
    <t>Fox Point J2</t>
  </si>
  <si>
    <t>Franklin Public</t>
  </si>
  <si>
    <t>Frederic</t>
  </si>
  <si>
    <t>Freedom Area</t>
  </si>
  <si>
    <t>Friess Lake</t>
  </si>
  <si>
    <t>Galesville-Ettrick</t>
  </si>
  <si>
    <t>Geneva J4</t>
  </si>
  <si>
    <t>Genoa City J2</t>
  </si>
  <si>
    <t>Germantown</t>
  </si>
  <si>
    <t>Gibraltar Area</t>
  </si>
  <si>
    <t>Gillett</t>
  </si>
  <si>
    <t>Gilman</t>
  </si>
  <si>
    <t>Gilmanton</t>
  </si>
  <si>
    <t>Glendale-River Hills</t>
  </si>
  <si>
    <t>Glenwood City</t>
  </si>
  <si>
    <t>Goodman-Armstrong</t>
  </si>
  <si>
    <t>Grafton</t>
  </si>
  <si>
    <t>Granton Area</t>
  </si>
  <si>
    <t>Grantsburg</t>
  </si>
  <si>
    <t>Green Bay Area</t>
  </si>
  <si>
    <t>Green Lake</t>
  </si>
  <si>
    <t>Greendale</t>
  </si>
  <si>
    <t>Greenfield</t>
  </si>
  <si>
    <t>Greenwood</t>
  </si>
  <si>
    <t>Gresham</t>
  </si>
  <si>
    <t>Hamilton</t>
  </si>
  <si>
    <t>Hartford J1</t>
  </si>
  <si>
    <t>Hartford UHS</t>
  </si>
  <si>
    <t>Hartland-Lakeside J3</t>
  </si>
  <si>
    <t>Hayward Community</t>
  </si>
  <si>
    <t>Herman #22</t>
  </si>
  <si>
    <t>Highland</t>
  </si>
  <si>
    <t>Hilbert</t>
  </si>
  <si>
    <t>Hillsboro</t>
  </si>
  <si>
    <t>Holmen</t>
  </si>
  <si>
    <t>Horicon</t>
  </si>
  <si>
    <t>Hortonville</t>
  </si>
  <si>
    <t>Howard-Suamico</t>
  </si>
  <si>
    <t>Howards Grove</t>
  </si>
  <si>
    <t>Hudson</t>
  </si>
  <si>
    <t>Hurley</t>
  </si>
  <si>
    <t>Hustisford</t>
  </si>
  <si>
    <t>Independence</t>
  </si>
  <si>
    <t>Iola-Scandinavia</t>
  </si>
  <si>
    <t>Iowa-Grant</t>
  </si>
  <si>
    <t>Ithaca</t>
  </si>
  <si>
    <t>Janesville</t>
  </si>
  <si>
    <t>Jefferson</t>
  </si>
  <si>
    <t>Johnson Creek</t>
  </si>
  <si>
    <t>Juda</t>
  </si>
  <si>
    <t>Kaukauna Area</t>
  </si>
  <si>
    <t>Kenosha</t>
  </si>
  <si>
    <t>Kettle Moraine</t>
  </si>
  <si>
    <t>Kewaskum</t>
  </si>
  <si>
    <t>Kewaunee</t>
  </si>
  <si>
    <t>Kickapoo Area</t>
  </si>
  <si>
    <t>Kiel Area</t>
  </si>
  <si>
    <t>Kimberly Area</t>
  </si>
  <si>
    <t>Kohler</t>
  </si>
  <si>
    <t>Lac Du Flambeau #1</t>
  </si>
  <si>
    <t>Lacrosse</t>
  </si>
  <si>
    <t>Ladysmith</t>
  </si>
  <si>
    <t>Lafarge</t>
  </si>
  <si>
    <t>Lake Country</t>
  </si>
  <si>
    <t>Lake Geneva J1</t>
  </si>
  <si>
    <t>Lake Geneva-Genoa UHS</t>
  </si>
  <si>
    <t>Lake Holcombe</t>
  </si>
  <si>
    <t>Lake Mills Area</t>
  </si>
  <si>
    <t>Lakeland UHS</t>
  </si>
  <si>
    <t>Lancaster Community</t>
  </si>
  <si>
    <t>Laona</t>
  </si>
  <si>
    <t>Lena</t>
  </si>
  <si>
    <t>Linn J4</t>
  </si>
  <si>
    <t>Linn J6</t>
  </si>
  <si>
    <t>Little Chute Area</t>
  </si>
  <si>
    <t>Lodi</t>
  </si>
  <si>
    <t>Lomira</t>
  </si>
  <si>
    <t>Loyal</t>
  </si>
  <si>
    <t>Luck</t>
  </si>
  <si>
    <t>Luxemburg-Casco</t>
  </si>
  <si>
    <t>Madison Metropolitan</t>
  </si>
  <si>
    <t>Manawa</t>
  </si>
  <si>
    <t>Manitowoc</t>
  </si>
  <si>
    <t>Maple</t>
  </si>
  <si>
    <t>Maple Dale-Indian Hill</t>
  </si>
  <si>
    <t>Marathon City</t>
  </si>
  <si>
    <t>Marinette</t>
  </si>
  <si>
    <t>Marion</t>
  </si>
  <si>
    <t>Markesan</t>
  </si>
  <si>
    <t>Marshall</t>
  </si>
  <si>
    <t>Marshfield</t>
  </si>
  <si>
    <t>Mauston</t>
  </si>
  <si>
    <t>Mayville</t>
  </si>
  <si>
    <t>McFarland</t>
  </si>
  <si>
    <t>Medford Area</t>
  </si>
  <si>
    <t>Mellen</t>
  </si>
  <si>
    <t>Melrose-Mindoro</t>
  </si>
  <si>
    <t>Menasha</t>
  </si>
  <si>
    <t>Menominee Indian</t>
  </si>
  <si>
    <t>Menomonee Falls</t>
  </si>
  <si>
    <t>Menomonie Area</t>
  </si>
  <si>
    <t>Mequon-Thiensville</t>
  </si>
  <si>
    <t>Mercer</t>
  </si>
  <si>
    <t>Merrill Area</t>
  </si>
  <si>
    <t>Merton Community</t>
  </si>
  <si>
    <t>Middleton-Cross Plains</t>
  </si>
  <si>
    <t>Milton</t>
  </si>
  <si>
    <t>Milw Collegiate Academy</t>
  </si>
  <si>
    <t>Milwaukee</t>
  </si>
  <si>
    <t>Milwaukee Academy of Science</t>
  </si>
  <si>
    <t>Milwaukee Math &amp; Science Acad</t>
  </si>
  <si>
    <t>Mineral Point</t>
  </si>
  <si>
    <t>Minocqua J1</t>
  </si>
  <si>
    <t>Mishicot</t>
  </si>
  <si>
    <t>Mondovi</t>
  </si>
  <si>
    <t>Monona Grove</t>
  </si>
  <si>
    <t>Monroe</t>
  </si>
  <si>
    <t>Montello</t>
  </si>
  <si>
    <t>Monticello</t>
  </si>
  <si>
    <t>Mosinee</t>
  </si>
  <si>
    <t>Mount Horeb Area</t>
  </si>
  <si>
    <t>Mukwonago</t>
  </si>
  <si>
    <t>Muskego-Norway</t>
  </si>
  <si>
    <t>Necedah Area</t>
  </si>
  <si>
    <t>Neenah</t>
  </si>
  <si>
    <t>Neillsville</t>
  </si>
  <si>
    <t>Nekoosa</t>
  </si>
  <si>
    <t>Neosho J3</t>
  </si>
  <si>
    <t>New Auburn</t>
  </si>
  <si>
    <t>New Berlin</t>
  </si>
  <si>
    <t>New Glarus</t>
  </si>
  <si>
    <t>New Holstein</t>
  </si>
  <si>
    <t>New Lisbon</t>
  </si>
  <si>
    <t>New London</t>
  </si>
  <si>
    <t>New Richmond</t>
  </si>
  <si>
    <t>Niagara</t>
  </si>
  <si>
    <t>Nicolet UHS</t>
  </si>
  <si>
    <t>North Cape</t>
  </si>
  <si>
    <t>North Crawford</t>
  </si>
  <si>
    <t>North Fond Du Lac</t>
  </si>
  <si>
    <t>North Lake</t>
  </si>
  <si>
    <t>North Lakeland</t>
  </si>
  <si>
    <t>Northern Ozaukee</t>
  </si>
  <si>
    <t>Northland Pines</t>
  </si>
  <si>
    <t>Northwood</t>
  </si>
  <si>
    <t>Norwalk-Ontario-Wilton</t>
  </si>
  <si>
    <t>Norway J7</t>
  </si>
  <si>
    <t>Oak Creek-Franklin</t>
  </si>
  <si>
    <t>Oakfield</t>
  </si>
  <si>
    <t>Oconomowoc Area</t>
  </si>
  <si>
    <t>Oconto</t>
  </si>
  <si>
    <t>Oconto Falls</t>
  </si>
  <si>
    <t>Omro</t>
  </si>
  <si>
    <t>Onalaska</t>
  </si>
  <si>
    <t>Oostburg</t>
  </si>
  <si>
    <t>Oregon</t>
  </si>
  <si>
    <t>Osceola</t>
  </si>
  <si>
    <t>Oshkosh Area</t>
  </si>
  <si>
    <t>Osseo-Fairchild</t>
  </si>
  <si>
    <t>Owen-Withee</t>
  </si>
  <si>
    <t>Palmyra-Eagle Area</t>
  </si>
  <si>
    <t>Pardeeville Area</t>
  </si>
  <si>
    <t>Paris J1</t>
  </si>
  <si>
    <t>Parkview</t>
  </si>
  <si>
    <t>Pecatonica Area</t>
  </si>
  <si>
    <t>Pepin Area</t>
  </si>
  <si>
    <t>Peshtigo</t>
  </si>
  <si>
    <t>Pewaukee</t>
  </si>
  <si>
    <t>Phelps</t>
  </si>
  <si>
    <t>Phillips</t>
  </si>
  <si>
    <t>Pittsville</t>
  </si>
  <si>
    <t>Platteville</t>
  </si>
  <si>
    <t>Plum City</t>
  </si>
  <si>
    <t>Plymouth</t>
  </si>
  <si>
    <t>Port Edwards</t>
  </si>
  <si>
    <t>Port Washington-Saukville</t>
  </si>
  <si>
    <t>Portage Community</t>
  </si>
  <si>
    <t>Potosi</t>
  </si>
  <si>
    <t>Poynette</t>
  </si>
  <si>
    <t>Prairie Du Chien Area</t>
  </si>
  <si>
    <t>Prairie Farm</t>
  </si>
  <si>
    <t>Prentice</t>
  </si>
  <si>
    <t>Prescott</t>
  </si>
  <si>
    <t>Princeton</t>
  </si>
  <si>
    <t>Pulaski Community</t>
  </si>
  <si>
    <t>Racine</t>
  </si>
  <si>
    <t>Randall J1</t>
  </si>
  <si>
    <t>Randolph</t>
  </si>
  <si>
    <t>Random Lake</t>
  </si>
  <si>
    <t>Raymond #14</t>
  </si>
  <si>
    <t>Reedsburg</t>
  </si>
  <si>
    <t>Reedsville</t>
  </si>
  <si>
    <t>Rhinelander</t>
  </si>
  <si>
    <t>Rib Lake</t>
  </si>
  <si>
    <t>Rice Lake Area</t>
  </si>
  <si>
    <t>Richfield J1</t>
  </si>
  <si>
    <t>Richland</t>
  </si>
  <si>
    <t>Richmond</t>
  </si>
  <si>
    <t>Rio Community</t>
  </si>
  <si>
    <t>Ripon Area</t>
  </si>
  <si>
    <t>River Falls</t>
  </si>
  <si>
    <t>River Ridge</t>
  </si>
  <si>
    <t>River Valley</t>
  </si>
  <si>
    <t>Riverdale</t>
  </si>
  <si>
    <t>Rosendale-Brandon</t>
  </si>
  <si>
    <t>Rosholt</t>
  </si>
  <si>
    <t>Royall</t>
  </si>
  <si>
    <t>Rubicon J6</t>
  </si>
  <si>
    <t>Saint Croix Central</t>
  </si>
  <si>
    <t>Saint Croix Falls</t>
  </si>
  <si>
    <t>Salem</t>
  </si>
  <si>
    <t>Sauk Prairie</t>
  </si>
  <si>
    <t>Sch for Early Develop</t>
  </si>
  <si>
    <t>Seeds of Health Inc.</t>
  </si>
  <si>
    <t>Seneca</t>
  </si>
  <si>
    <t>Sevastopol</t>
  </si>
  <si>
    <t>Seymour Community</t>
  </si>
  <si>
    <t>Sharon J11</t>
  </si>
  <si>
    <t>Shawano</t>
  </si>
  <si>
    <t>Sheboygan Area</t>
  </si>
  <si>
    <t>Sheboygan Falls</t>
  </si>
  <si>
    <t>Shell Lake</t>
  </si>
  <si>
    <t>Shiocton</t>
  </si>
  <si>
    <t>Shullsburg</t>
  </si>
  <si>
    <t>Silver Lake J1</t>
  </si>
  <si>
    <t>Siren</t>
  </si>
  <si>
    <t>Slinger</t>
  </si>
  <si>
    <t>Solon Springs</t>
  </si>
  <si>
    <t>Somerset</t>
  </si>
  <si>
    <t>South Shore</t>
  </si>
  <si>
    <t>Southern Door County</t>
  </si>
  <si>
    <t>Southwestern Wisconsin</t>
  </si>
  <si>
    <t>Sparta Area</t>
  </si>
  <si>
    <t>Spencer</t>
  </si>
  <si>
    <t>Spooner</t>
  </si>
  <si>
    <t>Spring Valley</t>
  </si>
  <si>
    <t>Stanley-Boyd Area</t>
  </si>
  <si>
    <t>Stevens Point Area</t>
  </si>
  <si>
    <t>Stockbridge</t>
  </si>
  <si>
    <t>Stone Bank School District</t>
  </si>
  <si>
    <t>Stoughton Area</t>
  </si>
  <si>
    <t>Stratford</t>
  </si>
  <si>
    <t>Sturgeon Bay</t>
  </si>
  <si>
    <t>Sun Prairie Area</t>
  </si>
  <si>
    <t>Superior</t>
  </si>
  <si>
    <t>Suring</t>
  </si>
  <si>
    <t>Swallow</t>
  </si>
  <si>
    <t>Thorp</t>
  </si>
  <si>
    <t>Three Lakes</t>
  </si>
  <si>
    <t>Tigerton</t>
  </si>
  <si>
    <t>Tomah Area</t>
  </si>
  <si>
    <t>Tomahawk</t>
  </si>
  <si>
    <t>Tomorrow River</t>
  </si>
  <si>
    <t>Trevor-Wilmot Consolidated</t>
  </si>
  <si>
    <t>Tri-County Area</t>
  </si>
  <si>
    <t>Turtle Lake</t>
  </si>
  <si>
    <t>Twin Lakes #4</t>
  </si>
  <si>
    <t>Two Rivers</t>
  </si>
  <si>
    <t>Union Grove J1</t>
  </si>
  <si>
    <t>Union Grove UHS</t>
  </si>
  <si>
    <t>Unity</t>
  </si>
  <si>
    <t>Urban Day Charter School, Inc.</t>
  </si>
  <si>
    <t>Valders Area</t>
  </si>
  <si>
    <t>Verona Area</t>
  </si>
  <si>
    <t>Viroqua Area</t>
  </si>
  <si>
    <t>Wabeno Area</t>
  </si>
  <si>
    <t>Walworth J1</t>
  </si>
  <si>
    <t>Washburn</t>
  </si>
  <si>
    <t>Washington</t>
  </si>
  <si>
    <t>Washington-Caldwell</t>
  </si>
  <si>
    <t>Waterford Graded</t>
  </si>
  <si>
    <t>Waterford UHS</t>
  </si>
  <si>
    <t>Waterloo</t>
  </si>
  <si>
    <t>Watertown</t>
  </si>
  <si>
    <t>Waukesha</t>
  </si>
  <si>
    <t>Waunakee Community</t>
  </si>
  <si>
    <t>Waupaca</t>
  </si>
  <si>
    <t>Waupun</t>
  </si>
  <si>
    <t>Wausau</t>
  </si>
  <si>
    <t>Wausaukee</t>
  </si>
  <si>
    <t>Wautoma Area</t>
  </si>
  <si>
    <t>Wauzeka-Steuben</t>
  </si>
  <si>
    <t>Webster</t>
  </si>
  <si>
    <t>West Allis</t>
  </si>
  <si>
    <t>West Bend</t>
  </si>
  <si>
    <t>West Depere</t>
  </si>
  <si>
    <t>West Salem</t>
  </si>
  <si>
    <t>Westby Area</t>
  </si>
  <si>
    <t>Westfield</t>
  </si>
  <si>
    <t>Weston</t>
  </si>
  <si>
    <t>Weyauwega-Fremont</t>
  </si>
  <si>
    <t>Wheatland J1</t>
  </si>
  <si>
    <t>White Lake</t>
  </si>
  <si>
    <t>Whitefish Bay</t>
  </si>
  <si>
    <t>Whitehall</t>
  </si>
  <si>
    <t>Whitewater</t>
  </si>
  <si>
    <t>Whitnall</t>
  </si>
  <si>
    <t>Wild Rose</t>
  </si>
  <si>
    <t>Williams Bay</t>
  </si>
  <si>
    <t>Wilmot UHS</t>
  </si>
  <si>
    <t>Winneconne Community</t>
  </si>
  <si>
    <t>Winter</t>
  </si>
  <si>
    <t>Wisconsin Dells</t>
  </si>
  <si>
    <t>Wisconsin Heights</t>
  </si>
  <si>
    <t>Wisconsin Rapids</t>
  </si>
  <si>
    <t>Wittenberg-Birnamwood</t>
  </si>
  <si>
    <t>Wonewoc-Union Center</t>
  </si>
  <si>
    <t>Woodruff J1</t>
  </si>
  <si>
    <t>Wrightstown Community</t>
  </si>
  <si>
    <t>Yorkville J2</t>
  </si>
  <si>
    <t>Grand Totals</t>
  </si>
  <si>
    <t>Column1</t>
  </si>
  <si>
    <t>Column2</t>
  </si>
  <si>
    <t>Column3</t>
  </si>
  <si>
    <t>Column4</t>
  </si>
  <si>
    <t>Column5</t>
  </si>
  <si>
    <t>Column6</t>
  </si>
  <si>
    <t xml:space="preserve">   Aid earned </t>
  </si>
  <si>
    <t xml:space="preserve">   Balance Available</t>
  </si>
  <si>
    <t xml:space="preserve">   LESS: TRANSPORTATION OVER ICE</t>
  </si>
  <si>
    <t xml:space="preserve">   Difference</t>
  </si>
  <si>
    <t>Column7</t>
  </si>
  <si>
    <t>Percentage</t>
  </si>
  <si>
    <t>of Total</t>
  </si>
  <si>
    <t>Aid Eligibility</t>
  </si>
  <si>
    <t>2016-2017 Aid Eligibility by District based on FY 2015-2016 Pupil Transportation Data</t>
  </si>
  <si>
    <t>Payment will be in the 2016-2017 school year</t>
  </si>
  <si>
    <t>January 23, 2017 payment</t>
  </si>
  <si>
    <t>As of 8:00 AM 01-04-2017</t>
  </si>
  <si>
    <t xml:space="preserve">   2016-17 APPROPRIATION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</si>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</sst>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164" formatCode="0.000%"/>
    <numFmt numFmtId="165" formatCode="0.0000000000%"/>
    <numFmt numFmtId="166" formatCode="0.00000%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 Black"/>
      <family val="2"/>
    </font>
    <font>
      <sz val="9"/>
      <color rgb="FF000000"/>
      <name val="Arial Black"/>
      <family val="2"/>
    </font>
    <font>
      <b/>
      <sz val="9"/>
      <color rgb="FF000000"/>
      <name val="Arial Black"/>
      <family val="2"/>
    </font>
    <font>
      <b/>
      <sz val="9"/>
      <name val="Arial Black"/>
      <family val="2"/>
    </font>
    <font>
      <b/>
      <sz val="10"/>
      <color theme="1"/>
      <name val="Arial Narrow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18" fillId="0" borderId="0" xfId="0" applyFont="1"/>
    <xf numFmtId="0" fontId="20" fillId="0" borderId="0" xfId="0" applyFont="1"/>
    <xf numFmtId="0" fontId="19" fillId="0" borderId="0" xfId="0" applyFont="1"/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 horizontal="right" wrapText="1" indent="1"/>
    </xf>
    <xf numFmtId="3" fontId="19" fillId="0" borderId="10" xfId="0" applyNumberFormat="1" applyFont="1" applyBorder="1" applyAlignment="1">
      <alignment horizontal="right" wrapText="1" indent="1"/>
    </xf>
    <xf numFmtId="0" fontId="19" fillId="34" borderId="10" xfId="0" applyFont="1" applyFill="1" applyBorder="1" applyAlignment="1">
      <alignment wrapText="1"/>
    </xf>
    <xf numFmtId="0" fontId="19" fillId="34" borderId="10" xfId="0" applyFont="1" applyFill="1" applyBorder="1" applyAlignment="1">
      <alignment horizontal="right" wrapText="1" indent="1"/>
    </xf>
    <xf numFmtId="8" fontId="19" fillId="0" borderId="14" xfId="0" applyNumberFormat="1" applyFont="1" applyBorder="1" applyAlignment="1">
      <alignment horizontal="right" wrapText="1" indent="1"/>
    </xf>
    <xf numFmtId="8" fontId="19" fillId="34" borderId="14" xfId="0" applyNumberFormat="1" applyFont="1" applyFill="1" applyBorder="1" applyAlignment="1">
      <alignment horizontal="right" wrapText="1" indent="1"/>
    </xf>
    <xf numFmtId="0" fontId="19" fillId="0" borderId="11" xfId="0" applyFont="1" applyBorder="1" applyAlignment="1">
      <alignment wrapText="1"/>
    </xf>
    <xf numFmtId="0" fontId="19" fillId="0" borderId="11" xfId="0" applyFont="1" applyBorder="1" applyAlignment="1">
      <alignment horizontal="right" wrapText="1" indent="1"/>
    </xf>
    <xf numFmtId="8" fontId="19" fillId="0" borderId="19" xfId="0" applyNumberFormat="1" applyFont="1" applyBorder="1" applyAlignment="1">
      <alignment horizontal="right" wrapText="1" indent="1"/>
    </xf>
    <xf numFmtId="0" fontId="21" fillId="0" borderId="12" xfId="0" applyFont="1" applyBorder="1" applyAlignment="1">
      <alignment horizontal="center" vertical="center" wrapText="1"/>
    </xf>
    <xf numFmtId="0" fontId="21" fillId="0" borderId="0" xfId="0" applyFont="1"/>
    <xf numFmtId="0" fontId="22" fillId="0" borderId="16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0" xfId="0" applyFont="1"/>
    <xf numFmtId="0" fontId="19" fillId="0" borderId="15" xfId="0" applyFont="1" applyBorder="1" applyAlignment="1">
      <alignment horizontal="left" indent="1" shrinkToFit="1"/>
    </xf>
    <xf numFmtId="0" fontId="19" fillId="34" borderId="15" xfId="0" applyFont="1" applyFill="1" applyBorder="1" applyAlignment="1">
      <alignment horizontal="left" indent="1" shrinkToFit="1"/>
    </xf>
    <xf numFmtId="0" fontId="19" fillId="0" borderId="18" xfId="0" applyFont="1" applyBorder="1" applyAlignment="1">
      <alignment horizontal="left" indent="1" shrinkToFit="1"/>
    </xf>
    <xf numFmtId="0" fontId="23" fillId="33" borderId="20" xfId="0" applyFont="1" applyFill="1" applyBorder="1" applyAlignment="1">
      <alignment horizontal="left"/>
    </xf>
    <xf numFmtId="0" fontId="23" fillId="33" borderId="21" xfId="0" applyFont="1" applyFill="1" applyBorder="1" applyAlignment="1">
      <alignment horizontal="center"/>
    </xf>
    <xf numFmtId="0" fontId="23" fillId="33" borderId="22" xfId="0" applyFont="1" applyFill="1" applyBorder="1"/>
    <xf numFmtId="3" fontId="23" fillId="33" borderId="23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0" xfId="0" applyFont="1"/>
    <xf numFmtId="0" fontId="24" fillId="0" borderId="0" xfId="0" applyFont="1"/>
    <xf numFmtId="0" fontId="23" fillId="36" borderId="24" xfId="0" applyFont="1" applyFill="1" applyBorder="1"/>
    <xf numFmtId="0" fontId="23" fillId="36" borderId="25" xfId="0" applyFont="1" applyFill="1" applyBorder="1" applyAlignment="1">
      <alignment horizontal="center"/>
    </xf>
    <xf numFmtId="0" fontId="23" fillId="36" borderId="26" xfId="0" applyFont="1" applyFill="1" applyBorder="1"/>
    <xf numFmtId="3" fontId="23" fillId="36" borderId="23" xfId="0" applyNumberFormat="1" applyFont="1" applyFill="1" applyBorder="1" applyAlignment="1">
      <alignment vertical="center"/>
    </xf>
    <xf numFmtId="0" fontId="23" fillId="35" borderId="27" xfId="0" applyFont="1" applyFill="1" applyBorder="1"/>
    <xf numFmtId="0" fontId="23" fillId="35" borderId="28" xfId="0" applyFont="1" applyFill="1" applyBorder="1" applyAlignment="1">
      <alignment horizontal="center"/>
    </xf>
    <xf numFmtId="0" fontId="23" fillId="35" borderId="29" xfId="0" applyFont="1" applyFill="1" applyBorder="1"/>
    <xf numFmtId="3" fontId="23" fillId="35" borderId="30" xfId="0" applyNumberFormat="1" applyFont="1" applyFill="1" applyBorder="1" applyAlignment="1">
      <alignment vertical="center"/>
    </xf>
    <xf numFmtId="164" fontId="23" fillId="35" borderId="23" xfId="43" applyNumberFormat="1" applyFont="1" applyFill="1" applyBorder="1" applyAlignment="1">
      <alignment vertical="center"/>
    </xf>
    <xf numFmtId="3" fontId="23" fillId="35" borderId="23" xfId="0" applyNumberFormat="1" applyFont="1" applyFill="1" applyBorder="1"/>
    <xf numFmtId="164" fontId="25" fillId="35" borderId="26" xfId="0" applyNumberFormat="1" applyFont="1" applyFill="1" applyBorder="1"/>
    <xf numFmtId="0" fontId="23" fillId="37" borderId="31" xfId="0" applyFont="1" applyFill="1" applyBorder="1"/>
    <xf numFmtId="0" fontId="23" fillId="37" borderId="32" xfId="0" applyFont="1" applyFill="1" applyBorder="1"/>
    <xf numFmtId="0" fontId="23" fillId="37" borderId="33" xfId="0" applyFont="1" applyFill="1" applyBorder="1"/>
    <xf numFmtId="3" fontId="26" fillId="37" borderId="24" xfId="0" applyNumberFormat="1" applyFont="1" applyFill="1" applyBorder="1" applyAlignment="1">
      <alignment vertical="center"/>
    </xf>
    <xf numFmtId="164" fontId="23" fillId="37" borderId="24" xfId="43" applyNumberFormat="1" applyFont="1" applyFill="1" applyBorder="1" applyAlignment="1">
      <alignment vertical="center"/>
    </xf>
    <xf numFmtId="3" fontId="23" fillId="37" borderId="34" xfId="0" applyNumberFormat="1" applyFont="1" applyFill="1" applyBorder="1"/>
    <xf numFmtId="164" fontId="25" fillId="37" borderId="35" xfId="0" applyNumberFormat="1" applyFont="1" applyFill="1" applyBorder="1"/>
    <xf numFmtId="0" fontId="23" fillId="38" borderId="36" xfId="0" applyFont="1" applyFill="1" applyBorder="1"/>
    <xf numFmtId="0" fontId="23" fillId="38" borderId="37" xfId="0" applyFont="1" applyFill="1" applyBorder="1" applyAlignment="1">
      <alignment horizontal="center"/>
    </xf>
    <xf numFmtId="0" fontId="23" fillId="38" borderId="38" xfId="0" applyFont="1" applyFill="1" applyBorder="1"/>
    <xf numFmtId="3" fontId="26" fillId="38" borderId="24" xfId="0" applyNumberFormat="1" applyFont="1" applyFill="1" applyBorder="1" applyAlignment="1">
      <alignment vertical="center"/>
    </xf>
    <xf numFmtId="164" fontId="23" fillId="38" borderId="23" xfId="43" applyNumberFormat="1" applyFont="1" applyFill="1" applyBorder="1" applyAlignment="1">
      <alignment vertical="center"/>
    </xf>
    <xf numFmtId="3" fontId="23" fillId="38" borderId="25" xfId="42" applyNumberFormat="1" applyFont="1" applyFill="1" applyBorder="1"/>
    <xf numFmtId="164" fontId="25" fillId="38" borderId="35" xfId="0" applyNumberFormat="1" applyFont="1" applyFill="1" applyBorder="1"/>
    <xf numFmtId="165" fontId="27" fillId="40" borderId="39" xfId="43" applyNumberFormat="1" applyFont="1" applyFill="1" applyBorder="1" applyAlignment="1">
      <alignment horizontal="center" vertical="center" wrapText="1"/>
    </xf>
    <xf numFmtId="165" fontId="27" fillId="40" borderId="40" xfId="43" applyNumberFormat="1" applyFont="1" applyFill="1" applyBorder="1" applyAlignment="1">
      <alignment horizontal="center" vertical="center" wrapText="1"/>
    </xf>
    <xf numFmtId="165" fontId="27" fillId="40" borderId="30" xfId="43" applyNumberFormat="1" applyFont="1" applyFill="1" applyBorder="1" applyAlignment="1">
      <alignment horizontal="center" vertical="center" wrapText="1"/>
    </xf>
    <xf numFmtId="0" fontId="28" fillId="0" borderId="24" xfId="0" applyFont="1" applyBorder="1"/>
    <xf numFmtId="0" fontId="28" fillId="0" borderId="25" xfId="0" applyFont="1" applyBorder="1"/>
    <xf numFmtId="0" fontId="29" fillId="0" borderId="25" xfId="0" applyFont="1" applyBorder="1"/>
    <xf numFmtId="0" fontId="19" fillId="0" borderId="26" xfId="0" applyFont="1" applyBorder="1"/>
    <xf numFmtId="0" fontId="19" fillId="0" borderId="25" xfId="0" applyFont="1" applyBorder="1"/>
    <xf numFmtId="0" fontId="28" fillId="0" borderId="26" xfId="0" applyFont="1" applyBorder="1" applyAlignment="1">
      <alignment horizontal="right"/>
    </xf>
    <xf numFmtId="0" fontId="21" fillId="35" borderId="24" xfId="0" applyFont="1" applyFill="1" applyBorder="1"/>
    <xf numFmtId="3" fontId="19" fillId="39" borderId="42" xfId="0" applyNumberFormat="1" applyFont="1" applyFill="1" applyBorder="1" applyAlignment="1">
      <alignment horizontal="right" wrapText="1"/>
    </xf>
    <xf numFmtId="8" fontId="19" fillId="39" borderId="43" xfId="0" applyNumberFormat="1" applyFont="1" applyFill="1" applyBorder="1" applyAlignment="1">
      <alignment horizontal="right" wrapText="1"/>
    </xf>
    <xf numFmtId="166" fontId="19" fillId="0" borderId="13" xfId="0" applyNumberFormat="1" applyFont="1" applyBorder="1" applyAlignment="1">
      <alignment horizontal="right" wrapText="1" indent="1"/>
    </xf>
    <xf numFmtId="166" fontId="19" fillId="0" borderId="10" xfId="43" applyNumberFormat="1" applyFont="1" applyBorder="1" applyAlignment="1">
      <alignment horizontal="right" wrapText="1" indent="1"/>
    </xf>
    <xf numFmtId="166" fontId="19" fillId="0" borderId="10" xfId="0" applyNumberFormat="1" applyFont="1" applyBorder="1" applyAlignment="1">
      <alignment horizontal="right" wrapText="1" indent="1"/>
    </xf>
    <xf numFmtId="166" fontId="19" fillId="34" borderId="14" xfId="0" applyNumberFormat="1" applyFont="1" applyFill="1" applyBorder="1" applyAlignment="1">
      <alignment horizontal="right" wrapText="1" indent="1"/>
    </xf>
    <xf numFmtId="166" fontId="19" fillId="0" borderId="11" xfId="0" applyNumberFormat="1" applyFont="1" applyBorder="1" applyAlignment="1">
      <alignment horizontal="right" wrapText="1" indent="1"/>
    </xf>
    <xf numFmtId="166" fontId="19" fillId="39" borderId="23" xfId="43" applyNumberFormat="1" applyFont="1" applyFill="1" applyBorder="1"/>
    <xf numFmtId="0" fontId="21" fillId="0" borderId="44" xfId="0" applyFont="1" applyBorder="1" applyAlignment="1">
      <alignment horizontal="center" vertical="center" wrapText="1"/>
    </xf>
    <xf numFmtId="0" fontId="21" fillId="0" borderId="45" xfId="0" applyFont="1" applyBorder="1" applyAlignment="1">
      <alignment horizontal="center" vertical="center" wrapText="1"/>
    </xf>
    <xf numFmtId="0" fontId="21" fillId="0" borderId="46" xfId="0" applyFont="1" applyBorder="1" applyAlignment="1">
      <alignment horizontal="center" vertical="center" wrapText="1"/>
    </xf>
    <xf numFmtId="0" fontId="21" fillId="0" borderId="47" xfId="0" applyFont="1" applyBorder="1" applyAlignment="1">
      <alignment horizontal="center" vertical="center" wrapText="1"/>
    </xf>
    <xf numFmtId="0" fontId="21" fillId="0" borderId="48" xfId="0" applyFont="1" applyBorder="1" applyAlignment="1">
      <alignment horizontal="center" vertical="center" wrapText="1"/>
    </xf>
    <xf numFmtId="0" fontId="21" fillId="35" borderId="26" xfId="0" applyFont="1" applyFill="1" applyBorder="1"/>
    <xf numFmtId="0" fontId="19" fillId="39" borderId="24" xfId="0" applyFont="1" applyFill="1" applyBorder="1" applyAlignment="1">
      <alignment horizontal="center" wrapText="1"/>
    </xf>
    <xf numFmtId="0" fontId="19" fillId="39" borderId="41" xfId="0" applyFont="1" applyFill="1" applyBorder="1" applyAlignment="1">
      <alignment horizontal="center" wrapText="1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" xfId="42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3" builtinId="5"/>
    <cellStyle name="Title" xfId="1" builtinId="15" customBuiltin="1"/>
    <cellStyle name="Total" xfId="17" builtinId="25" customBuiltin="1"/>
    <cellStyle name="Warning Text" xfId="14" builtinId="11" customBuiltin="1"/>
  </cellStyles>
  <dxfs count="10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0000%"/>
      <alignment horizontal="right" vertical="bottom" textRotation="0" wrapText="1" indent="1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2" formatCode="&quot;$&quot;#,##0.00_);[Red]\(&quot;$&quot;#,##0.00\)"/>
      <alignment horizontal="right" vertical="bottom" textRotation="0" wrapText="1" indent="1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 style="thin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right" vertical="bottom" textRotation="0" wrapText="1" indent="1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right" vertical="bottom" textRotation="0" wrapText="1" indent="1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right" vertical="bottom" textRotation="0" wrapText="1" indent="1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left" vertical="bottom" textRotation="0" wrapText="0" indent="1" justifyLastLine="0" shrinkToFit="1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right" vertical="bottom" textRotation="0" wrapText="1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7:G433" totalsRowShown="0" headerRowDxfId="9" dataDxfId="8" tableBorderDxfId="7">
  <autoFilter ref="A7:G433"/>
  <tableColumns count="7">
    <tableColumn id="1" name="Column1" dataDxfId="6"/>
    <tableColumn id="2" name="Column2" dataDxfId="5"/>
    <tableColumn id="3" name="Column3" dataDxfId="4"/>
    <tableColumn id="4" name="Column4" dataDxfId="3"/>
    <tableColumn id="5" name="Column5" dataDxfId="2"/>
    <tableColumn id="6" name="Column6" dataDxfId="1"/>
    <tableColumn id="7" name="Column7" dataDxfId="0">
      <calculatedColumnFormula>Table1[[#This Row],[Column6]]/$F$434</calculatedColumnFormula>
    </tableColumn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41"/>
  <sheetViews>
    <sheetView showGridLines="0" tabSelected="1" workbookViewId="0">
      <pane ySplit="7" topLeftCell="A8" activePane="bottomLeft" state="frozen"/>
      <selection pane="bottomLeft" activeCell="A442" sqref="A442"/>
    </sheetView>
  </sheetViews>
  <sheetFormatPr defaultRowHeight="13.8" x14ac:dyDescent="0.25"/>
  <cols>
    <col min="1" max="1" width="28.21875" style="3" customWidth="1"/>
    <col min="2" max="2" width="11.44140625" style="3" bestFit="1" customWidth="1"/>
    <col min="3" max="5" width="12.77734375" style="3" bestFit="1" customWidth="1"/>
    <col min="6" max="6" width="15.77734375" style="3" bestFit="1" customWidth="1"/>
    <col min="7" max="7" width="13.5546875" style="1" bestFit="1" customWidth="1"/>
    <col min="8" max="16384" width="8.88671875" style="1"/>
  </cols>
  <sheetData>
    <row r="1" spans="1:7" ht="16.2" thickBot="1" x14ac:dyDescent="0.35">
      <c r="A1" s="59" t="s">
        <v>450</v>
      </c>
      <c r="B1" s="60"/>
      <c r="C1" s="60"/>
      <c r="D1" s="61"/>
      <c r="E1" s="60"/>
      <c r="F1" s="60"/>
      <c r="G1" s="62"/>
    </row>
    <row r="2" spans="1:7" ht="16.2" thickBot="1" x14ac:dyDescent="0.35">
      <c r="A2" s="59" t="s">
        <v>451</v>
      </c>
      <c r="B2" s="60"/>
      <c r="C2" s="60"/>
      <c r="D2" s="60"/>
      <c r="E2" s="60"/>
      <c r="F2" s="63"/>
      <c r="G2" s="64" t="s">
        <v>452</v>
      </c>
    </row>
    <row r="3" spans="1:7" ht="7.8" customHeight="1" thickBot="1" x14ac:dyDescent="0.35">
      <c r="A3" s="2"/>
    </row>
    <row r="4" spans="1:7" s="15" customFormat="1" ht="14.4" thickBot="1" x14ac:dyDescent="0.3">
      <c r="A4" s="65" t="s">
        <v>453</v>
      </c>
      <c r="B4" s="79"/>
      <c r="C4" s="74" t="s">
        <v>3</v>
      </c>
      <c r="D4" s="75" t="s">
        <v>6</v>
      </c>
      <c r="E4" s="75" t="s">
        <v>7</v>
      </c>
      <c r="F4" s="75" t="s">
        <v>7</v>
      </c>
      <c r="G4" s="56" t="s">
        <v>447</v>
      </c>
    </row>
    <row r="5" spans="1:7" s="15" customFormat="1" x14ac:dyDescent="0.25">
      <c r="A5" s="76" t="s">
        <v>0</v>
      </c>
      <c r="B5" s="14" t="s">
        <v>0</v>
      </c>
      <c r="C5" s="14" t="s">
        <v>4</v>
      </c>
      <c r="D5" s="14" t="s">
        <v>4</v>
      </c>
      <c r="E5" s="14" t="s">
        <v>4</v>
      </c>
      <c r="F5" s="14" t="s">
        <v>8</v>
      </c>
      <c r="G5" s="57" t="s">
        <v>448</v>
      </c>
    </row>
    <row r="6" spans="1:7" s="15" customFormat="1" ht="14.4" thickBot="1" x14ac:dyDescent="0.3">
      <c r="A6" s="77" t="s">
        <v>1</v>
      </c>
      <c r="B6" s="78" t="s">
        <v>2</v>
      </c>
      <c r="C6" s="78" t="s">
        <v>5</v>
      </c>
      <c r="D6" s="78" t="s">
        <v>5</v>
      </c>
      <c r="E6" s="78" t="s">
        <v>5</v>
      </c>
      <c r="F6" s="78" t="s">
        <v>9</v>
      </c>
      <c r="G6" s="58" t="s">
        <v>449</v>
      </c>
    </row>
    <row r="7" spans="1:7" s="20" customFormat="1" ht="6.6" hidden="1" customHeight="1" x14ac:dyDescent="0.2">
      <c r="A7" s="16" t="s">
        <v>436</v>
      </c>
      <c r="B7" s="17" t="s">
        <v>437</v>
      </c>
      <c r="C7" s="18" t="s">
        <v>438</v>
      </c>
      <c r="D7" s="18" t="s">
        <v>439</v>
      </c>
      <c r="E7" s="18" t="s">
        <v>440</v>
      </c>
      <c r="F7" s="19" t="s">
        <v>441</v>
      </c>
      <c r="G7" s="17" t="s">
        <v>446</v>
      </c>
    </row>
    <row r="8" spans="1:7" x14ac:dyDescent="0.25">
      <c r="A8" s="21" t="s">
        <v>10</v>
      </c>
      <c r="B8" s="4">
        <v>7</v>
      </c>
      <c r="C8" s="5">
        <v>405</v>
      </c>
      <c r="D8" s="5">
        <v>4</v>
      </c>
      <c r="E8" s="5">
        <v>409</v>
      </c>
      <c r="F8" s="9">
        <v>13394.5</v>
      </c>
      <c r="G8" s="68">
        <f>Table1[[#This Row],[Column6]]/$F$434</f>
        <v>6.054098998360632E-4</v>
      </c>
    </row>
    <row r="9" spans="1:7" x14ac:dyDescent="0.25">
      <c r="A9" s="21" t="s">
        <v>11</v>
      </c>
      <c r="B9" s="4">
        <v>14</v>
      </c>
      <c r="C9" s="6">
        <v>1215</v>
      </c>
      <c r="D9" s="5"/>
      <c r="E9" s="6">
        <v>1215</v>
      </c>
      <c r="F9" s="9">
        <v>99523</v>
      </c>
      <c r="G9" s="69">
        <f>Table1[[#This Row],[Column6]]/$F$434</f>
        <v>4.4982798507883469E-3</v>
      </c>
    </row>
    <row r="10" spans="1:7" x14ac:dyDescent="0.25">
      <c r="A10" s="21" t="s">
        <v>12</v>
      </c>
      <c r="B10" s="4">
        <v>63</v>
      </c>
      <c r="C10" s="5">
        <v>211</v>
      </c>
      <c r="D10" s="5"/>
      <c r="E10" s="5">
        <v>211</v>
      </c>
      <c r="F10" s="9">
        <v>7707.5</v>
      </c>
      <c r="G10" s="70">
        <f>Table1[[#This Row],[Column6]]/$F$434</f>
        <v>3.4836662831658194E-4</v>
      </c>
    </row>
    <row r="11" spans="1:7" x14ac:dyDescent="0.25">
      <c r="A11" s="21" t="s">
        <v>13</v>
      </c>
      <c r="B11" s="4">
        <v>70</v>
      </c>
      <c r="C11" s="5">
        <v>255</v>
      </c>
      <c r="D11" s="5">
        <v>33</v>
      </c>
      <c r="E11" s="5">
        <v>288</v>
      </c>
      <c r="F11" s="9">
        <v>12145</v>
      </c>
      <c r="G11" s="70">
        <f>Table1[[#This Row],[Column6]]/$F$434</f>
        <v>5.4893450546933344E-4</v>
      </c>
    </row>
    <row r="12" spans="1:7" x14ac:dyDescent="0.25">
      <c r="A12" s="21" t="s">
        <v>14</v>
      </c>
      <c r="B12" s="4">
        <v>84</v>
      </c>
      <c r="C12" s="5">
        <v>356</v>
      </c>
      <c r="D12" s="5"/>
      <c r="E12" s="5">
        <v>356</v>
      </c>
      <c r="F12" s="9">
        <v>20178</v>
      </c>
      <c r="G12" s="70">
        <f>Table1[[#This Row],[Column6]]/$F$434</f>
        <v>9.1201321131002149E-4</v>
      </c>
    </row>
    <row r="13" spans="1:7" x14ac:dyDescent="0.25">
      <c r="A13" s="21" t="s">
        <v>15</v>
      </c>
      <c r="B13" s="4">
        <v>91</v>
      </c>
      <c r="C13" s="6">
        <v>1319</v>
      </c>
      <c r="D13" s="5"/>
      <c r="E13" s="6">
        <v>1319</v>
      </c>
      <c r="F13" s="9">
        <v>27115</v>
      </c>
      <c r="G13" s="70">
        <f>Table1[[#This Row],[Column6]]/$F$434</f>
        <v>1.225554476393658E-3</v>
      </c>
    </row>
    <row r="14" spans="1:7" x14ac:dyDescent="0.25">
      <c r="A14" s="21" t="s">
        <v>16</v>
      </c>
      <c r="B14" s="4">
        <v>105</v>
      </c>
      <c r="C14" s="5">
        <v>375</v>
      </c>
      <c r="D14" s="5"/>
      <c r="E14" s="5">
        <v>375</v>
      </c>
      <c r="F14" s="9">
        <v>26511.5</v>
      </c>
      <c r="G14" s="70">
        <f>Table1[[#This Row],[Column6]]/$F$434</f>
        <v>1.1982772451008838E-3</v>
      </c>
    </row>
    <row r="15" spans="1:7" x14ac:dyDescent="0.25">
      <c r="A15" s="21" t="s">
        <v>17</v>
      </c>
      <c r="B15" s="4">
        <v>112</v>
      </c>
      <c r="C15" s="5">
        <v>816</v>
      </c>
      <c r="D15" s="5">
        <v>102</v>
      </c>
      <c r="E15" s="5">
        <v>918</v>
      </c>
      <c r="F15" s="9">
        <v>27667.5</v>
      </c>
      <c r="G15" s="70">
        <f>Table1[[#This Row],[Column6]]/$F$434</f>
        <v>1.2505265895490147E-3</v>
      </c>
    </row>
    <row r="16" spans="1:7" x14ac:dyDescent="0.25">
      <c r="A16" s="21" t="s">
        <v>18</v>
      </c>
      <c r="B16" s="4">
        <v>119</v>
      </c>
      <c r="C16" s="6">
        <v>1322</v>
      </c>
      <c r="D16" s="5"/>
      <c r="E16" s="6">
        <v>1322</v>
      </c>
      <c r="F16" s="9">
        <v>67147</v>
      </c>
      <c r="G16" s="70">
        <f>Table1[[#This Row],[Column6]]/$F$434</f>
        <v>3.0349366190818719E-3</v>
      </c>
    </row>
    <row r="17" spans="1:7" x14ac:dyDescent="0.25">
      <c r="A17" s="21" t="s">
        <v>19</v>
      </c>
      <c r="B17" s="4">
        <v>140</v>
      </c>
      <c r="C17" s="6">
        <v>1013</v>
      </c>
      <c r="D17" s="5">
        <v>123</v>
      </c>
      <c r="E17" s="6">
        <v>1136</v>
      </c>
      <c r="F17" s="9">
        <v>114780</v>
      </c>
      <c r="G17" s="70">
        <f>Table1[[#This Row],[Column6]]/$F$434</f>
        <v>5.1878717610350017E-3</v>
      </c>
    </row>
    <row r="18" spans="1:7" x14ac:dyDescent="0.25">
      <c r="A18" s="21" t="s">
        <v>20</v>
      </c>
      <c r="B18" s="4">
        <v>147</v>
      </c>
      <c r="C18" s="6">
        <v>3725</v>
      </c>
      <c r="D18" s="5">
        <v>140</v>
      </c>
      <c r="E18" s="6">
        <v>3865</v>
      </c>
      <c r="F18" s="9">
        <v>103228.5</v>
      </c>
      <c r="G18" s="70">
        <f>Table1[[#This Row],[Column6]]/$F$434</f>
        <v>4.6657625029099294E-3</v>
      </c>
    </row>
    <row r="19" spans="1:7" x14ac:dyDescent="0.25">
      <c r="A19" s="21" t="s">
        <v>21</v>
      </c>
      <c r="B19" s="4">
        <v>154</v>
      </c>
      <c r="C19" s="5">
        <v>550</v>
      </c>
      <c r="D19" s="5">
        <v>75</v>
      </c>
      <c r="E19" s="5">
        <v>625</v>
      </c>
      <c r="F19" s="9">
        <v>38680</v>
      </c>
      <c r="G19" s="70">
        <f>Table1[[#This Row],[Column6]]/$F$434</f>
        <v>1.7482739128492234E-3</v>
      </c>
    </row>
    <row r="20" spans="1:7" x14ac:dyDescent="0.25">
      <c r="A20" s="21" t="s">
        <v>22</v>
      </c>
      <c r="B20" s="4">
        <v>161</v>
      </c>
      <c r="C20" s="5">
        <v>163</v>
      </c>
      <c r="D20" s="5"/>
      <c r="E20" s="5">
        <v>163</v>
      </c>
      <c r="F20" s="9">
        <v>11697.5</v>
      </c>
      <c r="G20" s="70">
        <f>Table1[[#This Row],[Column6]]/$F$434</f>
        <v>5.2870822377336585E-4</v>
      </c>
    </row>
    <row r="21" spans="1:7" x14ac:dyDescent="0.25">
      <c r="A21" s="21" t="s">
        <v>23</v>
      </c>
      <c r="B21" s="4">
        <v>2450</v>
      </c>
      <c r="C21" s="6">
        <v>1007</v>
      </c>
      <c r="D21" s="5"/>
      <c r="E21" s="6">
        <v>1007</v>
      </c>
      <c r="F21" s="9">
        <v>39747.5</v>
      </c>
      <c r="G21" s="70">
        <f>Table1[[#This Row],[Column6]]/$F$434</f>
        <v>1.7965231993530121E-3</v>
      </c>
    </row>
    <row r="22" spans="1:7" x14ac:dyDescent="0.25">
      <c r="A22" s="21" t="s">
        <v>24</v>
      </c>
      <c r="B22" s="4">
        <v>170</v>
      </c>
      <c r="C22" s="6">
        <v>1690</v>
      </c>
      <c r="D22" s="5">
        <v>36</v>
      </c>
      <c r="E22" s="6">
        <v>1726</v>
      </c>
      <c r="F22" s="9">
        <v>205755</v>
      </c>
      <c r="G22" s="70">
        <f>Table1[[#This Row],[Column6]]/$F$434</f>
        <v>9.2997957326342289E-3</v>
      </c>
    </row>
    <row r="23" spans="1:7" x14ac:dyDescent="0.25">
      <c r="A23" s="21" t="s">
        <v>25</v>
      </c>
      <c r="B23" s="4">
        <v>182</v>
      </c>
      <c r="C23" s="6">
        <v>1232</v>
      </c>
      <c r="D23" s="5">
        <v>37</v>
      </c>
      <c r="E23" s="6">
        <v>1269</v>
      </c>
      <c r="F23" s="9">
        <v>29712.5</v>
      </c>
      <c r="G23" s="70">
        <f>Table1[[#This Row],[Column6]]/$F$434</f>
        <v>1.3429573070199729E-3</v>
      </c>
    </row>
    <row r="24" spans="1:7" x14ac:dyDescent="0.25">
      <c r="A24" s="21" t="s">
        <v>26</v>
      </c>
      <c r="B24" s="4">
        <v>196</v>
      </c>
      <c r="C24" s="5">
        <v>388</v>
      </c>
      <c r="D24" s="5">
        <v>94</v>
      </c>
      <c r="E24" s="5">
        <v>482</v>
      </c>
      <c r="F24" s="9">
        <v>19014</v>
      </c>
      <c r="G24" s="70">
        <f>Table1[[#This Row],[Column6]]/$F$434</f>
        <v>8.5940227970308003E-4</v>
      </c>
    </row>
    <row r="25" spans="1:7" x14ac:dyDescent="0.25">
      <c r="A25" s="21" t="s">
        <v>27</v>
      </c>
      <c r="B25" s="4">
        <v>203</v>
      </c>
      <c r="C25" s="5">
        <v>612</v>
      </c>
      <c r="D25" s="5">
        <v>16</v>
      </c>
      <c r="E25" s="5">
        <v>628</v>
      </c>
      <c r="F25" s="9">
        <v>46375</v>
      </c>
      <c r="G25" s="70">
        <f>Table1[[#This Row],[Column6]]/$F$434</f>
        <v>2.0960755612301637E-3</v>
      </c>
    </row>
    <row r="26" spans="1:7" x14ac:dyDescent="0.25">
      <c r="A26" s="21" t="s">
        <v>28</v>
      </c>
      <c r="B26" s="4">
        <v>217</v>
      </c>
      <c r="C26" s="5">
        <v>598</v>
      </c>
      <c r="D26" s="5"/>
      <c r="E26" s="5">
        <v>598</v>
      </c>
      <c r="F26" s="9">
        <v>29163</v>
      </c>
      <c r="G26" s="70">
        <f>Table1[[#This Row],[Column6]]/$F$434</f>
        <v>1.3181207890491703E-3</v>
      </c>
    </row>
    <row r="27" spans="1:7" x14ac:dyDescent="0.25">
      <c r="A27" s="21" t="s">
        <v>29</v>
      </c>
      <c r="B27" s="4">
        <v>231</v>
      </c>
      <c r="C27" s="6">
        <v>1299</v>
      </c>
      <c r="D27" s="5">
        <v>27</v>
      </c>
      <c r="E27" s="6">
        <v>1326</v>
      </c>
      <c r="F27" s="9">
        <v>59515</v>
      </c>
      <c r="G27" s="70">
        <f>Table1[[#This Row],[Column6]]/$F$434</f>
        <v>2.6899824695765647E-3</v>
      </c>
    </row>
    <row r="28" spans="1:7" x14ac:dyDescent="0.25">
      <c r="A28" s="21" t="s">
        <v>30</v>
      </c>
      <c r="B28" s="4">
        <v>245</v>
      </c>
      <c r="C28" s="5">
        <v>509</v>
      </c>
      <c r="D28" s="5">
        <v>40</v>
      </c>
      <c r="E28" s="5">
        <v>549</v>
      </c>
      <c r="F28" s="9">
        <v>17009.5</v>
      </c>
      <c r="G28" s="70">
        <f>Table1[[#This Row],[Column6]]/$F$434</f>
        <v>7.6880209722360044E-4</v>
      </c>
    </row>
    <row r="29" spans="1:7" x14ac:dyDescent="0.25">
      <c r="A29" s="21" t="s">
        <v>31</v>
      </c>
      <c r="B29" s="4">
        <v>280</v>
      </c>
      <c r="C29" s="5">
        <v>924</v>
      </c>
      <c r="D29" s="5">
        <v>34</v>
      </c>
      <c r="E29" s="5">
        <v>958</v>
      </c>
      <c r="F29" s="9">
        <v>42007.5</v>
      </c>
      <c r="G29" s="70">
        <f>Table1[[#This Row],[Column6]]/$F$434</f>
        <v>1.8986715717170049E-3</v>
      </c>
    </row>
    <row r="30" spans="1:7" x14ac:dyDescent="0.25">
      <c r="A30" s="21" t="s">
        <v>32</v>
      </c>
      <c r="B30" s="4">
        <v>287</v>
      </c>
      <c r="C30" s="5">
        <v>239</v>
      </c>
      <c r="D30" s="5"/>
      <c r="E30" s="5">
        <v>239</v>
      </c>
      <c r="F30" s="9">
        <v>8045</v>
      </c>
      <c r="G30" s="70">
        <f>Table1[[#This Row],[Column6]]/$F$434</f>
        <v>3.6362108657890388E-4</v>
      </c>
    </row>
    <row r="31" spans="1:7" x14ac:dyDescent="0.25">
      <c r="A31" s="21" t="s">
        <v>33</v>
      </c>
      <c r="B31" s="4">
        <v>308</v>
      </c>
      <c r="C31" s="6">
        <v>1115</v>
      </c>
      <c r="D31" s="5"/>
      <c r="E31" s="6">
        <v>1115</v>
      </c>
      <c r="F31" s="9">
        <v>67192</v>
      </c>
      <c r="G31" s="70">
        <f>Table1[[#This Row],[Column6]]/$F$434</f>
        <v>3.0369705468501814E-3</v>
      </c>
    </row>
    <row r="32" spans="1:7" x14ac:dyDescent="0.25">
      <c r="A32" s="21" t="s">
        <v>34</v>
      </c>
      <c r="B32" s="4">
        <v>315</v>
      </c>
      <c r="C32" s="5">
        <v>376</v>
      </c>
      <c r="D32" s="5"/>
      <c r="E32" s="5">
        <v>376</v>
      </c>
      <c r="F32" s="9">
        <v>20854.5</v>
      </c>
      <c r="G32" s="70">
        <f>Table1[[#This Row],[Column6]]/$F$434</f>
        <v>9.425899254269423E-4</v>
      </c>
    </row>
    <row r="33" spans="1:7" x14ac:dyDescent="0.25">
      <c r="A33" s="21" t="s">
        <v>35</v>
      </c>
      <c r="B33" s="4">
        <v>336</v>
      </c>
      <c r="C33" s="6">
        <v>1202</v>
      </c>
      <c r="D33" s="5">
        <v>81</v>
      </c>
      <c r="E33" s="6">
        <v>1283</v>
      </c>
      <c r="F33" s="9">
        <v>45489</v>
      </c>
      <c r="G33" s="70">
        <f>Table1[[#This Row],[Column6]]/$F$434</f>
        <v>2.0560297833918904E-3</v>
      </c>
    </row>
    <row r="34" spans="1:7" x14ac:dyDescent="0.25">
      <c r="A34" s="21" t="s">
        <v>36</v>
      </c>
      <c r="B34" s="4">
        <v>4263</v>
      </c>
      <c r="C34" s="5">
        <v>175</v>
      </c>
      <c r="D34" s="5"/>
      <c r="E34" s="5">
        <v>175</v>
      </c>
      <c r="F34" s="9">
        <v>8520</v>
      </c>
      <c r="G34" s="70">
        <f>Table1[[#This Row],[Column6]]/$F$434</f>
        <v>3.8509032413328292E-4</v>
      </c>
    </row>
    <row r="35" spans="1:7" x14ac:dyDescent="0.25">
      <c r="A35" s="21" t="s">
        <v>37</v>
      </c>
      <c r="B35" s="4">
        <v>350</v>
      </c>
      <c r="C35" s="5">
        <v>437</v>
      </c>
      <c r="D35" s="5"/>
      <c r="E35" s="5">
        <v>437</v>
      </c>
      <c r="F35" s="9">
        <v>21147.5</v>
      </c>
      <c r="G35" s="70">
        <f>Table1[[#This Row],[Column6]]/$F$434</f>
        <v>9.5583305511838035E-4</v>
      </c>
    </row>
    <row r="36" spans="1:7" x14ac:dyDescent="0.25">
      <c r="A36" s="21" t="s">
        <v>38</v>
      </c>
      <c r="B36" s="4">
        <v>364</v>
      </c>
      <c r="C36" s="5">
        <v>154</v>
      </c>
      <c r="D36" s="5"/>
      <c r="E36" s="5">
        <v>154</v>
      </c>
      <c r="F36" s="9">
        <v>8667.5</v>
      </c>
      <c r="G36" s="70">
        <f>Table1[[#This Row],[Column6]]/$F$434</f>
        <v>3.9175708737385328E-4</v>
      </c>
    </row>
    <row r="37" spans="1:7" x14ac:dyDescent="0.25">
      <c r="A37" s="21" t="s">
        <v>39</v>
      </c>
      <c r="B37" s="4">
        <v>413</v>
      </c>
      <c r="C37" s="5">
        <v>818</v>
      </c>
      <c r="D37" s="5"/>
      <c r="E37" s="5">
        <v>818</v>
      </c>
      <c r="F37" s="9">
        <v>26823</v>
      </c>
      <c r="G37" s="70">
        <f>Table1[[#This Row],[Column6]]/$F$434</f>
        <v>1.2123565450970714E-3</v>
      </c>
    </row>
    <row r="38" spans="1:7" x14ac:dyDescent="0.25">
      <c r="A38" s="21" t="s">
        <v>40</v>
      </c>
      <c r="B38" s="4">
        <v>422</v>
      </c>
      <c r="C38" s="6">
        <v>1101</v>
      </c>
      <c r="D38" s="5"/>
      <c r="E38" s="6">
        <v>1101</v>
      </c>
      <c r="F38" s="9">
        <v>37000</v>
      </c>
      <c r="G38" s="70">
        <f>Table1[[#This Row],[Column6]]/$F$434</f>
        <v>1.6723406094989986E-3</v>
      </c>
    </row>
    <row r="39" spans="1:7" x14ac:dyDescent="0.25">
      <c r="A39" s="21" t="s">
        <v>41</v>
      </c>
      <c r="B39" s="4">
        <v>427</v>
      </c>
      <c r="C39" s="5">
        <v>102</v>
      </c>
      <c r="D39" s="5">
        <v>7</v>
      </c>
      <c r="E39" s="5">
        <v>109</v>
      </c>
      <c r="F39" s="9">
        <v>3235</v>
      </c>
      <c r="G39" s="70">
        <f>Table1[[#This Row],[Column6]]/$F$434</f>
        <v>1.4621680734403406E-4</v>
      </c>
    </row>
    <row r="40" spans="1:7" x14ac:dyDescent="0.25">
      <c r="A40" s="21" t="s">
        <v>42</v>
      </c>
      <c r="B40" s="4">
        <v>434</v>
      </c>
      <c r="C40" s="5">
        <v>971</v>
      </c>
      <c r="D40" s="5">
        <v>79</v>
      </c>
      <c r="E40" s="6">
        <v>1050</v>
      </c>
      <c r="F40" s="9">
        <v>74456</v>
      </c>
      <c r="G40" s="70">
        <f>Table1[[#This Row],[Column6]]/$F$434</f>
        <v>3.3652916870502013E-3</v>
      </c>
    </row>
    <row r="41" spans="1:7" x14ac:dyDescent="0.25">
      <c r="A41" s="21" t="s">
        <v>43</v>
      </c>
      <c r="B41" s="4">
        <v>6013</v>
      </c>
      <c r="C41" s="5">
        <v>397</v>
      </c>
      <c r="D41" s="5"/>
      <c r="E41" s="5">
        <v>397</v>
      </c>
      <c r="F41" s="9">
        <v>18670</v>
      </c>
      <c r="G41" s="70">
        <f>Table1[[#This Row],[Column6]]/$F$434</f>
        <v>8.438540318742244E-4</v>
      </c>
    </row>
    <row r="42" spans="1:7" x14ac:dyDescent="0.25">
      <c r="A42" s="21" t="s">
        <v>44</v>
      </c>
      <c r="B42" s="4">
        <v>441</v>
      </c>
      <c r="C42" s="5">
        <v>234</v>
      </c>
      <c r="D42" s="5"/>
      <c r="E42" s="5">
        <v>234</v>
      </c>
      <c r="F42" s="9">
        <v>28710</v>
      </c>
      <c r="G42" s="70">
        <f>Table1[[#This Row],[Column6]]/$F$434</f>
        <v>1.2976459161815202E-3</v>
      </c>
    </row>
    <row r="43" spans="1:7" x14ac:dyDescent="0.25">
      <c r="A43" s="21" t="s">
        <v>45</v>
      </c>
      <c r="B43" s="4">
        <v>2240</v>
      </c>
      <c r="C43" s="5">
        <v>318</v>
      </c>
      <c r="D43" s="5"/>
      <c r="E43" s="5">
        <v>318</v>
      </c>
      <c r="F43" s="9">
        <v>28977.5</v>
      </c>
      <c r="G43" s="70">
        <f>Table1[[#This Row],[Column6]]/$F$434</f>
        <v>1.3097364868042496E-3</v>
      </c>
    </row>
    <row r="44" spans="1:7" x14ac:dyDescent="0.25">
      <c r="A44" s="21" t="s">
        <v>46</v>
      </c>
      <c r="B44" s="4">
        <v>476</v>
      </c>
      <c r="C44" s="6">
        <v>1279</v>
      </c>
      <c r="D44" s="5"/>
      <c r="E44" s="6">
        <v>1279</v>
      </c>
      <c r="F44" s="9">
        <v>84187.5</v>
      </c>
      <c r="G44" s="70">
        <f>Table1[[#This Row],[Column6]]/$F$434</f>
        <v>3.8051398665458632E-3</v>
      </c>
    </row>
    <row r="45" spans="1:7" x14ac:dyDescent="0.25">
      <c r="A45" s="21" t="s">
        <v>47</v>
      </c>
      <c r="B45" s="4">
        <v>485</v>
      </c>
      <c r="C45" s="5">
        <v>463</v>
      </c>
      <c r="D45" s="5">
        <v>19</v>
      </c>
      <c r="E45" s="5">
        <v>482</v>
      </c>
      <c r="F45" s="9">
        <v>36015.5</v>
      </c>
      <c r="G45" s="70">
        <f>Table1[[#This Row],[Column6]]/$F$434</f>
        <v>1.6278427897678698E-3</v>
      </c>
    </row>
    <row r="46" spans="1:7" x14ac:dyDescent="0.25">
      <c r="A46" s="21" t="s">
        <v>48</v>
      </c>
      <c r="B46" s="4">
        <v>497</v>
      </c>
      <c r="C46" s="6">
        <v>1075</v>
      </c>
      <c r="D46" s="5">
        <v>106</v>
      </c>
      <c r="E46" s="6">
        <v>1181</v>
      </c>
      <c r="F46" s="9">
        <v>44814</v>
      </c>
      <c r="G46" s="70">
        <f>Table1[[#This Row],[Column6]]/$F$434</f>
        <v>2.0255208668672467E-3</v>
      </c>
    </row>
    <row r="47" spans="1:7" x14ac:dyDescent="0.25">
      <c r="A47" s="21" t="s">
        <v>49</v>
      </c>
      <c r="B47" s="4">
        <v>602</v>
      </c>
      <c r="C47" s="5">
        <v>803</v>
      </c>
      <c r="D47" s="5">
        <v>177</v>
      </c>
      <c r="E47" s="5">
        <v>980</v>
      </c>
      <c r="F47" s="9">
        <v>52240.5</v>
      </c>
      <c r="G47" s="70">
        <f>Table1[[#This Row],[Column6]]/$F$434</f>
        <v>2.3611867462306063E-3</v>
      </c>
    </row>
    <row r="48" spans="1:7" x14ac:dyDescent="0.25">
      <c r="A48" s="21" t="s">
        <v>50</v>
      </c>
      <c r="B48" s="4">
        <v>609</v>
      </c>
      <c r="C48" s="5">
        <v>356</v>
      </c>
      <c r="D48" s="5"/>
      <c r="E48" s="5">
        <v>356</v>
      </c>
      <c r="F48" s="9">
        <v>21972.5</v>
      </c>
      <c r="G48" s="70">
        <f>Table1[[#This Row],[Column6]]/$F$434</f>
        <v>9.931217308707229E-4</v>
      </c>
    </row>
    <row r="49" spans="1:7" x14ac:dyDescent="0.25">
      <c r="A49" s="21" t="s">
        <v>51</v>
      </c>
      <c r="B49" s="4">
        <v>623</v>
      </c>
      <c r="C49" s="5">
        <v>475</v>
      </c>
      <c r="D49" s="5"/>
      <c r="E49" s="5">
        <v>475</v>
      </c>
      <c r="F49" s="9">
        <v>16067</v>
      </c>
      <c r="G49" s="70">
        <f>Table1[[#This Row],[Column6]]/$F$434</f>
        <v>7.2620261007622729E-4</v>
      </c>
    </row>
    <row r="50" spans="1:7" x14ac:dyDescent="0.25">
      <c r="A50" s="21" t="s">
        <v>52</v>
      </c>
      <c r="B50" s="4">
        <v>637</v>
      </c>
      <c r="C50" s="5">
        <v>556</v>
      </c>
      <c r="D50" s="5"/>
      <c r="E50" s="5">
        <v>556</v>
      </c>
      <c r="F50" s="9">
        <v>34390</v>
      </c>
      <c r="G50" s="70">
        <f>Table1[[#This Row],[Column6]]/$F$434</f>
        <v>1.5543727989370422E-3</v>
      </c>
    </row>
    <row r="51" spans="1:7" x14ac:dyDescent="0.25">
      <c r="A51" s="21" t="s">
        <v>53</v>
      </c>
      <c r="B51" s="4">
        <v>657</v>
      </c>
      <c r="C51" s="5">
        <v>124</v>
      </c>
      <c r="D51" s="5"/>
      <c r="E51" s="5">
        <v>124</v>
      </c>
      <c r="F51" s="9">
        <v>4462.5</v>
      </c>
      <c r="G51" s="70">
        <f>Table1[[#This Row],[Column6]]/$F$434</f>
        <v>2.0169783702403464E-4</v>
      </c>
    </row>
    <row r="52" spans="1:7" x14ac:dyDescent="0.25">
      <c r="A52" s="21" t="s">
        <v>54</v>
      </c>
      <c r="B52" s="4">
        <v>658</v>
      </c>
      <c r="C52" s="5">
        <v>546</v>
      </c>
      <c r="D52" s="5">
        <v>91</v>
      </c>
      <c r="E52" s="5">
        <v>637</v>
      </c>
      <c r="F52" s="9">
        <v>24630.5</v>
      </c>
      <c r="G52" s="70">
        <f>Table1[[#This Row],[Column6]]/$F$434</f>
        <v>1.1132590643855428E-3</v>
      </c>
    </row>
    <row r="53" spans="1:7" x14ac:dyDescent="0.25">
      <c r="A53" s="21" t="s">
        <v>55</v>
      </c>
      <c r="B53" s="4">
        <v>665</v>
      </c>
      <c r="C53" s="5">
        <v>613</v>
      </c>
      <c r="D53" s="5"/>
      <c r="E53" s="5">
        <v>613</v>
      </c>
      <c r="F53" s="9">
        <v>17952.5</v>
      </c>
      <c r="G53" s="70">
        <f>Table1[[#This Row],[Column6]]/$F$434</f>
        <v>8.1142418356839924E-4</v>
      </c>
    </row>
    <row r="54" spans="1:7" x14ac:dyDescent="0.25">
      <c r="A54" s="21" t="s">
        <v>56</v>
      </c>
      <c r="B54" s="4">
        <v>700</v>
      </c>
      <c r="C54" s="5">
        <v>459</v>
      </c>
      <c r="D54" s="5">
        <v>27</v>
      </c>
      <c r="E54" s="5">
        <v>486</v>
      </c>
      <c r="F54" s="9">
        <v>15267.5</v>
      </c>
      <c r="G54" s="70">
        <f>Table1[[#This Row],[Column6]]/$F$434</f>
        <v>6.9006649339259352E-4</v>
      </c>
    </row>
    <row r="55" spans="1:7" x14ac:dyDescent="0.25">
      <c r="A55" s="21" t="s">
        <v>57</v>
      </c>
      <c r="B55" s="4">
        <v>721</v>
      </c>
      <c r="C55" s="6">
        <v>1015</v>
      </c>
      <c r="D55" s="5">
        <v>126</v>
      </c>
      <c r="E55" s="6">
        <v>1141</v>
      </c>
      <c r="F55" s="9">
        <v>28187.5</v>
      </c>
      <c r="G55" s="70">
        <f>Table1[[#This Row],[Column6]]/$F$434</f>
        <v>1.2740297548717034E-3</v>
      </c>
    </row>
    <row r="56" spans="1:7" x14ac:dyDescent="0.25">
      <c r="A56" s="21" t="s">
        <v>58</v>
      </c>
      <c r="B56" s="4">
        <v>735</v>
      </c>
      <c r="C56" s="5">
        <v>499</v>
      </c>
      <c r="D56" s="5"/>
      <c r="E56" s="5">
        <v>499</v>
      </c>
      <c r="F56" s="9">
        <v>40269</v>
      </c>
      <c r="G56" s="70">
        <f>Table1[[#This Row],[Column6]]/$F$434</f>
        <v>1.8200941622679777E-3</v>
      </c>
    </row>
    <row r="57" spans="1:7" x14ac:dyDescent="0.25">
      <c r="A57" s="21" t="s">
        <v>59</v>
      </c>
      <c r="B57" s="4">
        <v>777</v>
      </c>
      <c r="C57" s="6">
        <v>2166</v>
      </c>
      <c r="D57" s="5">
        <v>353</v>
      </c>
      <c r="E57" s="6">
        <v>2519</v>
      </c>
      <c r="F57" s="9">
        <v>106167.5</v>
      </c>
      <c r="G57" s="70">
        <f>Table1[[#This Row],[Column6]]/$F$434</f>
        <v>4.798600585377971E-3</v>
      </c>
    </row>
    <row r="58" spans="1:7" x14ac:dyDescent="0.25">
      <c r="A58" s="21" t="s">
        <v>60</v>
      </c>
      <c r="B58" s="4">
        <v>840</v>
      </c>
      <c r="C58" s="5">
        <v>88</v>
      </c>
      <c r="D58" s="5"/>
      <c r="E58" s="5">
        <v>88</v>
      </c>
      <c r="F58" s="9">
        <v>3342.5</v>
      </c>
      <c r="G58" s="70">
        <f>Table1[[#This Row],[Column6]]/$F$434</f>
        <v>1.5107563479055142E-4</v>
      </c>
    </row>
    <row r="59" spans="1:7" x14ac:dyDescent="0.25">
      <c r="A59" s="21" t="s">
        <v>61</v>
      </c>
      <c r="B59" s="4">
        <v>870</v>
      </c>
      <c r="C59" s="5">
        <v>498</v>
      </c>
      <c r="D59" s="5"/>
      <c r="E59" s="5">
        <v>498</v>
      </c>
      <c r="F59" s="9">
        <v>25100</v>
      </c>
      <c r="G59" s="70">
        <f>Table1[[#This Row],[Column6]]/$F$434</f>
        <v>1.1344797107682397E-3</v>
      </c>
    </row>
    <row r="60" spans="1:7" x14ac:dyDescent="0.25">
      <c r="A60" s="21" t="s">
        <v>62</v>
      </c>
      <c r="B60" s="4">
        <v>882</v>
      </c>
      <c r="C60" s="5">
        <v>245</v>
      </c>
      <c r="D60" s="5">
        <v>21</v>
      </c>
      <c r="E60" s="5">
        <v>266</v>
      </c>
      <c r="F60" s="9">
        <v>11804.5</v>
      </c>
      <c r="G60" s="70">
        <f>Table1[[#This Row],[Column6]]/$F$434</f>
        <v>5.335444520224575E-4</v>
      </c>
    </row>
    <row r="61" spans="1:7" x14ac:dyDescent="0.25">
      <c r="A61" s="21" t="s">
        <v>63</v>
      </c>
      <c r="B61" s="4">
        <v>896</v>
      </c>
      <c r="C61" s="5">
        <v>502</v>
      </c>
      <c r="D61" s="5"/>
      <c r="E61" s="5">
        <v>502</v>
      </c>
      <c r="F61" s="9">
        <v>14419.5</v>
      </c>
      <c r="G61" s="70">
        <f>Table1[[#This Row],[Column6]]/$F$434</f>
        <v>6.517382545586706E-4</v>
      </c>
    </row>
    <row r="62" spans="1:7" x14ac:dyDescent="0.25">
      <c r="A62" s="21" t="s">
        <v>64</v>
      </c>
      <c r="B62" s="4">
        <v>903</v>
      </c>
      <c r="C62" s="5">
        <v>699</v>
      </c>
      <c r="D62" s="5"/>
      <c r="E62" s="5">
        <v>699</v>
      </c>
      <c r="F62" s="9">
        <v>24097.5</v>
      </c>
      <c r="G62" s="70">
        <f>Table1[[#This Row],[Column6]]/$F$434</f>
        <v>1.089168319929787E-3</v>
      </c>
    </row>
    <row r="63" spans="1:7" x14ac:dyDescent="0.25">
      <c r="A63" s="21" t="s">
        <v>65</v>
      </c>
      <c r="B63" s="4">
        <v>910</v>
      </c>
      <c r="C63" s="5">
        <v>697</v>
      </c>
      <c r="D63" s="5">
        <v>187</v>
      </c>
      <c r="E63" s="5">
        <v>884</v>
      </c>
      <c r="F63" s="9">
        <v>80370</v>
      </c>
      <c r="G63" s="70">
        <f>Table1[[#This Row],[Column6]]/$F$434</f>
        <v>3.6325949942009328E-3</v>
      </c>
    </row>
    <row r="64" spans="1:7" x14ac:dyDescent="0.25">
      <c r="A64" s="21" t="s">
        <v>66</v>
      </c>
      <c r="B64" s="4">
        <v>980</v>
      </c>
      <c r="C64" s="5">
        <v>267</v>
      </c>
      <c r="D64" s="5">
        <v>27</v>
      </c>
      <c r="E64" s="5">
        <v>294</v>
      </c>
      <c r="F64" s="9">
        <v>21280</v>
      </c>
      <c r="G64" s="70">
        <f>Table1[[#This Row],[Column6]]/$F$434</f>
        <v>9.6182184243618078E-4</v>
      </c>
    </row>
    <row r="65" spans="1:7" x14ac:dyDescent="0.25">
      <c r="A65" s="21" t="s">
        <v>67</v>
      </c>
      <c r="B65" s="4">
        <v>994</v>
      </c>
      <c r="C65" s="5">
        <v>82</v>
      </c>
      <c r="D65" s="5">
        <v>17</v>
      </c>
      <c r="E65" s="5">
        <v>99</v>
      </c>
      <c r="F65" s="9">
        <v>7252.5</v>
      </c>
      <c r="G65" s="70">
        <f>Table1[[#This Row],[Column6]]/$F$434</f>
        <v>3.2780135865922939E-4</v>
      </c>
    </row>
    <row r="66" spans="1:7" x14ac:dyDescent="0.25">
      <c r="A66" s="21" t="s">
        <v>68</v>
      </c>
      <c r="B66" s="4">
        <v>1029</v>
      </c>
      <c r="C66" s="5">
        <v>695</v>
      </c>
      <c r="D66" s="5">
        <v>33</v>
      </c>
      <c r="E66" s="5">
        <v>728</v>
      </c>
      <c r="F66" s="9">
        <v>35247.5</v>
      </c>
      <c r="G66" s="70">
        <f>Table1[[#This Row],[Column6]]/$F$434</f>
        <v>1.5931304225220528E-3</v>
      </c>
    </row>
    <row r="67" spans="1:7" x14ac:dyDescent="0.25">
      <c r="A67" s="21" t="s">
        <v>69</v>
      </c>
      <c r="B67" s="4">
        <v>1015</v>
      </c>
      <c r="C67" s="5">
        <v>811</v>
      </c>
      <c r="D67" s="5">
        <v>255</v>
      </c>
      <c r="E67" s="6">
        <v>1066</v>
      </c>
      <c r="F67" s="9">
        <v>37445</v>
      </c>
      <c r="G67" s="70">
        <f>Table1[[#This Row],[Column6]]/$F$434</f>
        <v>1.692453895207838E-3</v>
      </c>
    </row>
    <row r="68" spans="1:7" x14ac:dyDescent="0.25">
      <c r="A68" s="21" t="s">
        <v>70</v>
      </c>
      <c r="B68" s="4">
        <v>5054</v>
      </c>
      <c r="C68" s="5">
        <v>563</v>
      </c>
      <c r="D68" s="5"/>
      <c r="E68" s="5">
        <v>563</v>
      </c>
      <c r="F68" s="9">
        <v>26255</v>
      </c>
      <c r="G68" s="70">
        <f>Table1[[#This Row],[Column6]]/$F$434</f>
        <v>1.1866838568215191E-3</v>
      </c>
    </row>
    <row r="69" spans="1:7" x14ac:dyDescent="0.25">
      <c r="A69" s="21" t="s">
        <v>71</v>
      </c>
      <c r="B69" s="4">
        <v>1071</v>
      </c>
      <c r="C69" s="5">
        <v>541</v>
      </c>
      <c r="D69" s="5">
        <v>40</v>
      </c>
      <c r="E69" s="5">
        <v>581</v>
      </c>
      <c r="F69" s="9">
        <v>72315</v>
      </c>
      <c r="G69" s="70">
        <f>Table1[[#This Row],[Column6]]/$F$434</f>
        <v>3.2685219236735156E-3</v>
      </c>
    </row>
    <row r="70" spans="1:7" x14ac:dyDescent="0.25">
      <c r="A70" s="21" t="s">
        <v>72</v>
      </c>
      <c r="B70" s="4">
        <v>1080</v>
      </c>
      <c r="C70" s="5">
        <v>637</v>
      </c>
      <c r="D70" s="5">
        <v>26</v>
      </c>
      <c r="E70" s="5">
        <v>663</v>
      </c>
      <c r="F70" s="9">
        <v>66387.5</v>
      </c>
      <c r="G70" s="70">
        <f>Table1[[#This Row],[Column6]]/$F$434</f>
        <v>3.0006084381922911E-3</v>
      </c>
    </row>
    <row r="71" spans="1:7" x14ac:dyDescent="0.25">
      <c r="A71" s="21" t="s">
        <v>73</v>
      </c>
      <c r="B71" s="4">
        <v>1085</v>
      </c>
      <c r="C71" s="5">
        <v>448</v>
      </c>
      <c r="D71" s="5">
        <v>51</v>
      </c>
      <c r="E71" s="5">
        <v>499</v>
      </c>
      <c r="F71" s="9">
        <v>24762.5</v>
      </c>
      <c r="G71" s="70">
        <f>Table1[[#This Row],[Column6]]/$F$434</f>
        <v>1.1192252525059176E-3</v>
      </c>
    </row>
    <row r="72" spans="1:7" x14ac:dyDescent="0.25">
      <c r="A72" s="21" t="s">
        <v>74</v>
      </c>
      <c r="B72" s="4">
        <v>1092</v>
      </c>
      <c r="C72" s="6">
        <v>4065</v>
      </c>
      <c r="D72" s="5">
        <v>332</v>
      </c>
      <c r="E72" s="6">
        <v>4397</v>
      </c>
      <c r="F72" s="9">
        <v>205205</v>
      </c>
      <c r="G72" s="70">
        <f>Table1[[#This Row],[Column6]]/$F$434</f>
        <v>9.2749366154660003E-3</v>
      </c>
    </row>
    <row r="73" spans="1:7" x14ac:dyDescent="0.25">
      <c r="A73" s="21" t="s">
        <v>75</v>
      </c>
      <c r="B73" s="4">
        <v>1120</v>
      </c>
      <c r="C73" s="5">
        <v>313</v>
      </c>
      <c r="D73" s="5"/>
      <c r="E73" s="5">
        <v>313</v>
      </c>
      <c r="F73" s="9">
        <v>9351.5</v>
      </c>
      <c r="G73" s="70">
        <f>Table1[[#This Row],[Column6]]/$F$434</f>
        <v>4.2267278945215905E-4</v>
      </c>
    </row>
    <row r="74" spans="1:7" x14ac:dyDescent="0.25">
      <c r="A74" s="21" t="s">
        <v>76</v>
      </c>
      <c r="B74" s="4">
        <v>1127</v>
      </c>
      <c r="C74" s="5">
        <v>721</v>
      </c>
      <c r="D74" s="5"/>
      <c r="E74" s="5">
        <v>721</v>
      </c>
      <c r="F74" s="9">
        <v>25213.5</v>
      </c>
      <c r="G74" s="70">
        <f>Table1[[#This Row],[Column6]]/$F$434</f>
        <v>1.1396097285838649E-3</v>
      </c>
    </row>
    <row r="75" spans="1:7" x14ac:dyDescent="0.25">
      <c r="A75" s="21" t="s">
        <v>77</v>
      </c>
      <c r="B75" s="4">
        <v>1134</v>
      </c>
      <c r="C75" s="5">
        <v>895</v>
      </c>
      <c r="D75" s="5"/>
      <c r="E75" s="5">
        <v>895</v>
      </c>
      <c r="F75" s="9">
        <v>32119.5</v>
      </c>
      <c r="G75" s="70">
        <f>Table1[[#This Row],[Column6]]/$F$434</f>
        <v>1.4517498434271105E-3</v>
      </c>
    </row>
    <row r="76" spans="1:7" x14ac:dyDescent="0.25">
      <c r="A76" s="21" t="s">
        <v>78</v>
      </c>
      <c r="B76" s="4">
        <v>1141</v>
      </c>
      <c r="C76" s="5">
        <v>669</v>
      </c>
      <c r="D76" s="5">
        <v>128</v>
      </c>
      <c r="E76" s="5">
        <v>797</v>
      </c>
      <c r="F76" s="9">
        <v>38291.5</v>
      </c>
      <c r="G76" s="70">
        <f>Table1[[#This Row],[Column6]]/$F$434</f>
        <v>1.7307143364494839E-3</v>
      </c>
    </row>
    <row r="77" spans="1:7" x14ac:dyDescent="0.25">
      <c r="A77" s="21" t="s">
        <v>79</v>
      </c>
      <c r="B77" s="4">
        <v>1155</v>
      </c>
      <c r="C77" s="5">
        <v>651</v>
      </c>
      <c r="D77" s="5">
        <v>14</v>
      </c>
      <c r="E77" s="5">
        <v>665</v>
      </c>
      <c r="F77" s="9">
        <v>71300</v>
      </c>
      <c r="G77" s="70">
        <f>Table1[[#This Row],[Column6]]/$F$434</f>
        <v>3.2226455528994217E-3</v>
      </c>
    </row>
    <row r="78" spans="1:7" x14ac:dyDescent="0.25">
      <c r="A78" s="21" t="s">
        <v>80</v>
      </c>
      <c r="B78" s="4">
        <v>1162</v>
      </c>
      <c r="C78" s="5">
        <v>604</v>
      </c>
      <c r="D78" s="5">
        <v>41</v>
      </c>
      <c r="E78" s="5">
        <v>645</v>
      </c>
      <c r="F78" s="9">
        <v>40622.5</v>
      </c>
      <c r="G78" s="70">
        <f>Table1[[#This Row],[Column6]]/$F$434</f>
        <v>1.8360717948479209E-3</v>
      </c>
    </row>
    <row r="79" spans="1:7" x14ac:dyDescent="0.25">
      <c r="A79" s="21" t="s">
        <v>81</v>
      </c>
      <c r="B79" s="4">
        <v>1169</v>
      </c>
      <c r="C79" s="5">
        <v>745</v>
      </c>
      <c r="D79" s="5">
        <v>25</v>
      </c>
      <c r="E79" s="5">
        <v>770</v>
      </c>
      <c r="F79" s="9">
        <v>52063.5</v>
      </c>
      <c r="G79" s="70">
        <f>Table1[[#This Row],[Column6]]/$F$434</f>
        <v>2.3531866303419221E-3</v>
      </c>
    </row>
    <row r="80" spans="1:7" x14ac:dyDescent="0.25">
      <c r="A80" s="21" t="s">
        <v>82</v>
      </c>
      <c r="B80" s="4">
        <v>1176</v>
      </c>
      <c r="C80" s="6">
        <v>1011</v>
      </c>
      <c r="D80" s="5"/>
      <c r="E80" s="6">
        <v>1011</v>
      </c>
      <c r="F80" s="9">
        <v>57318</v>
      </c>
      <c r="G80" s="70">
        <f>Table1[[#This Row],[Column6]]/$F$434</f>
        <v>2.5906815960882053E-3</v>
      </c>
    </row>
    <row r="81" spans="1:7" x14ac:dyDescent="0.25">
      <c r="A81" s="21" t="s">
        <v>83</v>
      </c>
      <c r="B81" s="4">
        <v>1183</v>
      </c>
      <c r="C81" s="5">
        <v>275</v>
      </c>
      <c r="D81" s="5">
        <v>61</v>
      </c>
      <c r="E81" s="5">
        <v>336</v>
      </c>
      <c r="F81" s="9">
        <v>20917.5</v>
      </c>
      <c r="G81" s="70">
        <f>Table1[[#This Row],[Column6]]/$F$434</f>
        <v>9.4543742430257575E-4</v>
      </c>
    </row>
    <row r="82" spans="1:7" x14ac:dyDescent="0.25">
      <c r="A82" s="21" t="s">
        <v>84</v>
      </c>
      <c r="B82" s="4">
        <v>1204</v>
      </c>
      <c r="C82" s="5">
        <v>362</v>
      </c>
      <c r="D82" s="5"/>
      <c r="E82" s="5">
        <v>362</v>
      </c>
      <c r="F82" s="9">
        <v>14167.5</v>
      </c>
      <c r="G82" s="70">
        <f>Table1[[#This Row],[Column6]]/$F$434</f>
        <v>6.4034825905613679E-4</v>
      </c>
    </row>
    <row r="83" spans="1:7" x14ac:dyDescent="0.25">
      <c r="A83" s="21" t="s">
        <v>85</v>
      </c>
      <c r="B83" s="4">
        <v>1218</v>
      </c>
      <c r="C83" s="5">
        <v>723</v>
      </c>
      <c r="D83" s="5"/>
      <c r="E83" s="5">
        <v>723</v>
      </c>
      <c r="F83" s="9">
        <v>48167.5</v>
      </c>
      <c r="G83" s="70">
        <f>Table1[[#This Row],[Column6]]/$F$434</f>
        <v>2.1770936840011627E-3</v>
      </c>
    </row>
    <row r="84" spans="1:7" x14ac:dyDescent="0.25">
      <c r="A84" s="21" t="s">
        <v>86</v>
      </c>
      <c r="B84" s="4">
        <v>1232</v>
      </c>
      <c r="C84" s="5">
        <v>612</v>
      </c>
      <c r="D84" s="5"/>
      <c r="E84" s="5">
        <v>612</v>
      </c>
      <c r="F84" s="9">
        <v>55005</v>
      </c>
      <c r="G84" s="70">
        <f>Table1[[#This Row],[Column6]]/$F$434</f>
        <v>2.4861377087970924E-3</v>
      </c>
    </row>
    <row r="85" spans="1:7" x14ac:dyDescent="0.25">
      <c r="A85" s="21" t="s">
        <v>87</v>
      </c>
      <c r="B85" s="4">
        <v>1246</v>
      </c>
      <c r="C85" s="5">
        <v>453</v>
      </c>
      <c r="D85" s="5">
        <v>95</v>
      </c>
      <c r="E85" s="5">
        <v>548</v>
      </c>
      <c r="F85" s="9">
        <v>35625</v>
      </c>
      <c r="G85" s="70">
        <f>Table1[[#This Row],[Column6]]/$F$434</f>
        <v>1.6101928165784278E-3</v>
      </c>
    </row>
    <row r="86" spans="1:7" x14ac:dyDescent="0.25">
      <c r="A86" s="21" t="s">
        <v>88</v>
      </c>
      <c r="B86" s="4">
        <v>1260</v>
      </c>
      <c r="C86" s="6">
        <v>1027</v>
      </c>
      <c r="D86" s="5"/>
      <c r="E86" s="6">
        <v>1027</v>
      </c>
      <c r="F86" s="9">
        <v>42431.5</v>
      </c>
      <c r="G86" s="70">
        <f>Table1[[#This Row],[Column6]]/$F$434</f>
        <v>1.9178356911339666E-3</v>
      </c>
    </row>
    <row r="87" spans="1:7" x14ac:dyDescent="0.25">
      <c r="A87" s="21" t="s">
        <v>89</v>
      </c>
      <c r="B87" s="4">
        <v>4970</v>
      </c>
      <c r="C87" s="6">
        <v>5630</v>
      </c>
      <c r="D87" s="5">
        <v>114</v>
      </c>
      <c r="E87" s="6">
        <v>5744</v>
      </c>
      <c r="F87" s="9">
        <v>220169.5</v>
      </c>
      <c r="G87" s="70">
        <f>Table1[[#This Row],[Column6]]/$F$434</f>
        <v>9.9513079952186431E-3</v>
      </c>
    </row>
    <row r="88" spans="1:7" x14ac:dyDescent="0.25">
      <c r="A88" s="21" t="s">
        <v>91</v>
      </c>
      <c r="B88" s="4">
        <v>1295</v>
      </c>
      <c r="C88" s="5">
        <v>609</v>
      </c>
      <c r="D88" s="5">
        <v>22</v>
      </c>
      <c r="E88" s="5">
        <v>631</v>
      </c>
      <c r="F88" s="9">
        <v>31955</v>
      </c>
      <c r="G88" s="70">
        <f>Table1[[#This Row],[Column6]]/$F$434</f>
        <v>1.4443147074740675E-3</v>
      </c>
    </row>
    <row r="89" spans="1:7" x14ac:dyDescent="0.25">
      <c r="A89" s="21" t="s">
        <v>92</v>
      </c>
      <c r="B89" s="4">
        <v>1309</v>
      </c>
      <c r="C89" s="5">
        <v>240</v>
      </c>
      <c r="D89" s="5"/>
      <c r="E89" s="5">
        <v>240</v>
      </c>
      <c r="F89" s="9">
        <v>11215</v>
      </c>
      <c r="G89" s="70">
        <f>Table1[[#This Row],[Column6]]/$F$434</f>
        <v>5.0689999825760191E-4</v>
      </c>
    </row>
    <row r="90" spans="1:7" x14ac:dyDescent="0.25">
      <c r="A90" s="21" t="s">
        <v>93</v>
      </c>
      <c r="B90" s="4">
        <v>1316</v>
      </c>
      <c r="C90" s="6">
        <v>1706</v>
      </c>
      <c r="D90" s="5">
        <v>85</v>
      </c>
      <c r="E90" s="6">
        <v>1791</v>
      </c>
      <c r="F90" s="9">
        <v>61430</v>
      </c>
      <c r="G90" s="70">
        <f>Table1[[#This Row],[Column6]]/$F$434</f>
        <v>2.7765373957168511E-3</v>
      </c>
    </row>
    <row r="91" spans="1:7" x14ac:dyDescent="0.25">
      <c r="A91" s="21" t="s">
        <v>94</v>
      </c>
      <c r="B91" s="4">
        <v>1380</v>
      </c>
      <c r="C91" s="5">
        <v>747</v>
      </c>
      <c r="D91" s="5">
        <v>59</v>
      </c>
      <c r="E91" s="5">
        <v>806</v>
      </c>
      <c r="F91" s="9">
        <v>28500</v>
      </c>
      <c r="G91" s="70">
        <f>Table1[[#This Row],[Column6]]/$F$434</f>
        <v>1.2881542532627423E-3</v>
      </c>
    </row>
    <row r="92" spans="1:7" x14ac:dyDescent="0.25">
      <c r="A92" s="21" t="s">
        <v>95</v>
      </c>
      <c r="B92" s="4">
        <v>1407</v>
      </c>
      <c r="C92" s="5">
        <v>935</v>
      </c>
      <c r="D92" s="5">
        <v>63</v>
      </c>
      <c r="E92" s="5">
        <v>998</v>
      </c>
      <c r="F92" s="9">
        <v>59577.5</v>
      </c>
      <c r="G92" s="70">
        <f>Table1[[#This Row],[Column6]]/$F$434</f>
        <v>2.6928073692547728E-3</v>
      </c>
    </row>
    <row r="93" spans="1:7" x14ac:dyDescent="0.25">
      <c r="A93" s="21" t="s">
        <v>96</v>
      </c>
      <c r="B93" s="4">
        <v>1414</v>
      </c>
      <c r="C93" s="6">
        <v>1738</v>
      </c>
      <c r="D93" s="5">
        <v>163</v>
      </c>
      <c r="E93" s="6">
        <v>1901</v>
      </c>
      <c r="F93" s="9">
        <v>75602.5</v>
      </c>
      <c r="G93" s="70">
        <f>Table1[[#This Row],[Column6]]/$F$434</f>
        <v>3.4171116467472443E-3</v>
      </c>
    </row>
    <row r="94" spans="1:7" x14ac:dyDescent="0.25">
      <c r="A94" s="21" t="s">
        <v>97</v>
      </c>
      <c r="B94" s="4">
        <v>1421</v>
      </c>
      <c r="C94" s="5">
        <v>527</v>
      </c>
      <c r="D94" s="5">
        <v>33</v>
      </c>
      <c r="E94" s="5">
        <v>560</v>
      </c>
      <c r="F94" s="9">
        <v>53573</v>
      </c>
      <c r="G94" s="70">
        <f>Table1[[#This Row],[Column6]]/$F$434</f>
        <v>2.4214136073699962E-3</v>
      </c>
    </row>
    <row r="95" spans="1:7" x14ac:dyDescent="0.25">
      <c r="A95" s="21" t="s">
        <v>98</v>
      </c>
      <c r="B95" s="4">
        <v>2744</v>
      </c>
      <c r="C95" s="5">
        <v>614</v>
      </c>
      <c r="D95" s="5">
        <v>8</v>
      </c>
      <c r="E95" s="5">
        <v>622</v>
      </c>
      <c r="F95" s="9">
        <v>66460</v>
      </c>
      <c r="G95" s="70">
        <f>Table1[[#This Row],[Column6]]/$F$434</f>
        <v>3.003885321819012E-3</v>
      </c>
    </row>
    <row r="96" spans="1:7" x14ac:dyDescent="0.25">
      <c r="A96" s="21" t="s">
        <v>99</v>
      </c>
      <c r="B96" s="4">
        <v>1428</v>
      </c>
      <c r="C96" s="5">
        <v>425</v>
      </c>
      <c r="D96" s="5">
        <v>63</v>
      </c>
      <c r="E96" s="5">
        <v>488</v>
      </c>
      <c r="F96" s="9">
        <v>30780</v>
      </c>
      <c r="G96" s="70">
        <f>Table1[[#This Row],[Column6]]/$F$434</f>
        <v>1.3912065935237615E-3</v>
      </c>
    </row>
    <row r="97" spans="1:7" x14ac:dyDescent="0.25">
      <c r="A97" s="21" t="s">
        <v>100</v>
      </c>
      <c r="B97" s="4">
        <v>1449</v>
      </c>
      <c r="C97" s="5">
        <v>60</v>
      </c>
      <c r="D97" s="5"/>
      <c r="E97" s="5">
        <v>60</v>
      </c>
      <c r="F97" s="9">
        <v>1335</v>
      </c>
      <c r="G97" s="70">
        <f>Table1[[#This Row],[Column6]]/$F$434</f>
        <v>6.033985712651792E-5</v>
      </c>
    </row>
    <row r="98" spans="1:7" x14ac:dyDescent="0.25">
      <c r="A98" s="21" t="s">
        <v>101</v>
      </c>
      <c r="B98" s="4">
        <v>1491</v>
      </c>
      <c r="C98" s="5">
        <v>327</v>
      </c>
      <c r="D98" s="5"/>
      <c r="E98" s="5">
        <v>327</v>
      </c>
      <c r="F98" s="9">
        <v>63020</v>
      </c>
      <c r="G98" s="70">
        <f>Table1[[#This Row],[Column6]]/$F$434</f>
        <v>2.8484028435304567E-3</v>
      </c>
    </row>
    <row r="99" spans="1:7" x14ac:dyDescent="0.25">
      <c r="A99" s="21" t="s">
        <v>102</v>
      </c>
      <c r="B99" s="4">
        <v>1499</v>
      </c>
      <c r="C99" s="5">
        <v>773</v>
      </c>
      <c r="D99" s="5">
        <v>117</v>
      </c>
      <c r="E99" s="5">
        <v>890</v>
      </c>
      <c r="F99" s="9">
        <v>86492.5</v>
      </c>
      <c r="G99" s="70">
        <f>Table1[[#This Row],[Column6]]/$F$434</f>
        <v>3.9093221666781659E-3</v>
      </c>
    </row>
    <row r="100" spans="1:7" x14ac:dyDescent="0.25">
      <c r="A100" s="21" t="s">
        <v>103</v>
      </c>
      <c r="B100" s="4">
        <v>1540</v>
      </c>
      <c r="C100" s="6">
        <v>1192</v>
      </c>
      <c r="D100" s="5">
        <v>96</v>
      </c>
      <c r="E100" s="6">
        <v>1288</v>
      </c>
      <c r="F100" s="9">
        <v>48524</v>
      </c>
      <c r="G100" s="70">
        <f>Table1[[#This Row],[Column6]]/$F$434</f>
        <v>2.1932069117656596E-3</v>
      </c>
    </row>
    <row r="101" spans="1:7" x14ac:dyDescent="0.25">
      <c r="A101" s="21" t="s">
        <v>104</v>
      </c>
      <c r="B101" s="4">
        <v>1554</v>
      </c>
      <c r="C101" s="6">
        <v>4960</v>
      </c>
      <c r="D101" s="5">
        <v>732</v>
      </c>
      <c r="E101" s="6">
        <v>5692</v>
      </c>
      <c r="F101" s="9">
        <v>243445</v>
      </c>
      <c r="G101" s="70">
        <f>Table1[[#This Row],[Column6]]/$F$434</f>
        <v>1.100332323458064E-2</v>
      </c>
    </row>
    <row r="102" spans="1:7" x14ac:dyDescent="0.25">
      <c r="A102" s="21" t="s">
        <v>105</v>
      </c>
      <c r="B102" s="4">
        <v>1561</v>
      </c>
      <c r="C102" s="5">
        <v>418</v>
      </c>
      <c r="D102" s="5">
        <v>54</v>
      </c>
      <c r="E102" s="5">
        <v>472</v>
      </c>
      <c r="F102" s="9">
        <v>18060</v>
      </c>
      <c r="G102" s="70">
        <f>Table1[[#This Row],[Column6]]/$F$434</f>
        <v>8.1628301101491663E-4</v>
      </c>
    </row>
    <row r="103" spans="1:7" x14ac:dyDescent="0.25">
      <c r="A103" s="21" t="s">
        <v>106</v>
      </c>
      <c r="B103" s="4">
        <v>1568</v>
      </c>
      <c r="C103" s="5">
        <v>824</v>
      </c>
      <c r="D103" s="5"/>
      <c r="E103" s="5">
        <v>824</v>
      </c>
      <c r="F103" s="9">
        <v>30320</v>
      </c>
      <c r="G103" s="70">
        <f>Table1[[#This Row],[Column6]]/$F$434</f>
        <v>1.3704153318921525E-3</v>
      </c>
    </row>
    <row r="104" spans="1:7" x14ac:dyDescent="0.25">
      <c r="A104" s="21" t="s">
        <v>107</v>
      </c>
      <c r="B104" s="4">
        <v>1582</v>
      </c>
      <c r="C104" s="5">
        <v>304</v>
      </c>
      <c r="D104" s="5"/>
      <c r="E104" s="5">
        <v>304</v>
      </c>
      <c r="F104" s="9">
        <v>36956</v>
      </c>
      <c r="G104" s="70">
        <f>Table1[[#This Row],[Column6]]/$F$434</f>
        <v>1.6703518801255404E-3</v>
      </c>
    </row>
    <row r="105" spans="1:7" x14ac:dyDescent="0.25">
      <c r="A105" s="21" t="s">
        <v>108</v>
      </c>
      <c r="B105" s="4">
        <v>1600</v>
      </c>
      <c r="C105" s="5">
        <v>475</v>
      </c>
      <c r="D105" s="5"/>
      <c r="E105" s="5">
        <v>475</v>
      </c>
      <c r="F105" s="9">
        <v>22219.5</v>
      </c>
      <c r="G105" s="70">
        <f>Table1[[#This Row],[Column6]]/$F$434</f>
        <v>1.0042857343989999E-3</v>
      </c>
    </row>
    <row r="106" spans="1:7" x14ac:dyDescent="0.25">
      <c r="A106" s="21" t="s">
        <v>109</v>
      </c>
      <c r="B106" s="4">
        <v>1645</v>
      </c>
      <c r="C106" s="5">
        <v>777</v>
      </c>
      <c r="D106" s="5"/>
      <c r="E106" s="5">
        <v>777</v>
      </c>
      <c r="F106" s="9">
        <v>40055</v>
      </c>
      <c r="G106" s="70">
        <f>Table1[[#This Row],[Column6]]/$F$434</f>
        <v>1.8104217057697944E-3</v>
      </c>
    </row>
    <row r="107" spans="1:7" x14ac:dyDescent="0.25">
      <c r="A107" s="21" t="s">
        <v>110</v>
      </c>
      <c r="B107" s="4">
        <v>1631</v>
      </c>
      <c r="C107" s="5">
        <v>286</v>
      </c>
      <c r="D107" s="5"/>
      <c r="E107" s="5">
        <v>286</v>
      </c>
      <c r="F107" s="9">
        <v>9600</v>
      </c>
      <c r="G107" s="70">
        <f>Table1[[#This Row],[Column6]]/$F$434</f>
        <v>4.3390459057271317E-4</v>
      </c>
    </row>
    <row r="108" spans="1:7" x14ac:dyDescent="0.25">
      <c r="A108" s="21" t="s">
        <v>111</v>
      </c>
      <c r="B108" s="4">
        <v>1638</v>
      </c>
      <c r="C108" s="6">
        <v>1730</v>
      </c>
      <c r="D108" s="5"/>
      <c r="E108" s="6">
        <v>1730</v>
      </c>
      <c r="F108" s="9">
        <v>57057.5</v>
      </c>
      <c r="G108" s="70">
        <f>Table1[[#This Row],[Column6]]/$F$434</f>
        <v>2.5789074142294355E-3</v>
      </c>
    </row>
    <row r="109" spans="1:7" x14ac:dyDescent="0.25">
      <c r="A109" s="21" t="s">
        <v>112</v>
      </c>
      <c r="B109" s="4">
        <v>1659</v>
      </c>
      <c r="C109" s="6">
        <v>1427</v>
      </c>
      <c r="D109" s="5">
        <v>71</v>
      </c>
      <c r="E109" s="6">
        <v>1498</v>
      </c>
      <c r="F109" s="9">
        <v>113641.5</v>
      </c>
      <c r="G109" s="70">
        <f>Table1[[#This Row],[Column6]]/$F$434</f>
        <v>5.1364133884967689E-3</v>
      </c>
    </row>
    <row r="110" spans="1:7" x14ac:dyDescent="0.25">
      <c r="A110" s="21" t="s">
        <v>113</v>
      </c>
      <c r="B110" s="4">
        <v>714</v>
      </c>
      <c r="C110" s="6">
        <v>5100</v>
      </c>
      <c r="D110" s="6">
        <v>1190</v>
      </c>
      <c r="E110" s="6">
        <v>6290</v>
      </c>
      <c r="F110" s="9">
        <v>147907.5</v>
      </c>
      <c r="G110" s="70">
        <f>Table1[[#This Row],[Column6]]/$F$434</f>
        <v>6.6851815864722467E-3</v>
      </c>
    </row>
    <row r="111" spans="1:7" x14ac:dyDescent="0.25">
      <c r="A111" s="21" t="s">
        <v>114</v>
      </c>
      <c r="B111" s="4">
        <v>1666</v>
      </c>
      <c r="C111" s="5">
        <v>214</v>
      </c>
      <c r="D111" s="5"/>
      <c r="E111" s="5">
        <v>214</v>
      </c>
      <c r="F111" s="9">
        <v>9865</v>
      </c>
      <c r="G111" s="70">
        <f>Table1[[#This Row],[Column6]]/$F$434</f>
        <v>4.4588216520831408E-4</v>
      </c>
    </row>
    <row r="112" spans="1:7" x14ac:dyDescent="0.25">
      <c r="A112" s="21" t="s">
        <v>115</v>
      </c>
      <c r="B112" s="4">
        <v>1687</v>
      </c>
      <c r="C112" s="5">
        <v>202</v>
      </c>
      <c r="D112" s="5">
        <v>12</v>
      </c>
      <c r="E112" s="5">
        <v>214</v>
      </c>
      <c r="F112" s="9">
        <v>6852.5</v>
      </c>
      <c r="G112" s="70">
        <f>Table1[[#This Row],[Column6]]/$F$434</f>
        <v>3.0972200071869969E-4</v>
      </c>
    </row>
    <row r="113" spans="1:7" x14ac:dyDescent="0.25">
      <c r="A113" s="21" t="s">
        <v>116</v>
      </c>
      <c r="B113" s="4">
        <v>1694</v>
      </c>
      <c r="C113" s="5">
        <v>745</v>
      </c>
      <c r="D113" s="5"/>
      <c r="E113" s="5">
        <v>745</v>
      </c>
      <c r="F113" s="9">
        <v>33637.5</v>
      </c>
      <c r="G113" s="70">
        <f>Table1[[#This Row],[Column6]]/$F$434</f>
        <v>1.5203610068114208E-3</v>
      </c>
    </row>
    <row r="114" spans="1:7" x14ac:dyDescent="0.25">
      <c r="A114" s="21" t="s">
        <v>117</v>
      </c>
      <c r="B114" s="4">
        <v>1729</v>
      </c>
      <c r="C114" s="5">
        <v>387</v>
      </c>
      <c r="D114" s="5">
        <v>7</v>
      </c>
      <c r="E114" s="5">
        <v>394</v>
      </c>
      <c r="F114" s="9">
        <v>27667.5</v>
      </c>
      <c r="G114" s="70">
        <f>Table1[[#This Row],[Column6]]/$F$434</f>
        <v>1.2505265895490147E-3</v>
      </c>
    </row>
    <row r="115" spans="1:7" x14ac:dyDescent="0.25">
      <c r="A115" s="21" t="s">
        <v>118</v>
      </c>
      <c r="B115" s="4">
        <v>1736</v>
      </c>
      <c r="C115" s="5">
        <v>168</v>
      </c>
      <c r="D115" s="5">
        <v>22</v>
      </c>
      <c r="E115" s="5">
        <v>190</v>
      </c>
      <c r="F115" s="9">
        <v>7032.5</v>
      </c>
      <c r="G115" s="70">
        <f>Table1[[#This Row],[Column6]]/$F$434</f>
        <v>3.1785771179193806E-4</v>
      </c>
    </row>
    <row r="116" spans="1:7" x14ac:dyDescent="0.25">
      <c r="A116" s="21" t="s">
        <v>119</v>
      </c>
      <c r="B116" s="4">
        <v>1813</v>
      </c>
      <c r="C116" s="5">
        <v>239</v>
      </c>
      <c r="D116" s="5"/>
      <c r="E116" s="5">
        <v>239</v>
      </c>
      <c r="F116" s="9">
        <v>14395</v>
      </c>
      <c r="G116" s="70">
        <f>Table1[[#This Row],[Column6]]/$F$434</f>
        <v>6.5063089388481309E-4</v>
      </c>
    </row>
    <row r="117" spans="1:7" x14ac:dyDescent="0.25">
      <c r="A117" s="21" t="s">
        <v>120</v>
      </c>
      <c r="B117" s="4">
        <v>5757</v>
      </c>
      <c r="C117" s="5">
        <v>692</v>
      </c>
      <c r="D117" s="5">
        <v>24</v>
      </c>
      <c r="E117" s="5">
        <v>716</v>
      </c>
      <c r="F117" s="9">
        <v>94144.5</v>
      </c>
      <c r="G117" s="70">
        <f>Table1[[#This Row],[Column6]]/$F$434</f>
        <v>4.2551802840804995E-3</v>
      </c>
    </row>
    <row r="118" spans="1:7" x14ac:dyDescent="0.25">
      <c r="A118" s="21" t="s">
        <v>121</v>
      </c>
      <c r="B118" s="4">
        <v>1855</v>
      </c>
      <c r="C118" s="5">
        <v>350</v>
      </c>
      <c r="D118" s="5"/>
      <c r="E118" s="5">
        <v>350</v>
      </c>
      <c r="F118" s="9">
        <v>43670</v>
      </c>
      <c r="G118" s="70">
        <f>Table1[[#This Row],[Column6]]/$F$434</f>
        <v>1.9738139031573315E-3</v>
      </c>
    </row>
    <row r="119" spans="1:7" x14ac:dyDescent="0.25">
      <c r="A119" s="21" t="s">
        <v>122</v>
      </c>
      <c r="B119" s="4">
        <v>1862</v>
      </c>
      <c r="C119" s="5">
        <v>698</v>
      </c>
      <c r="D119" s="5">
        <v>185</v>
      </c>
      <c r="E119" s="5">
        <v>883</v>
      </c>
      <c r="F119" s="9">
        <v>34625</v>
      </c>
      <c r="G119" s="70">
        <f>Table1[[#This Row],[Column6]]/$F$434</f>
        <v>1.5649944217271034E-3</v>
      </c>
    </row>
    <row r="120" spans="1:7" x14ac:dyDescent="0.25">
      <c r="A120" s="21" t="s">
        <v>123</v>
      </c>
      <c r="B120" s="4">
        <v>1870</v>
      </c>
      <c r="C120" s="5">
        <v>158</v>
      </c>
      <c r="D120" s="5"/>
      <c r="E120" s="5">
        <v>158</v>
      </c>
      <c r="F120" s="9">
        <v>5015</v>
      </c>
      <c r="G120" s="70">
        <f>Table1[[#This Row],[Column6]]/$F$434</f>
        <v>2.2666995017939131E-4</v>
      </c>
    </row>
    <row r="121" spans="1:7" x14ac:dyDescent="0.25">
      <c r="A121" s="21" t="s">
        <v>124</v>
      </c>
      <c r="B121" s="4">
        <v>1883</v>
      </c>
      <c r="C121" s="5">
        <v>360</v>
      </c>
      <c r="D121" s="5">
        <v>30</v>
      </c>
      <c r="E121" s="5">
        <v>390</v>
      </c>
      <c r="F121" s="9">
        <v>19230</v>
      </c>
      <c r="G121" s="70">
        <f>Table1[[#This Row],[Column6]]/$F$434</f>
        <v>8.6916513299096609E-4</v>
      </c>
    </row>
    <row r="122" spans="1:7" x14ac:dyDescent="0.25">
      <c r="A122" s="21" t="s">
        <v>125</v>
      </c>
      <c r="B122" s="4">
        <v>1890</v>
      </c>
      <c r="C122" s="5">
        <v>744</v>
      </c>
      <c r="D122" s="5">
        <v>154</v>
      </c>
      <c r="E122" s="5">
        <v>898</v>
      </c>
      <c r="F122" s="9">
        <v>18470.5</v>
      </c>
      <c r="G122" s="70">
        <f>Table1[[#This Row],[Column6]]/$F$434</f>
        <v>8.348369521013853E-4</v>
      </c>
    </row>
    <row r="123" spans="1:7" x14ac:dyDescent="0.25">
      <c r="A123" s="21" t="s">
        <v>126</v>
      </c>
      <c r="B123" s="4">
        <v>1900</v>
      </c>
      <c r="C123" s="6">
        <v>3224</v>
      </c>
      <c r="D123" s="5">
        <v>165</v>
      </c>
      <c r="E123" s="6">
        <v>3389</v>
      </c>
      <c r="F123" s="9">
        <v>80586</v>
      </c>
      <c r="G123" s="70">
        <f>Table1[[#This Row],[Column6]]/$F$434</f>
        <v>3.6423578474888189E-3</v>
      </c>
    </row>
    <row r="124" spans="1:7" x14ac:dyDescent="0.25">
      <c r="A124" s="21" t="s">
        <v>127</v>
      </c>
      <c r="B124" s="4">
        <v>1939</v>
      </c>
      <c r="C124" s="5">
        <v>415</v>
      </c>
      <c r="D124" s="5"/>
      <c r="E124" s="5">
        <v>415</v>
      </c>
      <c r="F124" s="9">
        <v>28334</v>
      </c>
      <c r="G124" s="70">
        <f>Table1[[#This Row],[Column6]]/$F$434</f>
        <v>1.2806513197174223E-3</v>
      </c>
    </row>
    <row r="125" spans="1:7" x14ac:dyDescent="0.25">
      <c r="A125" s="21" t="s">
        <v>128</v>
      </c>
      <c r="B125" s="4">
        <v>1953</v>
      </c>
      <c r="C125" s="6">
        <v>1205</v>
      </c>
      <c r="D125" s="5">
        <v>184</v>
      </c>
      <c r="E125" s="6">
        <v>1389</v>
      </c>
      <c r="F125" s="9">
        <v>50717.5</v>
      </c>
      <c r="G125" s="70">
        <f>Table1[[#This Row],[Column6]]/$F$434</f>
        <v>2.2923495908720396E-3</v>
      </c>
    </row>
    <row r="126" spans="1:7" x14ac:dyDescent="0.25">
      <c r="A126" s="21" t="s">
        <v>129</v>
      </c>
      <c r="B126" s="4">
        <v>4843</v>
      </c>
      <c r="C126" s="5">
        <v>140</v>
      </c>
      <c r="D126" s="5">
        <v>10</v>
      </c>
      <c r="E126" s="5">
        <v>150</v>
      </c>
      <c r="F126" s="9">
        <v>3590</v>
      </c>
      <c r="G126" s="70">
        <f>Table1[[#This Row],[Column6]]/$F$434</f>
        <v>1.6226223751625418E-4</v>
      </c>
    </row>
    <row r="127" spans="1:7" x14ac:dyDescent="0.25">
      <c r="A127" s="21" t="s">
        <v>130</v>
      </c>
      <c r="B127" s="4">
        <v>2009</v>
      </c>
      <c r="C127" s="6">
        <v>1211</v>
      </c>
      <c r="D127" s="5"/>
      <c r="E127" s="6">
        <v>1211</v>
      </c>
      <c r="F127" s="9">
        <v>57743</v>
      </c>
      <c r="G127" s="70">
        <f>Table1[[#This Row],[Column6]]/$F$434</f>
        <v>2.6098909139000183E-3</v>
      </c>
    </row>
    <row r="128" spans="1:7" x14ac:dyDescent="0.25">
      <c r="A128" s="21" t="s">
        <v>131</v>
      </c>
      <c r="B128" s="4">
        <v>2044</v>
      </c>
      <c r="C128" s="5">
        <v>118</v>
      </c>
      <c r="D128" s="5">
        <v>4</v>
      </c>
      <c r="E128" s="5">
        <v>122</v>
      </c>
      <c r="F128" s="9">
        <v>2132.5</v>
      </c>
      <c r="G128" s="70">
        <f>Table1[[#This Row],[Column6]]/$F$434</f>
        <v>9.6385577020449047E-5</v>
      </c>
    </row>
    <row r="129" spans="1:7" x14ac:dyDescent="0.25">
      <c r="A129" s="21" t="s">
        <v>132</v>
      </c>
      <c r="B129" s="4">
        <v>2051</v>
      </c>
      <c r="C129" s="5">
        <v>412</v>
      </c>
      <c r="D129" s="5"/>
      <c r="E129" s="5">
        <v>412</v>
      </c>
      <c r="F129" s="9">
        <v>8935</v>
      </c>
      <c r="G129" s="70">
        <f>Table1[[#This Row],[Column6]]/$F$434</f>
        <v>4.038476579965825E-4</v>
      </c>
    </row>
    <row r="130" spans="1:7" x14ac:dyDescent="0.25">
      <c r="A130" s="21" t="s">
        <v>133</v>
      </c>
      <c r="B130" s="4">
        <v>2058</v>
      </c>
      <c r="C130" s="6">
        <v>3112</v>
      </c>
      <c r="D130" s="5">
        <v>389</v>
      </c>
      <c r="E130" s="6">
        <v>3501</v>
      </c>
      <c r="F130" s="9">
        <v>115937.5</v>
      </c>
      <c r="G130" s="70">
        <f>Table1[[#This Row],[Column6]]/$F$434</f>
        <v>5.2401889030754094E-3</v>
      </c>
    </row>
    <row r="131" spans="1:7" x14ac:dyDescent="0.25">
      <c r="A131" s="21" t="s">
        <v>134</v>
      </c>
      <c r="B131" s="4">
        <v>2114</v>
      </c>
      <c r="C131" s="5">
        <v>658</v>
      </c>
      <c r="D131" s="5"/>
      <c r="E131" s="5">
        <v>658</v>
      </c>
      <c r="F131" s="9">
        <v>57355.5</v>
      </c>
      <c r="G131" s="70">
        <f>Table1[[#This Row],[Column6]]/$F$434</f>
        <v>2.5923765358951303E-3</v>
      </c>
    </row>
    <row r="132" spans="1:7" x14ac:dyDescent="0.25">
      <c r="A132" s="21" t="s">
        <v>135</v>
      </c>
      <c r="B132" s="4">
        <v>2128</v>
      </c>
      <c r="C132" s="5">
        <v>588</v>
      </c>
      <c r="D132" s="5"/>
      <c r="E132" s="5">
        <v>588</v>
      </c>
      <c r="F132" s="9">
        <v>21426</v>
      </c>
      <c r="G132" s="70">
        <f>Table1[[#This Row],[Column6]]/$F$434</f>
        <v>9.6842080808447412E-4</v>
      </c>
    </row>
    <row r="133" spans="1:7" x14ac:dyDescent="0.25">
      <c r="A133" s="21" t="s">
        <v>136</v>
      </c>
      <c r="B133" s="4">
        <v>2135</v>
      </c>
      <c r="C133" s="5">
        <v>424</v>
      </c>
      <c r="D133" s="5">
        <v>43</v>
      </c>
      <c r="E133" s="5">
        <v>467</v>
      </c>
      <c r="F133" s="9">
        <v>44022.5</v>
      </c>
      <c r="G133" s="70">
        <f>Table1[[#This Row],[Column6]]/$F$434</f>
        <v>1.9897463373424232E-3</v>
      </c>
    </row>
    <row r="134" spans="1:7" x14ac:dyDescent="0.25">
      <c r="A134" s="21" t="s">
        <v>137</v>
      </c>
      <c r="B134" s="4">
        <v>2142</v>
      </c>
      <c r="C134" s="5">
        <v>114</v>
      </c>
      <c r="D134" s="5"/>
      <c r="E134" s="5">
        <v>114</v>
      </c>
      <c r="F134" s="9">
        <v>5602.5</v>
      </c>
      <c r="G134" s="70">
        <f>Table1[[#This Row],[Column6]]/$F$434</f>
        <v>2.5322400715454429E-4</v>
      </c>
    </row>
    <row r="135" spans="1:7" x14ac:dyDescent="0.25">
      <c r="A135" s="21" t="s">
        <v>138</v>
      </c>
      <c r="B135" s="4">
        <v>2184</v>
      </c>
      <c r="C135" s="5">
        <v>870</v>
      </c>
      <c r="D135" s="5"/>
      <c r="E135" s="5">
        <v>870</v>
      </c>
      <c r="F135" s="9">
        <v>19560</v>
      </c>
      <c r="G135" s="70">
        <f>Table1[[#This Row],[Column6]]/$F$434</f>
        <v>8.8408060329190307E-4</v>
      </c>
    </row>
    <row r="136" spans="1:7" x14ac:dyDescent="0.25">
      <c r="A136" s="21" t="s">
        <v>139</v>
      </c>
      <c r="B136" s="4">
        <v>2198</v>
      </c>
      <c r="C136" s="5">
        <v>572</v>
      </c>
      <c r="D136" s="5"/>
      <c r="E136" s="5">
        <v>572</v>
      </c>
      <c r="F136" s="9">
        <v>26612.5</v>
      </c>
      <c r="G136" s="70">
        <f>Table1[[#This Row],[Column6]]/$F$434</f>
        <v>1.2028422829808677E-3</v>
      </c>
    </row>
    <row r="137" spans="1:7" x14ac:dyDescent="0.25">
      <c r="A137" s="21" t="s">
        <v>140</v>
      </c>
      <c r="B137" s="4">
        <v>2212</v>
      </c>
      <c r="C137" s="5">
        <v>72</v>
      </c>
      <c r="D137" s="5"/>
      <c r="E137" s="5">
        <v>72</v>
      </c>
      <c r="F137" s="9">
        <v>5365</v>
      </c>
      <c r="G137" s="70">
        <f>Table1[[#This Row],[Column6]]/$F$434</f>
        <v>2.424893883773548E-4</v>
      </c>
    </row>
    <row r="138" spans="1:7" x14ac:dyDescent="0.25">
      <c r="A138" s="21" t="s">
        <v>141</v>
      </c>
      <c r="B138" s="4">
        <v>2217</v>
      </c>
      <c r="C138" s="5">
        <v>765</v>
      </c>
      <c r="D138" s="5">
        <v>47</v>
      </c>
      <c r="E138" s="5">
        <v>812</v>
      </c>
      <c r="F138" s="9">
        <v>22972.5</v>
      </c>
      <c r="G138" s="70">
        <f>Table1[[#This Row],[Column6]]/$F$434</f>
        <v>1.0383201257220473E-3</v>
      </c>
    </row>
    <row r="139" spans="1:7" x14ac:dyDescent="0.25">
      <c r="A139" s="21" t="s">
        <v>142</v>
      </c>
      <c r="B139" s="4">
        <v>2226</v>
      </c>
      <c r="C139" s="5">
        <v>174</v>
      </c>
      <c r="D139" s="5"/>
      <c r="E139" s="5">
        <v>174</v>
      </c>
      <c r="F139" s="9">
        <v>5557.5</v>
      </c>
      <c r="G139" s="70">
        <f>Table1[[#This Row],[Column6]]/$F$434</f>
        <v>2.5119007938623471E-4</v>
      </c>
    </row>
    <row r="140" spans="1:7" x14ac:dyDescent="0.25">
      <c r="A140" s="21" t="s">
        <v>143</v>
      </c>
      <c r="B140" s="4">
        <v>2233</v>
      </c>
      <c r="C140" s="5">
        <v>796</v>
      </c>
      <c r="D140" s="5"/>
      <c r="E140" s="5">
        <v>796</v>
      </c>
      <c r="F140" s="9">
        <v>45831</v>
      </c>
      <c r="G140" s="70">
        <f>Table1[[#This Row],[Column6]]/$F$434</f>
        <v>2.0714876344310432E-3</v>
      </c>
    </row>
    <row r="141" spans="1:7" x14ac:dyDescent="0.25">
      <c r="A141" s="21" t="s">
        <v>144</v>
      </c>
      <c r="B141" s="4">
        <v>2289</v>
      </c>
      <c r="C141" s="6">
        <v>9658</v>
      </c>
      <c r="D141" s="5">
        <v>950</v>
      </c>
      <c r="E141" s="6">
        <v>10608</v>
      </c>
      <c r="F141" s="9">
        <v>266286.5</v>
      </c>
      <c r="G141" s="70">
        <f>Table1[[#This Row],[Column6]]/$F$434</f>
        <v>1.2035722370577165E-2</v>
      </c>
    </row>
    <row r="142" spans="1:7" x14ac:dyDescent="0.25">
      <c r="A142" s="21" t="s">
        <v>145</v>
      </c>
      <c r="B142" s="4">
        <v>2310</v>
      </c>
      <c r="C142" s="5">
        <v>67</v>
      </c>
      <c r="D142" s="5">
        <v>12</v>
      </c>
      <c r="E142" s="5">
        <v>79</v>
      </c>
      <c r="F142" s="9">
        <v>2900</v>
      </c>
      <c r="G142" s="70">
        <f>Table1[[#This Row],[Column6]]/$F$434</f>
        <v>1.3107534506884042E-4</v>
      </c>
    </row>
    <row r="143" spans="1:7" x14ac:dyDescent="0.25">
      <c r="A143" s="21" t="s">
        <v>146</v>
      </c>
      <c r="B143" s="4">
        <v>2296</v>
      </c>
      <c r="C143" s="5">
        <v>542</v>
      </c>
      <c r="D143" s="5">
        <v>41</v>
      </c>
      <c r="E143" s="5">
        <v>583</v>
      </c>
      <c r="F143" s="9">
        <v>11400</v>
      </c>
      <c r="G143" s="70">
        <f>Table1[[#This Row],[Column6]]/$F$434</f>
        <v>5.1526170130509683E-4</v>
      </c>
    </row>
    <row r="144" spans="1:7" x14ac:dyDescent="0.25">
      <c r="A144" s="21" t="s">
        <v>147</v>
      </c>
      <c r="B144" s="4">
        <v>2303</v>
      </c>
      <c r="C144" s="6">
        <v>2092</v>
      </c>
      <c r="D144" s="5"/>
      <c r="E144" s="6">
        <v>2092</v>
      </c>
      <c r="F144" s="9">
        <v>45167.5</v>
      </c>
      <c r="G144" s="70">
        <f>Table1[[#This Row],[Column6]]/$F$434</f>
        <v>2.0414984994471899E-3</v>
      </c>
    </row>
    <row r="145" spans="1:7" x14ac:dyDescent="0.25">
      <c r="A145" s="21" t="s">
        <v>148</v>
      </c>
      <c r="B145" s="4">
        <v>2394</v>
      </c>
      <c r="C145" s="5">
        <v>315</v>
      </c>
      <c r="D145" s="5">
        <v>20</v>
      </c>
      <c r="E145" s="5">
        <v>335</v>
      </c>
      <c r="F145" s="9">
        <v>14972.5</v>
      </c>
      <c r="G145" s="70">
        <f>Table1[[#This Row],[Column6]]/$F$434</f>
        <v>6.7673296691145291E-4</v>
      </c>
    </row>
    <row r="146" spans="1:7" x14ac:dyDescent="0.25">
      <c r="A146" s="21" t="s">
        <v>149</v>
      </c>
      <c r="B146" s="4">
        <v>2415</v>
      </c>
      <c r="C146" s="5">
        <v>177</v>
      </c>
      <c r="D146" s="5"/>
      <c r="E146" s="5">
        <v>177</v>
      </c>
      <c r="F146" s="9">
        <v>4405.5</v>
      </c>
      <c r="G146" s="70">
        <f>Table1[[#This Row],[Column6]]/$F$434</f>
        <v>1.9912152851750916E-4</v>
      </c>
    </row>
    <row r="147" spans="1:7" x14ac:dyDescent="0.25">
      <c r="A147" s="21" t="s">
        <v>150</v>
      </c>
      <c r="B147" s="4">
        <v>2420</v>
      </c>
      <c r="C147" s="6">
        <v>4787</v>
      </c>
      <c r="D147" s="5">
        <v>102</v>
      </c>
      <c r="E147" s="6">
        <v>4889</v>
      </c>
      <c r="F147" s="9">
        <v>118672.5</v>
      </c>
      <c r="G147" s="70">
        <f>Table1[[#This Row],[Column6]]/$F$434</f>
        <v>5.3638065129937816E-3</v>
      </c>
    </row>
    <row r="148" spans="1:7" x14ac:dyDescent="0.25">
      <c r="A148" s="21" t="s">
        <v>151</v>
      </c>
      <c r="B148" s="4">
        <v>2443</v>
      </c>
      <c r="C148" s="5">
        <v>579</v>
      </c>
      <c r="D148" s="5">
        <v>58</v>
      </c>
      <c r="E148" s="5">
        <v>637</v>
      </c>
      <c r="F148" s="9">
        <v>18675</v>
      </c>
      <c r="G148" s="70">
        <f>Table1[[#This Row],[Column6]]/$F$434</f>
        <v>8.4408002384848101E-4</v>
      </c>
    </row>
    <row r="149" spans="1:7" x14ac:dyDescent="0.25">
      <c r="A149" s="21" t="s">
        <v>152</v>
      </c>
      <c r="B149" s="4">
        <v>2436</v>
      </c>
      <c r="C149" s="5">
        <v>663</v>
      </c>
      <c r="D149" s="5">
        <v>10</v>
      </c>
      <c r="E149" s="5">
        <v>673</v>
      </c>
      <c r="F149" s="9">
        <v>74320</v>
      </c>
      <c r="G149" s="70">
        <f>Table1[[#This Row],[Column6]]/$F$434</f>
        <v>3.359144705350421E-3</v>
      </c>
    </row>
    <row r="150" spans="1:7" x14ac:dyDescent="0.25">
      <c r="A150" s="21" t="s">
        <v>153</v>
      </c>
      <c r="B150" s="4">
        <v>2460</v>
      </c>
      <c r="C150" s="5">
        <v>573</v>
      </c>
      <c r="D150" s="5">
        <v>127</v>
      </c>
      <c r="E150" s="5">
        <v>700</v>
      </c>
      <c r="F150" s="9">
        <v>18072.5</v>
      </c>
      <c r="G150" s="70">
        <f>Table1[[#This Row],[Column6]]/$F$434</f>
        <v>8.1684799095055815E-4</v>
      </c>
    </row>
    <row r="151" spans="1:7" x14ac:dyDescent="0.25">
      <c r="A151" s="21" t="s">
        <v>154</v>
      </c>
      <c r="B151" s="4">
        <v>2478</v>
      </c>
      <c r="C151" s="6">
        <v>1103</v>
      </c>
      <c r="D151" s="5">
        <v>6</v>
      </c>
      <c r="E151" s="6">
        <v>1109</v>
      </c>
      <c r="F151" s="9">
        <v>148910</v>
      </c>
      <c r="G151" s="70">
        <f>Table1[[#This Row],[Column6]]/$F$434</f>
        <v>6.7304929773106996E-3</v>
      </c>
    </row>
    <row r="152" spans="1:7" x14ac:dyDescent="0.25">
      <c r="A152" s="21" t="s">
        <v>155</v>
      </c>
      <c r="B152" s="4">
        <v>2523</v>
      </c>
      <c r="C152" s="5">
        <v>42</v>
      </c>
      <c r="D152" s="5">
        <v>4</v>
      </c>
      <c r="E152" s="5">
        <v>46</v>
      </c>
      <c r="F152" s="9">
        <v>1490</v>
      </c>
      <c r="G152" s="70">
        <f>Table1[[#This Row],[Column6]]/$F$434</f>
        <v>6.7345608328473193E-5</v>
      </c>
    </row>
    <row r="153" spans="1:7" x14ac:dyDescent="0.25">
      <c r="A153" s="21" t="s">
        <v>156</v>
      </c>
      <c r="B153" s="4">
        <v>2527</v>
      </c>
      <c r="C153" s="5">
        <v>93</v>
      </c>
      <c r="D153" s="5"/>
      <c r="E153" s="5">
        <v>93</v>
      </c>
      <c r="F153" s="9">
        <v>6895</v>
      </c>
      <c r="G153" s="70">
        <f>Table1[[#This Row],[Column6]]/$F$434</f>
        <v>3.1164293249988096E-4</v>
      </c>
    </row>
    <row r="154" spans="1:7" x14ac:dyDescent="0.25">
      <c r="A154" s="21" t="s">
        <v>157</v>
      </c>
      <c r="B154" s="4">
        <v>2534</v>
      </c>
      <c r="C154" s="5">
        <v>160</v>
      </c>
      <c r="D154" s="5">
        <v>43</v>
      </c>
      <c r="E154" s="5">
        <v>203</v>
      </c>
      <c r="F154" s="9">
        <v>7900</v>
      </c>
      <c r="G154" s="70">
        <f>Table1[[#This Row],[Column6]]/$F$434</f>
        <v>3.5706731932546188E-4</v>
      </c>
    </row>
    <row r="155" spans="1:7" x14ac:dyDescent="0.25">
      <c r="A155" s="21" t="s">
        <v>158</v>
      </c>
      <c r="B155" s="4">
        <v>2541</v>
      </c>
      <c r="C155" s="5">
        <v>198</v>
      </c>
      <c r="D155" s="5">
        <v>4</v>
      </c>
      <c r="E155" s="5">
        <v>202</v>
      </c>
      <c r="F155" s="9">
        <v>18360</v>
      </c>
      <c r="G155" s="70">
        <f>Table1[[#This Row],[Column6]]/$F$434</f>
        <v>8.2984252947031396E-4</v>
      </c>
    </row>
    <row r="156" spans="1:7" x14ac:dyDescent="0.25">
      <c r="A156" s="21" t="s">
        <v>159</v>
      </c>
      <c r="B156" s="4">
        <v>2562</v>
      </c>
      <c r="C156" s="6">
        <v>3379</v>
      </c>
      <c r="D156" s="5">
        <v>56</v>
      </c>
      <c r="E156" s="6">
        <v>3435</v>
      </c>
      <c r="F156" s="9">
        <v>94893</v>
      </c>
      <c r="G156" s="70">
        <f>Table1[[#This Row],[Column6]]/$F$434</f>
        <v>4.289011282626716E-3</v>
      </c>
    </row>
    <row r="157" spans="1:7" x14ac:dyDescent="0.25">
      <c r="A157" s="21" t="s">
        <v>160</v>
      </c>
      <c r="B157" s="4">
        <v>2576</v>
      </c>
      <c r="C157" s="5">
        <v>201</v>
      </c>
      <c r="D157" s="5">
        <v>14</v>
      </c>
      <c r="E157" s="5">
        <v>215</v>
      </c>
      <c r="F157" s="9">
        <v>9467.5</v>
      </c>
      <c r="G157" s="70">
        <f>Table1[[#This Row],[Column6]]/$F$434</f>
        <v>4.2791580325491268E-4</v>
      </c>
    </row>
    <row r="158" spans="1:7" x14ac:dyDescent="0.25">
      <c r="A158" s="21" t="s">
        <v>161</v>
      </c>
      <c r="B158" s="4">
        <v>2583</v>
      </c>
      <c r="C158" s="6">
        <v>2886</v>
      </c>
      <c r="D158" s="5">
        <v>315</v>
      </c>
      <c r="E158" s="6">
        <v>3201</v>
      </c>
      <c r="F158" s="9">
        <v>127665.5</v>
      </c>
      <c r="G158" s="70">
        <f>Table1[[#This Row],[Column6]]/$F$434</f>
        <v>5.7702756778917411E-3</v>
      </c>
    </row>
    <row r="159" spans="1:7" x14ac:dyDescent="0.25">
      <c r="A159" s="21" t="s">
        <v>163</v>
      </c>
      <c r="B159" s="4">
        <v>2605</v>
      </c>
      <c r="C159" s="5">
        <v>374</v>
      </c>
      <c r="D159" s="5">
        <v>24</v>
      </c>
      <c r="E159" s="5">
        <v>398</v>
      </c>
      <c r="F159" s="9">
        <v>18437.5</v>
      </c>
      <c r="G159" s="70">
        <f>Table1[[#This Row],[Column6]]/$F$434</f>
        <v>8.3334540507129149E-4</v>
      </c>
    </row>
    <row r="160" spans="1:7" x14ac:dyDescent="0.25">
      <c r="A160" s="21" t="s">
        <v>162</v>
      </c>
      <c r="B160" s="4">
        <v>2604</v>
      </c>
      <c r="C160" s="6">
        <v>4241</v>
      </c>
      <c r="D160" s="5">
        <v>244</v>
      </c>
      <c r="E160" s="6">
        <v>4485</v>
      </c>
      <c r="F160" s="9">
        <v>141152.5</v>
      </c>
      <c r="G160" s="70">
        <f>Table1[[#This Row],[Column6]]/$F$434</f>
        <v>6.3798664292515515E-3</v>
      </c>
    </row>
    <row r="161" spans="1:7" x14ac:dyDescent="0.25">
      <c r="A161" s="21" t="s">
        <v>164</v>
      </c>
      <c r="B161" s="4">
        <v>2611</v>
      </c>
      <c r="C161" s="6">
        <v>4523</v>
      </c>
      <c r="D161" s="5">
        <v>207</v>
      </c>
      <c r="E161" s="6">
        <v>4730</v>
      </c>
      <c r="F161" s="9">
        <v>174965</v>
      </c>
      <c r="G161" s="70">
        <f>Table1[[#This Row],[Column6]]/$F$434</f>
        <v>7.9081371551619536E-3</v>
      </c>
    </row>
    <row r="162" spans="1:7" x14ac:dyDescent="0.25">
      <c r="A162" s="21" t="s">
        <v>165</v>
      </c>
      <c r="B162" s="4">
        <v>2618</v>
      </c>
      <c r="C162" s="5">
        <v>506</v>
      </c>
      <c r="D162" s="5">
        <v>3</v>
      </c>
      <c r="E162" s="5">
        <v>509</v>
      </c>
      <c r="F162" s="9">
        <v>40042.5</v>
      </c>
      <c r="G162" s="70">
        <f>Table1[[#This Row],[Column6]]/$F$434</f>
        <v>1.8098567258341529E-3</v>
      </c>
    </row>
    <row r="163" spans="1:7" x14ac:dyDescent="0.25">
      <c r="A163" s="21" t="s">
        <v>166</v>
      </c>
      <c r="B163" s="4">
        <v>2625</v>
      </c>
      <c r="C163" s="5">
        <v>286</v>
      </c>
      <c r="D163" s="5">
        <v>6</v>
      </c>
      <c r="E163" s="5">
        <v>292</v>
      </c>
      <c r="F163" s="9">
        <v>9510</v>
      </c>
      <c r="G163" s="70">
        <f>Table1[[#This Row],[Column6]]/$F$434</f>
        <v>4.2983673503609396E-4</v>
      </c>
    </row>
    <row r="164" spans="1:7" x14ac:dyDescent="0.25">
      <c r="A164" s="21" t="s">
        <v>167</v>
      </c>
      <c r="B164" s="4">
        <v>2632</v>
      </c>
      <c r="C164" s="5">
        <v>258</v>
      </c>
      <c r="D164" s="5">
        <v>46</v>
      </c>
      <c r="E164" s="5">
        <v>304</v>
      </c>
      <c r="F164" s="9">
        <v>10871.5</v>
      </c>
      <c r="G164" s="70">
        <f>Table1[[#This Row],[Column6]]/$F$434</f>
        <v>4.9137434962617202E-4</v>
      </c>
    </row>
    <row r="165" spans="1:7" x14ac:dyDescent="0.25">
      <c r="A165" s="21" t="s">
        <v>168</v>
      </c>
      <c r="B165" s="4">
        <v>2639</v>
      </c>
      <c r="C165" s="5">
        <v>434</v>
      </c>
      <c r="D165" s="5"/>
      <c r="E165" s="5">
        <v>434</v>
      </c>
      <c r="F165" s="9">
        <v>24715</v>
      </c>
      <c r="G165" s="70">
        <f>Table1[[#This Row],[Column6]]/$F$434</f>
        <v>1.1170783287504798E-3</v>
      </c>
    </row>
    <row r="166" spans="1:7" x14ac:dyDescent="0.25">
      <c r="A166" s="21" t="s">
        <v>169</v>
      </c>
      <c r="B166" s="4">
        <v>2646</v>
      </c>
      <c r="C166" s="5">
        <v>756</v>
      </c>
      <c r="D166" s="5"/>
      <c r="E166" s="5">
        <v>756</v>
      </c>
      <c r="F166" s="9">
        <v>39500</v>
      </c>
      <c r="G166" s="70">
        <f>Table1[[#This Row],[Column6]]/$F$434</f>
        <v>1.7853365966273094E-3</v>
      </c>
    </row>
    <row r="167" spans="1:7" x14ac:dyDescent="0.25">
      <c r="A167" s="21" t="s">
        <v>170</v>
      </c>
      <c r="B167" s="4">
        <v>2660</v>
      </c>
      <c r="C167" s="5">
        <v>241</v>
      </c>
      <c r="D167" s="5"/>
      <c r="E167" s="5">
        <v>241</v>
      </c>
      <c r="F167" s="9">
        <v>17692.5</v>
      </c>
      <c r="G167" s="70">
        <f>Table1[[#This Row],[Column6]]/$F$434</f>
        <v>7.9967260090705499E-4</v>
      </c>
    </row>
    <row r="168" spans="1:7" x14ac:dyDescent="0.25">
      <c r="A168" s="21" t="s">
        <v>171</v>
      </c>
      <c r="B168" s="4">
        <v>2695</v>
      </c>
      <c r="C168" s="5">
        <v>477</v>
      </c>
      <c r="D168" s="5">
        <v>127</v>
      </c>
      <c r="E168" s="5">
        <v>604</v>
      </c>
      <c r="F168" s="9">
        <v>25467.5</v>
      </c>
      <c r="G168" s="70">
        <f>Table1[[#This Row],[Column6]]/$F$434</f>
        <v>1.1510901208761012E-3</v>
      </c>
    </row>
    <row r="169" spans="1:7" x14ac:dyDescent="0.25">
      <c r="A169" s="21" t="s">
        <v>172</v>
      </c>
      <c r="B169" s="4">
        <v>2702</v>
      </c>
      <c r="C169" s="5">
        <v>641</v>
      </c>
      <c r="D169" s="5">
        <v>63</v>
      </c>
      <c r="E169" s="5">
        <v>704</v>
      </c>
      <c r="F169" s="9">
        <v>62303.5</v>
      </c>
      <c r="G169" s="70">
        <f>Table1[[#This Row],[Column6]]/$F$434</f>
        <v>2.8160181936194829E-3</v>
      </c>
    </row>
    <row r="170" spans="1:7" x14ac:dyDescent="0.25">
      <c r="A170" s="21" t="s">
        <v>173</v>
      </c>
      <c r="B170" s="4">
        <v>2730</v>
      </c>
      <c r="C170" s="5">
        <v>312</v>
      </c>
      <c r="D170" s="5">
        <v>33</v>
      </c>
      <c r="E170" s="5">
        <v>345</v>
      </c>
      <c r="F170" s="9">
        <v>11791</v>
      </c>
      <c r="G170" s="70">
        <f>Table1[[#This Row],[Column6]]/$F$434</f>
        <v>5.329342736919647E-4</v>
      </c>
    </row>
    <row r="171" spans="1:7" x14ac:dyDescent="0.25">
      <c r="A171" s="21" t="s">
        <v>174</v>
      </c>
      <c r="B171" s="4">
        <v>2737</v>
      </c>
      <c r="C171" s="5">
        <v>181</v>
      </c>
      <c r="D171" s="5"/>
      <c r="E171" s="5">
        <v>181</v>
      </c>
      <c r="F171" s="9">
        <v>7450.5</v>
      </c>
      <c r="G171" s="70">
        <f>Table1[[#This Row],[Column6]]/$F$434</f>
        <v>3.3675064083979158E-4</v>
      </c>
    </row>
    <row r="172" spans="1:7" x14ac:dyDescent="0.25">
      <c r="A172" s="21" t="s">
        <v>175</v>
      </c>
      <c r="B172" s="4">
        <v>2758</v>
      </c>
      <c r="C172" s="6">
        <v>1904</v>
      </c>
      <c r="D172" s="5">
        <v>87</v>
      </c>
      <c r="E172" s="6">
        <v>1991</v>
      </c>
      <c r="F172" s="9">
        <v>84915</v>
      </c>
      <c r="G172" s="70">
        <f>Table1[[#This Row],[Column6]]/$F$434</f>
        <v>3.8380216988002018E-3</v>
      </c>
    </row>
    <row r="173" spans="1:7" x14ac:dyDescent="0.25">
      <c r="A173" s="21" t="s">
        <v>176</v>
      </c>
      <c r="B173" s="4">
        <v>2793</v>
      </c>
      <c r="C173" s="6">
        <v>7350</v>
      </c>
      <c r="D173" s="5">
        <v>616</v>
      </c>
      <c r="E173" s="6">
        <v>7966</v>
      </c>
      <c r="F173" s="9">
        <v>239072.5</v>
      </c>
      <c r="G173" s="70">
        <f>Table1[[#This Row],[Column6]]/$F$434</f>
        <v>1.0805693253093225E-2</v>
      </c>
    </row>
    <row r="174" spans="1:7" x14ac:dyDescent="0.25">
      <c r="A174" s="21" t="s">
        <v>177</v>
      </c>
      <c r="B174" s="4">
        <v>1376</v>
      </c>
      <c r="C174" s="6">
        <v>2504</v>
      </c>
      <c r="D174" s="5">
        <v>214</v>
      </c>
      <c r="E174" s="6">
        <v>2718</v>
      </c>
      <c r="F174" s="9">
        <v>114912.5</v>
      </c>
      <c r="G174" s="70">
        <f>Table1[[#This Row],[Column6]]/$F$434</f>
        <v>5.1938605483528022E-3</v>
      </c>
    </row>
    <row r="175" spans="1:7" x14ac:dyDescent="0.25">
      <c r="A175" s="21" t="s">
        <v>178</v>
      </c>
      <c r="B175" s="4">
        <v>2800</v>
      </c>
      <c r="C175" s="6">
        <v>1205</v>
      </c>
      <c r="D175" s="5">
        <v>97</v>
      </c>
      <c r="E175" s="6">
        <v>1302</v>
      </c>
      <c r="F175" s="9">
        <v>76504</v>
      </c>
      <c r="G175" s="70">
        <f>Table1[[#This Row],[Column6]]/$F$434</f>
        <v>3.4578579997057131E-3</v>
      </c>
    </row>
    <row r="176" spans="1:7" x14ac:dyDescent="0.25">
      <c r="A176" s="21" t="s">
        <v>179</v>
      </c>
      <c r="B176" s="4">
        <v>2814</v>
      </c>
      <c r="C176" s="5">
        <v>545</v>
      </c>
      <c r="D176" s="5">
        <v>19</v>
      </c>
      <c r="E176" s="5">
        <v>564</v>
      </c>
      <c r="F176" s="9">
        <v>45235</v>
      </c>
      <c r="G176" s="70">
        <f>Table1[[#This Row],[Column6]]/$F$434</f>
        <v>2.0445493910996541E-3</v>
      </c>
    </row>
    <row r="177" spans="1:7" x14ac:dyDescent="0.25">
      <c r="A177" s="21" t="s">
        <v>180</v>
      </c>
      <c r="B177" s="4">
        <v>5960</v>
      </c>
      <c r="C177" s="5">
        <v>557</v>
      </c>
      <c r="D177" s="5"/>
      <c r="E177" s="5">
        <v>557</v>
      </c>
      <c r="F177" s="9">
        <v>29046</v>
      </c>
      <c r="G177" s="70">
        <f>Table1[[#This Row],[Column6]]/$F$434</f>
        <v>1.3128325768515653E-3</v>
      </c>
    </row>
    <row r="178" spans="1:7" x14ac:dyDescent="0.25">
      <c r="A178" s="21" t="s">
        <v>181</v>
      </c>
      <c r="B178" s="4">
        <v>2828</v>
      </c>
      <c r="C178" s="5">
        <v>850</v>
      </c>
      <c r="D178" s="5">
        <v>49</v>
      </c>
      <c r="E178" s="5">
        <v>899</v>
      </c>
      <c r="F178" s="9">
        <v>46664</v>
      </c>
      <c r="G178" s="70">
        <f>Table1[[#This Row],[Column6]]/$F$434</f>
        <v>2.1091378973421967E-3</v>
      </c>
    </row>
    <row r="179" spans="1:7" x14ac:dyDescent="0.25">
      <c r="A179" s="21" t="s">
        <v>182</v>
      </c>
      <c r="B179" s="4">
        <v>2835</v>
      </c>
      <c r="C179" s="6">
        <v>2765</v>
      </c>
      <c r="D179" s="5">
        <v>56</v>
      </c>
      <c r="E179" s="6">
        <v>2821</v>
      </c>
      <c r="F179" s="9">
        <v>68743</v>
      </c>
      <c r="G179" s="70">
        <f>Table1[[#This Row],[Column6]]/$F$434</f>
        <v>3.1070732572645856E-3</v>
      </c>
    </row>
    <row r="180" spans="1:7" x14ac:dyDescent="0.25">
      <c r="A180" s="21" t="s">
        <v>183</v>
      </c>
      <c r="B180" s="4">
        <v>2842</v>
      </c>
      <c r="C180" s="5">
        <v>154</v>
      </c>
      <c r="D180" s="5"/>
      <c r="E180" s="5">
        <v>154</v>
      </c>
      <c r="F180" s="9">
        <v>4380</v>
      </c>
      <c r="G180" s="70">
        <f>Table1[[#This Row],[Column6]]/$F$434</f>
        <v>1.9796896944880037E-4</v>
      </c>
    </row>
    <row r="181" spans="1:7" x14ac:dyDescent="0.25">
      <c r="A181" s="21" t="s">
        <v>184</v>
      </c>
      <c r="B181" s="4">
        <v>1848</v>
      </c>
      <c r="C181" s="5">
        <v>661</v>
      </c>
      <c r="D181" s="5"/>
      <c r="E181" s="5">
        <v>661</v>
      </c>
      <c r="F181" s="9">
        <v>14868.5</v>
      </c>
      <c r="G181" s="70">
        <f>Table1[[#This Row],[Column6]]/$F$434</f>
        <v>6.7203233384691521E-4</v>
      </c>
    </row>
    <row r="182" spans="1:7" x14ac:dyDescent="0.25">
      <c r="A182" s="21" t="s">
        <v>185</v>
      </c>
      <c r="B182" s="4">
        <v>2849</v>
      </c>
      <c r="C182" s="6">
        <v>1610</v>
      </c>
      <c r="D182" s="5">
        <v>107</v>
      </c>
      <c r="E182" s="6">
        <v>1717</v>
      </c>
      <c r="F182" s="9">
        <v>67595.5</v>
      </c>
      <c r="G182" s="70">
        <f>Table1[[#This Row],[Column6]]/$F$434</f>
        <v>3.0552080991726907E-3</v>
      </c>
    </row>
    <row r="183" spans="1:7" x14ac:dyDescent="0.25">
      <c r="A183" s="21" t="s">
        <v>186</v>
      </c>
      <c r="B183" s="4">
        <v>2856</v>
      </c>
      <c r="C183" s="5">
        <v>604</v>
      </c>
      <c r="D183" s="5">
        <v>39</v>
      </c>
      <c r="E183" s="5">
        <v>643</v>
      </c>
      <c r="F183" s="9">
        <v>22405</v>
      </c>
      <c r="G183" s="70">
        <f>Table1[[#This Row],[Column6]]/$F$434</f>
        <v>1.0126700366439206E-3</v>
      </c>
    </row>
    <row r="184" spans="1:7" x14ac:dyDescent="0.25">
      <c r="A184" s="21" t="s">
        <v>187</v>
      </c>
      <c r="B184" s="4">
        <v>2863</v>
      </c>
      <c r="C184" s="5">
        <v>206</v>
      </c>
      <c r="D184" s="5">
        <v>2</v>
      </c>
      <c r="E184" s="5">
        <v>208</v>
      </c>
      <c r="F184" s="9">
        <v>9386.5</v>
      </c>
      <c r="G184" s="70">
        <f>Table1[[#This Row],[Column6]]/$F$434</f>
        <v>4.2425473327195541E-4</v>
      </c>
    </row>
    <row r="185" spans="1:7" x14ac:dyDescent="0.25">
      <c r="A185" s="21" t="s">
        <v>188</v>
      </c>
      <c r="B185" s="4">
        <v>3862</v>
      </c>
      <c r="C185" s="5">
        <v>434</v>
      </c>
      <c r="D185" s="5">
        <v>25</v>
      </c>
      <c r="E185" s="5">
        <v>459</v>
      </c>
      <c r="F185" s="9">
        <v>10168</v>
      </c>
      <c r="G185" s="70">
        <f>Table1[[#This Row],[Column6]]/$F$434</f>
        <v>4.5957727884826535E-4</v>
      </c>
    </row>
    <row r="186" spans="1:7" x14ac:dyDescent="0.25">
      <c r="A186" s="21" t="s">
        <v>189</v>
      </c>
      <c r="B186" s="4">
        <v>2885</v>
      </c>
      <c r="C186" s="6">
        <v>1741</v>
      </c>
      <c r="D186" s="5">
        <v>66</v>
      </c>
      <c r="E186" s="6">
        <v>1807</v>
      </c>
      <c r="F186" s="9">
        <v>53925</v>
      </c>
      <c r="G186" s="70">
        <f>Table1[[#This Row],[Column6]]/$F$434</f>
        <v>2.4373234423576621E-3</v>
      </c>
    </row>
    <row r="187" spans="1:7" x14ac:dyDescent="0.25">
      <c r="A187" s="21" t="s">
        <v>190</v>
      </c>
      <c r="B187" s="4">
        <v>2884</v>
      </c>
      <c r="C187" s="6">
        <v>1111</v>
      </c>
      <c r="D187" s="5"/>
      <c r="E187" s="6">
        <v>1111</v>
      </c>
      <c r="F187" s="9">
        <v>50742.5</v>
      </c>
      <c r="G187" s="70">
        <f>Table1[[#This Row],[Column6]]/$F$434</f>
        <v>2.2934795507433227E-3</v>
      </c>
    </row>
    <row r="188" spans="1:7" x14ac:dyDescent="0.25">
      <c r="A188" s="21" t="s">
        <v>191</v>
      </c>
      <c r="B188" s="4">
        <v>2891</v>
      </c>
      <c r="C188" s="5">
        <v>209</v>
      </c>
      <c r="D188" s="5"/>
      <c r="E188" s="5">
        <v>209</v>
      </c>
      <c r="F188" s="9">
        <v>16715</v>
      </c>
      <c r="G188" s="70">
        <f>Table1[[#This Row],[Column6]]/$F$434</f>
        <v>7.5549116993988547E-4</v>
      </c>
    </row>
    <row r="189" spans="1:7" x14ac:dyDescent="0.25">
      <c r="A189" s="21" t="s">
        <v>192</v>
      </c>
      <c r="B189" s="4">
        <v>2898</v>
      </c>
      <c r="C189" s="5">
        <v>521</v>
      </c>
      <c r="D189" s="5">
        <v>17</v>
      </c>
      <c r="E189" s="5">
        <v>538</v>
      </c>
      <c r="F189" s="9">
        <v>19960</v>
      </c>
      <c r="G189" s="70">
        <f>Table1[[#This Row],[Column6]]/$F$434</f>
        <v>9.0215996123243277E-4</v>
      </c>
    </row>
    <row r="190" spans="1:7" x14ac:dyDescent="0.25">
      <c r="A190" s="21" t="s">
        <v>193</v>
      </c>
      <c r="B190" s="4">
        <v>3647</v>
      </c>
      <c r="C190" s="5">
        <v>454</v>
      </c>
      <c r="D190" s="5"/>
      <c r="E190" s="5">
        <v>454</v>
      </c>
      <c r="F190" s="9">
        <v>71902.5</v>
      </c>
      <c r="G190" s="70">
        <f>Table1[[#This Row],[Column6]]/$F$434</f>
        <v>3.2498775857973446E-3</v>
      </c>
    </row>
    <row r="191" spans="1:7" x14ac:dyDescent="0.25">
      <c r="A191" s="21" t="s">
        <v>194</v>
      </c>
      <c r="B191" s="4">
        <v>2912</v>
      </c>
      <c r="C191" s="5">
        <v>270</v>
      </c>
      <c r="D191" s="5">
        <v>33</v>
      </c>
      <c r="E191" s="5">
        <v>303</v>
      </c>
      <c r="F191" s="9">
        <v>18695</v>
      </c>
      <c r="G191" s="70">
        <f>Table1[[#This Row],[Column6]]/$F$434</f>
        <v>8.4498399174550755E-4</v>
      </c>
    </row>
    <row r="192" spans="1:7" x14ac:dyDescent="0.25">
      <c r="A192" s="21" t="s">
        <v>195</v>
      </c>
      <c r="B192" s="4">
        <v>2940</v>
      </c>
      <c r="C192" s="5">
        <v>164</v>
      </c>
      <c r="D192" s="5"/>
      <c r="E192" s="5">
        <v>164</v>
      </c>
      <c r="F192" s="9">
        <v>10740</v>
      </c>
      <c r="G192" s="70">
        <f>Table1[[#This Row],[Column6]]/$F$434</f>
        <v>4.8543076070322282E-4</v>
      </c>
    </row>
    <row r="193" spans="1:7" x14ac:dyDescent="0.25">
      <c r="A193" s="21" t="s">
        <v>196</v>
      </c>
      <c r="B193" s="4">
        <v>2961</v>
      </c>
      <c r="C193" s="5">
        <v>249</v>
      </c>
      <c r="D193" s="5"/>
      <c r="E193" s="5">
        <v>249</v>
      </c>
      <c r="F193" s="9">
        <v>10875</v>
      </c>
      <c r="G193" s="70">
        <f>Table1[[#This Row],[Column6]]/$F$434</f>
        <v>4.9153254400815161E-4</v>
      </c>
    </row>
    <row r="194" spans="1:7" x14ac:dyDescent="0.25">
      <c r="A194" s="21" t="s">
        <v>197</v>
      </c>
      <c r="B194" s="4">
        <v>3087</v>
      </c>
      <c r="C194" s="5">
        <v>82</v>
      </c>
      <c r="D194" s="5">
        <v>3</v>
      </c>
      <c r="E194" s="5">
        <v>85</v>
      </c>
      <c r="F194" s="9">
        <v>1687.5</v>
      </c>
      <c r="G194" s="70">
        <f>Table1[[#This Row],[Column6]]/$F$434</f>
        <v>7.627229131160974E-5</v>
      </c>
    </row>
    <row r="195" spans="1:7" x14ac:dyDescent="0.25">
      <c r="A195" s="21" t="s">
        <v>198</v>
      </c>
      <c r="B195" s="4">
        <v>3094</v>
      </c>
      <c r="C195" s="5">
        <v>77</v>
      </c>
      <c r="D195" s="5"/>
      <c r="E195" s="5">
        <v>77</v>
      </c>
      <c r="F195" s="9">
        <v>2107.5</v>
      </c>
      <c r="G195" s="70">
        <f>Table1[[#This Row],[Column6]]/$F$434</f>
        <v>9.5255617149165941E-5</v>
      </c>
    </row>
    <row r="196" spans="1:7" x14ac:dyDescent="0.25">
      <c r="A196" s="21" t="s">
        <v>199</v>
      </c>
      <c r="B196" s="4">
        <v>3129</v>
      </c>
      <c r="C196" s="5">
        <v>20</v>
      </c>
      <c r="D196" s="5"/>
      <c r="E196" s="5">
        <v>20</v>
      </c>
      <c r="F196" s="9">
        <v>817.5</v>
      </c>
      <c r="G196" s="70">
        <f>Table1[[#This Row],[Column6]]/$F$434</f>
        <v>3.6949687790957605E-5</v>
      </c>
    </row>
    <row r="197" spans="1:7" x14ac:dyDescent="0.25">
      <c r="A197" s="21" t="s">
        <v>200</v>
      </c>
      <c r="B197" s="4">
        <v>3150</v>
      </c>
      <c r="C197" s="5">
        <v>789</v>
      </c>
      <c r="D197" s="5">
        <v>11</v>
      </c>
      <c r="E197" s="5">
        <v>800</v>
      </c>
      <c r="F197" s="9">
        <v>33631.5</v>
      </c>
      <c r="G197" s="70">
        <f>Table1[[#This Row],[Column6]]/$F$434</f>
        <v>1.5200898164423127E-3</v>
      </c>
    </row>
    <row r="198" spans="1:7" x14ac:dyDescent="0.25">
      <c r="A198" s="21" t="s">
        <v>201</v>
      </c>
      <c r="B198" s="4">
        <v>3171</v>
      </c>
      <c r="C198" s="5">
        <v>832</v>
      </c>
      <c r="D198" s="5">
        <v>23</v>
      </c>
      <c r="E198" s="5">
        <v>855</v>
      </c>
      <c r="F198" s="9">
        <v>29055</v>
      </c>
      <c r="G198" s="70">
        <f>Table1[[#This Row],[Column6]]/$F$434</f>
        <v>1.3132393624052273E-3</v>
      </c>
    </row>
    <row r="199" spans="1:7" x14ac:dyDescent="0.25">
      <c r="A199" s="21" t="s">
        <v>202</v>
      </c>
      <c r="B199" s="4">
        <v>3206</v>
      </c>
      <c r="C199" s="5">
        <v>260</v>
      </c>
      <c r="D199" s="5">
        <v>23</v>
      </c>
      <c r="E199" s="5">
        <v>283</v>
      </c>
      <c r="F199" s="9">
        <v>22485</v>
      </c>
      <c r="G199" s="70">
        <f>Table1[[#This Row],[Column6]]/$F$434</f>
        <v>1.0162859082320265E-3</v>
      </c>
    </row>
    <row r="200" spans="1:7" x14ac:dyDescent="0.25">
      <c r="A200" s="21" t="s">
        <v>203</v>
      </c>
      <c r="B200" s="4">
        <v>3213</v>
      </c>
      <c r="C200" s="5">
        <v>391</v>
      </c>
      <c r="D200" s="5"/>
      <c r="E200" s="5">
        <v>391</v>
      </c>
      <c r="F200" s="9">
        <v>17677.5</v>
      </c>
      <c r="G200" s="70">
        <f>Table1[[#This Row],[Column6]]/$F$434</f>
        <v>7.9899462498428506E-4</v>
      </c>
    </row>
    <row r="201" spans="1:7" x14ac:dyDescent="0.25">
      <c r="A201" s="21" t="s">
        <v>204</v>
      </c>
      <c r="B201" s="4">
        <v>3220</v>
      </c>
      <c r="C201" s="6">
        <v>1535</v>
      </c>
      <c r="D201" s="5">
        <v>131</v>
      </c>
      <c r="E201" s="6">
        <v>1666</v>
      </c>
      <c r="F201" s="9">
        <v>124585</v>
      </c>
      <c r="G201" s="70">
        <f>Table1[[#This Row],[Column6]]/$F$434</f>
        <v>5.6310420225522363E-3</v>
      </c>
    </row>
    <row r="202" spans="1:7" x14ac:dyDescent="0.25">
      <c r="A202" s="21" t="s">
        <v>205</v>
      </c>
      <c r="B202" s="4">
        <v>3269</v>
      </c>
      <c r="C202" s="6">
        <v>7240</v>
      </c>
      <c r="D202" s="5">
        <v>892</v>
      </c>
      <c r="E202" s="6">
        <v>8132</v>
      </c>
      <c r="F202" s="9">
        <v>225422</v>
      </c>
      <c r="G202" s="70">
        <f>Table1[[#This Row],[Column6]]/$F$434</f>
        <v>1.0188712564175223E-2</v>
      </c>
    </row>
    <row r="203" spans="1:7" x14ac:dyDescent="0.25">
      <c r="A203" s="21" t="s">
        <v>206</v>
      </c>
      <c r="B203" s="4">
        <v>3276</v>
      </c>
      <c r="C203" s="5">
        <v>604</v>
      </c>
      <c r="D203" s="5">
        <v>78</v>
      </c>
      <c r="E203" s="5">
        <v>682</v>
      </c>
      <c r="F203" s="9">
        <v>24276</v>
      </c>
      <c r="G203" s="70">
        <f>Table1[[#This Row],[Column6]]/$F$434</f>
        <v>1.0972362334107483E-3</v>
      </c>
    </row>
    <row r="204" spans="1:7" x14ac:dyDescent="0.25">
      <c r="A204" s="21" t="s">
        <v>207</v>
      </c>
      <c r="B204" s="4">
        <v>3290</v>
      </c>
      <c r="C204" s="6">
        <v>1506</v>
      </c>
      <c r="D204" s="5">
        <v>79</v>
      </c>
      <c r="E204" s="6">
        <v>1585</v>
      </c>
      <c r="F204" s="9">
        <v>52068.5</v>
      </c>
      <c r="G204" s="70">
        <f>Table1[[#This Row],[Column6]]/$F$434</f>
        <v>2.3534126223161787E-3</v>
      </c>
    </row>
    <row r="205" spans="1:7" x14ac:dyDescent="0.25">
      <c r="A205" s="21" t="s">
        <v>208</v>
      </c>
      <c r="B205" s="4">
        <v>3297</v>
      </c>
      <c r="C205" s="6">
        <v>1297</v>
      </c>
      <c r="D205" s="5"/>
      <c r="E205" s="6">
        <v>1297</v>
      </c>
      <c r="F205" s="9">
        <v>130130</v>
      </c>
      <c r="G205" s="70">
        <f>Table1[[#This Row],[Column6]]/$F$434</f>
        <v>5.8816671220028299E-3</v>
      </c>
    </row>
    <row r="206" spans="1:7" x14ac:dyDescent="0.25">
      <c r="A206" s="21" t="s">
        <v>209</v>
      </c>
      <c r="B206" s="4">
        <v>1897</v>
      </c>
      <c r="C206" s="5">
        <v>408</v>
      </c>
      <c r="D206" s="5">
        <v>104</v>
      </c>
      <c r="E206" s="5">
        <v>512</v>
      </c>
      <c r="F206" s="9">
        <v>9285</v>
      </c>
      <c r="G206" s="70">
        <f>Table1[[#This Row],[Column6]]/$F$434</f>
        <v>4.1966709619454601E-4</v>
      </c>
    </row>
    <row r="207" spans="1:7" x14ac:dyDescent="0.25">
      <c r="A207" s="21" t="s">
        <v>210</v>
      </c>
      <c r="B207" s="4">
        <v>3304</v>
      </c>
      <c r="C207" s="5">
        <v>441</v>
      </c>
      <c r="D207" s="5">
        <v>108</v>
      </c>
      <c r="E207" s="5">
        <v>549</v>
      </c>
      <c r="F207" s="9">
        <v>26210</v>
      </c>
      <c r="G207" s="70">
        <f>Table1[[#This Row],[Column6]]/$F$434</f>
        <v>1.1846499290532097E-3</v>
      </c>
    </row>
    <row r="208" spans="1:7" x14ac:dyDescent="0.25">
      <c r="A208" s="21" t="s">
        <v>211</v>
      </c>
      <c r="B208" s="4">
        <v>3311</v>
      </c>
      <c r="C208" s="5">
        <v>565</v>
      </c>
      <c r="D208" s="5">
        <v>38</v>
      </c>
      <c r="E208" s="5">
        <v>603</v>
      </c>
      <c r="F208" s="9">
        <v>47035</v>
      </c>
      <c r="G208" s="70">
        <f>Table1[[#This Row],[Column6]]/$F$434</f>
        <v>2.1259065018320381E-3</v>
      </c>
    </row>
    <row r="209" spans="1:7" x14ac:dyDescent="0.25">
      <c r="A209" s="21" t="s">
        <v>212</v>
      </c>
      <c r="B209" s="4">
        <v>3318</v>
      </c>
      <c r="C209" s="5">
        <v>471</v>
      </c>
      <c r="D209" s="5"/>
      <c r="E209" s="5">
        <v>471</v>
      </c>
      <c r="F209" s="9">
        <v>21122</v>
      </c>
      <c r="G209" s="70">
        <f>Table1[[#This Row],[Column6]]/$F$434</f>
        <v>9.5468049604967157E-4</v>
      </c>
    </row>
    <row r="210" spans="1:7" x14ac:dyDescent="0.25">
      <c r="A210" s="21" t="s">
        <v>213</v>
      </c>
      <c r="B210" s="4">
        <v>3325</v>
      </c>
      <c r="C210" s="5">
        <v>546</v>
      </c>
      <c r="D210" s="5">
        <v>22</v>
      </c>
      <c r="E210" s="5">
        <v>568</v>
      </c>
      <c r="F210" s="9">
        <v>60527.5</v>
      </c>
      <c r="G210" s="70">
        <f>Table1[[#This Row],[Column6]]/$F$434</f>
        <v>2.7357458443635308E-3</v>
      </c>
    </row>
    <row r="211" spans="1:7" x14ac:dyDescent="0.25">
      <c r="A211" s="21" t="s">
        <v>214</v>
      </c>
      <c r="B211" s="4">
        <v>3332</v>
      </c>
      <c r="C211" s="5">
        <v>398</v>
      </c>
      <c r="D211" s="5">
        <v>9</v>
      </c>
      <c r="E211" s="5">
        <v>407</v>
      </c>
      <c r="F211" s="9">
        <v>9415</v>
      </c>
      <c r="G211" s="70">
        <f>Table1[[#This Row],[Column6]]/$F$434</f>
        <v>4.2554288752521814E-4</v>
      </c>
    </row>
    <row r="212" spans="1:7" x14ac:dyDescent="0.25">
      <c r="A212" s="21" t="s">
        <v>215</v>
      </c>
      <c r="B212" s="4">
        <v>3339</v>
      </c>
      <c r="C212" s="6">
        <v>1163</v>
      </c>
      <c r="D212" s="5">
        <v>106</v>
      </c>
      <c r="E212" s="6">
        <v>1269</v>
      </c>
      <c r="F212" s="9">
        <v>102960</v>
      </c>
      <c r="G212" s="70">
        <f>Table1[[#This Row],[Column6]]/$F$434</f>
        <v>4.6536267338923489E-3</v>
      </c>
    </row>
    <row r="213" spans="1:7" x14ac:dyDescent="0.25">
      <c r="A213" s="21" t="s">
        <v>216</v>
      </c>
      <c r="B213" s="4">
        <v>3360</v>
      </c>
      <c r="C213" s="5">
        <v>789</v>
      </c>
      <c r="D213" s="5">
        <v>26</v>
      </c>
      <c r="E213" s="5">
        <v>815</v>
      </c>
      <c r="F213" s="9">
        <v>71608</v>
      </c>
      <c r="G213" s="70">
        <f>Table1[[#This Row],[Column6]]/$F$434</f>
        <v>3.2365666585136297E-3</v>
      </c>
    </row>
    <row r="214" spans="1:7" x14ac:dyDescent="0.25">
      <c r="A214" s="21" t="s">
        <v>217</v>
      </c>
      <c r="B214" s="4">
        <v>3367</v>
      </c>
      <c r="C214" s="5">
        <v>424</v>
      </c>
      <c r="D214" s="5">
        <v>54</v>
      </c>
      <c r="E214" s="5">
        <v>478</v>
      </c>
      <c r="F214" s="9">
        <v>19807.5</v>
      </c>
      <c r="G214" s="70">
        <f>Table1[[#This Row],[Column6]]/$F$434</f>
        <v>8.952672060176058E-4</v>
      </c>
    </row>
    <row r="215" spans="1:7" x14ac:dyDescent="0.25">
      <c r="A215" s="21" t="s">
        <v>218</v>
      </c>
      <c r="B215" s="4">
        <v>3381</v>
      </c>
      <c r="C215" s="5">
        <v>724</v>
      </c>
      <c r="D215" s="5">
        <v>13</v>
      </c>
      <c r="E215" s="5">
        <v>737</v>
      </c>
      <c r="F215" s="9">
        <v>19005</v>
      </c>
      <c r="G215" s="70">
        <f>Table1[[#This Row],[Column6]]/$F$434</f>
        <v>8.5899549414941809E-4</v>
      </c>
    </row>
    <row r="216" spans="1:7" x14ac:dyDescent="0.25">
      <c r="A216" s="21" t="s">
        <v>219</v>
      </c>
      <c r="B216" s="4">
        <v>3409</v>
      </c>
      <c r="C216" s="6">
        <v>1297</v>
      </c>
      <c r="D216" s="5">
        <v>96</v>
      </c>
      <c r="E216" s="6">
        <v>1393</v>
      </c>
      <c r="F216" s="9">
        <v>116320</v>
      </c>
      <c r="G216" s="70">
        <f>Table1[[#This Row],[Column6]]/$F$434</f>
        <v>5.2574772891060412E-3</v>
      </c>
    </row>
    <row r="217" spans="1:7" x14ac:dyDescent="0.25">
      <c r="A217" s="21" t="s">
        <v>220</v>
      </c>
      <c r="B217" s="4">
        <v>3427</v>
      </c>
      <c r="C217" s="5">
        <v>224</v>
      </c>
      <c r="D217" s="5"/>
      <c r="E217" s="5">
        <v>224</v>
      </c>
      <c r="F217" s="9">
        <v>10615</v>
      </c>
      <c r="G217" s="70">
        <f>Table1[[#This Row],[Column6]]/$F$434</f>
        <v>4.797809613468073E-4</v>
      </c>
    </row>
    <row r="218" spans="1:7" x14ac:dyDescent="0.25">
      <c r="A218" s="21" t="s">
        <v>221</v>
      </c>
      <c r="B218" s="4">
        <v>3428</v>
      </c>
      <c r="C218" s="5">
        <v>887</v>
      </c>
      <c r="D218" s="5"/>
      <c r="E218" s="5">
        <v>887</v>
      </c>
      <c r="F218" s="9">
        <v>65846</v>
      </c>
      <c r="G218" s="70">
        <f>Table1[[#This Row],[Column6]]/$F$434</f>
        <v>2.976133507380299E-3</v>
      </c>
    </row>
    <row r="219" spans="1:7" x14ac:dyDescent="0.25">
      <c r="A219" s="21" t="s">
        <v>222</v>
      </c>
      <c r="B219" s="4">
        <v>3430</v>
      </c>
      <c r="C219" s="6">
        <v>1901</v>
      </c>
      <c r="D219" s="5">
        <v>91</v>
      </c>
      <c r="E219" s="6">
        <v>1992</v>
      </c>
      <c r="F219" s="9">
        <v>49657.5</v>
      </c>
      <c r="G219" s="70">
        <f>Table1[[#This Row],[Column6]]/$F$434</f>
        <v>2.2444392923296357E-3</v>
      </c>
    </row>
    <row r="220" spans="1:7" x14ac:dyDescent="0.25">
      <c r="A220" s="21" t="s">
        <v>223</v>
      </c>
      <c r="B220" s="4">
        <v>3434</v>
      </c>
      <c r="C220" s="5">
        <v>864</v>
      </c>
      <c r="D220" s="5"/>
      <c r="E220" s="5">
        <v>864</v>
      </c>
      <c r="F220" s="9">
        <v>71406.5</v>
      </c>
      <c r="G220" s="70">
        <f>Table1[[#This Row],[Column6]]/$F$434</f>
        <v>3.2274591819510877E-3</v>
      </c>
    </row>
    <row r="221" spans="1:7" x14ac:dyDescent="0.25">
      <c r="A221" s="21" t="s">
        <v>224</v>
      </c>
      <c r="B221" s="4">
        <v>3437</v>
      </c>
      <c r="C221" s="6">
        <v>2545</v>
      </c>
      <c r="D221" s="5">
        <v>133</v>
      </c>
      <c r="E221" s="6">
        <v>2678</v>
      </c>
      <c r="F221" s="9">
        <v>79195</v>
      </c>
      <c r="G221" s="70">
        <f>Table1[[#This Row],[Column6]]/$F$434</f>
        <v>3.5794868802506269E-3</v>
      </c>
    </row>
    <row r="222" spans="1:7" x14ac:dyDescent="0.25">
      <c r="A222" s="21" t="s">
        <v>225</v>
      </c>
      <c r="B222" s="4">
        <v>3444</v>
      </c>
      <c r="C222" s="6">
        <v>2205</v>
      </c>
      <c r="D222" s="5">
        <v>82</v>
      </c>
      <c r="E222" s="6">
        <v>2287</v>
      </c>
      <c r="F222" s="9">
        <v>99026.5</v>
      </c>
      <c r="G222" s="70">
        <f>Table1[[#This Row],[Column6]]/$F$434</f>
        <v>4.4758388477446646E-3</v>
      </c>
    </row>
    <row r="223" spans="1:7" x14ac:dyDescent="0.25">
      <c r="A223" s="21" t="s">
        <v>226</v>
      </c>
      <c r="B223" s="4">
        <v>3479</v>
      </c>
      <c r="C223" s="6">
        <v>2732</v>
      </c>
      <c r="D223" s="5">
        <v>256</v>
      </c>
      <c r="E223" s="6">
        <v>2988</v>
      </c>
      <c r="F223" s="9">
        <v>86082.5</v>
      </c>
      <c r="G223" s="70">
        <f>Table1[[#This Row],[Column6]]/$F$434</f>
        <v>3.8907908247891227E-3</v>
      </c>
    </row>
    <row r="224" spans="1:7" x14ac:dyDescent="0.25">
      <c r="A224" s="21" t="s">
        <v>227</v>
      </c>
      <c r="B224" s="4">
        <v>3484</v>
      </c>
      <c r="C224" s="5">
        <v>146</v>
      </c>
      <c r="D224" s="5"/>
      <c r="E224" s="5">
        <v>146</v>
      </c>
      <c r="F224" s="9">
        <v>14667.5</v>
      </c>
      <c r="G224" s="70">
        <f>Table1[[#This Row],[Column6]]/$F$434</f>
        <v>6.6294745648179897E-4</v>
      </c>
    </row>
    <row r="225" spans="1:7" x14ac:dyDescent="0.25">
      <c r="A225" s="21" t="s">
        <v>228</v>
      </c>
      <c r="B225" s="4">
        <v>3500</v>
      </c>
      <c r="C225" s="6">
        <v>1790</v>
      </c>
      <c r="D225" s="5">
        <v>85</v>
      </c>
      <c r="E225" s="6">
        <v>1875</v>
      </c>
      <c r="F225" s="9">
        <v>149277</v>
      </c>
      <c r="G225" s="70">
        <f>Table1[[#This Row],[Column6]]/$F$434</f>
        <v>6.7470807882211358E-3</v>
      </c>
    </row>
    <row r="226" spans="1:7" x14ac:dyDescent="0.25">
      <c r="A226" s="21" t="s">
        <v>229</v>
      </c>
      <c r="B226" s="4">
        <v>3528</v>
      </c>
      <c r="C226" s="5">
        <v>403</v>
      </c>
      <c r="D226" s="5">
        <v>39</v>
      </c>
      <c r="E226" s="5">
        <v>442</v>
      </c>
      <c r="F226" s="9">
        <v>14745</v>
      </c>
      <c r="G226" s="70">
        <f>Table1[[#This Row],[Column6]]/$F$434</f>
        <v>6.6645033208277661E-4</v>
      </c>
    </row>
    <row r="227" spans="1:7" x14ac:dyDescent="0.25">
      <c r="A227" s="21" t="s">
        <v>230</v>
      </c>
      <c r="B227" s="4">
        <v>3549</v>
      </c>
      <c r="C227" s="6">
        <v>4545</v>
      </c>
      <c r="D227" s="5">
        <v>445</v>
      </c>
      <c r="E227" s="6">
        <v>4990</v>
      </c>
      <c r="F227" s="9">
        <v>187265.5</v>
      </c>
      <c r="G227" s="70">
        <f>Table1[[#This Row],[Column6]]/$F$434</f>
        <v>8.4641000110306681E-3</v>
      </c>
    </row>
    <row r="228" spans="1:7" x14ac:dyDescent="0.25">
      <c r="A228" s="21" t="s">
        <v>231</v>
      </c>
      <c r="B228" s="4">
        <v>3612</v>
      </c>
      <c r="C228" s="6">
        <v>1761</v>
      </c>
      <c r="D228" s="5">
        <v>47</v>
      </c>
      <c r="E228" s="6">
        <v>1808</v>
      </c>
      <c r="F228" s="9">
        <v>79107.5</v>
      </c>
      <c r="G228" s="70">
        <f>Table1[[#This Row],[Column6]]/$F$434</f>
        <v>3.5755320207011359E-3</v>
      </c>
    </row>
    <row r="229" spans="1:7" x14ac:dyDescent="0.25">
      <c r="A229" s="21" t="s">
        <v>233</v>
      </c>
      <c r="B229" s="4">
        <v>3619</v>
      </c>
      <c r="C229" s="6">
        <v>57683</v>
      </c>
      <c r="D229" s="6">
        <v>6766</v>
      </c>
      <c r="E229" s="6">
        <v>64449</v>
      </c>
      <c r="F229" s="9">
        <v>2145886.5</v>
      </c>
      <c r="G229" s="70">
        <f>Table1[[#This Row],[Column6]]/$F$434</f>
        <v>9.6990625333126301E-2</v>
      </c>
    </row>
    <row r="230" spans="1:7" x14ac:dyDescent="0.25">
      <c r="A230" s="21" t="s">
        <v>236</v>
      </c>
      <c r="B230" s="4">
        <v>3633</v>
      </c>
      <c r="C230" s="5">
        <v>432</v>
      </c>
      <c r="D230" s="5"/>
      <c r="E230" s="5">
        <v>432</v>
      </c>
      <c r="F230" s="9">
        <v>18304</v>
      </c>
      <c r="G230" s="70">
        <f>Table1[[#This Row],[Column6]]/$F$434</f>
        <v>8.2731141935863978E-4</v>
      </c>
    </row>
    <row r="231" spans="1:7" x14ac:dyDescent="0.25">
      <c r="A231" s="21" t="s">
        <v>237</v>
      </c>
      <c r="B231" s="4">
        <v>3640</v>
      </c>
      <c r="C231" s="5">
        <v>591</v>
      </c>
      <c r="D231" s="5">
        <v>5</v>
      </c>
      <c r="E231" s="5">
        <v>596</v>
      </c>
      <c r="F231" s="9">
        <v>53992</v>
      </c>
      <c r="G231" s="70">
        <f>Table1[[#This Row],[Column6]]/$F$434</f>
        <v>2.440351734812701E-3</v>
      </c>
    </row>
    <row r="232" spans="1:7" x14ac:dyDescent="0.25">
      <c r="A232" s="21" t="s">
        <v>238</v>
      </c>
      <c r="B232" s="4">
        <v>3661</v>
      </c>
      <c r="C232" s="5">
        <v>600</v>
      </c>
      <c r="D232" s="5">
        <v>8</v>
      </c>
      <c r="E232" s="5">
        <v>608</v>
      </c>
      <c r="F232" s="9">
        <v>26334</v>
      </c>
      <c r="G232" s="70">
        <f>Table1[[#This Row],[Column6]]/$F$434</f>
        <v>1.1902545300147738E-3</v>
      </c>
    </row>
    <row r="233" spans="1:7" x14ac:dyDescent="0.25">
      <c r="A233" s="21" t="s">
        <v>239</v>
      </c>
      <c r="B233" s="4">
        <v>3668</v>
      </c>
      <c r="C233" s="5">
        <v>845</v>
      </c>
      <c r="D233" s="5"/>
      <c r="E233" s="5">
        <v>845</v>
      </c>
      <c r="F233" s="9">
        <v>39278</v>
      </c>
      <c r="G233" s="70">
        <f>Table1[[#This Row],[Column6]]/$F$434</f>
        <v>1.7753025529703152E-3</v>
      </c>
    </row>
    <row r="234" spans="1:7" x14ac:dyDescent="0.25">
      <c r="A234" s="21" t="s">
        <v>240</v>
      </c>
      <c r="B234" s="4">
        <v>3675</v>
      </c>
      <c r="C234" s="6">
        <v>2001</v>
      </c>
      <c r="D234" s="5"/>
      <c r="E234" s="6">
        <v>2001</v>
      </c>
      <c r="F234" s="9">
        <v>62100</v>
      </c>
      <c r="G234" s="70">
        <f>Table1[[#This Row],[Column6]]/$F$434</f>
        <v>2.8068203202672383E-3</v>
      </c>
    </row>
    <row r="235" spans="1:7" x14ac:dyDescent="0.25">
      <c r="A235" s="21" t="s">
        <v>241</v>
      </c>
      <c r="B235" s="4">
        <v>3682</v>
      </c>
      <c r="C235" s="6">
        <v>1311</v>
      </c>
      <c r="D235" s="5">
        <v>53</v>
      </c>
      <c r="E235" s="6">
        <v>1364</v>
      </c>
      <c r="F235" s="9">
        <v>42717</v>
      </c>
      <c r="G235" s="70">
        <f>Table1[[#This Row],[Column6]]/$F$434</f>
        <v>1.9307398328640196E-3</v>
      </c>
    </row>
    <row r="236" spans="1:7" x14ac:dyDescent="0.25">
      <c r="A236" s="21" t="s">
        <v>242</v>
      </c>
      <c r="B236" s="4">
        <v>3689</v>
      </c>
      <c r="C236" s="5">
        <v>537</v>
      </c>
      <c r="D236" s="5">
        <v>28</v>
      </c>
      <c r="E236" s="5">
        <v>565</v>
      </c>
      <c r="F236" s="9">
        <v>28761</v>
      </c>
      <c r="G236" s="70">
        <f>Table1[[#This Row],[Column6]]/$F$434</f>
        <v>1.2999510343189378E-3</v>
      </c>
    </row>
    <row r="237" spans="1:7" x14ac:dyDescent="0.25">
      <c r="A237" s="21" t="s">
        <v>243</v>
      </c>
      <c r="B237" s="4">
        <v>3696</v>
      </c>
      <c r="C237" s="5">
        <v>128</v>
      </c>
      <c r="D237" s="5"/>
      <c r="E237" s="5">
        <v>128</v>
      </c>
      <c r="F237" s="9">
        <v>5447.5</v>
      </c>
      <c r="G237" s="70">
        <f>Table1[[#This Row],[Column6]]/$F$434</f>
        <v>2.4621825595258907E-4</v>
      </c>
    </row>
    <row r="238" spans="1:7" x14ac:dyDescent="0.25">
      <c r="A238" s="21" t="s">
        <v>244</v>
      </c>
      <c r="B238" s="4">
        <v>3787</v>
      </c>
      <c r="C238" s="6">
        <v>1209</v>
      </c>
      <c r="D238" s="5">
        <v>18</v>
      </c>
      <c r="E238" s="6">
        <v>1227</v>
      </c>
      <c r="F238" s="9">
        <v>89765</v>
      </c>
      <c r="G238" s="70">
        <f>Table1[[#This Row],[Column6]]/$F$434</f>
        <v>4.0572339138291247E-3</v>
      </c>
    </row>
    <row r="239" spans="1:7" x14ac:dyDescent="0.25">
      <c r="A239" s="21" t="s">
        <v>245</v>
      </c>
      <c r="B239" s="4">
        <v>3794</v>
      </c>
      <c r="C239" s="6">
        <v>1199</v>
      </c>
      <c r="D239" s="5">
        <v>11</v>
      </c>
      <c r="E239" s="6">
        <v>1210</v>
      </c>
      <c r="F239" s="9">
        <v>54525.5</v>
      </c>
      <c r="G239" s="70">
        <f>Table1[[#This Row],[Column6]]/$F$434</f>
        <v>2.4644650784658825E-3</v>
      </c>
    </row>
    <row r="240" spans="1:7" x14ac:dyDescent="0.25">
      <c r="A240" s="21" t="s">
        <v>246</v>
      </c>
      <c r="B240" s="4">
        <v>3822</v>
      </c>
      <c r="C240" s="6">
        <v>3973</v>
      </c>
      <c r="D240" s="5">
        <v>138</v>
      </c>
      <c r="E240" s="6">
        <v>4111</v>
      </c>
      <c r="F240" s="9">
        <v>151102.5</v>
      </c>
      <c r="G240" s="70">
        <f>Table1[[#This Row],[Column6]]/$F$434</f>
        <v>6.8295904580222278E-3</v>
      </c>
    </row>
    <row r="241" spans="1:7" x14ac:dyDescent="0.25">
      <c r="A241" s="21" t="s">
        <v>247</v>
      </c>
      <c r="B241" s="4">
        <v>3857</v>
      </c>
      <c r="C241" s="6">
        <v>3859</v>
      </c>
      <c r="D241" s="5">
        <v>329</v>
      </c>
      <c r="E241" s="6">
        <v>4188</v>
      </c>
      <c r="F241" s="9">
        <v>123585</v>
      </c>
      <c r="G241" s="70">
        <f>Table1[[#This Row],[Column6]]/$F$434</f>
        <v>5.5858436277009121E-3</v>
      </c>
    </row>
    <row r="242" spans="1:7" x14ac:dyDescent="0.25">
      <c r="A242" s="21" t="s">
        <v>248</v>
      </c>
      <c r="B242" s="4">
        <v>3871</v>
      </c>
      <c r="C242" s="5">
        <v>567</v>
      </c>
      <c r="D242" s="5"/>
      <c r="E242" s="5">
        <v>567</v>
      </c>
      <c r="F242" s="9">
        <v>34595</v>
      </c>
      <c r="G242" s="70">
        <f>Table1[[#This Row],[Column6]]/$F$434</f>
        <v>1.5636384698815638E-3</v>
      </c>
    </row>
    <row r="243" spans="1:7" x14ac:dyDescent="0.25">
      <c r="A243" s="21" t="s">
        <v>249</v>
      </c>
      <c r="B243" s="4">
        <v>3892</v>
      </c>
      <c r="C243" s="6">
        <v>1761</v>
      </c>
      <c r="D243" s="5">
        <v>204</v>
      </c>
      <c r="E243" s="6">
        <v>1965</v>
      </c>
      <c r="F243" s="9">
        <v>74155</v>
      </c>
      <c r="G243" s="70">
        <f>Table1[[#This Row],[Column6]]/$F$434</f>
        <v>3.3516869701999525E-3</v>
      </c>
    </row>
    <row r="244" spans="1:7" x14ac:dyDescent="0.25">
      <c r="A244" s="21" t="s">
        <v>250</v>
      </c>
      <c r="B244" s="4">
        <v>3899</v>
      </c>
      <c r="C244" s="5">
        <v>457</v>
      </c>
      <c r="D244" s="5">
        <v>25</v>
      </c>
      <c r="E244" s="5">
        <v>482</v>
      </c>
      <c r="F244" s="9">
        <v>33195</v>
      </c>
      <c r="G244" s="70">
        <f>Table1[[#This Row],[Column6]]/$F$434</f>
        <v>1.5003607170897097E-3</v>
      </c>
    </row>
    <row r="245" spans="1:7" x14ac:dyDescent="0.25">
      <c r="A245" s="21" t="s">
        <v>251</v>
      </c>
      <c r="B245" s="4">
        <v>3906</v>
      </c>
      <c r="C245" s="5">
        <v>681</v>
      </c>
      <c r="D245" s="5">
        <v>31</v>
      </c>
      <c r="E245" s="5">
        <v>712</v>
      </c>
      <c r="F245" s="9">
        <v>63219</v>
      </c>
      <c r="G245" s="70">
        <f>Table1[[#This Row],[Column6]]/$F$434</f>
        <v>2.85739732410587E-3</v>
      </c>
    </row>
    <row r="246" spans="1:7" x14ac:dyDescent="0.25">
      <c r="A246" s="21" t="s">
        <v>252</v>
      </c>
      <c r="B246" s="4">
        <v>3913</v>
      </c>
      <c r="C246" s="5">
        <v>217</v>
      </c>
      <c r="D246" s="5"/>
      <c r="E246" s="5">
        <v>217</v>
      </c>
      <c r="F246" s="9">
        <v>6217.5</v>
      </c>
      <c r="G246" s="70">
        <f>Table1[[#This Row],[Column6]]/$F$434</f>
        <v>2.8102101998810878E-4</v>
      </c>
    </row>
    <row r="247" spans="1:7" x14ac:dyDescent="0.25">
      <c r="A247" s="21" t="s">
        <v>253</v>
      </c>
      <c r="B247" s="4">
        <v>3920</v>
      </c>
      <c r="C247" s="5">
        <v>331</v>
      </c>
      <c r="D247" s="5"/>
      <c r="E247" s="5">
        <v>331</v>
      </c>
      <c r="F247" s="9">
        <v>18339.5</v>
      </c>
      <c r="G247" s="70">
        <f>Table1[[#This Row],[Column6]]/$F$434</f>
        <v>8.2891596237586178E-4</v>
      </c>
    </row>
    <row r="248" spans="1:7" x14ac:dyDescent="0.25">
      <c r="A248" s="21" t="s">
        <v>254</v>
      </c>
      <c r="B248" s="4">
        <v>3925</v>
      </c>
      <c r="C248" s="6">
        <v>3323</v>
      </c>
      <c r="D248" s="5">
        <v>510</v>
      </c>
      <c r="E248" s="6">
        <v>3833</v>
      </c>
      <c r="F248" s="9">
        <v>106957.5</v>
      </c>
      <c r="G248" s="70">
        <f>Table1[[#This Row],[Column6]]/$F$434</f>
        <v>4.8343073173105176E-3</v>
      </c>
    </row>
    <row r="249" spans="1:7" x14ac:dyDescent="0.25">
      <c r="A249" s="21" t="s">
        <v>255</v>
      </c>
      <c r="B249" s="4">
        <v>3934</v>
      </c>
      <c r="C249" s="5">
        <v>697</v>
      </c>
      <c r="D249" s="5"/>
      <c r="E249" s="5">
        <v>697</v>
      </c>
      <c r="F249" s="9">
        <v>39140</v>
      </c>
      <c r="G249" s="70">
        <f>Table1[[#This Row],[Column6]]/$F$434</f>
        <v>1.7690651744808326E-3</v>
      </c>
    </row>
    <row r="250" spans="1:7" x14ac:dyDescent="0.25">
      <c r="A250" s="21" t="s">
        <v>256</v>
      </c>
      <c r="B250" s="4">
        <v>3941</v>
      </c>
      <c r="C250" s="5">
        <v>856</v>
      </c>
      <c r="D250" s="5">
        <v>97</v>
      </c>
      <c r="E250" s="5">
        <v>953</v>
      </c>
      <c r="F250" s="9">
        <v>112345</v>
      </c>
      <c r="G250" s="70">
        <f>Table1[[#This Row],[Column6]]/$F$434</f>
        <v>5.0778136695720268E-3</v>
      </c>
    </row>
    <row r="251" spans="1:7" x14ac:dyDescent="0.25">
      <c r="A251" s="21" t="s">
        <v>257</v>
      </c>
      <c r="B251" s="4">
        <v>3948</v>
      </c>
      <c r="C251" s="5">
        <v>452</v>
      </c>
      <c r="D251" s="5">
        <v>5</v>
      </c>
      <c r="E251" s="5">
        <v>457</v>
      </c>
      <c r="F251" s="9">
        <v>22805</v>
      </c>
      <c r="G251" s="70">
        <f>Table1[[#This Row],[Column6]]/$F$434</f>
        <v>1.0307493945844503E-3</v>
      </c>
    </row>
    <row r="252" spans="1:7" x14ac:dyDescent="0.25">
      <c r="A252" s="21" t="s">
        <v>258</v>
      </c>
      <c r="B252" s="4">
        <v>3955</v>
      </c>
      <c r="C252" s="6">
        <v>1136</v>
      </c>
      <c r="D252" s="5">
        <v>70</v>
      </c>
      <c r="E252" s="6">
        <v>1206</v>
      </c>
      <c r="F252" s="9">
        <v>62442.5</v>
      </c>
      <c r="G252" s="70">
        <f>Table1[[#This Row],[Column6]]/$F$434</f>
        <v>2.8223007705038168E-3</v>
      </c>
    </row>
    <row r="253" spans="1:7" x14ac:dyDescent="0.25">
      <c r="A253" s="21" t="s">
        <v>259</v>
      </c>
      <c r="B253" s="4">
        <v>3962</v>
      </c>
      <c r="C253" s="6">
        <v>2695</v>
      </c>
      <c r="D253" s="5">
        <v>55</v>
      </c>
      <c r="E253" s="6">
        <v>2750</v>
      </c>
      <c r="F253" s="9">
        <v>104985.5</v>
      </c>
      <c r="G253" s="70">
        <f>Table1[[#This Row],[Column6]]/$F$434</f>
        <v>4.745176082663706E-3</v>
      </c>
    </row>
    <row r="254" spans="1:7" x14ac:dyDescent="0.25">
      <c r="A254" s="21" t="s">
        <v>260</v>
      </c>
      <c r="B254" s="4">
        <v>3969</v>
      </c>
      <c r="C254" s="5">
        <v>373</v>
      </c>
      <c r="D254" s="5"/>
      <c r="E254" s="5">
        <v>373</v>
      </c>
      <c r="F254" s="9">
        <v>11352.5</v>
      </c>
      <c r="G254" s="70">
        <f>Table1[[#This Row],[Column6]]/$F$434</f>
        <v>5.1311477754965894E-4</v>
      </c>
    </row>
    <row r="255" spans="1:7" x14ac:dyDescent="0.25">
      <c r="A255" s="21" t="s">
        <v>261</v>
      </c>
      <c r="B255" s="4">
        <v>2177</v>
      </c>
      <c r="C255" s="5">
        <v>843</v>
      </c>
      <c r="D255" s="5">
        <v>297</v>
      </c>
      <c r="E255" s="6">
        <v>1140</v>
      </c>
      <c r="F255" s="9">
        <v>29960</v>
      </c>
      <c r="G255" s="70">
        <f>Table1[[#This Row],[Column6]]/$F$434</f>
        <v>1.3541439097456756E-3</v>
      </c>
    </row>
    <row r="256" spans="1:7" x14ac:dyDescent="0.25">
      <c r="A256" s="21" t="s">
        <v>262</v>
      </c>
      <c r="B256" s="4">
        <v>4690</v>
      </c>
      <c r="C256" s="5">
        <v>144</v>
      </c>
      <c r="D256" s="5"/>
      <c r="E256" s="5">
        <v>144</v>
      </c>
      <c r="F256" s="9">
        <v>5165</v>
      </c>
      <c r="G256" s="70">
        <f>Table1[[#This Row],[Column6]]/$F$434</f>
        <v>2.3344970940708995E-4</v>
      </c>
    </row>
    <row r="257" spans="1:7" x14ac:dyDescent="0.25">
      <c r="A257" s="21" t="s">
        <v>263</v>
      </c>
      <c r="B257" s="4">
        <v>2016</v>
      </c>
      <c r="C257" s="5">
        <v>418</v>
      </c>
      <c r="D257" s="5"/>
      <c r="E257" s="5">
        <v>418</v>
      </c>
      <c r="F257" s="9">
        <v>28858.5</v>
      </c>
      <c r="G257" s="70">
        <f>Table1[[#This Row],[Column6]]/$F$434</f>
        <v>1.3043578778169419E-3</v>
      </c>
    </row>
    <row r="258" spans="1:7" x14ac:dyDescent="0.25">
      <c r="A258" s="21" t="s">
        <v>264</v>
      </c>
      <c r="B258" s="4">
        <v>3983</v>
      </c>
      <c r="C258" s="5">
        <v>375</v>
      </c>
      <c r="D258" s="5">
        <v>46</v>
      </c>
      <c r="E258" s="5">
        <v>421</v>
      </c>
      <c r="F258" s="9">
        <v>17895</v>
      </c>
      <c r="G258" s="70">
        <f>Table1[[#This Row],[Column6]]/$F$434</f>
        <v>8.0882527586444814E-4</v>
      </c>
    </row>
    <row r="259" spans="1:7" x14ac:dyDescent="0.25">
      <c r="A259" s="21" t="s">
        <v>265</v>
      </c>
      <c r="B259" s="4">
        <v>3514</v>
      </c>
      <c r="C259" s="5">
        <v>327</v>
      </c>
      <c r="D259" s="5">
        <v>24</v>
      </c>
      <c r="E259" s="5">
        <v>351</v>
      </c>
      <c r="F259" s="9">
        <v>9240</v>
      </c>
      <c r="G259" s="70">
        <f>Table1[[#This Row],[Column6]]/$F$434</f>
        <v>4.1763316842623644E-4</v>
      </c>
    </row>
    <row r="260" spans="1:7" x14ac:dyDescent="0.25">
      <c r="A260" s="21" t="s">
        <v>266</v>
      </c>
      <c r="B260" s="4">
        <v>616</v>
      </c>
      <c r="C260" s="5">
        <v>138</v>
      </c>
      <c r="D260" s="5"/>
      <c r="E260" s="5">
        <v>138</v>
      </c>
      <c r="F260" s="9">
        <v>18217.5</v>
      </c>
      <c r="G260" s="70">
        <f>Table1[[#This Row],[Column6]]/$F$434</f>
        <v>8.2340175820400021E-4</v>
      </c>
    </row>
    <row r="261" spans="1:7" x14ac:dyDescent="0.25">
      <c r="A261" s="21" t="s">
        <v>267</v>
      </c>
      <c r="B261" s="4">
        <v>1945</v>
      </c>
      <c r="C261" s="5">
        <v>606</v>
      </c>
      <c r="D261" s="5">
        <v>23</v>
      </c>
      <c r="E261" s="5">
        <v>629</v>
      </c>
      <c r="F261" s="9">
        <v>18122</v>
      </c>
      <c r="G261" s="70">
        <f>Table1[[#This Row],[Column6]]/$F$434</f>
        <v>8.190853114956987E-4</v>
      </c>
    </row>
    <row r="262" spans="1:7" x14ac:dyDescent="0.25">
      <c r="A262" s="21" t="s">
        <v>268</v>
      </c>
      <c r="B262" s="4">
        <v>1526</v>
      </c>
      <c r="C262" s="6">
        <v>1081</v>
      </c>
      <c r="D262" s="5">
        <v>8</v>
      </c>
      <c r="E262" s="6">
        <v>1089</v>
      </c>
      <c r="F262" s="9">
        <v>119525</v>
      </c>
      <c r="G262" s="70">
        <f>Table1[[#This Row],[Column6]]/$F$434</f>
        <v>5.4023381446045354E-3</v>
      </c>
    </row>
    <row r="263" spans="1:7" x14ac:dyDescent="0.25">
      <c r="A263" s="21" t="s">
        <v>269</v>
      </c>
      <c r="B263" s="4">
        <v>3654</v>
      </c>
      <c r="C263" s="5">
        <v>305</v>
      </c>
      <c r="D263" s="5"/>
      <c r="E263" s="5">
        <v>305</v>
      </c>
      <c r="F263" s="9">
        <v>27015</v>
      </c>
      <c r="G263" s="70">
        <f>Table1[[#This Row],[Column6]]/$F$434</f>
        <v>1.2210346369085257E-3</v>
      </c>
    </row>
    <row r="264" spans="1:7" x14ac:dyDescent="0.25">
      <c r="A264" s="21" t="s">
        <v>270</v>
      </c>
      <c r="B264" s="4">
        <v>3990</v>
      </c>
      <c r="C264" s="5">
        <v>650</v>
      </c>
      <c r="D264" s="5"/>
      <c r="E264" s="5">
        <v>650</v>
      </c>
      <c r="F264" s="9">
        <v>34717.5</v>
      </c>
      <c r="G264" s="70">
        <f>Table1[[#This Row],[Column6]]/$F$434</f>
        <v>1.5691752732508509E-3</v>
      </c>
    </row>
    <row r="265" spans="1:7" x14ac:dyDescent="0.25">
      <c r="A265" s="21" t="s">
        <v>271</v>
      </c>
      <c r="B265" s="4">
        <v>4011</v>
      </c>
      <c r="C265" s="5">
        <v>73</v>
      </c>
      <c r="D265" s="5"/>
      <c r="E265" s="5">
        <v>73</v>
      </c>
      <c r="F265" s="9">
        <v>1492.5</v>
      </c>
      <c r="G265" s="70">
        <f>Table1[[#This Row],[Column6]]/$F$434</f>
        <v>6.7458604315601497E-5</v>
      </c>
    </row>
    <row r="266" spans="1:7" x14ac:dyDescent="0.25">
      <c r="A266" s="21" t="s">
        <v>272</v>
      </c>
      <c r="B266" s="4">
        <v>4018</v>
      </c>
      <c r="C266" s="6">
        <v>4957</v>
      </c>
      <c r="D266" s="5">
        <v>198</v>
      </c>
      <c r="E266" s="6">
        <v>5155</v>
      </c>
      <c r="F266" s="9">
        <v>139370.5</v>
      </c>
      <c r="G266" s="70">
        <f>Table1[[#This Row],[Column6]]/$F$434</f>
        <v>6.2993228896264918E-3</v>
      </c>
    </row>
    <row r="267" spans="1:7" x14ac:dyDescent="0.25">
      <c r="A267" s="21" t="s">
        <v>273</v>
      </c>
      <c r="B267" s="4">
        <v>4025</v>
      </c>
      <c r="C267" s="5">
        <v>436</v>
      </c>
      <c r="D267" s="5">
        <v>12</v>
      </c>
      <c r="E267" s="5">
        <v>448</v>
      </c>
      <c r="F267" s="9">
        <v>12580</v>
      </c>
      <c r="G267" s="70">
        <f>Table1[[#This Row],[Column6]]/$F$434</f>
        <v>5.685958072296595E-4</v>
      </c>
    </row>
    <row r="268" spans="1:7" x14ac:dyDescent="0.25">
      <c r="A268" s="21" t="s">
        <v>274</v>
      </c>
      <c r="B268" s="4">
        <v>4060</v>
      </c>
      <c r="C268" s="6">
        <v>3541</v>
      </c>
      <c r="D268" s="5">
        <v>142</v>
      </c>
      <c r="E268" s="6">
        <v>3683</v>
      </c>
      <c r="F268" s="9">
        <v>139335</v>
      </c>
      <c r="G268" s="70">
        <f>Table1[[#This Row],[Column6]]/$F$434</f>
        <v>6.2977183466092698E-3</v>
      </c>
    </row>
    <row r="269" spans="1:7" x14ac:dyDescent="0.25">
      <c r="A269" s="21" t="s">
        <v>275</v>
      </c>
      <c r="B269" s="4">
        <v>4067</v>
      </c>
      <c r="C269" s="5">
        <v>314</v>
      </c>
      <c r="D269" s="5"/>
      <c r="E269" s="5">
        <v>314</v>
      </c>
      <c r="F269" s="9">
        <v>22660</v>
      </c>
      <c r="G269" s="70">
        <f>Table1[[#This Row],[Column6]]/$F$434</f>
        <v>1.0241956273310084E-3</v>
      </c>
    </row>
    <row r="270" spans="1:7" x14ac:dyDescent="0.25">
      <c r="A270" s="21" t="s">
        <v>276</v>
      </c>
      <c r="B270" s="4">
        <v>4074</v>
      </c>
      <c r="C270" s="6">
        <v>1615</v>
      </c>
      <c r="D270" s="5">
        <v>44</v>
      </c>
      <c r="E270" s="6">
        <v>1659</v>
      </c>
      <c r="F270" s="9">
        <v>149959</v>
      </c>
      <c r="G270" s="70">
        <f>Table1[[#This Row],[Column6]]/$F$434</f>
        <v>6.7779060935097384E-3</v>
      </c>
    </row>
    <row r="271" spans="1:7" x14ac:dyDescent="0.25">
      <c r="A271" s="21" t="s">
        <v>277</v>
      </c>
      <c r="B271" s="4">
        <v>4088</v>
      </c>
      <c r="C271" s="6">
        <v>1139</v>
      </c>
      <c r="D271" s="5">
        <v>73</v>
      </c>
      <c r="E271" s="6">
        <v>1212</v>
      </c>
      <c r="F271" s="9">
        <v>46634.5</v>
      </c>
      <c r="G271" s="70">
        <f>Table1[[#This Row],[Column6]]/$F$434</f>
        <v>2.1078045446940824E-3</v>
      </c>
    </row>
    <row r="272" spans="1:7" x14ac:dyDescent="0.25">
      <c r="A272" s="21" t="s">
        <v>278</v>
      </c>
      <c r="B272" s="4">
        <v>4095</v>
      </c>
      <c r="C272" s="6">
        <v>1154</v>
      </c>
      <c r="D272" s="5">
        <v>81</v>
      </c>
      <c r="E272" s="6">
        <v>1235</v>
      </c>
      <c r="F272" s="9">
        <v>29757.5</v>
      </c>
      <c r="G272" s="70">
        <f>Table1[[#This Row],[Column6]]/$F$434</f>
        <v>1.3449912347882824E-3</v>
      </c>
    </row>
    <row r="273" spans="1:7" x14ac:dyDescent="0.25">
      <c r="A273" s="21" t="s">
        <v>279</v>
      </c>
      <c r="B273" s="4">
        <v>4137</v>
      </c>
      <c r="C273" s="5">
        <v>443</v>
      </c>
      <c r="D273" s="5">
        <v>67</v>
      </c>
      <c r="E273" s="5">
        <v>510</v>
      </c>
      <c r="F273" s="9">
        <v>29782.5</v>
      </c>
      <c r="G273" s="70">
        <f>Table1[[#This Row],[Column6]]/$F$434</f>
        <v>1.3461211946595656E-3</v>
      </c>
    </row>
    <row r="274" spans="1:7" x14ac:dyDescent="0.25">
      <c r="A274" s="21" t="s">
        <v>280</v>
      </c>
      <c r="B274" s="4">
        <v>4144</v>
      </c>
      <c r="C274" s="6">
        <v>1396</v>
      </c>
      <c r="D274" s="5"/>
      <c r="E274" s="6">
        <v>1396</v>
      </c>
      <c r="F274" s="9">
        <v>72990</v>
      </c>
      <c r="G274" s="70">
        <f>Table1[[#This Row],[Column6]]/$F$434</f>
        <v>3.2990308401981598E-3</v>
      </c>
    </row>
    <row r="275" spans="1:7" x14ac:dyDescent="0.25">
      <c r="A275" s="21" t="s">
        <v>281</v>
      </c>
      <c r="B275" s="4">
        <v>4165</v>
      </c>
      <c r="C275" s="6">
        <v>1969</v>
      </c>
      <c r="D275" s="5">
        <v>5</v>
      </c>
      <c r="E275" s="6">
        <v>1974</v>
      </c>
      <c r="F275" s="9">
        <v>102914</v>
      </c>
      <c r="G275" s="70">
        <f>Table1[[#This Row],[Column6]]/$F$434</f>
        <v>4.651547607729188E-3</v>
      </c>
    </row>
    <row r="276" spans="1:7" x14ac:dyDescent="0.25">
      <c r="A276" s="21" t="s">
        <v>282</v>
      </c>
      <c r="B276" s="4">
        <v>4179</v>
      </c>
      <c r="C276" s="6">
        <v>3733</v>
      </c>
      <c r="D276" s="5">
        <v>268</v>
      </c>
      <c r="E276" s="6">
        <v>4001</v>
      </c>
      <c r="F276" s="9">
        <v>141472.5</v>
      </c>
      <c r="G276" s="70">
        <f>Table1[[#This Row],[Column6]]/$F$434</f>
        <v>6.3943299156039753E-3</v>
      </c>
    </row>
    <row r="277" spans="1:7" x14ac:dyDescent="0.25">
      <c r="A277" s="21" t="s">
        <v>283</v>
      </c>
      <c r="B277" s="4">
        <v>4186</v>
      </c>
      <c r="C277" s="5">
        <v>639</v>
      </c>
      <c r="D277" s="5"/>
      <c r="E277" s="5">
        <v>639</v>
      </c>
      <c r="F277" s="9">
        <v>53185</v>
      </c>
      <c r="G277" s="70">
        <f>Table1[[#This Row],[Column6]]/$F$434</f>
        <v>2.403876630167682E-3</v>
      </c>
    </row>
    <row r="278" spans="1:7" x14ac:dyDescent="0.25">
      <c r="A278" s="21" t="s">
        <v>284</v>
      </c>
      <c r="B278" s="4">
        <v>4207</v>
      </c>
      <c r="C278" s="5">
        <v>312</v>
      </c>
      <c r="D278" s="5"/>
      <c r="E278" s="5">
        <v>312</v>
      </c>
      <c r="F278" s="9">
        <v>15547</v>
      </c>
      <c r="G278" s="70">
        <f>Table1[[#This Row],[Column6]]/$F$434</f>
        <v>7.0269944475353867E-4</v>
      </c>
    </row>
    <row r="279" spans="1:7" x14ac:dyDescent="0.25">
      <c r="A279" s="21" t="s">
        <v>285</v>
      </c>
      <c r="B279" s="4">
        <v>4221</v>
      </c>
      <c r="C279" s="5">
        <v>553</v>
      </c>
      <c r="D279" s="5"/>
      <c r="E279" s="5">
        <v>553</v>
      </c>
      <c r="F279" s="9">
        <v>18609.5</v>
      </c>
      <c r="G279" s="70">
        <f>Table1[[#This Row],[Column6]]/$F$434</f>
        <v>8.4111952898571936E-4</v>
      </c>
    </row>
    <row r="280" spans="1:7" x14ac:dyDescent="0.25">
      <c r="A280" s="21" t="s">
        <v>286</v>
      </c>
      <c r="B280" s="4">
        <v>4228</v>
      </c>
      <c r="C280" s="5">
        <v>599</v>
      </c>
      <c r="D280" s="5">
        <v>27</v>
      </c>
      <c r="E280" s="5">
        <v>626</v>
      </c>
      <c r="F280" s="9">
        <v>25930.5</v>
      </c>
      <c r="G280" s="70">
        <f>Table1[[#This Row],[Column6]]/$F$434</f>
        <v>1.1720169776922645E-3</v>
      </c>
    </row>
    <row r="281" spans="1:7" x14ac:dyDescent="0.25">
      <c r="A281" s="21" t="s">
        <v>287</v>
      </c>
      <c r="B281" s="4">
        <v>4235</v>
      </c>
      <c r="C281" s="5">
        <v>149</v>
      </c>
      <c r="D281" s="5"/>
      <c r="E281" s="5">
        <v>149</v>
      </c>
      <c r="F281" s="9">
        <v>5600</v>
      </c>
      <c r="G281" s="70">
        <f>Table1[[#This Row],[Column6]]/$F$434</f>
        <v>2.5311101116741599E-4</v>
      </c>
    </row>
    <row r="282" spans="1:7" x14ac:dyDescent="0.25">
      <c r="A282" s="21" t="s">
        <v>288</v>
      </c>
      <c r="B282" s="4">
        <v>4151</v>
      </c>
      <c r="C282" s="5">
        <v>418</v>
      </c>
      <c r="D282" s="5"/>
      <c r="E282" s="5">
        <v>418</v>
      </c>
      <c r="F282" s="9">
        <v>28750</v>
      </c>
      <c r="G282" s="70">
        <f>Table1[[#This Row],[Column6]]/$F$434</f>
        <v>1.2994538519755733E-3</v>
      </c>
    </row>
    <row r="283" spans="1:7" x14ac:dyDescent="0.25">
      <c r="A283" s="21" t="s">
        <v>289</v>
      </c>
      <c r="B283" s="4">
        <v>490</v>
      </c>
      <c r="C283" s="5">
        <v>344</v>
      </c>
      <c r="D283" s="5"/>
      <c r="E283" s="5">
        <v>344</v>
      </c>
      <c r="F283" s="9">
        <v>23135</v>
      </c>
      <c r="G283" s="70">
        <f>Table1[[#This Row],[Column6]]/$F$434</f>
        <v>1.0456648648853875E-3</v>
      </c>
    </row>
    <row r="284" spans="1:7" x14ac:dyDescent="0.25">
      <c r="A284" s="21" t="s">
        <v>290</v>
      </c>
      <c r="B284" s="4">
        <v>4270</v>
      </c>
      <c r="C284" s="5">
        <v>287</v>
      </c>
      <c r="D284" s="5"/>
      <c r="E284" s="5">
        <v>287</v>
      </c>
      <c r="F284" s="9">
        <v>15569.5</v>
      </c>
      <c r="G284" s="70">
        <f>Table1[[#This Row],[Column6]]/$F$434</f>
        <v>7.0371640863769352E-4</v>
      </c>
    </row>
    <row r="285" spans="1:7" x14ac:dyDescent="0.25">
      <c r="A285" s="21" t="s">
        <v>291</v>
      </c>
      <c r="B285" s="4">
        <v>4305</v>
      </c>
      <c r="C285" s="5">
        <v>605</v>
      </c>
      <c r="D285" s="5">
        <v>17</v>
      </c>
      <c r="E285" s="5">
        <v>622</v>
      </c>
      <c r="F285" s="9">
        <v>32265</v>
      </c>
      <c r="G285" s="70">
        <f>Table1[[#This Row],[Column6]]/$F$434</f>
        <v>1.4583262098779781E-3</v>
      </c>
    </row>
    <row r="286" spans="1:7" x14ac:dyDescent="0.25">
      <c r="A286" s="21" t="s">
        <v>292</v>
      </c>
      <c r="B286" s="4">
        <v>4312</v>
      </c>
      <c r="C286" s="6">
        <v>2082</v>
      </c>
      <c r="D286" s="5">
        <v>188</v>
      </c>
      <c r="E286" s="6">
        <v>2270</v>
      </c>
      <c r="F286" s="9">
        <v>76885</v>
      </c>
      <c r="G286" s="70">
        <f>Table1[[#This Row],[Column6]]/$F$434</f>
        <v>3.4750785881440677E-3</v>
      </c>
    </row>
    <row r="287" spans="1:7" x14ac:dyDescent="0.25">
      <c r="A287" s="21" t="s">
        <v>293</v>
      </c>
      <c r="B287" s="4">
        <v>4330</v>
      </c>
      <c r="C287" s="5">
        <v>149</v>
      </c>
      <c r="D287" s="5"/>
      <c r="E287" s="5">
        <v>149</v>
      </c>
      <c r="F287" s="9">
        <v>7777.5</v>
      </c>
      <c r="G287" s="70">
        <f>Table1[[#This Row],[Column6]]/$F$434</f>
        <v>3.5153051595617467E-4</v>
      </c>
    </row>
    <row r="288" spans="1:7" x14ac:dyDescent="0.25">
      <c r="A288" s="21" t="s">
        <v>294</v>
      </c>
      <c r="B288" s="4">
        <v>4347</v>
      </c>
      <c r="C288" s="5">
        <v>524</v>
      </c>
      <c r="D288" s="5"/>
      <c r="E288" s="5">
        <v>524</v>
      </c>
      <c r="F288" s="9">
        <v>56579</v>
      </c>
      <c r="G288" s="70">
        <f>Table1[[#This Row],[Column6]]/$F$434</f>
        <v>2.5572799822930767E-3</v>
      </c>
    </row>
    <row r="289" spans="1:7" x14ac:dyDescent="0.25">
      <c r="A289" s="21" t="s">
        <v>295</v>
      </c>
      <c r="B289" s="4">
        <v>4368</v>
      </c>
      <c r="C289" s="5">
        <v>559</v>
      </c>
      <c r="D289" s="5"/>
      <c r="E289" s="5">
        <v>559</v>
      </c>
      <c r="F289" s="9">
        <v>36520</v>
      </c>
      <c r="G289" s="70">
        <f>Table1[[#This Row],[Column6]]/$F$434</f>
        <v>1.650645379970363E-3</v>
      </c>
    </row>
    <row r="290" spans="1:7" x14ac:dyDescent="0.25">
      <c r="A290" s="21" t="s">
        <v>296</v>
      </c>
      <c r="B290" s="4">
        <v>4389</v>
      </c>
      <c r="C290" s="5">
        <v>719</v>
      </c>
      <c r="D290" s="5">
        <v>19</v>
      </c>
      <c r="E290" s="5">
        <v>738</v>
      </c>
      <c r="F290" s="9">
        <v>34362.5</v>
      </c>
      <c r="G290" s="70">
        <f>Table1[[#This Row],[Column6]]/$F$434</f>
        <v>1.5531298430786309E-3</v>
      </c>
    </row>
    <row r="291" spans="1:7" x14ac:dyDescent="0.25">
      <c r="A291" s="21" t="s">
        <v>297</v>
      </c>
      <c r="B291" s="4">
        <v>4459</v>
      </c>
      <c r="C291" s="5">
        <v>339</v>
      </c>
      <c r="D291" s="5">
        <v>10</v>
      </c>
      <c r="E291" s="5">
        <v>349</v>
      </c>
      <c r="F291" s="9">
        <v>15609.5</v>
      </c>
      <c r="G291" s="70">
        <f>Table1[[#This Row],[Column6]]/$F$434</f>
        <v>7.0552434443174649E-4</v>
      </c>
    </row>
    <row r="292" spans="1:7" x14ac:dyDescent="0.25">
      <c r="A292" s="21" t="s">
        <v>298</v>
      </c>
      <c r="B292" s="4">
        <v>4473</v>
      </c>
      <c r="C292" s="6">
        <v>1062</v>
      </c>
      <c r="D292" s="5">
        <v>74</v>
      </c>
      <c r="E292" s="6">
        <v>1136</v>
      </c>
      <c r="F292" s="9">
        <v>54719</v>
      </c>
      <c r="G292" s="70">
        <f>Table1[[#This Row],[Column6]]/$F$434</f>
        <v>2.4732109678696139E-3</v>
      </c>
    </row>
    <row r="293" spans="1:7" x14ac:dyDescent="0.25">
      <c r="A293" s="21" t="s">
        <v>299</v>
      </c>
      <c r="B293" s="4">
        <v>4508</v>
      </c>
      <c r="C293" s="5">
        <v>118</v>
      </c>
      <c r="D293" s="5">
        <v>15</v>
      </c>
      <c r="E293" s="5">
        <v>133</v>
      </c>
      <c r="F293" s="9">
        <v>10585</v>
      </c>
      <c r="G293" s="70">
        <f>Table1[[#This Row],[Column6]]/$F$434</f>
        <v>4.784250095012676E-4</v>
      </c>
    </row>
    <row r="294" spans="1:7" x14ac:dyDescent="0.25">
      <c r="A294" s="21" t="s">
        <v>300</v>
      </c>
      <c r="B294" s="4">
        <v>4515</v>
      </c>
      <c r="C294" s="6">
        <v>1204</v>
      </c>
      <c r="D294" s="5">
        <v>67</v>
      </c>
      <c r="E294" s="6">
        <v>1271</v>
      </c>
      <c r="F294" s="9">
        <v>31834.5</v>
      </c>
      <c r="G294" s="70">
        <f>Table1[[#This Row],[Column6]]/$F$434</f>
        <v>1.438868300894483E-3</v>
      </c>
    </row>
    <row r="295" spans="1:7" x14ac:dyDescent="0.25">
      <c r="A295" s="21" t="s">
        <v>301</v>
      </c>
      <c r="B295" s="4">
        <v>4501</v>
      </c>
      <c r="C295" s="6">
        <v>1218</v>
      </c>
      <c r="D295" s="5">
        <v>64</v>
      </c>
      <c r="E295" s="6">
        <v>1282</v>
      </c>
      <c r="F295" s="9">
        <v>73382.5</v>
      </c>
      <c r="G295" s="70">
        <f>Table1[[#This Row],[Column6]]/$F$434</f>
        <v>3.3167712101773044E-3</v>
      </c>
    </row>
    <row r="296" spans="1:7" x14ac:dyDescent="0.25">
      <c r="A296" s="21" t="s">
        <v>302</v>
      </c>
      <c r="B296" s="4">
        <v>4529</v>
      </c>
      <c r="C296" s="5">
        <v>247</v>
      </c>
      <c r="D296" s="5">
        <v>24</v>
      </c>
      <c r="E296" s="5">
        <v>271</v>
      </c>
      <c r="F296" s="9">
        <v>11025</v>
      </c>
      <c r="G296" s="70">
        <f>Table1[[#This Row],[Column6]]/$F$434</f>
        <v>4.9831230323585027E-4</v>
      </c>
    </row>
    <row r="297" spans="1:7" x14ac:dyDescent="0.25">
      <c r="A297" s="21" t="s">
        <v>303</v>
      </c>
      <c r="B297" s="4">
        <v>4536</v>
      </c>
      <c r="C297" s="5">
        <v>708</v>
      </c>
      <c r="D297" s="5"/>
      <c r="E297" s="5">
        <v>708</v>
      </c>
      <c r="F297" s="9">
        <v>26645</v>
      </c>
      <c r="G297" s="70">
        <f>Table1[[#This Row],[Column6]]/$F$434</f>
        <v>1.2043112308135356E-3</v>
      </c>
    </row>
    <row r="298" spans="1:7" x14ac:dyDescent="0.25">
      <c r="A298" s="21" t="s">
        <v>304</v>
      </c>
      <c r="B298" s="4">
        <v>4543</v>
      </c>
      <c r="C298" s="5">
        <v>873</v>
      </c>
      <c r="D298" s="5">
        <v>50</v>
      </c>
      <c r="E298" s="5">
        <v>923</v>
      </c>
      <c r="F298" s="9">
        <v>36399.5</v>
      </c>
      <c r="G298" s="70">
        <f>Table1[[#This Row],[Column6]]/$F$434</f>
        <v>1.6451989733907784E-3</v>
      </c>
    </row>
    <row r="299" spans="1:7" x14ac:dyDescent="0.25">
      <c r="A299" s="21" t="s">
        <v>305</v>
      </c>
      <c r="B299" s="4">
        <v>4557</v>
      </c>
      <c r="C299" s="5">
        <v>232</v>
      </c>
      <c r="D299" s="5"/>
      <c r="E299" s="5">
        <v>232</v>
      </c>
      <c r="F299" s="9">
        <v>8655.5</v>
      </c>
      <c r="G299" s="70">
        <f>Table1[[#This Row],[Column6]]/$F$434</f>
        <v>3.9121470663563735E-4</v>
      </c>
    </row>
    <row r="300" spans="1:7" x14ac:dyDescent="0.25">
      <c r="A300" s="21" t="s">
        <v>306</v>
      </c>
      <c r="B300" s="4">
        <v>4571</v>
      </c>
      <c r="C300" s="5">
        <v>423</v>
      </c>
      <c r="D300" s="5"/>
      <c r="E300" s="5">
        <v>423</v>
      </c>
      <c r="F300" s="9">
        <v>45554.5</v>
      </c>
      <c r="G300" s="70">
        <f>Table1[[#This Row],[Column6]]/$F$434</f>
        <v>2.0589902782546521E-3</v>
      </c>
    </row>
    <row r="301" spans="1:7" x14ac:dyDescent="0.25">
      <c r="A301" s="21" t="s">
        <v>307</v>
      </c>
      <c r="B301" s="4">
        <v>4578</v>
      </c>
      <c r="C301" s="6">
        <v>1154</v>
      </c>
      <c r="D301" s="5">
        <v>65</v>
      </c>
      <c r="E301" s="6">
        <v>1219</v>
      </c>
      <c r="F301" s="9">
        <v>52661.5</v>
      </c>
      <c r="G301" s="70">
        <f>Table1[[#This Row],[Column6]]/$F$434</f>
        <v>2.3802152704630137E-3</v>
      </c>
    </row>
    <row r="302" spans="1:7" x14ac:dyDescent="0.25">
      <c r="A302" s="21" t="s">
        <v>308</v>
      </c>
      <c r="B302" s="4">
        <v>4606</v>
      </c>
      <c r="C302" s="5">
        <v>176</v>
      </c>
      <c r="D302" s="5">
        <v>32</v>
      </c>
      <c r="E302" s="5">
        <v>208</v>
      </c>
      <c r="F302" s="9">
        <v>8530</v>
      </c>
      <c r="G302" s="70">
        <f>Table1[[#This Row],[Column6]]/$F$434</f>
        <v>3.8554230808179619E-4</v>
      </c>
    </row>
    <row r="303" spans="1:7" x14ac:dyDescent="0.25">
      <c r="A303" s="21" t="s">
        <v>309</v>
      </c>
      <c r="B303" s="4">
        <v>4613</v>
      </c>
      <c r="C303" s="6">
        <v>2529</v>
      </c>
      <c r="D303" s="5">
        <v>92</v>
      </c>
      <c r="E303" s="6">
        <v>2621</v>
      </c>
      <c r="F303" s="9">
        <v>187860</v>
      </c>
      <c r="G303" s="70">
        <f>Table1[[#This Row],[Column6]]/$F$434</f>
        <v>8.4909704567697804E-3</v>
      </c>
    </row>
    <row r="304" spans="1:7" x14ac:dyDescent="0.25">
      <c r="A304" s="21" t="s">
        <v>310</v>
      </c>
      <c r="B304" s="4">
        <v>4620</v>
      </c>
      <c r="C304" s="6">
        <v>8873</v>
      </c>
      <c r="D304" s="6">
        <v>1732</v>
      </c>
      <c r="E304" s="6">
        <v>10605</v>
      </c>
      <c r="F304" s="9">
        <v>386902.5</v>
      </c>
      <c r="G304" s="70">
        <f>Table1[[#This Row],[Column6]]/$F$434</f>
        <v>1.7487371963964497E-2</v>
      </c>
    </row>
    <row r="305" spans="1:7" x14ac:dyDescent="0.25">
      <c r="A305" s="21" t="s">
        <v>311</v>
      </c>
      <c r="B305" s="4">
        <v>4627</v>
      </c>
      <c r="C305" s="5">
        <v>559</v>
      </c>
      <c r="D305" s="5"/>
      <c r="E305" s="5">
        <v>559</v>
      </c>
      <c r="F305" s="9">
        <v>17169</v>
      </c>
      <c r="G305" s="70">
        <f>Table1[[#This Row],[Column6]]/$F$434</f>
        <v>7.7601124120238668E-4</v>
      </c>
    </row>
    <row r="306" spans="1:7" x14ac:dyDescent="0.25">
      <c r="A306" s="21" t="s">
        <v>312</v>
      </c>
      <c r="B306" s="4">
        <v>4634</v>
      </c>
      <c r="C306" s="5">
        <v>157</v>
      </c>
      <c r="D306" s="5">
        <v>28</v>
      </c>
      <c r="E306" s="5">
        <v>185</v>
      </c>
      <c r="F306" s="9">
        <v>7715</v>
      </c>
      <c r="G306" s="70">
        <f>Table1[[#This Row],[Column6]]/$F$434</f>
        <v>3.4870561627796685E-4</v>
      </c>
    </row>
    <row r="307" spans="1:7" x14ac:dyDescent="0.25">
      <c r="A307" s="21" t="s">
        <v>313</v>
      </c>
      <c r="B307" s="4">
        <v>4641</v>
      </c>
      <c r="C307" s="5">
        <v>702</v>
      </c>
      <c r="D307" s="5">
        <v>44</v>
      </c>
      <c r="E307" s="5">
        <v>746</v>
      </c>
      <c r="F307" s="9">
        <v>26328</v>
      </c>
      <c r="G307" s="70">
        <f>Table1[[#This Row],[Column6]]/$F$434</f>
        <v>1.1899833396456659E-3</v>
      </c>
    </row>
    <row r="308" spans="1:7" x14ac:dyDescent="0.25">
      <c r="A308" s="21" t="s">
        <v>314</v>
      </c>
      <c r="B308" s="4">
        <v>4686</v>
      </c>
      <c r="C308" s="5">
        <v>349</v>
      </c>
      <c r="D308" s="5">
        <v>8</v>
      </c>
      <c r="E308" s="5">
        <v>357</v>
      </c>
      <c r="F308" s="9">
        <v>10830</v>
      </c>
      <c r="G308" s="70">
        <f>Table1[[#This Row],[Column6]]/$F$434</f>
        <v>4.8949861623984203E-4</v>
      </c>
    </row>
    <row r="309" spans="1:7" x14ac:dyDescent="0.25">
      <c r="A309" s="21" t="s">
        <v>315</v>
      </c>
      <c r="B309" s="4">
        <v>4753</v>
      </c>
      <c r="C309" s="6">
        <v>1927</v>
      </c>
      <c r="D309" s="5">
        <v>167</v>
      </c>
      <c r="E309" s="6">
        <v>2094</v>
      </c>
      <c r="F309" s="9">
        <v>119508.5</v>
      </c>
      <c r="G309" s="70">
        <f>Table1[[#This Row],[Column6]]/$F$434</f>
        <v>5.4015923710894883E-3</v>
      </c>
    </row>
    <row r="310" spans="1:7" x14ac:dyDescent="0.25">
      <c r="A310" s="21" t="s">
        <v>316</v>
      </c>
      <c r="B310" s="4">
        <v>4760</v>
      </c>
      <c r="C310" s="5">
        <v>504</v>
      </c>
      <c r="D310" s="5">
        <v>81</v>
      </c>
      <c r="E310" s="5">
        <v>585</v>
      </c>
      <c r="F310" s="9">
        <v>38822.5</v>
      </c>
      <c r="G310" s="70">
        <f>Table1[[#This Row],[Column6]]/$F$434</f>
        <v>1.7547146841155371E-3</v>
      </c>
    </row>
    <row r="311" spans="1:7" x14ac:dyDescent="0.25">
      <c r="A311" s="21" t="s">
        <v>317</v>
      </c>
      <c r="B311" s="4">
        <v>4781</v>
      </c>
      <c r="C311" s="6">
        <v>1939</v>
      </c>
      <c r="D311" s="5">
        <v>54</v>
      </c>
      <c r="E311" s="6">
        <v>1993</v>
      </c>
      <c r="F311" s="9">
        <v>97588</v>
      </c>
      <c r="G311" s="70">
        <f>Table1[[#This Row],[Column6]]/$F$434</f>
        <v>4.4108209567510345E-3</v>
      </c>
    </row>
    <row r="312" spans="1:7" x14ac:dyDescent="0.25">
      <c r="A312" s="21" t="s">
        <v>318</v>
      </c>
      <c r="B312" s="4">
        <v>4795</v>
      </c>
      <c r="C312" s="5">
        <v>301</v>
      </c>
      <c r="D312" s="5"/>
      <c r="E312" s="5">
        <v>301</v>
      </c>
      <c r="F312" s="9">
        <v>22547.5</v>
      </c>
      <c r="G312" s="70">
        <f>Table1[[#This Row],[Column6]]/$F$434</f>
        <v>1.0191108079102343E-3</v>
      </c>
    </row>
    <row r="313" spans="1:7" x14ac:dyDescent="0.25">
      <c r="A313" s="21" t="s">
        <v>319</v>
      </c>
      <c r="B313" s="4">
        <v>4802</v>
      </c>
      <c r="C313" s="6">
        <v>1885</v>
      </c>
      <c r="D313" s="5">
        <v>101</v>
      </c>
      <c r="E313" s="6">
        <v>1986</v>
      </c>
      <c r="F313" s="9">
        <v>66646</v>
      </c>
      <c r="G313" s="70">
        <f>Table1[[#This Row],[Column6]]/$F$434</f>
        <v>3.0122922232613584E-3</v>
      </c>
    </row>
    <row r="314" spans="1:7" x14ac:dyDescent="0.25">
      <c r="A314" s="21" t="s">
        <v>320</v>
      </c>
      <c r="B314" s="4">
        <v>4820</v>
      </c>
      <c r="C314" s="5">
        <v>397</v>
      </c>
      <c r="D314" s="5">
        <v>45</v>
      </c>
      <c r="E314" s="5">
        <v>442</v>
      </c>
      <c r="F314" s="9">
        <v>18145</v>
      </c>
      <c r="G314" s="70">
        <f>Table1[[#This Row],[Column6]]/$F$434</f>
        <v>8.2012487457727918E-4</v>
      </c>
    </row>
    <row r="315" spans="1:7" x14ac:dyDescent="0.25">
      <c r="A315" s="21" t="s">
        <v>321</v>
      </c>
      <c r="B315" s="4">
        <v>4851</v>
      </c>
      <c r="C315" s="6">
        <v>1032</v>
      </c>
      <c r="D315" s="5">
        <v>87</v>
      </c>
      <c r="E315" s="6">
        <v>1119</v>
      </c>
      <c r="F315" s="9">
        <v>82337.5</v>
      </c>
      <c r="G315" s="70">
        <f>Table1[[#This Row],[Column6]]/$F$434</f>
        <v>3.7215228360709136E-3</v>
      </c>
    </row>
    <row r="316" spans="1:7" x14ac:dyDescent="0.25">
      <c r="A316" s="21" t="s">
        <v>322</v>
      </c>
      <c r="B316" s="4">
        <v>3122</v>
      </c>
      <c r="C316" s="5">
        <v>418</v>
      </c>
      <c r="D316" s="5">
        <v>10</v>
      </c>
      <c r="E316" s="5">
        <v>428</v>
      </c>
      <c r="F316" s="9">
        <v>10610</v>
      </c>
      <c r="G316" s="70">
        <f>Table1[[#This Row],[Column6]]/$F$434</f>
        <v>4.7955496937255069E-4</v>
      </c>
    </row>
    <row r="317" spans="1:7" x14ac:dyDescent="0.25">
      <c r="A317" s="21" t="s">
        <v>323</v>
      </c>
      <c r="B317" s="4">
        <v>4865</v>
      </c>
      <c r="C317" s="5">
        <v>295</v>
      </c>
      <c r="D317" s="5"/>
      <c r="E317" s="5">
        <v>295</v>
      </c>
      <c r="F317" s="9">
        <v>11143</v>
      </c>
      <c r="G317" s="70">
        <f>Table1[[#This Row],[Column6]]/$F$434</f>
        <v>5.0364571382830652E-4</v>
      </c>
    </row>
    <row r="318" spans="1:7" x14ac:dyDescent="0.25">
      <c r="A318" s="21" t="s">
        <v>324</v>
      </c>
      <c r="B318" s="4">
        <v>4872</v>
      </c>
      <c r="C318" s="5">
        <v>933</v>
      </c>
      <c r="D318" s="5">
        <v>16</v>
      </c>
      <c r="E318" s="5">
        <v>949</v>
      </c>
      <c r="F318" s="9">
        <v>28621</v>
      </c>
      <c r="G318" s="70">
        <f>Table1[[#This Row],[Column6]]/$F$434</f>
        <v>1.2936232590397524E-3</v>
      </c>
    </row>
    <row r="319" spans="1:7" x14ac:dyDescent="0.25">
      <c r="A319" s="21" t="s">
        <v>325</v>
      </c>
      <c r="B319" s="4">
        <v>4893</v>
      </c>
      <c r="C319" s="6">
        <v>1594</v>
      </c>
      <c r="D319" s="5">
        <v>13</v>
      </c>
      <c r="E319" s="6">
        <v>1607</v>
      </c>
      <c r="F319" s="9">
        <v>81345</v>
      </c>
      <c r="G319" s="70">
        <f>Table1[[#This Row],[Column6]]/$F$434</f>
        <v>3.6766634291809743E-3</v>
      </c>
    </row>
    <row r="320" spans="1:7" x14ac:dyDescent="0.25">
      <c r="A320" s="21" t="s">
        <v>326</v>
      </c>
      <c r="B320" s="4">
        <v>4904</v>
      </c>
      <c r="C320" s="5">
        <v>577</v>
      </c>
      <c r="D320" s="5">
        <v>35</v>
      </c>
      <c r="E320" s="5">
        <v>612</v>
      </c>
      <c r="F320" s="9">
        <v>36905.5</v>
      </c>
      <c r="G320" s="70">
        <f>Table1[[#This Row],[Column6]]/$F$434</f>
        <v>1.6680693611855484E-3</v>
      </c>
    </row>
    <row r="321" spans="1:7" x14ac:dyDescent="0.25">
      <c r="A321" s="21" t="s">
        <v>327</v>
      </c>
      <c r="B321" s="4">
        <v>5523</v>
      </c>
      <c r="C321" s="5">
        <v>978</v>
      </c>
      <c r="D321" s="5">
        <v>121</v>
      </c>
      <c r="E321" s="6">
        <v>1099</v>
      </c>
      <c r="F321" s="9">
        <v>75844</v>
      </c>
      <c r="G321" s="70">
        <f>Table1[[#This Row],[Column6]]/$F$434</f>
        <v>3.4280270591038392E-3</v>
      </c>
    </row>
    <row r="322" spans="1:7" x14ac:dyDescent="0.25">
      <c r="A322" s="21" t="s">
        <v>328</v>
      </c>
      <c r="B322" s="4">
        <v>3850</v>
      </c>
      <c r="C322" s="5">
        <v>516</v>
      </c>
      <c r="D322" s="5"/>
      <c r="E322" s="5">
        <v>516</v>
      </c>
      <c r="F322" s="9">
        <v>28511</v>
      </c>
      <c r="G322" s="70">
        <f>Table1[[#This Row],[Column6]]/$F$434</f>
        <v>1.2886514356061068E-3</v>
      </c>
    </row>
    <row r="323" spans="1:7" x14ac:dyDescent="0.25">
      <c r="A323" s="21" t="s">
        <v>329</v>
      </c>
      <c r="B323" s="4">
        <v>4956</v>
      </c>
      <c r="C323" s="5">
        <v>862</v>
      </c>
      <c r="D323" s="5">
        <v>17</v>
      </c>
      <c r="E323" s="5">
        <v>879</v>
      </c>
      <c r="F323" s="9">
        <v>41617</v>
      </c>
      <c r="G323" s="70">
        <f>Table1[[#This Row],[Column6]]/$F$434</f>
        <v>1.8810215985275629E-3</v>
      </c>
    </row>
    <row r="324" spans="1:7" x14ac:dyDescent="0.25">
      <c r="A324" s="21" t="s">
        <v>330</v>
      </c>
      <c r="B324" s="4">
        <v>4963</v>
      </c>
      <c r="C324" s="5">
        <v>384</v>
      </c>
      <c r="D324" s="5">
        <v>12</v>
      </c>
      <c r="E324" s="5">
        <v>396</v>
      </c>
      <c r="F324" s="9">
        <v>39712.5</v>
      </c>
      <c r="G324" s="70">
        <f>Table1[[#This Row],[Column6]]/$F$434</f>
        <v>1.7949412555332157E-3</v>
      </c>
    </row>
    <row r="325" spans="1:7" x14ac:dyDescent="0.25">
      <c r="A325" s="21" t="s">
        <v>331</v>
      </c>
      <c r="B325" s="4">
        <v>1673</v>
      </c>
      <c r="C325" s="5">
        <v>375</v>
      </c>
      <c r="D325" s="5"/>
      <c r="E325" s="5">
        <v>375</v>
      </c>
      <c r="F325" s="9">
        <v>21414.5</v>
      </c>
      <c r="G325" s="70">
        <f>Table1[[#This Row],[Column6]]/$F$434</f>
        <v>9.6790102654368399E-4</v>
      </c>
    </row>
    <row r="326" spans="1:7" x14ac:dyDescent="0.25">
      <c r="A326" s="21" t="s">
        <v>332</v>
      </c>
      <c r="B326" s="4">
        <v>4998</v>
      </c>
      <c r="C326" s="5">
        <v>61</v>
      </c>
      <c r="D326" s="5"/>
      <c r="E326" s="5">
        <v>61</v>
      </c>
      <c r="F326" s="9">
        <v>1655</v>
      </c>
      <c r="G326" s="70">
        <f>Table1[[#This Row],[Column6]]/$F$434</f>
        <v>7.4803343478941695E-5</v>
      </c>
    </row>
    <row r="327" spans="1:7" x14ac:dyDescent="0.25">
      <c r="A327" s="21" t="s">
        <v>333</v>
      </c>
      <c r="B327" s="4">
        <v>2422</v>
      </c>
      <c r="C327" s="6">
        <v>1034</v>
      </c>
      <c r="D327" s="5"/>
      <c r="E327" s="6">
        <v>1034</v>
      </c>
      <c r="F327" s="9">
        <v>50337.5</v>
      </c>
      <c r="G327" s="70">
        <f>Table1[[#This Row],[Column6]]/$F$434</f>
        <v>2.2751742008285361E-3</v>
      </c>
    </row>
    <row r="328" spans="1:7" x14ac:dyDescent="0.25">
      <c r="A328" s="21" t="s">
        <v>334</v>
      </c>
      <c r="B328" s="4">
        <v>5019</v>
      </c>
      <c r="C328" s="6">
        <v>1029</v>
      </c>
      <c r="D328" s="5"/>
      <c r="E328" s="6">
        <v>1029</v>
      </c>
      <c r="F328" s="9">
        <v>62653.5</v>
      </c>
      <c r="G328" s="70">
        <f>Table1[[#This Row],[Column6]]/$F$434</f>
        <v>2.8318376318174463E-3</v>
      </c>
    </row>
    <row r="329" spans="1:7" x14ac:dyDescent="0.25">
      <c r="A329" s="21" t="s">
        <v>335</v>
      </c>
      <c r="B329" s="4">
        <v>5068</v>
      </c>
      <c r="C329" s="5">
        <v>713</v>
      </c>
      <c r="D329" s="5"/>
      <c r="E329" s="5">
        <v>713</v>
      </c>
      <c r="F329" s="9">
        <v>20367.5</v>
      </c>
      <c r="G329" s="70">
        <f>Table1[[#This Row],[Column6]]/$F$434</f>
        <v>9.2057830713434738E-4</v>
      </c>
    </row>
    <row r="330" spans="1:7" x14ac:dyDescent="0.25">
      <c r="A330" s="21" t="s">
        <v>336</v>
      </c>
      <c r="B330" s="4">
        <v>5100</v>
      </c>
      <c r="C330" s="6">
        <v>1512</v>
      </c>
      <c r="D330" s="5">
        <v>34</v>
      </c>
      <c r="E330" s="6">
        <v>1546</v>
      </c>
      <c r="F330" s="9">
        <v>99755</v>
      </c>
      <c r="G330" s="70">
        <f>Table1[[#This Row],[Column6]]/$F$434</f>
        <v>4.5087658783938538E-3</v>
      </c>
    </row>
    <row r="331" spans="1:7" x14ac:dyDescent="0.25">
      <c r="A331" s="21" t="s">
        <v>339</v>
      </c>
      <c r="B331" s="4">
        <v>5124</v>
      </c>
      <c r="C331" s="5">
        <v>270</v>
      </c>
      <c r="D331" s="5"/>
      <c r="E331" s="5">
        <v>270</v>
      </c>
      <c r="F331" s="9">
        <v>19107.5</v>
      </c>
      <c r="G331" s="70">
        <f>Table1[[#This Row],[Column6]]/$F$434</f>
        <v>8.6362832962167877E-4</v>
      </c>
    </row>
    <row r="332" spans="1:7" x14ac:dyDescent="0.25">
      <c r="A332" s="21" t="s">
        <v>340</v>
      </c>
      <c r="B332" s="4">
        <v>5130</v>
      </c>
      <c r="C332" s="5">
        <v>537</v>
      </c>
      <c r="D332" s="5">
        <v>14</v>
      </c>
      <c r="E332" s="5">
        <v>551</v>
      </c>
      <c r="F332" s="9">
        <v>31200</v>
      </c>
      <c r="G332" s="70">
        <f>Table1[[#This Row],[Column6]]/$F$434</f>
        <v>1.4101899193613178E-3</v>
      </c>
    </row>
    <row r="333" spans="1:7" x14ac:dyDescent="0.25">
      <c r="A333" s="21" t="s">
        <v>341</v>
      </c>
      <c r="B333" s="4">
        <v>5138</v>
      </c>
      <c r="C333" s="6">
        <v>1558</v>
      </c>
      <c r="D333" s="5">
        <v>3</v>
      </c>
      <c r="E333" s="6">
        <v>1561</v>
      </c>
      <c r="F333" s="9">
        <v>80522.5</v>
      </c>
      <c r="G333" s="70">
        <f>Table1[[#This Row],[Column6]]/$F$434</f>
        <v>3.6394877494157598E-3</v>
      </c>
    </row>
    <row r="334" spans="1:7" x14ac:dyDescent="0.25">
      <c r="A334" s="21" t="s">
        <v>342</v>
      </c>
      <c r="B334" s="4">
        <v>5258</v>
      </c>
      <c r="C334" s="5">
        <v>121</v>
      </c>
      <c r="D334" s="5"/>
      <c r="E334" s="5">
        <v>121</v>
      </c>
      <c r="F334" s="9">
        <v>2565.5</v>
      </c>
      <c r="G334" s="70">
        <f>Table1[[#This Row],[Column6]]/$F$434</f>
        <v>1.1595648199107246E-4</v>
      </c>
    </row>
    <row r="335" spans="1:7" x14ac:dyDescent="0.25">
      <c r="A335" s="21" t="s">
        <v>343</v>
      </c>
      <c r="B335" s="4">
        <v>5264</v>
      </c>
      <c r="C335" s="6">
        <v>1293</v>
      </c>
      <c r="D335" s="5">
        <v>35</v>
      </c>
      <c r="E335" s="6">
        <v>1328</v>
      </c>
      <c r="F335" s="9">
        <v>57234</v>
      </c>
      <c r="G335" s="70">
        <f>Table1[[#This Row],[Column6]]/$F$434</f>
        <v>2.5868849309206941E-3</v>
      </c>
    </row>
    <row r="336" spans="1:7" x14ac:dyDescent="0.25">
      <c r="A336" s="21" t="s">
        <v>344</v>
      </c>
      <c r="B336" s="4">
        <v>5271</v>
      </c>
      <c r="C336" s="6">
        <v>2623</v>
      </c>
      <c r="D336" s="5">
        <v>102</v>
      </c>
      <c r="E336" s="6">
        <v>2725</v>
      </c>
      <c r="F336" s="9">
        <v>94396.5</v>
      </c>
      <c r="G336" s="70">
        <f>Table1[[#This Row],[Column6]]/$F$434</f>
        <v>4.2665702795830329E-3</v>
      </c>
    </row>
    <row r="337" spans="1:7" x14ac:dyDescent="0.25">
      <c r="A337" s="21" t="s">
        <v>345</v>
      </c>
      <c r="B337" s="4">
        <v>5278</v>
      </c>
      <c r="C337" s="5">
        <v>935</v>
      </c>
      <c r="D337" s="5">
        <v>82</v>
      </c>
      <c r="E337" s="6">
        <v>1017</v>
      </c>
      <c r="F337" s="9">
        <v>41345</v>
      </c>
      <c r="G337" s="70">
        <f>Table1[[#This Row],[Column6]]/$F$434</f>
        <v>1.8687276351280026E-3</v>
      </c>
    </row>
    <row r="338" spans="1:7" x14ac:dyDescent="0.25">
      <c r="A338" s="21" t="s">
        <v>346</v>
      </c>
      <c r="B338" s="4">
        <v>5306</v>
      </c>
      <c r="C338" s="5">
        <v>694</v>
      </c>
      <c r="D338" s="5">
        <v>7</v>
      </c>
      <c r="E338" s="5">
        <v>701</v>
      </c>
      <c r="F338" s="9">
        <v>31395</v>
      </c>
      <c r="G338" s="70">
        <f>Table1[[#This Row],[Column6]]/$F$434</f>
        <v>1.419003606357326E-3</v>
      </c>
    </row>
    <row r="339" spans="1:7" x14ac:dyDescent="0.25">
      <c r="A339" s="21" t="s">
        <v>347</v>
      </c>
      <c r="B339" s="4">
        <v>5348</v>
      </c>
      <c r="C339" s="5">
        <v>484</v>
      </c>
      <c r="D339" s="5">
        <v>5</v>
      </c>
      <c r="E339" s="5">
        <v>489</v>
      </c>
      <c r="F339" s="9">
        <v>30242.5</v>
      </c>
      <c r="G339" s="70">
        <f>Table1[[#This Row],[Column6]]/$F$434</f>
        <v>1.3669124562911748E-3</v>
      </c>
    </row>
    <row r="340" spans="1:7" x14ac:dyDescent="0.25">
      <c r="A340" s="21" t="s">
        <v>348</v>
      </c>
      <c r="B340" s="4">
        <v>5362</v>
      </c>
      <c r="C340" s="5">
        <v>161</v>
      </c>
      <c r="D340" s="5"/>
      <c r="E340" s="5">
        <v>161</v>
      </c>
      <c r="F340" s="9">
        <v>7005</v>
      </c>
      <c r="G340" s="70">
        <f>Table1[[#This Row],[Column6]]/$F$434</f>
        <v>3.1661475593352661E-4</v>
      </c>
    </row>
    <row r="341" spans="1:7" x14ac:dyDescent="0.25">
      <c r="A341" s="21" t="s">
        <v>349</v>
      </c>
      <c r="B341" s="4">
        <v>5369</v>
      </c>
      <c r="C341" s="5">
        <v>299</v>
      </c>
      <c r="D341" s="5"/>
      <c r="E341" s="5">
        <v>299</v>
      </c>
      <c r="F341" s="9">
        <v>7222.5</v>
      </c>
      <c r="G341" s="70">
        <f>Table1[[#This Row],[Column6]]/$F$434</f>
        <v>3.2644540681368964E-4</v>
      </c>
    </row>
    <row r="342" spans="1:7" x14ac:dyDescent="0.25">
      <c r="A342" s="21" t="s">
        <v>350</v>
      </c>
      <c r="B342" s="4">
        <v>5376</v>
      </c>
      <c r="C342" s="5">
        <v>434</v>
      </c>
      <c r="D342" s="5"/>
      <c r="E342" s="5">
        <v>434</v>
      </c>
      <c r="F342" s="9">
        <v>25137.5</v>
      </c>
      <c r="G342" s="70">
        <f>Table1[[#This Row],[Column6]]/$F$434</f>
        <v>1.1361746505751643E-3</v>
      </c>
    </row>
    <row r="343" spans="1:7" x14ac:dyDescent="0.25">
      <c r="A343" s="21" t="s">
        <v>351</v>
      </c>
      <c r="B343" s="4">
        <v>5390</v>
      </c>
      <c r="C343" s="6">
        <v>2441</v>
      </c>
      <c r="D343" s="5">
        <v>34</v>
      </c>
      <c r="E343" s="6">
        <v>2475</v>
      </c>
      <c r="F343" s="9">
        <v>101528</v>
      </c>
      <c r="G343" s="70">
        <f>Table1[[#This Row],[Column6]]/$F$434</f>
        <v>4.5889026324652518E-3</v>
      </c>
    </row>
    <row r="344" spans="1:7" x14ac:dyDescent="0.25">
      <c r="A344" s="21" t="s">
        <v>352</v>
      </c>
      <c r="B344" s="4">
        <v>5397</v>
      </c>
      <c r="C344" s="5">
        <v>207</v>
      </c>
      <c r="D344" s="5"/>
      <c r="E344" s="5">
        <v>207</v>
      </c>
      <c r="F344" s="9">
        <v>10157.5</v>
      </c>
      <c r="G344" s="70">
        <f>Table1[[#This Row],[Column6]]/$F$434</f>
        <v>4.5910269570232645E-4</v>
      </c>
    </row>
    <row r="345" spans="1:7" x14ac:dyDescent="0.25">
      <c r="A345" s="21" t="s">
        <v>353</v>
      </c>
      <c r="B345" s="4">
        <v>5432</v>
      </c>
      <c r="C345" s="6">
        <v>1273</v>
      </c>
      <c r="D345" s="5">
        <v>45</v>
      </c>
      <c r="E345" s="6">
        <v>1318</v>
      </c>
      <c r="F345" s="9">
        <v>42306.5</v>
      </c>
      <c r="G345" s="70">
        <f>Table1[[#This Row],[Column6]]/$F$434</f>
        <v>1.9121858917775509E-3</v>
      </c>
    </row>
    <row r="346" spans="1:7" x14ac:dyDescent="0.25">
      <c r="A346" s="21" t="s">
        <v>354</v>
      </c>
      <c r="B346" s="4">
        <v>4522</v>
      </c>
      <c r="C346" s="5">
        <v>226</v>
      </c>
      <c r="D346" s="5"/>
      <c r="E346" s="5">
        <v>226</v>
      </c>
      <c r="F346" s="9">
        <v>33100.5</v>
      </c>
      <c r="G346" s="70">
        <f>Table1[[#This Row],[Column6]]/$F$434</f>
        <v>1.4960894687762595E-3</v>
      </c>
    </row>
    <row r="347" spans="1:7" x14ac:dyDescent="0.25">
      <c r="A347" s="21" t="s">
        <v>355</v>
      </c>
      <c r="B347" s="4">
        <v>5457</v>
      </c>
      <c r="C347" s="5">
        <v>971</v>
      </c>
      <c r="D347" s="5">
        <v>14</v>
      </c>
      <c r="E347" s="5">
        <v>985</v>
      </c>
      <c r="F347" s="9">
        <v>95352.5</v>
      </c>
      <c r="G347" s="70">
        <f>Table1[[#This Row],[Column6]]/$F$434</f>
        <v>4.309779945060899E-3</v>
      </c>
    </row>
    <row r="348" spans="1:7" x14ac:dyDescent="0.25">
      <c r="A348" s="21" t="s">
        <v>356</v>
      </c>
      <c r="B348" s="4">
        <v>2485</v>
      </c>
      <c r="C348" s="5">
        <v>496</v>
      </c>
      <c r="D348" s="5">
        <v>95</v>
      </c>
      <c r="E348" s="5">
        <v>591</v>
      </c>
      <c r="F348" s="9">
        <v>48947</v>
      </c>
      <c r="G348" s="70">
        <f>Table1[[#This Row],[Column6]]/$F$434</f>
        <v>2.21232583278777E-3</v>
      </c>
    </row>
    <row r="349" spans="1:7" x14ac:dyDescent="0.25">
      <c r="A349" s="21" t="s">
        <v>357</v>
      </c>
      <c r="B349" s="4">
        <v>5460</v>
      </c>
      <c r="C349" s="6">
        <v>1597</v>
      </c>
      <c r="D349" s="5">
        <v>75</v>
      </c>
      <c r="E349" s="6">
        <v>1672</v>
      </c>
      <c r="F349" s="9">
        <v>85151.5</v>
      </c>
      <c r="G349" s="70">
        <f>Table1[[#This Row],[Column6]]/$F$434</f>
        <v>3.84871111918254E-3</v>
      </c>
    </row>
    <row r="350" spans="1:7" x14ac:dyDescent="0.25">
      <c r="A350" s="21" t="s">
        <v>358</v>
      </c>
      <c r="B350" s="4">
        <v>5467</v>
      </c>
      <c r="C350" s="5">
        <v>431</v>
      </c>
      <c r="D350" s="5"/>
      <c r="E350" s="5">
        <v>431</v>
      </c>
      <c r="F350" s="9">
        <v>13477.5</v>
      </c>
      <c r="G350" s="70">
        <f>Table1[[#This Row],[Column6]]/$F$434</f>
        <v>6.0916136660872308E-4</v>
      </c>
    </row>
    <row r="351" spans="1:7" x14ac:dyDescent="0.25">
      <c r="A351" s="21" t="s">
        <v>359</v>
      </c>
      <c r="B351" s="4">
        <v>5474</v>
      </c>
      <c r="C351" s="5">
        <v>918</v>
      </c>
      <c r="D351" s="5"/>
      <c r="E351" s="5">
        <v>918</v>
      </c>
      <c r="F351" s="9">
        <v>91162.5</v>
      </c>
      <c r="G351" s="70">
        <f>Table1[[#This Row],[Column6]]/$F$434</f>
        <v>4.1203986706338505E-3</v>
      </c>
    </row>
    <row r="352" spans="1:7" x14ac:dyDescent="0.25">
      <c r="A352" s="21" t="s">
        <v>360</v>
      </c>
      <c r="B352" s="4">
        <v>5586</v>
      </c>
      <c r="C352" s="5">
        <v>772</v>
      </c>
      <c r="D352" s="5"/>
      <c r="E352" s="5">
        <v>772</v>
      </c>
      <c r="F352" s="9">
        <v>39505</v>
      </c>
      <c r="G352" s="70">
        <f>Table1[[#This Row],[Column6]]/$F$434</f>
        <v>1.785562588601566E-3</v>
      </c>
    </row>
    <row r="353" spans="1:7" x14ac:dyDescent="0.25">
      <c r="A353" s="21" t="s">
        <v>361</v>
      </c>
      <c r="B353" s="4">
        <v>5593</v>
      </c>
      <c r="C353" s="5">
        <v>908</v>
      </c>
      <c r="D353" s="5"/>
      <c r="E353" s="5">
        <v>908</v>
      </c>
      <c r="F353" s="9">
        <v>58675</v>
      </c>
      <c r="G353" s="70">
        <f>Table1[[#This Row],[Column6]]/$F$434</f>
        <v>2.6520158179014525E-3</v>
      </c>
    </row>
    <row r="354" spans="1:7" x14ac:dyDescent="0.25">
      <c r="A354" s="21" t="s">
        <v>362</v>
      </c>
      <c r="B354" s="4">
        <v>5607</v>
      </c>
      <c r="C354" s="6">
        <v>4251</v>
      </c>
      <c r="D354" s="5">
        <v>427</v>
      </c>
      <c r="E354" s="6">
        <v>4678</v>
      </c>
      <c r="F354" s="9">
        <v>218505</v>
      </c>
      <c r="G354" s="70">
        <f>Table1[[#This Row],[Column6]]/$F$434</f>
        <v>9.8760752669886133E-3</v>
      </c>
    </row>
    <row r="355" spans="1:7" x14ac:dyDescent="0.25">
      <c r="A355" s="21" t="s">
        <v>363</v>
      </c>
      <c r="B355" s="4">
        <v>5614</v>
      </c>
      <c r="C355" s="5">
        <v>105</v>
      </c>
      <c r="D355" s="5">
        <v>3</v>
      </c>
      <c r="E355" s="5">
        <v>108</v>
      </c>
      <c r="F355" s="9">
        <v>3505</v>
      </c>
      <c r="G355" s="70">
        <f>Table1[[#This Row],[Column6]]/$F$434</f>
        <v>1.5842037395389163E-4</v>
      </c>
    </row>
    <row r="356" spans="1:7" x14ac:dyDescent="0.25">
      <c r="A356" s="21" t="s">
        <v>364</v>
      </c>
      <c r="B356" s="4">
        <v>3542</v>
      </c>
      <c r="C356" s="5">
        <v>226</v>
      </c>
      <c r="D356" s="5">
        <v>17</v>
      </c>
      <c r="E356" s="5">
        <v>243</v>
      </c>
      <c r="F356" s="9">
        <v>5045</v>
      </c>
      <c r="G356" s="70">
        <f>Table1[[#This Row],[Column6]]/$F$434</f>
        <v>2.2802590202493104E-4</v>
      </c>
    </row>
    <row r="357" spans="1:7" x14ac:dyDescent="0.25">
      <c r="A357" s="21" t="s">
        <v>365</v>
      </c>
      <c r="B357" s="4">
        <v>5621</v>
      </c>
      <c r="C357" s="6">
        <v>1095</v>
      </c>
      <c r="D357" s="5">
        <v>44</v>
      </c>
      <c r="E357" s="6">
        <v>1139</v>
      </c>
      <c r="F357" s="9">
        <v>38675</v>
      </c>
      <c r="G357" s="70">
        <f>Table1[[#This Row],[Column6]]/$F$434</f>
        <v>1.7480479208749667E-3</v>
      </c>
    </row>
    <row r="358" spans="1:7" x14ac:dyDescent="0.25">
      <c r="A358" s="21" t="s">
        <v>366</v>
      </c>
      <c r="B358" s="4">
        <v>5628</v>
      </c>
      <c r="C358" s="5">
        <v>715</v>
      </c>
      <c r="D358" s="5">
        <v>54</v>
      </c>
      <c r="E358" s="5">
        <v>769</v>
      </c>
      <c r="F358" s="9">
        <v>30130</v>
      </c>
      <c r="G358" s="70">
        <f>Table1[[#This Row],[Column6]]/$F$434</f>
        <v>1.3618276368704007E-3</v>
      </c>
    </row>
    <row r="359" spans="1:7" x14ac:dyDescent="0.25">
      <c r="A359" s="21" t="s">
        <v>367</v>
      </c>
      <c r="B359" s="4">
        <v>5642</v>
      </c>
      <c r="C359" s="5">
        <v>386</v>
      </c>
      <c r="D359" s="5">
        <v>52</v>
      </c>
      <c r="E359" s="5">
        <v>438</v>
      </c>
      <c r="F359" s="9">
        <v>11481</v>
      </c>
      <c r="G359" s="70">
        <f>Table1[[#This Row],[Column6]]/$F$434</f>
        <v>5.1892277128805415E-4</v>
      </c>
    </row>
    <row r="360" spans="1:7" x14ac:dyDescent="0.25">
      <c r="A360" s="21" t="s">
        <v>368</v>
      </c>
      <c r="B360" s="4">
        <v>5656</v>
      </c>
      <c r="C360" s="6">
        <v>4512</v>
      </c>
      <c r="D360" s="5">
        <v>196</v>
      </c>
      <c r="E360" s="6">
        <v>4708</v>
      </c>
      <c r="F360" s="9">
        <v>121174</v>
      </c>
      <c r="G360" s="70">
        <f>Table1[[#This Row],[Column6]]/$F$434</f>
        <v>5.4768702977143688E-3</v>
      </c>
    </row>
    <row r="361" spans="1:7" x14ac:dyDescent="0.25">
      <c r="A361" s="21" t="s">
        <v>369</v>
      </c>
      <c r="B361" s="4">
        <v>5663</v>
      </c>
      <c r="C361" s="6">
        <v>1933</v>
      </c>
      <c r="D361" s="5">
        <v>75</v>
      </c>
      <c r="E361" s="6">
        <v>2008</v>
      </c>
      <c r="F361" s="9">
        <v>116677.5</v>
      </c>
      <c r="G361" s="70">
        <f>Table1[[#This Row],[Column6]]/$F$434</f>
        <v>5.2736357152653899E-3</v>
      </c>
    </row>
    <row r="362" spans="1:7" x14ac:dyDescent="0.25">
      <c r="A362" s="21" t="s">
        <v>370</v>
      </c>
      <c r="B362" s="4">
        <v>5670</v>
      </c>
      <c r="C362" s="5">
        <v>360</v>
      </c>
      <c r="D362" s="5">
        <v>27</v>
      </c>
      <c r="E362" s="5">
        <v>387</v>
      </c>
      <c r="F362" s="9">
        <v>40441</v>
      </c>
      <c r="G362" s="70">
        <f>Table1[[#This Row],[Column6]]/$F$434</f>
        <v>1.8278682861824055E-3</v>
      </c>
    </row>
    <row r="363" spans="1:7" x14ac:dyDescent="0.25">
      <c r="A363" s="21" t="s">
        <v>371</v>
      </c>
      <c r="B363" s="4">
        <v>3510</v>
      </c>
      <c r="C363" s="5">
        <v>290</v>
      </c>
      <c r="D363" s="5">
        <v>20</v>
      </c>
      <c r="E363" s="5">
        <v>310</v>
      </c>
      <c r="F363" s="9">
        <v>5690</v>
      </c>
      <c r="G363" s="70">
        <f>Table1[[#This Row],[Column6]]/$F$434</f>
        <v>2.571788667040352E-4</v>
      </c>
    </row>
    <row r="364" spans="1:7" x14ac:dyDescent="0.25">
      <c r="A364" s="21" t="s">
        <v>372</v>
      </c>
      <c r="B364" s="4">
        <v>5726</v>
      </c>
      <c r="C364" s="5">
        <v>541</v>
      </c>
      <c r="D364" s="5">
        <v>23</v>
      </c>
      <c r="E364" s="5">
        <v>564</v>
      </c>
      <c r="F364" s="9">
        <v>20135</v>
      </c>
      <c r="G364" s="70">
        <f>Table1[[#This Row],[Column6]]/$F$434</f>
        <v>9.1006968033141447E-4</v>
      </c>
    </row>
    <row r="365" spans="1:7" x14ac:dyDescent="0.25">
      <c r="A365" s="21" t="s">
        <v>373</v>
      </c>
      <c r="B365" s="4">
        <v>5733</v>
      </c>
      <c r="C365" s="5">
        <v>336</v>
      </c>
      <c r="D365" s="5"/>
      <c r="E365" s="5">
        <v>336</v>
      </c>
      <c r="F365" s="9">
        <v>41297.5</v>
      </c>
      <c r="G365" s="70">
        <f>Table1[[#This Row],[Column6]]/$F$434</f>
        <v>1.8665807113725646E-3</v>
      </c>
    </row>
    <row r="366" spans="1:7" x14ac:dyDescent="0.25">
      <c r="A366" s="21" t="s">
        <v>374</v>
      </c>
      <c r="B366" s="4">
        <v>5740</v>
      </c>
      <c r="C366" s="5">
        <v>238</v>
      </c>
      <c r="D366" s="5">
        <v>4</v>
      </c>
      <c r="E366" s="5">
        <v>242</v>
      </c>
      <c r="F366" s="9">
        <v>6596.5</v>
      </c>
      <c r="G366" s="70">
        <f>Table1[[#This Row],[Column6]]/$F$434</f>
        <v>2.9815121163676066E-4</v>
      </c>
    </row>
    <row r="367" spans="1:7" x14ac:dyDescent="0.25">
      <c r="A367" s="21" t="s">
        <v>375</v>
      </c>
      <c r="B367" s="4">
        <v>5747</v>
      </c>
      <c r="C367" s="6">
        <v>2162</v>
      </c>
      <c r="D367" s="5">
        <v>162</v>
      </c>
      <c r="E367" s="6">
        <v>2324</v>
      </c>
      <c r="F367" s="9">
        <v>131663.5</v>
      </c>
      <c r="G367" s="70">
        <f>Table1[[#This Row],[Column6]]/$F$434</f>
        <v>5.9509788605073355E-3</v>
      </c>
    </row>
    <row r="368" spans="1:7" x14ac:dyDescent="0.25">
      <c r="A368" s="21" t="s">
        <v>376</v>
      </c>
      <c r="B368" s="4">
        <v>5754</v>
      </c>
      <c r="C368" s="5">
        <v>927</v>
      </c>
      <c r="D368" s="5">
        <v>34</v>
      </c>
      <c r="E368" s="5">
        <v>961</v>
      </c>
      <c r="F368" s="9">
        <v>59003.5</v>
      </c>
      <c r="G368" s="70">
        <f>Table1[[#This Row],[Column6]]/$F$434</f>
        <v>2.6668634906101127E-3</v>
      </c>
    </row>
    <row r="369" spans="1:7" x14ac:dyDescent="0.25">
      <c r="A369" s="21" t="s">
        <v>377</v>
      </c>
      <c r="B369" s="4">
        <v>126</v>
      </c>
      <c r="C369" s="5">
        <v>790</v>
      </c>
      <c r="D369" s="5"/>
      <c r="E369" s="5">
        <v>790</v>
      </c>
      <c r="F369" s="9">
        <v>41549</v>
      </c>
      <c r="G369" s="70">
        <f>Table1[[#This Row],[Column6]]/$F$434</f>
        <v>1.8779481076776727E-3</v>
      </c>
    </row>
    <row r="370" spans="1:7" x14ac:dyDescent="0.25">
      <c r="A370" s="21" t="s">
        <v>378</v>
      </c>
      <c r="B370" s="4">
        <v>5780</v>
      </c>
      <c r="C370" s="5">
        <v>474</v>
      </c>
      <c r="D370" s="5"/>
      <c r="E370" s="5">
        <v>474</v>
      </c>
      <c r="F370" s="9">
        <v>8316</v>
      </c>
      <c r="G370" s="70">
        <f>Table1[[#This Row],[Column6]]/$F$434</f>
        <v>3.7586985158361279E-4</v>
      </c>
    </row>
    <row r="371" spans="1:7" x14ac:dyDescent="0.25">
      <c r="A371" s="21" t="s">
        <v>379</v>
      </c>
      <c r="B371" s="4">
        <v>4375</v>
      </c>
      <c r="C371" s="5">
        <v>402</v>
      </c>
      <c r="D371" s="5"/>
      <c r="E371" s="5">
        <v>402</v>
      </c>
      <c r="F371" s="9">
        <v>28615</v>
      </c>
      <c r="G371" s="70">
        <f>Table1[[#This Row],[Column6]]/$F$434</f>
        <v>1.2933520686706445E-3</v>
      </c>
    </row>
    <row r="372" spans="1:7" x14ac:dyDescent="0.25">
      <c r="A372" s="21" t="s">
        <v>380</v>
      </c>
      <c r="B372" s="4">
        <v>5810</v>
      </c>
      <c r="C372" s="5">
        <v>467</v>
      </c>
      <c r="D372" s="5"/>
      <c r="E372" s="5">
        <v>467</v>
      </c>
      <c r="F372" s="9">
        <v>16155.5</v>
      </c>
      <c r="G372" s="70">
        <f>Table1[[#This Row],[Column6]]/$F$434</f>
        <v>7.3020266802056952E-4</v>
      </c>
    </row>
    <row r="373" spans="1:7" x14ac:dyDescent="0.25">
      <c r="A373" s="21" t="s">
        <v>381</v>
      </c>
      <c r="B373" s="4">
        <v>5817</v>
      </c>
      <c r="C373" s="5">
        <v>276</v>
      </c>
      <c r="D373" s="5"/>
      <c r="E373" s="5">
        <v>276</v>
      </c>
      <c r="F373" s="9">
        <v>4812.5</v>
      </c>
      <c r="G373" s="70">
        <f>Table1[[#This Row],[Column6]]/$F$434</f>
        <v>2.1751727522199813E-4</v>
      </c>
    </row>
    <row r="374" spans="1:7" x14ac:dyDescent="0.25">
      <c r="A374" s="21" t="s">
        <v>382</v>
      </c>
      <c r="B374" s="4">
        <v>5824</v>
      </c>
      <c r="C374" s="6">
        <v>1081</v>
      </c>
      <c r="D374" s="5">
        <v>19</v>
      </c>
      <c r="E374" s="6">
        <v>1100</v>
      </c>
      <c r="F374" s="9">
        <v>26400</v>
      </c>
      <c r="G374" s="70">
        <f>Table1[[#This Row],[Column6]]/$F$434</f>
        <v>1.1932376240749612E-3</v>
      </c>
    </row>
    <row r="375" spans="1:7" x14ac:dyDescent="0.25">
      <c r="A375" s="21" t="s">
        <v>383</v>
      </c>
      <c r="B375" s="4">
        <v>5859</v>
      </c>
      <c r="C375" s="5">
        <v>267</v>
      </c>
      <c r="D375" s="5"/>
      <c r="E375" s="5">
        <v>267</v>
      </c>
      <c r="F375" s="9">
        <v>5595</v>
      </c>
      <c r="G375" s="70">
        <f>Table1[[#This Row],[Column6]]/$F$434</f>
        <v>2.5288501919315938E-4</v>
      </c>
    </row>
    <row r="376" spans="1:7" x14ac:dyDescent="0.25">
      <c r="A376" s="21" t="s">
        <v>384</v>
      </c>
      <c r="B376" s="4">
        <v>5852</v>
      </c>
      <c r="C376" s="5">
        <v>190</v>
      </c>
      <c r="D376" s="5"/>
      <c r="E376" s="5">
        <v>190</v>
      </c>
      <c r="F376" s="9">
        <v>16872.5</v>
      </c>
      <c r="G376" s="70">
        <f>Table1[[#This Row],[Column6]]/$F$434</f>
        <v>7.6260991712896904E-4</v>
      </c>
    </row>
    <row r="377" spans="1:7" x14ac:dyDescent="0.25">
      <c r="A377" s="21" t="s">
        <v>385</v>
      </c>
      <c r="B377" s="4">
        <v>238</v>
      </c>
      <c r="C377" s="6">
        <v>1352</v>
      </c>
      <c r="D377" s="5"/>
      <c r="E377" s="6">
        <v>1352</v>
      </c>
      <c r="F377" s="9">
        <v>70517</v>
      </c>
      <c r="G377" s="70">
        <f>Table1[[#This Row],[Column6]]/$F$434</f>
        <v>3.1872552097308346E-3</v>
      </c>
    </row>
    <row r="378" spans="1:7" x14ac:dyDescent="0.25">
      <c r="A378" s="21" t="s">
        <v>387</v>
      </c>
      <c r="B378" s="4">
        <v>5866</v>
      </c>
      <c r="C378" s="6">
        <v>1023</v>
      </c>
      <c r="D378" s="5">
        <v>106</v>
      </c>
      <c r="E378" s="6">
        <v>1129</v>
      </c>
      <c r="F378" s="9">
        <v>49649.5</v>
      </c>
      <c r="G378" s="70">
        <f>Table1[[#This Row],[Column6]]/$F$434</f>
        <v>2.2440777051708251E-3</v>
      </c>
    </row>
    <row r="379" spans="1:7" x14ac:dyDescent="0.25">
      <c r="A379" s="21" t="s">
        <v>388</v>
      </c>
      <c r="B379" s="4">
        <v>5901</v>
      </c>
      <c r="C379" s="6">
        <v>3408</v>
      </c>
      <c r="D379" s="5"/>
      <c r="E379" s="6">
        <v>3408</v>
      </c>
      <c r="F379" s="9">
        <v>118827</v>
      </c>
      <c r="G379" s="70">
        <f>Table1[[#This Row],[Column6]]/$F$434</f>
        <v>5.3707896649983107E-3</v>
      </c>
    </row>
    <row r="380" spans="1:7" x14ac:dyDescent="0.25">
      <c r="A380" s="21" t="s">
        <v>389</v>
      </c>
      <c r="B380" s="4">
        <v>5985</v>
      </c>
      <c r="C380" s="5">
        <v>744</v>
      </c>
      <c r="D380" s="5">
        <v>27</v>
      </c>
      <c r="E380" s="5">
        <v>771</v>
      </c>
      <c r="F380" s="9">
        <v>67900</v>
      </c>
      <c r="G380" s="70">
        <f>Table1[[#This Row],[Column6]]/$F$434</f>
        <v>3.0689710104049189E-3</v>
      </c>
    </row>
    <row r="381" spans="1:7" x14ac:dyDescent="0.25">
      <c r="A381" s="21" t="s">
        <v>390</v>
      </c>
      <c r="B381" s="4">
        <v>5992</v>
      </c>
      <c r="C381" s="5">
        <v>446</v>
      </c>
      <c r="D381" s="5"/>
      <c r="E381" s="5">
        <v>446</v>
      </c>
      <c r="F381" s="9">
        <v>42946.5</v>
      </c>
      <c r="G381" s="70">
        <f>Table1[[#This Row],[Column6]]/$F$434</f>
        <v>1.9411128644823985E-3</v>
      </c>
    </row>
    <row r="382" spans="1:7" x14ac:dyDescent="0.25">
      <c r="A382" s="21" t="s">
        <v>391</v>
      </c>
      <c r="B382" s="4">
        <v>6022</v>
      </c>
      <c r="C382" s="5">
        <v>239</v>
      </c>
      <c r="D382" s="5">
        <v>11</v>
      </c>
      <c r="E382" s="5">
        <v>250</v>
      </c>
      <c r="F382" s="9">
        <v>6310</v>
      </c>
      <c r="G382" s="70">
        <f>Table1[[#This Row],[Column6]]/$F$434</f>
        <v>2.8520187151185623E-4</v>
      </c>
    </row>
    <row r="383" spans="1:7" x14ac:dyDescent="0.25">
      <c r="A383" s="21" t="s">
        <v>392</v>
      </c>
      <c r="B383" s="4">
        <v>6027</v>
      </c>
      <c r="C383" s="5">
        <v>292</v>
      </c>
      <c r="D383" s="5"/>
      <c r="E383" s="5">
        <v>292</v>
      </c>
      <c r="F383" s="9">
        <v>16062.5</v>
      </c>
      <c r="G383" s="70">
        <f>Table1[[#This Row],[Column6]]/$F$434</f>
        <v>7.2599921729939632E-4</v>
      </c>
    </row>
    <row r="384" spans="1:7" x14ac:dyDescent="0.25">
      <c r="A384" s="21" t="s">
        <v>393</v>
      </c>
      <c r="B384" s="4">
        <v>6069</v>
      </c>
      <c r="C384" s="5">
        <v>61</v>
      </c>
      <c r="D384" s="5"/>
      <c r="E384" s="5">
        <v>61</v>
      </c>
      <c r="F384" s="9">
        <v>2775</v>
      </c>
      <c r="G384" s="70">
        <f>Table1[[#This Row],[Column6]]/$F$434</f>
        <v>1.254255457124249E-4</v>
      </c>
    </row>
    <row r="385" spans="1:7" x14ac:dyDescent="0.25">
      <c r="A385" s="21" t="s">
        <v>394</v>
      </c>
      <c r="B385" s="4">
        <v>6104</v>
      </c>
      <c r="C385" s="5">
        <v>149</v>
      </c>
      <c r="D385" s="5"/>
      <c r="E385" s="5">
        <v>149</v>
      </c>
      <c r="F385" s="9">
        <v>3655</v>
      </c>
      <c r="G385" s="70">
        <f>Table1[[#This Row],[Column6]]/$F$434</f>
        <v>1.6520013318159027E-4</v>
      </c>
    </row>
    <row r="386" spans="1:7" x14ac:dyDescent="0.25">
      <c r="A386" s="21" t="s">
        <v>395</v>
      </c>
      <c r="B386" s="4">
        <v>6113</v>
      </c>
      <c r="C386" s="5">
        <v>365</v>
      </c>
      <c r="D386" s="5">
        <v>15</v>
      </c>
      <c r="E386" s="5">
        <v>380</v>
      </c>
      <c r="F386" s="9">
        <v>14897.5</v>
      </c>
      <c r="G386" s="70">
        <f>Table1[[#This Row],[Column6]]/$F$434</f>
        <v>6.7334308729760357E-4</v>
      </c>
    </row>
    <row r="387" spans="1:7" x14ac:dyDescent="0.25">
      <c r="A387" s="21" t="s">
        <v>396</v>
      </c>
      <c r="B387" s="4">
        <v>6083</v>
      </c>
      <c r="C387" s="5">
        <v>885</v>
      </c>
      <c r="D387" s="5">
        <v>19</v>
      </c>
      <c r="E387" s="5">
        <v>904</v>
      </c>
      <c r="F387" s="9">
        <v>34257.5</v>
      </c>
      <c r="G387" s="70">
        <f>Table1[[#This Row],[Column6]]/$F$434</f>
        <v>1.5483840116192417E-3</v>
      </c>
    </row>
    <row r="388" spans="1:7" x14ac:dyDescent="0.25">
      <c r="A388" s="21" t="s">
        <v>397</v>
      </c>
      <c r="B388" s="4">
        <v>6118</v>
      </c>
      <c r="C388" s="5">
        <v>356</v>
      </c>
      <c r="D388" s="5">
        <v>34</v>
      </c>
      <c r="E388" s="5">
        <v>390</v>
      </c>
      <c r="F388" s="9">
        <v>20962.5</v>
      </c>
      <c r="G388" s="70">
        <f>Table1[[#This Row],[Column6]]/$F$434</f>
        <v>9.4747135207088533E-4</v>
      </c>
    </row>
    <row r="389" spans="1:7" x14ac:dyDescent="0.25">
      <c r="A389" s="21" t="s">
        <v>398</v>
      </c>
      <c r="B389" s="4">
        <v>6125</v>
      </c>
      <c r="C389" s="6">
        <v>1701</v>
      </c>
      <c r="D389" s="5">
        <v>200</v>
      </c>
      <c r="E389" s="6">
        <v>1901</v>
      </c>
      <c r="F389" s="9">
        <v>57748</v>
      </c>
      <c r="G389" s="70">
        <f>Table1[[#This Row],[Column6]]/$F$434</f>
        <v>2.6101169058742749E-3</v>
      </c>
    </row>
    <row r="390" spans="1:7" x14ac:dyDescent="0.25">
      <c r="A390" s="21" t="s">
        <v>399</v>
      </c>
      <c r="B390" s="4">
        <v>6174</v>
      </c>
      <c r="C390" s="6">
        <v>3877</v>
      </c>
      <c r="D390" s="5">
        <v>625</v>
      </c>
      <c r="E390" s="6">
        <v>4502</v>
      </c>
      <c r="F390" s="9">
        <v>149485</v>
      </c>
      <c r="G390" s="70">
        <f>Table1[[#This Row],[Column6]]/$F$434</f>
        <v>6.7564820543502112E-3</v>
      </c>
    </row>
    <row r="391" spans="1:7" x14ac:dyDescent="0.25">
      <c r="A391" s="21" t="s">
        <v>400</v>
      </c>
      <c r="B391" s="4">
        <v>6181</v>
      </c>
      <c r="C391" s="6">
        <v>2539</v>
      </c>
      <c r="D391" s="5">
        <v>186</v>
      </c>
      <c r="E391" s="6">
        <v>2725</v>
      </c>
      <c r="F391" s="9">
        <v>59385.5</v>
      </c>
      <c r="G391" s="70">
        <f>Table1[[#This Row],[Column6]]/$F$434</f>
        <v>2.6841292774433183E-3</v>
      </c>
    </row>
    <row r="392" spans="1:7" x14ac:dyDescent="0.25">
      <c r="A392" s="21" t="s">
        <v>401</v>
      </c>
      <c r="B392" s="4">
        <v>6195</v>
      </c>
      <c r="C392" s="6">
        <v>1616</v>
      </c>
      <c r="D392" s="5">
        <v>30</v>
      </c>
      <c r="E392" s="6">
        <v>1646</v>
      </c>
      <c r="F392" s="9">
        <v>73367.5</v>
      </c>
      <c r="G392" s="70">
        <f>Table1[[#This Row],[Column6]]/$F$434</f>
        <v>3.3160932342545346E-3</v>
      </c>
    </row>
    <row r="393" spans="1:7" x14ac:dyDescent="0.25">
      <c r="A393" s="21" t="s">
        <v>402</v>
      </c>
      <c r="B393" s="4">
        <v>6216</v>
      </c>
      <c r="C393" s="5">
        <v>728</v>
      </c>
      <c r="D393" s="5">
        <v>69</v>
      </c>
      <c r="E393" s="5">
        <v>797</v>
      </c>
      <c r="F393" s="9">
        <v>48188</v>
      </c>
      <c r="G393" s="70">
        <f>Table1[[#This Row],[Column6]]/$F$434</f>
        <v>2.1780202510956149E-3</v>
      </c>
    </row>
    <row r="394" spans="1:7" x14ac:dyDescent="0.25">
      <c r="A394" s="21" t="s">
        <v>403</v>
      </c>
      <c r="B394" s="4">
        <v>6223</v>
      </c>
      <c r="C394" s="6">
        <v>4080</v>
      </c>
      <c r="D394" s="5">
        <v>120</v>
      </c>
      <c r="E394" s="6">
        <v>4200</v>
      </c>
      <c r="F394" s="9">
        <v>161215</v>
      </c>
      <c r="G394" s="70">
        <f>Table1[[#This Row],[Column6]]/$F$434</f>
        <v>7.2866592259562451E-3</v>
      </c>
    </row>
    <row r="395" spans="1:7" x14ac:dyDescent="0.25">
      <c r="A395" s="21" t="s">
        <v>404</v>
      </c>
      <c r="B395" s="4">
        <v>6230</v>
      </c>
      <c r="C395" s="5">
        <v>357</v>
      </c>
      <c r="D395" s="5"/>
      <c r="E395" s="5">
        <v>357</v>
      </c>
      <c r="F395" s="9">
        <v>46380</v>
      </c>
      <c r="G395" s="70">
        <f>Table1[[#This Row],[Column6]]/$F$434</f>
        <v>2.0963015532044203E-3</v>
      </c>
    </row>
    <row r="396" spans="1:7" x14ac:dyDescent="0.25">
      <c r="A396" s="21" t="s">
        <v>405</v>
      </c>
      <c r="B396" s="4">
        <v>6237</v>
      </c>
      <c r="C396" s="6">
        <v>1315</v>
      </c>
      <c r="D396" s="5">
        <v>2</v>
      </c>
      <c r="E396" s="6">
        <v>1317</v>
      </c>
      <c r="F396" s="9">
        <v>66669.5</v>
      </c>
      <c r="G396" s="70">
        <f>Table1[[#This Row],[Column6]]/$F$434</f>
        <v>3.0133543855403646E-3</v>
      </c>
    </row>
    <row r="397" spans="1:7" x14ac:dyDescent="0.25">
      <c r="A397" s="21" t="s">
        <v>406</v>
      </c>
      <c r="B397" s="4">
        <v>6251</v>
      </c>
      <c r="C397" s="5">
        <v>215</v>
      </c>
      <c r="D397" s="5"/>
      <c r="E397" s="5">
        <v>215</v>
      </c>
      <c r="F397" s="9">
        <v>16035</v>
      </c>
      <c r="G397" s="70">
        <f>Table1[[#This Row],[Column6]]/$F$434</f>
        <v>7.2475626144098497E-4</v>
      </c>
    </row>
    <row r="398" spans="1:7" x14ac:dyDescent="0.25">
      <c r="A398" s="21" t="s">
        <v>407</v>
      </c>
      <c r="B398" s="4">
        <v>6293</v>
      </c>
      <c r="C398" s="5">
        <v>650</v>
      </c>
      <c r="D398" s="5"/>
      <c r="E398" s="5">
        <v>650</v>
      </c>
      <c r="F398" s="9">
        <v>55726</v>
      </c>
      <c r="G398" s="70">
        <f>Table1[[#This Row],[Column6]]/$F$434</f>
        <v>2.5187257514848972E-3</v>
      </c>
    </row>
    <row r="399" spans="1:7" x14ac:dyDescent="0.25">
      <c r="A399" s="21" t="s">
        <v>408</v>
      </c>
      <c r="B399" s="4">
        <v>6300</v>
      </c>
      <c r="C399" s="5">
        <v>632</v>
      </c>
      <c r="D399" s="5">
        <v>118</v>
      </c>
      <c r="E399" s="5">
        <v>750</v>
      </c>
      <c r="F399" s="9">
        <v>22717.5</v>
      </c>
      <c r="G399" s="70">
        <f>Table1[[#This Row],[Column6]]/$F$434</f>
        <v>1.0267945350349594E-3</v>
      </c>
    </row>
    <row r="400" spans="1:7" x14ac:dyDescent="0.25">
      <c r="A400" s="21" t="s">
        <v>409</v>
      </c>
      <c r="B400" s="4">
        <v>6307</v>
      </c>
      <c r="C400" s="6">
        <v>2991</v>
      </c>
      <c r="D400" s="5">
        <v>275</v>
      </c>
      <c r="E400" s="6">
        <v>3266</v>
      </c>
      <c r="F400" s="9">
        <v>124112.5</v>
      </c>
      <c r="G400" s="70">
        <f>Table1[[#This Row],[Column6]]/$F$434</f>
        <v>5.6096857809849856E-3</v>
      </c>
    </row>
    <row r="401" spans="1:7" x14ac:dyDescent="0.25">
      <c r="A401" s="21" t="s">
        <v>410</v>
      </c>
      <c r="B401" s="4">
        <v>6328</v>
      </c>
      <c r="C401" s="6">
        <v>2044</v>
      </c>
      <c r="D401" s="5">
        <v>282</v>
      </c>
      <c r="E401" s="6">
        <v>2326</v>
      </c>
      <c r="F401" s="9">
        <v>94585</v>
      </c>
      <c r="G401" s="70">
        <f>Table1[[#This Row],[Column6]]/$F$434</f>
        <v>4.2750901770125076E-3</v>
      </c>
    </row>
    <row r="402" spans="1:7" x14ac:dyDescent="0.25">
      <c r="A402" s="21" t="s">
        <v>411</v>
      </c>
      <c r="B402" s="4">
        <v>6370</v>
      </c>
      <c r="C402" s="6">
        <v>1063</v>
      </c>
      <c r="D402" s="5">
        <v>53</v>
      </c>
      <c r="E402" s="6">
        <v>1116</v>
      </c>
      <c r="F402" s="9">
        <v>56870</v>
      </c>
      <c r="G402" s="70">
        <f>Table1[[#This Row],[Column6]]/$F$434</f>
        <v>2.5704327151948123E-3</v>
      </c>
    </row>
    <row r="403" spans="1:7" x14ac:dyDescent="0.25">
      <c r="A403" s="21" t="s">
        <v>412</v>
      </c>
      <c r="B403" s="4">
        <v>6321</v>
      </c>
      <c r="C403" s="5">
        <v>663</v>
      </c>
      <c r="D403" s="5">
        <v>35</v>
      </c>
      <c r="E403" s="5">
        <v>698</v>
      </c>
      <c r="F403" s="9">
        <v>62535</v>
      </c>
      <c r="G403" s="70">
        <f>Table1[[#This Row],[Column6]]/$F$434</f>
        <v>2.8264816220275645E-3</v>
      </c>
    </row>
    <row r="404" spans="1:7" x14ac:dyDescent="0.25">
      <c r="A404" s="21" t="s">
        <v>413</v>
      </c>
      <c r="B404" s="4">
        <v>6335</v>
      </c>
      <c r="C404" s="5">
        <v>645</v>
      </c>
      <c r="D404" s="5"/>
      <c r="E404" s="5">
        <v>645</v>
      </c>
      <c r="F404" s="9">
        <v>71850</v>
      </c>
      <c r="G404" s="70">
        <f>Table1[[#This Row],[Column6]]/$F$434</f>
        <v>3.2475046700676498E-3</v>
      </c>
    </row>
    <row r="405" spans="1:7" x14ac:dyDescent="0.25">
      <c r="A405" s="21" t="s">
        <v>414</v>
      </c>
      <c r="B405" s="4">
        <v>6354</v>
      </c>
      <c r="C405" s="5">
        <v>378</v>
      </c>
      <c r="D405" s="5"/>
      <c r="E405" s="5">
        <v>378</v>
      </c>
      <c r="F405" s="9">
        <v>17356.5</v>
      </c>
      <c r="G405" s="70">
        <f>Table1[[#This Row],[Column6]]/$F$434</f>
        <v>7.8448594023701002E-4</v>
      </c>
    </row>
    <row r="406" spans="1:7" x14ac:dyDescent="0.25">
      <c r="A406" s="21" t="s">
        <v>415</v>
      </c>
      <c r="B406" s="4">
        <v>6384</v>
      </c>
      <c r="C406" s="5">
        <v>462</v>
      </c>
      <c r="D406" s="5">
        <v>63</v>
      </c>
      <c r="E406" s="5">
        <v>525</v>
      </c>
      <c r="F406" s="9">
        <v>36062.5</v>
      </c>
      <c r="G406" s="70">
        <f>Table1[[#This Row],[Column6]]/$F$434</f>
        <v>1.6299671143258821E-3</v>
      </c>
    </row>
    <row r="407" spans="1:7" x14ac:dyDescent="0.25">
      <c r="A407" s="21" t="s">
        <v>416</v>
      </c>
      <c r="B407" s="4">
        <v>6412</v>
      </c>
      <c r="C407" s="5">
        <v>491</v>
      </c>
      <c r="D407" s="5"/>
      <c r="E407" s="5">
        <v>491</v>
      </c>
      <c r="F407" s="9">
        <v>13719.5</v>
      </c>
      <c r="G407" s="70">
        <f>Table1[[#This Row],[Column6]]/$F$434</f>
        <v>6.2009937816274356E-4</v>
      </c>
    </row>
    <row r="408" spans="1:7" x14ac:dyDescent="0.25">
      <c r="A408" s="21" t="s">
        <v>417</v>
      </c>
      <c r="B408" s="4">
        <v>6440</v>
      </c>
      <c r="C408" s="5">
        <v>121</v>
      </c>
      <c r="D408" s="5"/>
      <c r="E408" s="5">
        <v>121</v>
      </c>
      <c r="F408" s="9">
        <v>6562.5</v>
      </c>
      <c r="G408" s="70">
        <f>Table1[[#This Row],[Column6]]/$F$434</f>
        <v>2.9661446621181563E-4</v>
      </c>
    </row>
    <row r="409" spans="1:7" x14ac:dyDescent="0.25">
      <c r="A409" s="21" t="s">
        <v>418</v>
      </c>
      <c r="B409" s="4">
        <v>6419</v>
      </c>
      <c r="C409" s="5"/>
      <c r="D409" s="5">
        <v>14</v>
      </c>
      <c r="E409" s="5">
        <v>14</v>
      </c>
      <c r="F409" s="9">
        <v>490</v>
      </c>
      <c r="G409" s="70">
        <f>Table1[[#This Row],[Column6]]/$F$434</f>
        <v>2.2147213477148902E-5</v>
      </c>
    </row>
    <row r="410" spans="1:7" x14ac:dyDescent="0.25">
      <c r="A410" s="21" t="s">
        <v>419</v>
      </c>
      <c r="B410" s="4">
        <v>6426</v>
      </c>
      <c r="C410" s="5">
        <v>500</v>
      </c>
      <c r="D410" s="5">
        <v>23</v>
      </c>
      <c r="E410" s="5">
        <v>523</v>
      </c>
      <c r="F410" s="9">
        <v>43257.5</v>
      </c>
      <c r="G410" s="70">
        <f>Table1[[#This Row],[Column6]]/$F$434</f>
        <v>1.9551695652811605E-3</v>
      </c>
    </row>
    <row r="411" spans="1:7" x14ac:dyDescent="0.25">
      <c r="A411" s="21" t="s">
        <v>420</v>
      </c>
      <c r="B411" s="4">
        <v>6461</v>
      </c>
      <c r="C411" s="5">
        <v>989</v>
      </c>
      <c r="D411" s="5"/>
      <c r="E411" s="5">
        <v>989</v>
      </c>
      <c r="F411" s="9">
        <v>43525</v>
      </c>
      <c r="G411" s="70">
        <f>Table1[[#This Row],[Column6]]/$F$434</f>
        <v>1.9672601359038895E-3</v>
      </c>
    </row>
    <row r="412" spans="1:7" x14ac:dyDescent="0.25">
      <c r="A412" s="21" t="s">
        <v>421</v>
      </c>
      <c r="B412" s="4">
        <v>6470</v>
      </c>
      <c r="C412" s="5">
        <v>876</v>
      </c>
      <c r="D412" s="5">
        <v>84</v>
      </c>
      <c r="E412" s="5">
        <v>960</v>
      </c>
      <c r="F412" s="9">
        <v>23420</v>
      </c>
      <c r="G412" s="70">
        <f>Table1[[#This Row],[Column6]]/$F$434</f>
        <v>1.0585464074180147E-3</v>
      </c>
    </row>
    <row r="413" spans="1:7" x14ac:dyDescent="0.25">
      <c r="A413" s="21" t="s">
        <v>422</v>
      </c>
      <c r="B413" s="4">
        <v>6475</v>
      </c>
      <c r="C413" s="5">
        <v>406</v>
      </c>
      <c r="D413" s="5">
        <v>1</v>
      </c>
      <c r="E413" s="5">
        <v>407</v>
      </c>
      <c r="F413" s="9">
        <v>35510</v>
      </c>
      <c r="G413" s="70">
        <f>Table1[[#This Row],[Column6]]/$F$434</f>
        <v>1.6049950011705254E-3</v>
      </c>
    </row>
    <row r="414" spans="1:7" x14ac:dyDescent="0.25">
      <c r="A414" s="21" t="s">
        <v>423</v>
      </c>
      <c r="B414" s="4">
        <v>6482</v>
      </c>
      <c r="C414" s="5">
        <v>201</v>
      </c>
      <c r="D414" s="5"/>
      <c r="E414" s="5">
        <v>201</v>
      </c>
      <c r="F414" s="9">
        <v>5322.5</v>
      </c>
      <c r="G414" s="70">
        <f>Table1[[#This Row],[Column6]]/$F$434</f>
        <v>2.4056845659617353E-4</v>
      </c>
    </row>
    <row r="415" spans="1:7" x14ac:dyDescent="0.25">
      <c r="A415" s="21" t="s">
        <v>424</v>
      </c>
      <c r="B415" s="4">
        <v>6545</v>
      </c>
      <c r="C415" s="5">
        <v>916</v>
      </c>
      <c r="D415" s="5"/>
      <c r="E415" s="5">
        <v>916</v>
      </c>
      <c r="F415" s="9">
        <v>34034</v>
      </c>
      <c r="G415" s="70">
        <f>Table1[[#This Row],[Column6]]/$F$434</f>
        <v>1.5382821703699707E-3</v>
      </c>
    </row>
    <row r="416" spans="1:7" x14ac:dyDescent="0.25">
      <c r="A416" s="21" t="s">
        <v>425</v>
      </c>
      <c r="B416" s="4">
        <v>6608</v>
      </c>
      <c r="C416" s="6">
        <v>1012</v>
      </c>
      <c r="D416" s="5">
        <v>11</v>
      </c>
      <c r="E416" s="6">
        <v>1023</v>
      </c>
      <c r="F416" s="9">
        <v>62312.5</v>
      </c>
      <c r="G416" s="70">
        <f>Table1[[#This Row],[Column6]]/$F$434</f>
        <v>2.8164249791731446E-3</v>
      </c>
    </row>
    <row r="417" spans="1:7" x14ac:dyDescent="0.25">
      <c r="A417" s="21" t="s">
        <v>426</v>
      </c>
      <c r="B417" s="4">
        <v>6615</v>
      </c>
      <c r="C417" s="5">
        <v>263</v>
      </c>
      <c r="D417" s="5"/>
      <c r="E417" s="5">
        <v>263</v>
      </c>
      <c r="F417" s="9">
        <v>21338</v>
      </c>
      <c r="G417" s="70">
        <f>Table1[[#This Row],[Column6]]/$F$434</f>
        <v>9.6444334933755763E-4</v>
      </c>
    </row>
    <row r="418" spans="1:7" x14ac:dyDescent="0.25">
      <c r="A418" s="21" t="s">
        <v>427</v>
      </c>
      <c r="B418" s="4">
        <v>6678</v>
      </c>
      <c r="C418" s="6">
        <v>1116</v>
      </c>
      <c r="D418" s="5">
        <v>7</v>
      </c>
      <c r="E418" s="6">
        <v>1123</v>
      </c>
      <c r="F418" s="9">
        <v>69564.5</v>
      </c>
      <c r="G418" s="70">
        <f>Table1[[#This Row],[Column6]]/$F$434</f>
        <v>3.1442037386349483E-3</v>
      </c>
    </row>
    <row r="419" spans="1:7" x14ac:dyDescent="0.25">
      <c r="A419" s="21" t="s">
        <v>428</v>
      </c>
      <c r="B419" s="4">
        <v>469</v>
      </c>
      <c r="C419" s="5">
        <v>603</v>
      </c>
      <c r="D419" s="5">
        <v>20</v>
      </c>
      <c r="E419" s="5">
        <v>623</v>
      </c>
      <c r="F419" s="9">
        <v>22784.5</v>
      </c>
      <c r="G419" s="70">
        <f>Table1[[#This Row],[Column6]]/$F$434</f>
        <v>1.0298228274899983E-3</v>
      </c>
    </row>
    <row r="420" spans="1:7" x14ac:dyDescent="0.25">
      <c r="A420" s="21" t="s">
        <v>429</v>
      </c>
      <c r="B420" s="4">
        <v>6685</v>
      </c>
      <c r="C420" s="6">
        <v>2972</v>
      </c>
      <c r="D420" s="5">
        <v>240</v>
      </c>
      <c r="E420" s="6">
        <v>3212</v>
      </c>
      <c r="F420" s="9">
        <v>138326</v>
      </c>
      <c r="G420" s="70">
        <f>Table1[[#This Row],[Column6]]/$F$434</f>
        <v>6.2521131662042831E-3</v>
      </c>
    </row>
    <row r="421" spans="1:7" x14ac:dyDescent="0.25">
      <c r="A421" s="21" t="s">
        <v>430</v>
      </c>
      <c r="B421" s="4">
        <v>6692</v>
      </c>
      <c r="C421" s="5">
        <v>924</v>
      </c>
      <c r="D421" s="5"/>
      <c r="E421" s="5">
        <v>924</v>
      </c>
      <c r="F421" s="9">
        <v>76086</v>
      </c>
      <c r="G421" s="70">
        <f>Table1[[#This Row],[Column6]]/$F$434</f>
        <v>3.4389650706578598E-3</v>
      </c>
    </row>
    <row r="422" spans="1:7" x14ac:dyDescent="0.25">
      <c r="A422" s="21" t="s">
        <v>431</v>
      </c>
      <c r="B422" s="4">
        <v>6713</v>
      </c>
      <c r="C422" s="5">
        <v>340</v>
      </c>
      <c r="D422" s="5">
        <v>33</v>
      </c>
      <c r="E422" s="5">
        <v>373</v>
      </c>
      <c r="F422" s="9">
        <v>17456.5</v>
      </c>
      <c r="G422" s="70">
        <f>Table1[[#This Row],[Column6]]/$F$434</f>
        <v>7.8900577972214239E-4</v>
      </c>
    </row>
    <row r="423" spans="1:7" x14ac:dyDescent="0.25">
      <c r="A423" s="21" t="s">
        <v>432</v>
      </c>
      <c r="B423" s="4">
        <v>6720</v>
      </c>
      <c r="C423" s="5">
        <v>444</v>
      </c>
      <c r="D423" s="5"/>
      <c r="E423" s="5">
        <v>444</v>
      </c>
      <c r="F423" s="9">
        <v>19990</v>
      </c>
      <c r="G423" s="70">
        <f>Table1[[#This Row],[Column6]]/$F$434</f>
        <v>9.0351591307797252E-4</v>
      </c>
    </row>
    <row r="424" spans="1:7" x14ac:dyDescent="0.25">
      <c r="A424" s="21" t="s">
        <v>433</v>
      </c>
      <c r="B424" s="4">
        <v>6734</v>
      </c>
      <c r="C424" s="6">
        <v>1204</v>
      </c>
      <c r="D424" s="5">
        <v>132</v>
      </c>
      <c r="E424" s="6">
        <v>1336</v>
      </c>
      <c r="F424" s="9">
        <v>48549.5</v>
      </c>
      <c r="G424" s="70">
        <f>Table1[[#This Row],[Column6]]/$F$434</f>
        <v>2.1943594708343683E-3</v>
      </c>
    </row>
    <row r="425" spans="1:7" x14ac:dyDescent="0.25">
      <c r="A425" s="21" t="s">
        <v>434</v>
      </c>
      <c r="B425" s="4">
        <v>6748</v>
      </c>
      <c r="C425" s="5">
        <v>317</v>
      </c>
      <c r="D425" s="5"/>
      <c r="E425" s="5">
        <v>317</v>
      </c>
      <c r="F425" s="9">
        <v>12645</v>
      </c>
      <c r="G425" s="70">
        <f>Table1[[#This Row],[Column6]]/$F$434</f>
        <v>5.7153370289499562E-4</v>
      </c>
    </row>
    <row r="426" spans="1:7" ht="7.2" customHeight="1" x14ac:dyDescent="0.25">
      <c r="A426" s="22"/>
      <c r="B426" s="7"/>
      <c r="C426" s="8"/>
      <c r="D426" s="8"/>
      <c r="E426" s="8"/>
      <c r="F426" s="10"/>
      <c r="G426" s="71"/>
    </row>
    <row r="427" spans="1:7" x14ac:dyDescent="0.25">
      <c r="A427" s="21" t="s">
        <v>90</v>
      </c>
      <c r="B427" s="4">
        <v>8109</v>
      </c>
      <c r="C427" s="5">
        <v>315</v>
      </c>
      <c r="D427" s="5"/>
      <c r="E427" s="5">
        <v>315</v>
      </c>
      <c r="F427" s="9">
        <v>11602.5</v>
      </c>
      <c r="G427" s="70">
        <f>Table1[[#This Row],[Column6]]/$F$434</f>
        <v>5.2441437626249009E-4</v>
      </c>
    </row>
    <row r="428" spans="1:7" x14ac:dyDescent="0.25">
      <c r="A428" s="21" t="s">
        <v>232</v>
      </c>
      <c r="B428" s="4">
        <v>8127</v>
      </c>
      <c r="C428" s="5">
        <v>213</v>
      </c>
      <c r="D428" s="5"/>
      <c r="E428" s="5">
        <v>213</v>
      </c>
      <c r="F428" s="9">
        <v>8607.5</v>
      </c>
      <c r="G428" s="70">
        <f>Table1[[#This Row],[Column6]]/$F$434</f>
        <v>3.8904518368277382E-4</v>
      </c>
    </row>
    <row r="429" spans="1:7" x14ac:dyDescent="0.25">
      <c r="A429" s="21" t="s">
        <v>234</v>
      </c>
      <c r="B429" s="4">
        <v>8106</v>
      </c>
      <c r="C429" s="5">
        <v>827</v>
      </c>
      <c r="D429" s="5"/>
      <c r="E429" s="5">
        <v>827</v>
      </c>
      <c r="F429" s="9">
        <v>50522.5</v>
      </c>
      <c r="G429" s="70">
        <f>Table1[[#This Row],[Column6]]/$F$434</f>
        <v>2.2835359038760315E-3</v>
      </c>
    </row>
    <row r="430" spans="1:7" x14ac:dyDescent="0.25">
      <c r="A430" s="21" t="s">
        <v>235</v>
      </c>
      <c r="B430" s="4">
        <v>8128</v>
      </c>
      <c r="C430" s="5">
        <v>217</v>
      </c>
      <c r="D430" s="5"/>
      <c r="E430" s="5">
        <v>217</v>
      </c>
      <c r="F430" s="9">
        <v>9370</v>
      </c>
      <c r="G430" s="70">
        <f>Table1[[#This Row],[Column6]]/$F$434</f>
        <v>4.2350895975690856E-4</v>
      </c>
    </row>
    <row r="431" spans="1:7" x14ac:dyDescent="0.25">
      <c r="A431" s="21" t="s">
        <v>337</v>
      </c>
      <c r="B431" s="4">
        <v>8107</v>
      </c>
      <c r="C431" s="5">
        <v>66</v>
      </c>
      <c r="D431" s="5"/>
      <c r="E431" s="5">
        <v>66</v>
      </c>
      <c r="F431" s="9">
        <v>3400</v>
      </c>
      <c r="G431" s="70">
        <f>Table1[[#This Row],[Column6]]/$F$434</f>
        <v>1.5367454249450257E-4</v>
      </c>
    </row>
    <row r="432" spans="1:7" x14ac:dyDescent="0.25">
      <c r="A432" s="21" t="s">
        <v>338</v>
      </c>
      <c r="B432" s="4">
        <v>8001</v>
      </c>
      <c r="C432" s="5">
        <v>233</v>
      </c>
      <c r="D432" s="5"/>
      <c r="E432" s="5">
        <v>233</v>
      </c>
      <c r="F432" s="9">
        <v>9155</v>
      </c>
      <c r="G432" s="70">
        <f>Table1[[#This Row],[Column6]]/$F$434</f>
        <v>4.1379130486387383E-4</v>
      </c>
    </row>
    <row r="433" spans="1:7" ht="14.4" thickBot="1" x14ac:dyDescent="0.3">
      <c r="A433" s="23" t="s">
        <v>386</v>
      </c>
      <c r="B433" s="11">
        <v>8125</v>
      </c>
      <c r="C433" s="12">
        <v>86</v>
      </c>
      <c r="D433" s="12"/>
      <c r="E433" s="12">
        <v>86</v>
      </c>
      <c r="F433" s="13">
        <v>3512.5</v>
      </c>
      <c r="G433" s="72">
        <f>Table1[[#This Row],[Column6]]/$F$434</f>
        <v>1.5875936191527655E-4</v>
      </c>
    </row>
    <row r="434" spans="1:7" ht="14.4" thickBot="1" x14ac:dyDescent="0.3">
      <c r="A434" s="80" t="s">
        <v>435</v>
      </c>
      <c r="B434" s="81"/>
      <c r="C434" s="66">
        <f>SUBTOTAL(109,Table1[Column3])</f>
        <v>472577</v>
      </c>
      <c r="D434" s="66">
        <f>SUBTOTAL(109,Table1[Column4])</f>
        <v>31755</v>
      </c>
      <c r="E434" s="66">
        <f>SUBTOTAL(109,Table1[Column5])</f>
        <v>504332</v>
      </c>
      <c r="F434" s="67">
        <f>SUBTOTAL(109,Table1[Column6])</f>
        <v>22124679.5</v>
      </c>
      <c r="G434" s="73">
        <f>SUBTOTAL(109,Table1[Column7])</f>
        <v>1.0000000000000004</v>
      </c>
    </row>
    <row r="435" spans="1:7" ht="14.4" thickBot="1" x14ac:dyDescent="0.3"/>
    <row r="436" spans="1:7" ht="16.2" thickBot="1" x14ac:dyDescent="0.45">
      <c r="A436" s="24" t="s">
        <v>442</v>
      </c>
      <c r="B436" s="25"/>
      <c r="C436" s="26"/>
      <c r="D436" s="27">
        <f>F434</f>
        <v>22124679.5</v>
      </c>
      <c r="E436" s="28"/>
      <c r="F436" s="29"/>
      <c r="G436" s="30"/>
    </row>
    <row r="437" spans="1:7" ht="16.2" thickBot="1" x14ac:dyDescent="0.45">
      <c r="A437" s="31" t="s">
        <v>454</v>
      </c>
      <c r="B437" s="32"/>
      <c r="C437" s="33"/>
      <c r="D437" s="34">
        <v>23954000</v>
      </c>
      <c r="E437" s="28"/>
      <c r="F437" s="29"/>
      <c r="G437" s="30"/>
    </row>
    <row r="438" spans="1:7" ht="16.2" thickBot="1" x14ac:dyDescent="0.45">
      <c r="A438" s="35" t="s">
        <v>443</v>
      </c>
      <c r="B438" s="36"/>
      <c r="C438" s="37"/>
      <c r="D438" s="38">
        <f>D437-F434</f>
        <v>1829320.5</v>
      </c>
      <c r="E438" s="39">
        <f>D438/D437</f>
        <v>7.6368059614260672E-2</v>
      </c>
      <c r="F438" s="40">
        <f>D437-D436</f>
        <v>1829320.5</v>
      </c>
      <c r="G438" s="41">
        <f>E438</f>
        <v>7.6368059614260672E-2</v>
      </c>
    </row>
    <row r="439" spans="1:7" ht="16.2" thickBot="1" x14ac:dyDescent="0.45">
      <c r="A439" s="42" t="s">
        <v>444</v>
      </c>
      <c r="B439" s="43"/>
      <c r="C439" s="44"/>
      <c r="D439" s="45">
        <v>20000</v>
      </c>
      <c r="E439" s="46">
        <f>D439/D437</f>
        <v>8.3493362277698921E-4</v>
      </c>
      <c r="F439" s="47">
        <f>D439</f>
        <v>20000</v>
      </c>
      <c r="G439" s="48">
        <f>E439</f>
        <v>8.3493362277698921E-4</v>
      </c>
    </row>
    <row r="440" spans="1:7" ht="16.2" thickBot="1" x14ac:dyDescent="0.45">
      <c r="A440" s="49" t="s">
        <v>445</v>
      </c>
      <c r="B440" s="50"/>
      <c r="C440" s="51"/>
      <c r="D440" s="52">
        <f>D438-D439</f>
        <v>1809320.5</v>
      </c>
      <c r="E440" s="53">
        <f>D440/D437</f>
        <v>7.5533125991483679E-2</v>
      </c>
      <c r="F440" s="54">
        <f>F438-F439</f>
        <v>1809320.5</v>
      </c>
      <c r="G440" s="55">
        <f>E440</f>
        <v>7.5533125991483679E-2</v>
      </c>
    </row>
    <row r="441" spans="1:7" x14ac:dyDescent="0.25">
      <c r="A441" s="3" t="s">
        <v>455</v>
      </c>
    </row>
  </sheetData>
  <sortState ref="A8:F425">
    <sortCondition ref="A8:A425"/>
  </sortState>
  <mergeCells count="1">
    <mergeCell ref="A434:B434"/>
  </mergeCells>
  <pageMargins left="0.5" right="0.5" top="0.75" bottom="0.75" header="0.5" footer="0.5"/>
  <pageSetup scale="89" fitToHeight="0" orientation="portrait" r:id="rId1"/>
  <headerFooter>
    <oddHeader>&amp;F</oddHeader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all_ptw_eligibility_by_dist</vt:lpstr>
      <vt:lpstr>all_ptw_eligibility_by_dist!Print_Titles</vt:lpstr>
    </vt:vector>
  </TitlesOfParts>
  <Manager>DPI.SchoolFinancialServices@dpi.wi.gov</Manager>
  <Company>Department of Public Instruction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2016-17 Pupil Transportation Aid - January</dc:title>
  <dc:creator>Anderson, Bruce W.   DPI</dc:creator>
  <cp:keywords>pupil, non-pupil, transportation, aid,</cp:keywords>
  <cp:lastModifiedBy>Bruce W. Anderson</cp:lastModifiedBy>
  <cp:lastPrinted>2017-01-04T13:56:24Z</cp:lastPrinted>
  <dcterms:created xsi:type="dcterms:W3CDTF">2016-12-13T13:33:00Z</dcterms:created>
  <dcterms:modified xsi:type="dcterms:W3CDTF">2017-12-12T20:10:03Z</dcterms:modified>
</cp:coreProperties>
</file>