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T\Ben Files\"/>
    </mc:Choice>
  </mc:AlternateContent>
  <xr:revisionPtr revIDLastSave="0" documentId="13_ncr:1_{16A69588-C3C5-421C-BA20-45A6BD5FB61C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Survey" sheetId="4" r:id="rId1"/>
    <sheet name="Data9400" sheetId="5" r:id="rId2"/>
    <sheet name="Data0104" sheetId="3" r:id="rId3"/>
  </sheets>
  <definedNames>
    <definedName name="_xlnm.Print_Area" localSheetId="0">Survey!$A$1:$AB$54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7" i="3" l="1"/>
  <c r="DY437" i="5"/>
  <c r="CX437" i="5"/>
  <c r="BZ437" i="5"/>
  <c r="BC437" i="5"/>
  <c r="AH437" i="5"/>
  <c r="CO437" i="3"/>
  <c r="BN437" i="3"/>
  <c r="AL437" i="3"/>
  <c r="F437" i="3"/>
  <c r="DX437" i="5"/>
  <c r="CW437" i="5"/>
  <c r="BY437" i="5"/>
  <c r="BB437" i="5"/>
  <c r="AG437" i="5"/>
  <c r="S437" i="5"/>
  <c r="E437" i="5" l="1"/>
  <c r="G437" i="5"/>
  <c r="F437" i="5"/>
  <c r="B12" i="4" s="1"/>
  <c r="B11" i="4"/>
  <c r="A4" i="4"/>
  <c r="AB229" i="3"/>
  <c r="AA229" i="3"/>
  <c r="AC229" i="3" s="1"/>
  <c r="ET229" i="5"/>
  <c r="ES229" i="5"/>
  <c r="EU229" i="5" s="1"/>
  <c r="EU437" i="5" s="1"/>
  <c r="DP229" i="5"/>
  <c r="DO229" i="5"/>
  <c r="G36" i="4"/>
  <c r="CO229" i="5"/>
  <c r="CP229" i="5" s="1"/>
  <c r="CP437" i="5" s="1"/>
  <c r="F38" i="4"/>
  <c r="CN229" i="5"/>
  <c r="F36" i="4"/>
  <c r="BQ229" i="5"/>
  <c r="BR229" i="5" s="1"/>
  <c r="BR437" i="5" s="1"/>
  <c r="BQ437" i="5"/>
  <c r="BP229" i="5"/>
  <c r="E36" i="4"/>
  <c r="E40" i="4" s="1"/>
  <c r="E42" i="4" s="1"/>
  <c r="E43" i="4" s="1"/>
  <c r="AG47" i="4" s="1"/>
  <c r="AT229" i="5"/>
  <c r="AT437" i="5" s="1"/>
  <c r="AS229" i="5"/>
  <c r="D36" i="4"/>
  <c r="K229" i="5"/>
  <c r="K437" i="5"/>
  <c r="J229" i="5"/>
  <c r="I449" i="5"/>
  <c r="I537" i="5"/>
  <c r="H449" i="5"/>
  <c r="H450" i="5"/>
  <c r="H451" i="5"/>
  <c r="I451" i="5" s="1"/>
  <c r="H452" i="5"/>
  <c r="H453" i="5"/>
  <c r="H454" i="5"/>
  <c r="H455" i="5"/>
  <c r="H456" i="5"/>
  <c r="I456" i="5"/>
  <c r="J456" i="5" s="1"/>
  <c r="K456" i="5" s="1"/>
  <c r="H457" i="5"/>
  <c r="I457" i="5" s="1"/>
  <c r="H458" i="5"/>
  <c r="H459" i="5"/>
  <c r="I459" i="5" s="1"/>
  <c r="H460" i="5"/>
  <c r="H461" i="5"/>
  <c r="H462" i="5"/>
  <c r="I462" i="5" s="1"/>
  <c r="J462" i="5" s="1"/>
  <c r="K462" i="5" s="1"/>
  <c r="H463" i="5"/>
  <c r="H464" i="5"/>
  <c r="I464" i="5" s="1"/>
  <c r="H465" i="5"/>
  <c r="I465" i="5" s="1"/>
  <c r="H466" i="5"/>
  <c r="H467" i="5"/>
  <c r="I467" i="5" s="1"/>
  <c r="J467" i="5" s="1"/>
  <c r="K467" i="5" s="1"/>
  <c r="H468" i="5"/>
  <c r="H469" i="5"/>
  <c r="H470" i="5"/>
  <c r="H471" i="5"/>
  <c r="H472" i="5"/>
  <c r="I472" i="5" s="1"/>
  <c r="H473" i="5"/>
  <c r="I473" i="5" s="1"/>
  <c r="H474" i="5"/>
  <c r="H475" i="5"/>
  <c r="I475" i="5" s="1"/>
  <c r="H476" i="5"/>
  <c r="H477" i="5"/>
  <c r="I477" i="5"/>
  <c r="J477" i="5"/>
  <c r="K477" i="5" s="1"/>
  <c r="H478" i="5"/>
  <c r="I478" i="5" s="1"/>
  <c r="J478" i="5" s="1"/>
  <c r="K478" i="5" s="1"/>
  <c r="H479" i="5"/>
  <c r="H480" i="5"/>
  <c r="I480" i="5" s="1"/>
  <c r="H481" i="5"/>
  <c r="I481" i="5" s="1"/>
  <c r="H482" i="5"/>
  <c r="H483" i="5"/>
  <c r="H484" i="5"/>
  <c r="H485" i="5"/>
  <c r="H486" i="5"/>
  <c r="H487" i="5"/>
  <c r="H488" i="5"/>
  <c r="I488" i="5" s="1"/>
  <c r="J488" i="5"/>
  <c r="K488" i="5" s="1"/>
  <c r="H489" i="5"/>
  <c r="H490" i="5"/>
  <c r="H491" i="5"/>
  <c r="H492" i="5"/>
  <c r="I492" i="5" s="1"/>
  <c r="J492" i="5" s="1"/>
  <c r="K492" i="5" s="1"/>
  <c r="H493" i="5"/>
  <c r="H494" i="5"/>
  <c r="H495" i="5"/>
  <c r="H496" i="5"/>
  <c r="I496" i="5" s="1"/>
  <c r="J496" i="5" s="1"/>
  <c r="K496" i="5" s="1"/>
  <c r="H497" i="5"/>
  <c r="I497" i="5" s="1"/>
  <c r="H498" i="5"/>
  <c r="H499" i="5"/>
  <c r="I499" i="5" s="1"/>
  <c r="H500" i="5"/>
  <c r="H501" i="5"/>
  <c r="H502" i="5"/>
  <c r="H503" i="5"/>
  <c r="H504" i="5"/>
  <c r="I504" i="5" s="1"/>
  <c r="H505" i="5"/>
  <c r="H506" i="5"/>
  <c r="H507" i="5"/>
  <c r="I507" i="5" s="1"/>
  <c r="H508" i="5"/>
  <c r="H509" i="5"/>
  <c r="I509" i="5" s="1"/>
  <c r="H510" i="5"/>
  <c r="I510" i="5"/>
  <c r="J510" i="5" s="1"/>
  <c r="K510" i="5" s="1"/>
  <c r="H511" i="5"/>
  <c r="H512" i="5"/>
  <c r="I512" i="5" s="1"/>
  <c r="J512" i="5" s="1"/>
  <c r="K512" i="5" s="1"/>
  <c r="H513" i="5"/>
  <c r="I513" i="5" s="1"/>
  <c r="H514" i="5"/>
  <c r="H515" i="5"/>
  <c r="H516" i="5"/>
  <c r="H517" i="5"/>
  <c r="H518" i="5"/>
  <c r="H519" i="5"/>
  <c r="H520" i="5"/>
  <c r="I520" i="5" s="1"/>
  <c r="H521" i="5"/>
  <c r="H522" i="5"/>
  <c r="H523" i="5"/>
  <c r="I523" i="5" s="1"/>
  <c r="H524" i="5"/>
  <c r="H525" i="5"/>
  <c r="H526" i="5"/>
  <c r="H527" i="5"/>
  <c r="H528" i="5"/>
  <c r="I528" i="5" s="1"/>
  <c r="J528" i="5" s="1"/>
  <c r="K528" i="5" s="1"/>
  <c r="H529" i="5"/>
  <c r="I529" i="5" s="1"/>
  <c r="H530" i="5"/>
  <c r="H531" i="5"/>
  <c r="H532" i="5"/>
  <c r="H533" i="5"/>
  <c r="H534" i="5"/>
  <c r="I534" i="5"/>
  <c r="J534" i="5"/>
  <c r="K534" i="5" s="1"/>
  <c r="H535" i="5"/>
  <c r="H536" i="5"/>
  <c r="I536" i="5" s="1"/>
  <c r="H537" i="5"/>
  <c r="H538" i="5"/>
  <c r="H539" i="5"/>
  <c r="I539" i="5" s="1"/>
  <c r="H540" i="5"/>
  <c r="H541" i="5"/>
  <c r="I541" i="5"/>
  <c r="H542" i="5"/>
  <c r="I542" i="5" s="1"/>
  <c r="J542" i="5" s="1"/>
  <c r="K542" i="5" s="1"/>
  <c r="H543" i="5"/>
  <c r="H544" i="5"/>
  <c r="I544" i="5" s="1"/>
  <c r="H545" i="5"/>
  <c r="I545" i="5" s="1"/>
  <c r="H546" i="5"/>
  <c r="H547" i="5"/>
  <c r="H548" i="5"/>
  <c r="H549" i="5"/>
  <c r="I549" i="5" s="1"/>
  <c r="H550" i="5"/>
  <c r="H551" i="5"/>
  <c r="H552" i="5"/>
  <c r="H553" i="5"/>
  <c r="I553" i="5" s="1"/>
  <c r="H554" i="5"/>
  <c r="H555" i="5"/>
  <c r="I555" i="5" s="1"/>
  <c r="J555" i="5"/>
  <c r="K555" i="5" s="1"/>
  <c r="H556" i="5"/>
  <c r="I556" i="5" s="1"/>
  <c r="J556" i="5" s="1"/>
  <c r="K556" i="5" s="1"/>
  <c r="H557" i="5"/>
  <c r="H558" i="5"/>
  <c r="H559" i="5"/>
  <c r="H560" i="5"/>
  <c r="H561" i="5"/>
  <c r="I561" i="5" s="1"/>
  <c r="H562" i="5"/>
  <c r="H563" i="5"/>
  <c r="I563" i="5" s="1"/>
  <c r="H564" i="5"/>
  <c r="H565" i="5"/>
  <c r="H566" i="5"/>
  <c r="I566" i="5" s="1"/>
  <c r="H567" i="5"/>
  <c r="H568" i="5"/>
  <c r="I568" i="5" s="1"/>
  <c r="H569" i="5"/>
  <c r="I569" i="5" s="1"/>
  <c r="H570" i="5"/>
  <c r="H571" i="5"/>
  <c r="I571" i="5" s="1"/>
  <c r="H572" i="5"/>
  <c r="H573" i="5"/>
  <c r="I573" i="5" s="1"/>
  <c r="H574" i="5"/>
  <c r="H575" i="5"/>
  <c r="H576" i="5"/>
  <c r="H577" i="5"/>
  <c r="H578" i="5"/>
  <c r="H579" i="5"/>
  <c r="H580" i="5"/>
  <c r="H581" i="5"/>
  <c r="H582" i="5"/>
  <c r="H583" i="5"/>
  <c r="H584" i="5"/>
  <c r="I584" i="5"/>
  <c r="H585" i="5"/>
  <c r="I585" i="5" s="1"/>
  <c r="H586" i="5"/>
  <c r="H587" i="5"/>
  <c r="H588" i="5"/>
  <c r="H589" i="5"/>
  <c r="H590" i="5"/>
  <c r="H591" i="5"/>
  <c r="H592" i="5"/>
  <c r="H593" i="5"/>
  <c r="I593" i="5" s="1"/>
  <c r="H594" i="5"/>
  <c r="H595" i="5"/>
  <c r="I595" i="5" s="1"/>
  <c r="H596" i="5"/>
  <c r="H597" i="5"/>
  <c r="H598" i="5"/>
  <c r="I598" i="5" s="1"/>
  <c r="J598" i="5" s="1"/>
  <c r="K598" i="5" s="1"/>
  <c r="H599" i="5"/>
  <c r="H600" i="5"/>
  <c r="I600" i="5" s="1"/>
  <c r="H601" i="5"/>
  <c r="I601" i="5" s="1"/>
  <c r="H602" i="5"/>
  <c r="H603" i="5"/>
  <c r="I603" i="5"/>
  <c r="H604" i="5"/>
  <c r="H605" i="5"/>
  <c r="I605" i="5" s="1"/>
  <c r="J605" i="5" s="1"/>
  <c r="K605" i="5" s="1"/>
  <c r="H606" i="5"/>
  <c r="I606" i="5" s="1"/>
  <c r="J606" i="5" s="1"/>
  <c r="K606" i="5" s="1"/>
  <c r="H607" i="5"/>
  <c r="H608" i="5"/>
  <c r="I608" i="5"/>
  <c r="H609" i="5"/>
  <c r="H610" i="5"/>
  <c r="H611" i="5"/>
  <c r="H612" i="5"/>
  <c r="I612" i="5" s="1"/>
  <c r="H613" i="5"/>
  <c r="I613" i="5" s="1"/>
  <c r="H614" i="5"/>
  <c r="H615" i="5"/>
  <c r="H616" i="5"/>
  <c r="I616" i="5" s="1"/>
  <c r="J616" i="5"/>
  <c r="K616" i="5" s="1"/>
  <c r="H617" i="5"/>
  <c r="I617" i="5" s="1"/>
  <c r="H618" i="5"/>
  <c r="H619" i="5"/>
  <c r="H620" i="5"/>
  <c r="H621" i="5"/>
  <c r="H622" i="5"/>
  <c r="H623" i="5"/>
  <c r="H624" i="5"/>
  <c r="I624" i="5" s="1"/>
  <c r="J624" i="5" s="1"/>
  <c r="K624" i="5" s="1"/>
  <c r="H625" i="5"/>
  <c r="I625" i="5" s="1"/>
  <c r="H626" i="5"/>
  <c r="H627" i="5"/>
  <c r="H628" i="5"/>
  <c r="H629" i="5"/>
  <c r="H630" i="5"/>
  <c r="I630" i="5" s="1"/>
  <c r="J630" i="5" s="1"/>
  <c r="K630" i="5" s="1"/>
  <c r="H631" i="5"/>
  <c r="H632" i="5"/>
  <c r="I632" i="5" s="1"/>
  <c r="H633" i="5"/>
  <c r="H634" i="5"/>
  <c r="H635" i="5"/>
  <c r="I635" i="5" s="1"/>
  <c r="H636" i="5"/>
  <c r="H637" i="5"/>
  <c r="I637" i="5" s="1"/>
  <c r="H638" i="5"/>
  <c r="I638" i="5" s="1"/>
  <c r="H639" i="5"/>
  <c r="H640" i="5"/>
  <c r="I640" i="5" s="1"/>
  <c r="H641" i="5"/>
  <c r="I641" i="5" s="1"/>
  <c r="H642" i="5"/>
  <c r="H643" i="5"/>
  <c r="H644" i="5"/>
  <c r="H645" i="5"/>
  <c r="H646" i="5"/>
  <c r="I646" i="5" s="1"/>
  <c r="J646" i="5" s="1"/>
  <c r="K646" i="5" s="1"/>
  <c r="H647" i="5"/>
  <c r="H648" i="5"/>
  <c r="I648" i="5" s="1"/>
  <c r="H649" i="5"/>
  <c r="I649" i="5" s="1"/>
  <c r="H650" i="5"/>
  <c r="H651" i="5"/>
  <c r="H652" i="5"/>
  <c r="H653" i="5"/>
  <c r="H654" i="5"/>
  <c r="H655" i="5"/>
  <c r="H656" i="5"/>
  <c r="I656" i="5" s="1"/>
  <c r="H657" i="5"/>
  <c r="I657" i="5" s="1"/>
  <c r="H658" i="5"/>
  <c r="H659" i="5"/>
  <c r="I659" i="5" s="1"/>
  <c r="H660" i="5"/>
  <c r="I660" i="5" s="1"/>
  <c r="J660" i="5" s="1"/>
  <c r="K660" i="5" s="1"/>
  <c r="H661" i="5"/>
  <c r="H662" i="5"/>
  <c r="H663" i="5"/>
  <c r="H664" i="5"/>
  <c r="I664" i="5" s="1"/>
  <c r="H665" i="5"/>
  <c r="I665" i="5" s="1"/>
  <c r="H666" i="5"/>
  <c r="H667" i="5"/>
  <c r="I667" i="5" s="1"/>
  <c r="H668" i="5"/>
  <c r="H669" i="5"/>
  <c r="I669" i="5" s="1"/>
  <c r="H670" i="5"/>
  <c r="I670" i="5" s="1"/>
  <c r="H671" i="5"/>
  <c r="H672" i="5"/>
  <c r="I672" i="5" s="1"/>
  <c r="H673" i="5"/>
  <c r="I673" i="5" s="1"/>
  <c r="H674" i="5"/>
  <c r="H675" i="5"/>
  <c r="H676" i="5"/>
  <c r="H677" i="5"/>
  <c r="H678" i="5"/>
  <c r="H679" i="5"/>
  <c r="H680" i="5"/>
  <c r="I680" i="5" s="1"/>
  <c r="H681" i="5"/>
  <c r="I681" i="5" s="1"/>
  <c r="J681" i="5" s="1"/>
  <c r="K681" i="5" s="1"/>
  <c r="H682" i="5"/>
  <c r="I682" i="5" s="1"/>
  <c r="H683" i="5"/>
  <c r="H684" i="5"/>
  <c r="H685" i="5"/>
  <c r="H686" i="5"/>
  <c r="H687" i="5"/>
  <c r="H688" i="5"/>
  <c r="H689" i="5"/>
  <c r="H690" i="5"/>
  <c r="I690" i="5" s="1"/>
  <c r="H691" i="5"/>
  <c r="H692" i="5"/>
  <c r="H693" i="5"/>
  <c r="H694" i="5"/>
  <c r="H695" i="5"/>
  <c r="H696" i="5"/>
  <c r="H697" i="5"/>
  <c r="H698" i="5"/>
  <c r="I698" i="5" s="1"/>
  <c r="J698" i="5" s="1"/>
  <c r="K698" i="5" s="1"/>
  <c r="H699" i="5"/>
  <c r="H700" i="5"/>
  <c r="H701" i="5"/>
  <c r="H702" i="5"/>
  <c r="H703" i="5"/>
  <c r="H704" i="5"/>
  <c r="I704" i="5" s="1"/>
  <c r="H705" i="5"/>
  <c r="I705" i="5" s="1"/>
  <c r="H706" i="5"/>
  <c r="I706" i="5" s="1"/>
  <c r="H707" i="5"/>
  <c r="H708" i="5"/>
  <c r="I708" i="5"/>
  <c r="H709" i="5"/>
  <c r="H710" i="5"/>
  <c r="H711" i="5"/>
  <c r="I711" i="5" s="1"/>
  <c r="H712" i="5"/>
  <c r="I712" i="5" s="1"/>
  <c r="H713" i="5"/>
  <c r="H714" i="5"/>
  <c r="I714" i="5"/>
  <c r="H715" i="5"/>
  <c r="I715" i="5" s="1"/>
  <c r="J715" i="5" s="1"/>
  <c r="K715" i="5" s="1"/>
  <c r="H716" i="5"/>
  <c r="H717" i="5"/>
  <c r="H718" i="5"/>
  <c r="H719" i="5"/>
  <c r="I719" i="5" s="1"/>
  <c r="H720" i="5"/>
  <c r="I720" i="5" s="1"/>
  <c r="H721" i="5"/>
  <c r="H722" i="5"/>
  <c r="I722" i="5" s="1"/>
  <c r="H723" i="5"/>
  <c r="H724" i="5"/>
  <c r="H725" i="5"/>
  <c r="H726" i="5"/>
  <c r="H727" i="5"/>
  <c r="I727" i="5" s="1"/>
  <c r="H728" i="5"/>
  <c r="H729" i="5"/>
  <c r="H730" i="5"/>
  <c r="H731" i="5"/>
  <c r="H732" i="5"/>
  <c r="H733" i="5"/>
  <c r="H734" i="5"/>
  <c r="H735" i="5"/>
  <c r="H736" i="5"/>
  <c r="H737" i="5"/>
  <c r="I737" i="5" s="1"/>
  <c r="J737" i="5" s="1"/>
  <c r="K737" i="5" s="1"/>
  <c r="H738" i="5"/>
  <c r="H739" i="5"/>
  <c r="H740" i="5"/>
  <c r="H741" i="5"/>
  <c r="H742" i="5"/>
  <c r="H743" i="5"/>
  <c r="H744" i="5"/>
  <c r="H745" i="5"/>
  <c r="H746" i="5"/>
  <c r="I746" i="5"/>
  <c r="J746" i="5" s="1"/>
  <c r="K746" i="5" s="1"/>
  <c r="H747" i="5"/>
  <c r="H748" i="5"/>
  <c r="H749" i="5"/>
  <c r="H750" i="5"/>
  <c r="H751" i="5"/>
  <c r="I751" i="5" s="1"/>
  <c r="J751" i="5" s="1"/>
  <c r="K751" i="5" s="1"/>
  <c r="H752" i="5"/>
  <c r="I752" i="5" s="1"/>
  <c r="H753" i="5"/>
  <c r="H754" i="5"/>
  <c r="I754" i="5" s="1"/>
  <c r="H755" i="5"/>
  <c r="H756" i="5"/>
  <c r="I756" i="5" s="1"/>
  <c r="J756" i="5" s="1"/>
  <c r="K756" i="5" s="1"/>
  <c r="H757" i="5"/>
  <c r="I757" i="5" s="1"/>
  <c r="H758" i="5"/>
  <c r="H759" i="5"/>
  <c r="H760" i="5"/>
  <c r="I760" i="5" s="1"/>
  <c r="H761" i="5"/>
  <c r="H762" i="5"/>
  <c r="I762" i="5" s="1"/>
  <c r="H763" i="5"/>
  <c r="H764" i="5"/>
  <c r="H765" i="5"/>
  <c r="H766" i="5"/>
  <c r="H767" i="5"/>
  <c r="I767" i="5" s="1"/>
  <c r="H768" i="5"/>
  <c r="I768" i="5" s="1"/>
  <c r="J768" i="5" s="1"/>
  <c r="K768" i="5" s="1"/>
  <c r="H769" i="5"/>
  <c r="I769" i="5" s="1"/>
  <c r="J769" i="5" s="1"/>
  <c r="K769" i="5" s="1"/>
  <c r="H770" i="5"/>
  <c r="I770" i="5"/>
  <c r="J770" i="5" s="1"/>
  <c r="K770" i="5" s="1"/>
  <c r="H771" i="5"/>
  <c r="H772" i="5"/>
  <c r="I772" i="5" s="1"/>
  <c r="H773" i="5"/>
  <c r="H774" i="5"/>
  <c r="H775" i="5"/>
  <c r="I775" i="5"/>
  <c r="J775" i="5" s="1"/>
  <c r="K775" i="5" s="1"/>
  <c r="H776" i="5"/>
  <c r="H777" i="5"/>
  <c r="I777" i="5" s="1"/>
  <c r="H778" i="5"/>
  <c r="I778" i="5" s="1"/>
  <c r="H779" i="5"/>
  <c r="H780" i="5"/>
  <c r="H781" i="5"/>
  <c r="H782" i="5"/>
  <c r="H783" i="5"/>
  <c r="I783" i="5" s="1"/>
  <c r="H784" i="5"/>
  <c r="I784" i="5" s="1"/>
  <c r="J784" i="5" s="1"/>
  <c r="K784" i="5" s="1"/>
  <c r="H785" i="5"/>
  <c r="H786" i="5"/>
  <c r="I786" i="5" s="1"/>
  <c r="H787" i="5"/>
  <c r="H788" i="5"/>
  <c r="H789" i="5"/>
  <c r="H790" i="5"/>
  <c r="H791" i="5"/>
  <c r="H792" i="5"/>
  <c r="I792" i="5" s="1"/>
  <c r="H793" i="5"/>
  <c r="H794" i="5"/>
  <c r="H795" i="5"/>
  <c r="H796" i="5"/>
  <c r="I796" i="5" s="1"/>
  <c r="J796" i="5" s="1"/>
  <c r="K796" i="5" s="1"/>
  <c r="H797" i="5"/>
  <c r="H798" i="5"/>
  <c r="H799" i="5"/>
  <c r="H800" i="5"/>
  <c r="I800" i="5" s="1"/>
  <c r="H801" i="5"/>
  <c r="I801" i="5" s="1"/>
  <c r="J801" i="5" s="1"/>
  <c r="K801" i="5" s="1"/>
  <c r="H802" i="5"/>
  <c r="H803" i="5"/>
  <c r="H804" i="5"/>
  <c r="I804" i="5" s="1"/>
  <c r="H805" i="5"/>
  <c r="H806" i="5"/>
  <c r="H807" i="5"/>
  <c r="H808" i="5"/>
  <c r="I808" i="5" s="1"/>
  <c r="H809" i="5"/>
  <c r="H810" i="5"/>
  <c r="I810" i="5"/>
  <c r="J810" i="5" s="1"/>
  <c r="K810" i="5" s="1"/>
  <c r="H811" i="5"/>
  <c r="H812" i="5"/>
  <c r="H813" i="5"/>
  <c r="H814" i="5"/>
  <c r="H815" i="5"/>
  <c r="I815" i="5" s="1"/>
  <c r="H816" i="5"/>
  <c r="I816" i="5"/>
  <c r="H817" i="5"/>
  <c r="I817" i="5" s="1"/>
  <c r="H818" i="5"/>
  <c r="H819" i="5"/>
  <c r="H820" i="5"/>
  <c r="I820" i="5" s="1"/>
  <c r="H821" i="5"/>
  <c r="H822" i="5"/>
  <c r="H823" i="5"/>
  <c r="H824" i="5"/>
  <c r="I824" i="5" s="1"/>
  <c r="H825" i="5"/>
  <c r="H826" i="5"/>
  <c r="I826" i="5" s="1"/>
  <c r="H827" i="5"/>
  <c r="H828" i="5"/>
  <c r="H829" i="5"/>
  <c r="I829" i="5" s="1"/>
  <c r="H830" i="5"/>
  <c r="H831" i="5"/>
  <c r="I831" i="5" s="1"/>
  <c r="H832" i="5"/>
  <c r="I832" i="5" s="1"/>
  <c r="H833" i="5"/>
  <c r="I833" i="5" s="1"/>
  <c r="J833" i="5" s="1"/>
  <c r="K833" i="5" s="1"/>
  <c r="H834" i="5"/>
  <c r="I834" i="5" s="1"/>
  <c r="H835" i="5"/>
  <c r="H836" i="5"/>
  <c r="I836" i="5" s="1"/>
  <c r="H837" i="5"/>
  <c r="H838" i="5"/>
  <c r="H839" i="5"/>
  <c r="H840" i="5"/>
  <c r="I840" i="5" s="1"/>
  <c r="H841" i="5"/>
  <c r="H842" i="5"/>
  <c r="I842" i="5" s="1"/>
  <c r="H843" i="5"/>
  <c r="H844" i="5"/>
  <c r="H845" i="5"/>
  <c r="I845" i="5" s="1"/>
  <c r="J845" i="5" s="1"/>
  <c r="K845" i="5" s="1"/>
  <c r="H846" i="5"/>
  <c r="H847" i="5"/>
  <c r="I847" i="5" s="1"/>
  <c r="H848" i="5"/>
  <c r="I848" i="5" s="1"/>
  <c r="H849" i="5"/>
  <c r="H850" i="5"/>
  <c r="I850" i="5" s="1"/>
  <c r="H851" i="5"/>
  <c r="H852" i="5"/>
  <c r="I852" i="5" s="1"/>
  <c r="J852" i="5" s="1"/>
  <c r="K852" i="5" s="1"/>
  <c r="H853" i="5"/>
  <c r="H854" i="5"/>
  <c r="H855" i="5"/>
  <c r="H856" i="5"/>
  <c r="I856" i="5" s="1"/>
  <c r="H857" i="5"/>
  <c r="H858" i="5"/>
  <c r="H859" i="5"/>
  <c r="H860" i="5"/>
  <c r="H861" i="5"/>
  <c r="H862" i="5"/>
  <c r="H863" i="5"/>
  <c r="H864" i="5"/>
  <c r="I864" i="5" s="1"/>
  <c r="H865" i="5"/>
  <c r="I865" i="5"/>
  <c r="J865" i="5" s="1"/>
  <c r="K865" i="5" s="1"/>
  <c r="H866" i="5"/>
  <c r="I866" i="5" s="1"/>
  <c r="J866" i="5" s="1"/>
  <c r="K866" i="5" s="1"/>
  <c r="H867" i="5"/>
  <c r="H868" i="5"/>
  <c r="I868" i="5" s="1"/>
  <c r="H869" i="5"/>
  <c r="H870" i="5"/>
  <c r="H871" i="5"/>
  <c r="I871" i="5" s="1"/>
  <c r="H872" i="5"/>
  <c r="H873" i="5"/>
  <c r="I873" i="5" s="1"/>
  <c r="H874" i="5"/>
  <c r="H875" i="5"/>
  <c r="I875" i="5" s="1"/>
  <c r="H448" i="5"/>
  <c r="I448" i="5" s="1"/>
  <c r="J448" i="5" s="1"/>
  <c r="K448" i="5" s="1"/>
  <c r="B10" i="4"/>
  <c r="C449" i="5"/>
  <c r="C450" i="5"/>
  <c r="D450" i="5" s="1"/>
  <c r="C451" i="5"/>
  <c r="D451" i="5"/>
  <c r="C452" i="5"/>
  <c r="D452" i="5" s="1"/>
  <c r="C453" i="5"/>
  <c r="D453" i="5"/>
  <c r="C454" i="5"/>
  <c r="C455" i="5"/>
  <c r="C456" i="5"/>
  <c r="C457" i="5"/>
  <c r="D457" i="5" s="1"/>
  <c r="C458" i="5"/>
  <c r="C459" i="5"/>
  <c r="C460" i="5"/>
  <c r="D460" i="5"/>
  <c r="C461" i="5"/>
  <c r="C462" i="5"/>
  <c r="D462" i="5" s="1"/>
  <c r="C463" i="5"/>
  <c r="D463" i="5" s="1"/>
  <c r="C464" i="5"/>
  <c r="C465" i="5"/>
  <c r="C466" i="5"/>
  <c r="D466" i="5" s="1"/>
  <c r="C467" i="5"/>
  <c r="C468" i="5"/>
  <c r="D468" i="5" s="1"/>
  <c r="E468" i="5" s="1"/>
  <c r="F468" i="5" s="1"/>
  <c r="C469" i="5"/>
  <c r="C470" i="5"/>
  <c r="D470" i="5"/>
  <c r="C471" i="5"/>
  <c r="C472" i="5"/>
  <c r="D472" i="5"/>
  <c r="C473" i="5"/>
  <c r="C474" i="5"/>
  <c r="D474" i="5" s="1"/>
  <c r="C475" i="5"/>
  <c r="C476" i="5"/>
  <c r="C477" i="5"/>
  <c r="C478" i="5"/>
  <c r="D478" i="5" s="1"/>
  <c r="C479" i="5"/>
  <c r="C480" i="5"/>
  <c r="C481" i="5"/>
  <c r="D481" i="5"/>
  <c r="C482" i="5"/>
  <c r="D482" i="5" s="1"/>
  <c r="C483" i="5"/>
  <c r="C484" i="5"/>
  <c r="D484" i="5" s="1"/>
  <c r="C485" i="5"/>
  <c r="D485" i="5" s="1"/>
  <c r="C486" i="5"/>
  <c r="C487" i="5"/>
  <c r="C488" i="5"/>
  <c r="C489" i="5"/>
  <c r="D489" i="5" s="1"/>
  <c r="E489" i="5" s="1"/>
  <c r="F489" i="5" s="1"/>
  <c r="C490" i="5"/>
  <c r="D490" i="5"/>
  <c r="C491" i="5"/>
  <c r="D491" i="5" s="1"/>
  <c r="C492" i="5"/>
  <c r="C493" i="5"/>
  <c r="C494" i="5"/>
  <c r="D494" i="5" s="1"/>
  <c r="C495" i="5"/>
  <c r="D495" i="5"/>
  <c r="C496" i="5"/>
  <c r="C497" i="5"/>
  <c r="C498" i="5"/>
  <c r="C499" i="5"/>
  <c r="D499" i="5" s="1"/>
  <c r="C500" i="5"/>
  <c r="D500" i="5"/>
  <c r="E500" i="5"/>
  <c r="F500" i="5"/>
  <c r="N500" i="5" s="1"/>
  <c r="C501" i="5"/>
  <c r="D501" i="5"/>
  <c r="C502" i="5"/>
  <c r="D502" i="5" s="1"/>
  <c r="C503" i="5"/>
  <c r="C504" i="5"/>
  <c r="D504" i="5" s="1"/>
  <c r="C505" i="5"/>
  <c r="C506" i="5"/>
  <c r="C507" i="5"/>
  <c r="C508" i="5"/>
  <c r="D508" i="5"/>
  <c r="E508" i="5" s="1"/>
  <c r="F508" i="5" s="1"/>
  <c r="C509" i="5"/>
  <c r="D509" i="5" s="1"/>
  <c r="E509" i="5" s="1"/>
  <c r="F509" i="5" s="1"/>
  <c r="C510" i="5"/>
  <c r="D510" i="5" s="1"/>
  <c r="C511" i="5"/>
  <c r="C512" i="5"/>
  <c r="D512" i="5" s="1"/>
  <c r="E512" i="5" s="1"/>
  <c r="F512" i="5" s="1"/>
  <c r="C513" i="5"/>
  <c r="C514" i="5"/>
  <c r="C515" i="5"/>
  <c r="D515" i="5" s="1"/>
  <c r="C516" i="5"/>
  <c r="D516" i="5"/>
  <c r="C517" i="5"/>
  <c r="C518" i="5"/>
  <c r="D518" i="5" s="1"/>
  <c r="E518" i="5" s="1"/>
  <c r="F518" i="5" s="1"/>
  <c r="C519" i="5"/>
  <c r="D519" i="5" s="1"/>
  <c r="E519" i="5" s="1"/>
  <c r="F519" i="5"/>
  <c r="C520" i="5"/>
  <c r="D520" i="5" s="1"/>
  <c r="E520" i="5" s="1"/>
  <c r="F520" i="5" s="1"/>
  <c r="C521" i="5"/>
  <c r="D521" i="5" s="1"/>
  <c r="C522" i="5"/>
  <c r="C523" i="5"/>
  <c r="D523" i="5" s="1"/>
  <c r="C524" i="5"/>
  <c r="D524" i="5"/>
  <c r="E524" i="5" s="1"/>
  <c r="F524" i="5" s="1"/>
  <c r="C525" i="5"/>
  <c r="D525" i="5" s="1"/>
  <c r="E525" i="5" s="1"/>
  <c r="F525" i="5" s="1"/>
  <c r="C526" i="5"/>
  <c r="D526" i="5" s="1"/>
  <c r="C527" i="5"/>
  <c r="D527" i="5" s="1"/>
  <c r="C528" i="5"/>
  <c r="D528" i="5" s="1"/>
  <c r="C529" i="5"/>
  <c r="C530" i="5"/>
  <c r="D530" i="5"/>
  <c r="E530" i="5" s="1"/>
  <c r="F530" i="5" s="1"/>
  <c r="C531" i="5"/>
  <c r="D531" i="5" s="1"/>
  <c r="E531" i="5" s="1"/>
  <c r="F531" i="5" s="1"/>
  <c r="C532" i="5"/>
  <c r="C533" i="5"/>
  <c r="D533" i="5" s="1"/>
  <c r="C534" i="5"/>
  <c r="D534" i="5" s="1"/>
  <c r="C535" i="5"/>
  <c r="C536" i="5"/>
  <c r="C537" i="5"/>
  <c r="D537" i="5" s="1"/>
  <c r="E537" i="5" s="1"/>
  <c r="F537" i="5" s="1"/>
  <c r="C538" i="5"/>
  <c r="D538" i="5" s="1"/>
  <c r="C539" i="5"/>
  <c r="D539" i="5"/>
  <c r="E539" i="5" s="1"/>
  <c r="F539" i="5" s="1"/>
  <c r="C540" i="5"/>
  <c r="C541" i="5"/>
  <c r="C542" i="5"/>
  <c r="D542" i="5" s="1"/>
  <c r="C543" i="5"/>
  <c r="D543" i="5" s="1"/>
  <c r="C544" i="5"/>
  <c r="C545" i="5"/>
  <c r="D545" i="5" s="1"/>
  <c r="E545" i="5" s="1"/>
  <c r="F545" i="5" s="1"/>
  <c r="C546" i="5"/>
  <c r="D546" i="5" s="1"/>
  <c r="C547" i="5"/>
  <c r="D547" i="5"/>
  <c r="E547" i="5" s="1"/>
  <c r="F547" i="5" s="1"/>
  <c r="C548" i="5"/>
  <c r="D548" i="5"/>
  <c r="C549" i="5"/>
  <c r="D549" i="5" s="1"/>
  <c r="C550" i="5"/>
  <c r="D550" i="5" s="1"/>
  <c r="E550" i="5" s="1"/>
  <c r="F550" i="5" s="1"/>
  <c r="C551" i="5"/>
  <c r="C552" i="5"/>
  <c r="C553" i="5"/>
  <c r="C554" i="5"/>
  <c r="D554" i="5" s="1"/>
  <c r="C555" i="5"/>
  <c r="D555" i="5" s="1"/>
  <c r="C556" i="5"/>
  <c r="D556" i="5" s="1"/>
  <c r="C557" i="5"/>
  <c r="C558" i="5"/>
  <c r="D558" i="5"/>
  <c r="C559" i="5"/>
  <c r="D559" i="5" s="1"/>
  <c r="C560" i="5"/>
  <c r="C561" i="5"/>
  <c r="C562" i="5"/>
  <c r="C563" i="5"/>
  <c r="D563" i="5"/>
  <c r="C564" i="5"/>
  <c r="D564" i="5"/>
  <c r="C565" i="5"/>
  <c r="D565" i="5" s="1"/>
  <c r="C566" i="5"/>
  <c r="E566" i="5" s="1"/>
  <c r="F566" i="5" s="1"/>
  <c r="D566" i="5"/>
  <c r="C567" i="5"/>
  <c r="D567" i="5"/>
  <c r="E567" i="5"/>
  <c r="F567" i="5" s="1"/>
  <c r="C568" i="5"/>
  <c r="D568" i="5" s="1"/>
  <c r="C569" i="5"/>
  <c r="C570" i="5"/>
  <c r="C571" i="5"/>
  <c r="D571" i="5"/>
  <c r="C572" i="5"/>
  <c r="C573" i="5"/>
  <c r="C574" i="5"/>
  <c r="C575" i="5"/>
  <c r="C576" i="5"/>
  <c r="C577" i="5"/>
  <c r="D577" i="5"/>
  <c r="C578" i="5"/>
  <c r="C579" i="5"/>
  <c r="C580" i="5"/>
  <c r="D580" i="5" s="1"/>
  <c r="C581" i="5"/>
  <c r="D581" i="5" s="1"/>
  <c r="C582" i="5"/>
  <c r="D582" i="5" s="1"/>
  <c r="E582" i="5" s="1"/>
  <c r="F582" i="5" s="1"/>
  <c r="C583" i="5"/>
  <c r="D583" i="5"/>
  <c r="E583" i="5" s="1"/>
  <c r="F583" i="5" s="1"/>
  <c r="C584" i="5"/>
  <c r="D584" i="5" s="1"/>
  <c r="C585" i="5"/>
  <c r="D585" i="5" s="1"/>
  <c r="C586" i="5"/>
  <c r="C587" i="5"/>
  <c r="D587" i="5" s="1"/>
  <c r="C588" i="5"/>
  <c r="C589" i="5"/>
  <c r="D589" i="5"/>
  <c r="C590" i="5"/>
  <c r="D590" i="5" s="1"/>
  <c r="C591" i="5"/>
  <c r="D591" i="5" s="1"/>
  <c r="C592" i="5"/>
  <c r="D592" i="5" s="1"/>
  <c r="C593" i="5"/>
  <c r="D593" i="5" s="1"/>
  <c r="C594" i="5"/>
  <c r="D594" i="5"/>
  <c r="C595" i="5"/>
  <c r="D595" i="5" s="1"/>
  <c r="C596" i="5"/>
  <c r="C597" i="5"/>
  <c r="C598" i="5"/>
  <c r="C599" i="5"/>
  <c r="C600" i="5"/>
  <c r="D600" i="5"/>
  <c r="C601" i="5"/>
  <c r="D601" i="5"/>
  <c r="E601" i="5" s="1"/>
  <c r="F601" i="5" s="1"/>
  <c r="C602" i="5"/>
  <c r="C603" i="5"/>
  <c r="C604" i="5"/>
  <c r="D604" i="5"/>
  <c r="C605" i="5"/>
  <c r="C606" i="5"/>
  <c r="D606" i="5"/>
  <c r="C607" i="5"/>
  <c r="C608" i="5"/>
  <c r="C609" i="5"/>
  <c r="D609" i="5" s="1"/>
  <c r="C610" i="5"/>
  <c r="C611" i="5"/>
  <c r="D611" i="5" s="1"/>
  <c r="C612" i="5"/>
  <c r="D612" i="5" s="1"/>
  <c r="E612" i="5" s="1"/>
  <c r="C613" i="5"/>
  <c r="C614" i="5"/>
  <c r="C615" i="5"/>
  <c r="C616" i="5"/>
  <c r="D616" i="5"/>
  <c r="C617" i="5"/>
  <c r="C618" i="5"/>
  <c r="D618" i="5" s="1"/>
  <c r="E618" i="5" s="1"/>
  <c r="F618" i="5" s="1"/>
  <c r="C619" i="5"/>
  <c r="D619" i="5"/>
  <c r="C620" i="5"/>
  <c r="C621" i="5"/>
  <c r="C622" i="5"/>
  <c r="C623" i="5"/>
  <c r="D623" i="5" s="1"/>
  <c r="C624" i="5"/>
  <c r="D624" i="5" s="1"/>
  <c r="E624" i="5" s="1"/>
  <c r="F624" i="5" s="1"/>
  <c r="C625" i="5"/>
  <c r="D625" i="5"/>
  <c r="E625" i="5" s="1"/>
  <c r="F625" i="5" s="1"/>
  <c r="C626" i="5"/>
  <c r="C627" i="5"/>
  <c r="D627" i="5"/>
  <c r="C628" i="5"/>
  <c r="D628" i="5" s="1"/>
  <c r="C629" i="5"/>
  <c r="C630" i="5"/>
  <c r="C631" i="5"/>
  <c r="C632" i="5"/>
  <c r="C633" i="5"/>
  <c r="C634" i="5"/>
  <c r="D634" i="5"/>
  <c r="C635" i="5"/>
  <c r="D635" i="5" s="1"/>
  <c r="C636" i="5"/>
  <c r="C637" i="5"/>
  <c r="C638" i="5"/>
  <c r="C639" i="5"/>
  <c r="C640" i="5"/>
  <c r="D640" i="5" s="1"/>
  <c r="C641" i="5"/>
  <c r="D641" i="5"/>
  <c r="C642" i="5"/>
  <c r="C643" i="5"/>
  <c r="D643" i="5"/>
  <c r="C644" i="5"/>
  <c r="C645" i="5"/>
  <c r="D645" i="5" s="1"/>
  <c r="C646" i="5"/>
  <c r="C647" i="5"/>
  <c r="C648" i="5"/>
  <c r="D648" i="5" s="1"/>
  <c r="C649" i="5"/>
  <c r="C650" i="5"/>
  <c r="D650" i="5" s="1"/>
  <c r="C651" i="5"/>
  <c r="D651" i="5" s="1"/>
  <c r="C652" i="5"/>
  <c r="C653" i="5"/>
  <c r="C654" i="5"/>
  <c r="C655" i="5"/>
  <c r="D655" i="5" s="1"/>
  <c r="C656" i="5"/>
  <c r="D656" i="5"/>
  <c r="C657" i="5"/>
  <c r="D657" i="5" s="1"/>
  <c r="E657" i="5" s="1"/>
  <c r="F657" i="5" s="1"/>
  <c r="C658" i="5"/>
  <c r="D658" i="5"/>
  <c r="C659" i="5"/>
  <c r="D659" i="5" s="1"/>
  <c r="C660" i="5"/>
  <c r="D660" i="5" s="1"/>
  <c r="E660" i="5" s="1"/>
  <c r="F660" i="5" s="1"/>
  <c r="O660" i="5" s="1"/>
  <c r="C661" i="5"/>
  <c r="D661" i="5"/>
  <c r="E661" i="5" s="1"/>
  <c r="F661" i="5" s="1"/>
  <c r="C662" i="5"/>
  <c r="C663" i="5"/>
  <c r="C664" i="5"/>
  <c r="C665" i="5"/>
  <c r="D665" i="5" s="1"/>
  <c r="C666" i="5"/>
  <c r="D666" i="5" s="1"/>
  <c r="E666" i="5" s="1"/>
  <c r="F666" i="5" s="1"/>
  <c r="N666" i="5" s="1"/>
  <c r="C667" i="5"/>
  <c r="D667" i="5" s="1"/>
  <c r="C668" i="5"/>
  <c r="C669" i="5"/>
  <c r="C670" i="5"/>
  <c r="C671" i="5"/>
  <c r="C672" i="5"/>
  <c r="C673" i="5"/>
  <c r="D673" i="5" s="1"/>
  <c r="E673" i="5" s="1"/>
  <c r="F673" i="5" s="1"/>
  <c r="C674" i="5"/>
  <c r="D674" i="5" s="1"/>
  <c r="C675" i="5"/>
  <c r="C676" i="5"/>
  <c r="D676" i="5"/>
  <c r="C677" i="5"/>
  <c r="C678" i="5"/>
  <c r="D678" i="5" s="1"/>
  <c r="E678" i="5" s="1"/>
  <c r="F678" i="5" s="1"/>
  <c r="C679" i="5"/>
  <c r="D679" i="5"/>
  <c r="E679" i="5" s="1"/>
  <c r="F679" i="5" s="1"/>
  <c r="C680" i="5"/>
  <c r="C681" i="5"/>
  <c r="C682" i="5"/>
  <c r="D682" i="5" s="1"/>
  <c r="C683" i="5"/>
  <c r="C684" i="5"/>
  <c r="C685" i="5"/>
  <c r="C686" i="5"/>
  <c r="D686" i="5" s="1"/>
  <c r="C687" i="5"/>
  <c r="D687" i="5"/>
  <c r="E687" i="5" s="1"/>
  <c r="F687" i="5" s="1"/>
  <c r="C688" i="5"/>
  <c r="D688" i="5" s="1"/>
  <c r="C689" i="5"/>
  <c r="D689" i="5" s="1"/>
  <c r="C690" i="5"/>
  <c r="C691" i="5"/>
  <c r="D691" i="5"/>
  <c r="C692" i="5"/>
  <c r="D692" i="5"/>
  <c r="C693" i="5"/>
  <c r="C694" i="5"/>
  <c r="D694" i="5" s="1"/>
  <c r="C695" i="5"/>
  <c r="D695" i="5"/>
  <c r="E695" i="5" s="1"/>
  <c r="F695" i="5" s="1"/>
  <c r="C696" i="5"/>
  <c r="C697" i="5"/>
  <c r="D697" i="5" s="1"/>
  <c r="E697" i="5" s="1"/>
  <c r="F697" i="5" s="1"/>
  <c r="C698" i="5"/>
  <c r="D698" i="5" s="1"/>
  <c r="C699" i="5"/>
  <c r="C700" i="5"/>
  <c r="C701" i="5"/>
  <c r="C702" i="5"/>
  <c r="D702" i="5"/>
  <c r="E702" i="5"/>
  <c r="F702" i="5" s="1"/>
  <c r="C703" i="5"/>
  <c r="D703" i="5" s="1"/>
  <c r="C704" i="5"/>
  <c r="D704" i="5"/>
  <c r="C705" i="5"/>
  <c r="D705" i="5" s="1"/>
  <c r="E705" i="5" s="1"/>
  <c r="F705" i="5" s="1"/>
  <c r="C706" i="5"/>
  <c r="D706" i="5"/>
  <c r="E706" i="5" s="1"/>
  <c r="F706" i="5" s="1"/>
  <c r="C707" i="5"/>
  <c r="C708" i="5"/>
  <c r="D708" i="5"/>
  <c r="C709" i="5"/>
  <c r="C710" i="5"/>
  <c r="C711" i="5"/>
  <c r="D711" i="5" s="1"/>
  <c r="C712" i="5"/>
  <c r="D712" i="5" s="1"/>
  <c r="C713" i="5"/>
  <c r="D713" i="5" s="1"/>
  <c r="C714" i="5"/>
  <c r="D714" i="5" s="1"/>
  <c r="C715" i="5"/>
  <c r="C716" i="5"/>
  <c r="C717" i="5"/>
  <c r="C718" i="5"/>
  <c r="D718" i="5"/>
  <c r="C719" i="5"/>
  <c r="C720" i="5"/>
  <c r="D720" i="5" s="1"/>
  <c r="C721" i="5"/>
  <c r="D721" i="5" s="1"/>
  <c r="C722" i="5"/>
  <c r="D722" i="5" s="1"/>
  <c r="E722" i="5" s="1"/>
  <c r="F722" i="5" s="1"/>
  <c r="C723" i="5"/>
  <c r="D723" i="5"/>
  <c r="C724" i="5"/>
  <c r="D724" i="5"/>
  <c r="C725" i="5"/>
  <c r="C726" i="5"/>
  <c r="D726" i="5" s="1"/>
  <c r="C727" i="5"/>
  <c r="C728" i="5"/>
  <c r="D728" i="5" s="1"/>
  <c r="C729" i="5"/>
  <c r="D729" i="5" s="1"/>
  <c r="C730" i="5"/>
  <c r="D730" i="5"/>
  <c r="E730" i="5" s="1"/>
  <c r="F730" i="5" s="1"/>
  <c r="C731" i="5"/>
  <c r="C732" i="5"/>
  <c r="C733" i="5"/>
  <c r="C734" i="5"/>
  <c r="D734" i="5" s="1"/>
  <c r="C735" i="5"/>
  <c r="D735" i="5" s="1"/>
  <c r="C736" i="5"/>
  <c r="D736" i="5"/>
  <c r="E736" i="5"/>
  <c r="F736" i="5" s="1"/>
  <c r="C737" i="5"/>
  <c r="D737" i="5"/>
  <c r="C738" i="5"/>
  <c r="D738" i="5" s="1"/>
  <c r="C739" i="5"/>
  <c r="D739" i="5" s="1"/>
  <c r="C740" i="5"/>
  <c r="D740" i="5" s="1"/>
  <c r="C741" i="5"/>
  <c r="C742" i="5"/>
  <c r="D742" i="5" s="1"/>
  <c r="C743" i="5"/>
  <c r="D743" i="5" s="1"/>
  <c r="C744" i="5"/>
  <c r="D744" i="5" s="1"/>
  <c r="C745" i="5"/>
  <c r="C746" i="5"/>
  <c r="D746" i="5"/>
  <c r="C747" i="5"/>
  <c r="C748" i="5"/>
  <c r="C749" i="5"/>
  <c r="C750" i="5"/>
  <c r="D750" i="5" s="1"/>
  <c r="E750" i="5"/>
  <c r="F750" i="5" s="1"/>
  <c r="C751" i="5"/>
  <c r="D751" i="5" s="1"/>
  <c r="C752" i="5"/>
  <c r="D752" i="5" s="1"/>
  <c r="E752" i="5"/>
  <c r="F752" i="5" s="1"/>
  <c r="C753" i="5"/>
  <c r="D753" i="5" s="1"/>
  <c r="C754" i="5"/>
  <c r="C755" i="5"/>
  <c r="D755" i="5" s="1"/>
  <c r="C756" i="5"/>
  <c r="D756" i="5" s="1"/>
  <c r="E756" i="5" s="1"/>
  <c r="F756" i="5" s="1"/>
  <c r="O756" i="5" s="1"/>
  <c r="C757" i="5"/>
  <c r="C758" i="5"/>
  <c r="C759" i="5"/>
  <c r="D759" i="5" s="1"/>
  <c r="E759" i="5" s="1"/>
  <c r="F759" i="5" s="1"/>
  <c r="C760" i="5"/>
  <c r="D760" i="5" s="1"/>
  <c r="E760" i="5"/>
  <c r="F760" i="5"/>
  <c r="C761" i="5"/>
  <c r="C762" i="5"/>
  <c r="D762" i="5"/>
  <c r="C763" i="5"/>
  <c r="C764" i="5"/>
  <c r="C765" i="5"/>
  <c r="C766" i="5"/>
  <c r="D766" i="5" s="1"/>
  <c r="C767" i="5"/>
  <c r="D767" i="5" s="1"/>
  <c r="C768" i="5"/>
  <c r="D768" i="5" s="1"/>
  <c r="C769" i="5"/>
  <c r="C770" i="5"/>
  <c r="C771" i="5"/>
  <c r="D771" i="5"/>
  <c r="C772" i="5"/>
  <c r="D772" i="5" s="1"/>
  <c r="E772" i="5" s="1"/>
  <c r="C773" i="5"/>
  <c r="C774" i="5"/>
  <c r="D774" i="5" s="1"/>
  <c r="E774" i="5" s="1"/>
  <c r="F774" i="5" s="1"/>
  <c r="C775" i="5"/>
  <c r="C776" i="5"/>
  <c r="D776" i="5" s="1"/>
  <c r="C777" i="5"/>
  <c r="C778" i="5"/>
  <c r="D778" i="5" s="1"/>
  <c r="C779" i="5"/>
  <c r="C780" i="5"/>
  <c r="C781" i="5"/>
  <c r="C782" i="5"/>
  <c r="D782" i="5" s="1"/>
  <c r="C783" i="5"/>
  <c r="D783" i="5" s="1"/>
  <c r="C784" i="5"/>
  <c r="C785" i="5"/>
  <c r="D785" i="5" s="1"/>
  <c r="E785" i="5" s="1"/>
  <c r="F785" i="5" s="1"/>
  <c r="C786" i="5"/>
  <c r="D786" i="5"/>
  <c r="C787" i="5"/>
  <c r="C788" i="5"/>
  <c r="D788" i="5" s="1"/>
  <c r="C789" i="5"/>
  <c r="C790" i="5"/>
  <c r="D790" i="5" s="1"/>
  <c r="E790" i="5"/>
  <c r="F790" i="5" s="1"/>
  <c r="C791" i="5"/>
  <c r="D791" i="5" s="1"/>
  <c r="C792" i="5"/>
  <c r="D792" i="5" s="1"/>
  <c r="C793" i="5"/>
  <c r="C794" i="5"/>
  <c r="D794" i="5" s="1"/>
  <c r="C795" i="5"/>
  <c r="C796" i="5"/>
  <c r="C797" i="5"/>
  <c r="C798" i="5"/>
  <c r="D798" i="5" s="1"/>
  <c r="C799" i="5"/>
  <c r="D799" i="5" s="1"/>
  <c r="C800" i="5"/>
  <c r="C801" i="5"/>
  <c r="D801" i="5" s="1"/>
  <c r="C802" i="5"/>
  <c r="C803" i="5"/>
  <c r="D803" i="5" s="1"/>
  <c r="C804" i="5"/>
  <c r="D804" i="5"/>
  <c r="C805" i="5"/>
  <c r="C806" i="5"/>
  <c r="C807" i="5"/>
  <c r="C808" i="5"/>
  <c r="C809" i="5"/>
  <c r="D809" i="5" s="1"/>
  <c r="E809" i="5" s="1"/>
  <c r="F809" i="5" s="1"/>
  <c r="C810" i="5"/>
  <c r="D810" i="5"/>
  <c r="C811" i="5"/>
  <c r="C812" i="5"/>
  <c r="C813" i="5"/>
  <c r="C814" i="5"/>
  <c r="D814" i="5" s="1"/>
  <c r="C815" i="5"/>
  <c r="D815" i="5" s="1"/>
  <c r="E815" i="5" s="1"/>
  <c r="F815" i="5" s="1"/>
  <c r="C816" i="5"/>
  <c r="C817" i="5"/>
  <c r="D817" i="5" s="1"/>
  <c r="C818" i="5"/>
  <c r="D818" i="5" s="1"/>
  <c r="C819" i="5"/>
  <c r="D819" i="5" s="1"/>
  <c r="C820" i="5"/>
  <c r="D820" i="5" s="1"/>
  <c r="C821" i="5"/>
  <c r="C822" i="5"/>
  <c r="D822" i="5"/>
  <c r="E822" i="5" s="1"/>
  <c r="F822" i="5" s="1"/>
  <c r="C823" i="5"/>
  <c r="C824" i="5"/>
  <c r="D824" i="5"/>
  <c r="C825" i="5"/>
  <c r="C826" i="5"/>
  <c r="D826" i="5" s="1"/>
  <c r="C827" i="5"/>
  <c r="C828" i="5"/>
  <c r="C829" i="5"/>
  <c r="C830" i="5"/>
  <c r="D830" i="5"/>
  <c r="C831" i="5"/>
  <c r="D831" i="5" s="1"/>
  <c r="C832" i="5"/>
  <c r="D832" i="5"/>
  <c r="C833" i="5"/>
  <c r="D833" i="5" s="1"/>
  <c r="C834" i="5"/>
  <c r="D834" i="5" s="1"/>
  <c r="E834" i="5" s="1"/>
  <c r="C835" i="5"/>
  <c r="C836" i="5"/>
  <c r="D836" i="5" s="1"/>
  <c r="C837" i="5"/>
  <c r="C838" i="5"/>
  <c r="D838" i="5" s="1"/>
  <c r="C839" i="5"/>
  <c r="D839" i="5"/>
  <c r="C840" i="5"/>
  <c r="D840" i="5" s="1"/>
  <c r="C841" i="5"/>
  <c r="C842" i="5"/>
  <c r="D842" i="5"/>
  <c r="C843" i="5"/>
  <c r="C844" i="5"/>
  <c r="C845" i="5"/>
  <c r="C846" i="5"/>
  <c r="D846" i="5" s="1"/>
  <c r="C847" i="5"/>
  <c r="D847" i="5" s="1"/>
  <c r="E847" i="5" s="1"/>
  <c r="F847" i="5" s="1"/>
  <c r="C848" i="5"/>
  <c r="C849" i="5"/>
  <c r="D849" i="5" s="1"/>
  <c r="C850" i="5"/>
  <c r="D850" i="5" s="1"/>
  <c r="C851" i="5"/>
  <c r="D851" i="5" s="1"/>
  <c r="C852" i="5"/>
  <c r="D852" i="5" s="1"/>
  <c r="C853" i="5"/>
  <c r="D853" i="5" s="1"/>
  <c r="C854" i="5"/>
  <c r="C855" i="5"/>
  <c r="C856" i="5"/>
  <c r="D856" i="5" s="1"/>
  <c r="C857" i="5"/>
  <c r="D857" i="5" s="1"/>
  <c r="C858" i="5"/>
  <c r="D858" i="5" s="1"/>
  <c r="C859" i="5"/>
  <c r="C860" i="5"/>
  <c r="C861" i="5"/>
  <c r="C862" i="5"/>
  <c r="D862" i="5" s="1"/>
  <c r="C863" i="5"/>
  <c r="D863" i="5" s="1"/>
  <c r="C864" i="5"/>
  <c r="C865" i="5"/>
  <c r="D865" i="5" s="1"/>
  <c r="C866" i="5"/>
  <c r="D866" i="5" s="1"/>
  <c r="C867" i="5"/>
  <c r="D867" i="5" s="1"/>
  <c r="C868" i="5"/>
  <c r="D868" i="5" s="1"/>
  <c r="C869" i="5"/>
  <c r="C870" i="5"/>
  <c r="D870" i="5" s="1"/>
  <c r="C871" i="5"/>
  <c r="D871" i="5" s="1"/>
  <c r="C872" i="5"/>
  <c r="D872" i="5" s="1"/>
  <c r="C873" i="5"/>
  <c r="D873" i="5"/>
  <c r="C874" i="5"/>
  <c r="D874" i="5" s="1"/>
  <c r="E874" i="5" s="1"/>
  <c r="F874" i="5" s="1"/>
  <c r="C875" i="5"/>
  <c r="C448" i="5"/>
  <c r="D448" i="5" s="1"/>
  <c r="I5" i="5"/>
  <c r="AN11" i="4"/>
  <c r="AN20" i="4"/>
  <c r="AN40" i="4" s="1"/>
  <c r="AN46" i="4" s="1"/>
  <c r="D437" i="5"/>
  <c r="H437" i="5"/>
  <c r="I437" i="5"/>
  <c r="J437" i="5"/>
  <c r="M437" i="5"/>
  <c r="N437" i="5"/>
  <c r="O437" i="5"/>
  <c r="P437" i="5"/>
  <c r="Q437" i="5"/>
  <c r="R437" i="5"/>
  <c r="T437" i="5"/>
  <c r="U437" i="5"/>
  <c r="V437" i="5"/>
  <c r="W437" i="5"/>
  <c r="X437" i="5"/>
  <c r="Y437" i="5"/>
  <c r="Z437" i="5"/>
  <c r="AA437" i="5"/>
  <c r="AB437" i="5"/>
  <c r="AC437" i="5"/>
  <c r="AD437" i="5"/>
  <c r="AE437" i="5"/>
  <c r="AF437" i="5"/>
  <c r="AI437" i="5"/>
  <c r="AJ437" i="5"/>
  <c r="AK437" i="5"/>
  <c r="AL437" i="5"/>
  <c r="AM437" i="5"/>
  <c r="AN437" i="5"/>
  <c r="AO437" i="5"/>
  <c r="AF13" i="4" s="1"/>
  <c r="AP437" i="5"/>
  <c r="AQ437" i="5"/>
  <c r="AR437" i="5"/>
  <c r="AS437" i="5"/>
  <c r="AV437" i="5"/>
  <c r="AW437" i="5"/>
  <c r="AX437" i="5"/>
  <c r="AY437" i="5"/>
  <c r="AZ437" i="5"/>
  <c r="BA437" i="5"/>
  <c r="BD437" i="5"/>
  <c r="BE437" i="5"/>
  <c r="BF437" i="5"/>
  <c r="BG437" i="5"/>
  <c r="BH437" i="5"/>
  <c r="BI437" i="5"/>
  <c r="BJ437" i="5"/>
  <c r="BK437" i="5"/>
  <c r="BL437" i="5"/>
  <c r="BM437" i="5"/>
  <c r="BN437" i="5"/>
  <c r="BO437" i="5"/>
  <c r="BP437" i="5"/>
  <c r="BS437" i="5"/>
  <c r="BT437" i="5"/>
  <c r="BU437" i="5"/>
  <c r="BV437" i="5"/>
  <c r="BW437" i="5"/>
  <c r="BX437" i="5"/>
  <c r="CA437" i="5"/>
  <c r="CB437" i="5"/>
  <c r="CC437" i="5"/>
  <c r="CD437" i="5"/>
  <c r="CE437" i="5"/>
  <c r="CF437" i="5"/>
  <c r="CG437" i="5"/>
  <c r="CH437" i="5"/>
  <c r="CI437" i="5"/>
  <c r="CJ437" i="5"/>
  <c r="AH13" i="4"/>
  <c r="CK437" i="5"/>
  <c r="CL437" i="5"/>
  <c r="CM437" i="5"/>
  <c r="CN437" i="5"/>
  <c r="CQ437" i="5"/>
  <c r="CR437" i="5"/>
  <c r="CS437" i="5"/>
  <c r="CT437" i="5"/>
  <c r="CU437" i="5"/>
  <c r="CV437" i="5"/>
  <c r="CY437" i="5"/>
  <c r="CZ437" i="5"/>
  <c r="DA437" i="5"/>
  <c r="DB437" i="5"/>
  <c r="DC437" i="5"/>
  <c r="DD437" i="5"/>
  <c r="DE437" i="5"/>
  <c r="DF437" i="5"/>
  <c r="DG437" i="5"/>
  <c r="DH437" i="5"/>
  <c r="DI437" i="5"/>
  <c r="DJ437" i="5"/>
  <c r="DK437" i="5"/>
  <c r="AI13" i="4" s="1"/>
  <c r="DL437" i="5"/>
  <c r="DM437" i="5"/>
  <c r="DN437" i="5"/>
  <c r="DR437" i="5"/>
  <c r="DS437" i="5"/>
  <c r="DT437" i="5"/>
  <c r="DU437" i="5"/>
  <c r="DV437" i="5"/>
  <c r="DW437" i="5"/>
  <c r="DZ437" i="5"/>
  <c r="EA437" i="5"/>
  <c r="EB437" i="5"/>
  <c r="EC437" i="5"/>
  <c r="ED437" i="5"/>
  <c r="EE437" i="5"/>
  <c r="EF437" i="5"/>
  <c r="EG437" i="5"/>
  <c r="EH437" i="5"/>
  <c r="EI437" i="5"/>
  <c r="EJ437" i="5"/>
  <c r="EK437" i="5"/>
  <c r="EL437" i="5"/>
  <c r="EM437" i="5"/>
  <c r="AJ13" i="4" s="1"/>
  <c r="EN437" i="5"/>
  <c r="EO437" i="5"/>
  <c r="EP437" i="5"/>
  <c r="EQ437" i="5"/>
  <c r="ER437" i="5"/>
  <c r="ET437" i="5"/>
  <c r="EV437" i="5"/>
  <c r="EW437" i="5"/>
  <c r="EX437" i="5"/>
  <c r="EY437" i="5"/>
  <c r="C437" i="5"/>
  <c r="AE11" i="4"/>
  <c r="AF11" i="4"/>
  <c r="AF20" i="4"/>
  <c r="AF40" i="4" s="1"/>
  <c r="AF46" i="4" s="1"/>
  <c r="AG11" i="4"/>
  <c r="AG20" i="4" s="1"/>
  <c r="AG40" i="4" s="1"/>
  <c r="AG46" i="4" s="1"/>
  <c r="AH11" i="4"/>
  <c r="AH20" i="4"/>
  <c r="AH40" i="4" s="1"/>
  <c r="AH46" i="4" s="1"/>
  <c r="AI11" i="4"/>
  <c r="AI20" i="4" s="1"/>
  <c r="AI40" i="4" s="1"/>
  <c r="AI46" i="4"/>
  <c r="AJ11" i="4"/>
  <c r="AJ20" i="4"/>
  <c r="AJ40" i="4" s="1"/>
  <c r="AJ46" i="4" s="1"/>
  <c r="AK11" i="4"/>
  <c r="AK20" i="4" s="1"/>
  <c r="AK40" i="4" s="1"/>
  <c r="AK46" i="4" s="1"/>
  <c r="AL11" i="4"/>
  <c r="AM11" i="4"/>
  <c r="AM20" i="4" s="1"/>
  <c r="AM40" i="4" s="1"/>
  <c r="AM46" i="4" s="1"/>
  <c r="AD11" i="4"/>
  <c r="AD20" i="4"/>
  <c r="AD40" i="4"/>
  <c r="AD46" i="4" s="1"/>
  <c r="CF9" i="3"/>
  <c r="CH9" i="3" s="1"/>
  <c r="CF10" i="3"/>
  <c r="CH10" i="3" s="1"/>
  <c r="CF11" i="3"/>
  <c r="CH11" i="3" s="1"/>
  <c r="CF12" i="3"/>
  <c r="CH12" i="3" s="1"/>
  <c r="CF13" i="3"/>
  <c r="CH13" i="3" s="1"/>
  <c r="CF14" i="3"/>
  <c r="CH14" i="3" s="1"/>
  <c r="CF15" i="3"/>
  <c r="CH15" i="3"/>
  <c r="CF16" i="3"/>
  <c r="CH16" i="3" s="1"/>
  <c r="CF375" i="3"/>
  <c r="CH375" i="3" s="1"/>
  <c r="CF17" i="3"/>
  <c r="CH17" i="3"/>
  <c r="CF18" i="3"/>
  <c r="CH18" i="3" s="1"/>
  <c r="CF19" i="3"/>
  <c r="CH19" i="3" s="1"/>
  <c r="CF20" i="3"/>
  <c r="CH20" i="3" s="1"/>
  <c r="CF22" i="3"/>
  <c r="CH22" i="3" s="1"/>
  <c r="CF23" i="3"/>
  <c r="CH23" i="3"/>
  <c r="CF24" i="3"/>
  <c r="CH24" i="3" s="1"/>
  <c r="CF25" i="3"/>
  <c r="CH25" i="3" s="1"/>
  <c r="CF26" i="3"/>
  <c r="CH26" i="3"/>
  <c r="CF27" i="3"/>
  <c r="CH27" i="3" s="1"/>
  <c r="CF383" i="3"/>
  <c r="CH383" i="3" s="1"/>
  <c r="CF28" i="3"/>
  <c r="CH28" i="3" s="1"/>
  <c r="CF29" i="3"/>
  <c r="CH29" i="3" s="1"/>
  <c r="CF30" i="3"/>
  <c r="CH30" i="3"/>
  <c r="CF31" i="3"/>
  <c r="CH31" i="3" s="1"/>
  <c r="CF32" i="3"/>
  <c r="CH32" i="3" s="1"/>
  <c r="CF33" i="3"/>
  <c r="CH33" i="3"/>
  <c r="CF35" i="3"/>
  <c r="CH35" i="3" s="1"/>
  <c r="CF36" i="3"/>
  <c r="CH36" i="3" s="1"/>
  <c r="CF37" i="3"/>
  <c r="CH37" i="3" s="1"/>
  <c r="CF38" i="3"/>
  <c r="CH38" i="3" s="1"/>
  <c r="CF39" i="3"/>
  <c r="CH39" i="3"/>
  <c r="CF40" i="3"/>
  <c r="CH40" i="3" s="1"/>
  <c r="CF42" i="3"/>
  <c r="CH42" i="3" s="1"/>
  <c r="CF429" i="3"/>
  <c r="CH429" i="3"/>
  <c r="CF44" i="3"/>
  <c r="CH44" i="3" s="1"/>
  <c r="CF45" i="3"/>
  <c r="CH45" i="3" s="1"/>
  <c r="CF285" i="3"/>
  <c r="CH285" i="3" s="1"/>
  <c r="CF46" i="3"/>
  <c r="CH46" i="3" s="1"/>
  <c r="CF47" i="3"/>
  <c r="CH47" i="3"/>
  <c r="CF48" i="3"/>
  <c r="CH48" i="3" s="1"/>
  <c r="CF49" i="3"/>
  <c r="CH49" i="3" s="1"/>
  <c r="CF261" i="3"/>
  <c r="CH261" i="3"/>
  <c r="CF50" i="3"/>
  <c r="CH50" i="3" s="1"/>
  <c r="CF51" i="3"/>
  <c r="CH51" i="3" s="1"/>
  <c r="CF52" i="3"/>
  <c r="CH52" i="3" s="1"/>
  <c r="CF53" i="3"/>
  <c r="CH53" i="3" s="1"/>
  <c r="CF54" i="3"/>
  <c r="CH54" i="3"/>
  <c r="CF55" i="3"/>
  <c r="CH55" i="3" s="1"/>
  <c r="CF111" i="3"/>
  <c r="CH111" i="3" s="1"/>
  <c r="CF56" i="3"/>
  <c r="CH56" i="3"/>
  <c r="CF57" i="3"/>
  <c r="CH57" i="3" s="1"/>
  <c r="CF58" i="3"/>
  <c r="CH58" i="3" s="1"/>
  <c r="CF59" i="3"/>
  <c r="CH59" i="3" s="1"/>
  <c r="CF60" i="3"/>
  <c r="CH60" i="3" s="1"/>
  <c r="CF61" i="3"/>
  <c r="CH61" i="3"/>
  <c r="CF62" i="3"/>
  <c r="CH62" i="3" s="1"/>
  <c r="CF63" i="3"/>
  <c r="CH63" i="3" s="1"/>
  <c r="CF64" i="3"/>
  <c r="CH64" i="3"/>
  <c r="CF65" i="3"/>
  <c r="CH65" i="3" s="1"/>
  <c r="CF66" i="3"/>
  <c r="CH66" i="3" s="1"/>
  <c r="CF68" i="3"/>
  <c r="CH68" i="3" s="1"/>
  <c r="CF67" i="3"/>
  <c r="CH67" i="3" s="1"/>
  <c r="CF70" i="3"/>
  <c r="CH70" i="3"/>
  <c r="CF71" i="3"/>
  <c r="CH71" i="3" s="1"/>
  <c r="CF72" i="3"/>
  <c r="CH72" i="3" s="1"/>
  <c r="CF73" i="3"/>
  <c r="CH73" i="3"/>
  <c r="CF74" i="3"/>
  <c r="CH74" i="3" s="1"/>
  <c r="CF75" i="3"/>
  <c r="CH75" i="3" s="1"/>
  <c r="CF76" i="3"/>
  <c r="CH76" i="3" s="1"/>
  <c r="CF77" i="3"/>
  <c r="CH77" i="3"/>
  <c r="CF78" i="3"/>
  <c r="CH78" i="3" s="1"/>
  <c r="CF79" i="3"/>
  <c r="CH79" i="3" s="1"/>
  <c r="CF80" i="3"/>
  <c r="CH80" i="3" s="1"/>
  <c r="CF81" i="3"/>
  <c r="CH81" i="3" s="1"/>
  <c r="CF82" i="3"/>
  <c r="CH82" i="3" s="1"/>
  <c r="CF83" i="3"/>
  <c r="CH83" i="3" s="1"/>
  <c r="CF84" i="3"/>
  <c r="CH84" i="3" s="1"/>
  <c r="CF85" i="3"/>
  <c r="CH85" i="3" s="1"/>
  <c r="CF86" i="3"/>
  <c r="CH86" i="3" s="1"/>
  <c r="CF87" i="3"/>
  <c r="CH87" i="3" s="1"/>
  <c r="CF89" i="3"/>
  <c r="CH89" i="3" s="1"/>
  <c r="CF90" i="3"/>
  <c r="CH90" i="3"/>
  <c r="CF91" i="3"/>
  <c r="CH91" i="3" s="1"/>
  <c r="CF174" i="3"/>
  <c r="CH174" i="3" s="1"/>
  <c r="CF92" i="3"/>
  <c r="CH92" i="3" s="1"/>
  <c r="CF93" i="3"/>
  <c r="CH93" i="3"/>
  <c r="CF94" i="3"/>
  <c r="CH94" i="3" s="1"/>
  <c r="CF95" i="3"/>
  <c r="CH95" i="3" s="1"/>
  <c r="CF97" i="3"/>
  <c r="CH97" i="3" s="1"/>
  <c r="CF98" i="3"/>
  <c r="CH98" i="3" s="1"/>
  <c r="CF99" i="3"/>
  <c r="CH99" i="3" s="1"/>
  <c r="CF100" i="3"/>
  <c r="CH100" i="3" s="1"/>
  <c r="CF263" i="3"/>
  <c r="CH263" i="3" s="1"/>
  <c r="CF101" i="3"/>
  <c r="CH101" i="3" s="1"/>
  <c r="CF102" i="3"/>
  <c r="CH102" i="3"/>
  <c r="CF103" i="3"/>
  <c r="CH103" i="3" s="1"/>
  <c r="CF104" i="3"/>
  <c r="CH104" i="3" s="1"/>
  <c r="CF105" i="3"/>
  <c r="CH105" i="3"/>
  <c r="CF106" i="3"/>
  <c r="CH106" i="3" s="1"/>
  <c r="CF108" i="3"/>
  <c r="CH108" i="3" s="1"/>
  <c r="CF109" i="3"/>
  <c r="CH109" i="3" s="1"/>
  <c r="CF107" i="3"/>
  <c r="CH107" i="3" s="1"/>
  <c r="CF110" i="3"/>
  <c r="CH110" i="3" s="1"/>
  <c r="CF112" i="3"/>
  <c r="CH112" i="3" s="1"/>
  <c r="CF328" i="3"/>
  <c r="CH328" i="3" s="1"/>
  <c r="CF113" i="3"/>
  <c r="CH113" i="3" s="1"/>
  <c r="CF114" i="3"/>
  <c r="CH114" i="3" s="1"/>
  <c r="CF115" i="3"/>
  <c r="CH115" i="3" s="1"/>
  <c r="CF116" i="3"/>
  <c r="CH116" i="3" s="1"/>
  <c r="CF117" i="3"/>
  <c r="CH117" i="3"/>
  <c r="CF181" i="3"/>
  <c r="CH181" i="3" s="1"/>
  <c r="CF119" i="3"/>
  <c r="CH119" i="3" s="1"/>
  <c r="CF120" i="3"/>
  <c r="CH120" i="3" s="1"/>
  <c r="CF121" i="3"/>
  <c r="CH121" i="3"/>
  <c r="CF122" i="3"/>
  <c r="CH122" i="3" s="1"/>
  <c r="CF123" i="3"/>
  <c r="CH123" i="3" s="1"/>
  <c r="CF206" i="3"/>
  <c r="CH206" i="3" s="1"/>
  <c r="CF124" i="3"/>
  <c r="CH124" i="3" s="1"/>
  <c r="CF125" i="3"/>
  <c r="CH125" i="3" s="1"/>
  <c r="CF262" i="3"/>
  <c r="CH262" i="3" s="1"/>
  <c r="CF126" i="3"/>
  <c r="CH126" i="3" s="1"/>
  <c r="CF127" i="3"/>
  <c r="CH127" i="3" s="1"/>
  <c r="CF258" i="3"/>
  <c r="CH258" i="3" s="1"/>
  <c r="CF128" i="3"/>
  <c r="CH128" i="3" s="1"/>
  <c r="CF129" i="3"/>
  <c r="CH129" i="3" s="1"/>
  <c r="CF130" i="3"/>
  <c r="CH130" i="3"/>
  <c r="CF131" i="3"/>
  <c r="CH131" i="3" s="1"/>
  <c r="CF132" i="3"/>
  <c r="CH132" i="3" s="1"/>
  <c r="CF133" i="3"/>
  <c r="CH133" i="3" s="1"/>
  <c r="CF134" i="3"/>
  <c r="CH134" i="3"/>
  <c r="CF255" i="3"/>
  <c r="CH255" i="3" s="1"/>
  <c r="CF135" i="3"/>
  <c r="CH135" i="3" s="1"/>
  <c r="CF136" i="3"/>
  <c r="CH136" i="3" s="1"/>
  <c r="CF137" i="3"/>
  <c r="CH137" i="3" s="1"/>
  <c r="CF138" i="3"/>
  <c r="CH138" i="3" s="1"/>
  <c r="CF139" i="3"/>
  <c r="CH139" i="3" s="1"/>
  <c r="CF140" i="3"/>
  <c r="CH140" i="3" s="1"/>
  <c r="CF141" i="3"/>
  <c r="CH141" i="3" s="1"/>
  <c r="CF43" i="3"/>
  <c r="CH43" i="3"/>
  <c r="CF142" i="3"/>
  <c r="CH142" i="3" s="1"/>
  <c r="CF144" i="3"/>
  <c r="CH144" i="3" s="1"/>
  <c r="CF145" i="3"/>
  <c r="CH145" i="3"/>
  <c r="CF143" i="3"/>
  <c r="CH143" i="3" s="1"/>
  <c r="CF146" i="3"/>
  <c r="CH146" i="3" s="1"/>
  <c r="CF147" i="3"/>
  <c r="CH147" i="3" s="1"/>
  <c r="CF330" i="3"/>
  <c r="CH330" i="3" s="1"/>
  <c r="CF149" i="3"/>
  <c r="CH149" i="3" s="1"/>
  <c r="CF148" i="3"/>
  <c r="CH148" i="3" s="1"/>
  <c r="CF21" i="3"/>
  <c r="CH21" i="3" s="1"/>
  <c r="CF150" i="3"/>
  <c r="CH150" i="3" s="1"/>
  <c r="CF151" i="3"/>
  <c r="CH151" i="3" s="1"/>
  <c r="CF354" i="3"/>
  <c r="CH354" i="3" s="1"/>
  <c r="CF152" i="3"/>
  <c r="CH152" i="3" s="1"/>
  <c r="CF153" i="3"/>
  <c r="CH153" i="3"/>
  <c r="CF154" i="3"/>
  <c r="CH154" i="3" s="1"/>
  <c r="CF155" i="3"/>
  <c r="CH155" i="3" s="1"/>
  <c r="CF156" i="3"/>
  <c r="CH156" i="3" s="1"/>
  <c r="CF157" i="3"/>
  <c r="CH157" i="3"/>
  <c r="CF158" i="3"/>
  <c r="CH158" i="3" s="1"/>
  <c r="CF160" i="3"/>
  <c r="CH160" i="3" s="1"/>
  <c r="CF159" i="3"/>
  <c r="CH159" i="3" s="1"/>
  <c r="CF161" i="3"/>
  <c r="CH161" i="3" s="1"/>
  <c r="CF162" i="3"/>
  <c r="CH162" i="3" s="1"/>
  <c r="CF163" i="3"/>
  <c r="CH163" i="3" s="1"/>
  <c r="CF164" i="3"/>
  <c r="CH164" i="3" s="1"/>
  <c r="CF165" i="3"/>
  <c r="CH165" i="3" s="1"/>
  <c r="CF166" i="3"/>
  <c r="CH166" i="3" s="1"/>
  <c r="CF167" i="3"/>
  <c r="CH167" i="3" s="1"/>
  <c r="CF168" i="3"/>
  <c r="CH168" i="3" s="1"/>
  <c r="CF169" i="3"/>
  <c r="CH169" i="3"/>
  <c r="CF170" i="3"/>
  <c r="CH170" i="3" s="1"/>
  <c r="CF171" i="3"/>
  <c r="CH171" i="3" s="1"/>
  <c r="CF96" i="3"/>
  <c r="CH96" i="3" s="1"/>
  <c r="CF172" i="3"/>
  <c r="CH172" i="3"/>
  <c r="CF173" i="3"/>
  <c r="CH173" i="3" s="1"/>
  <c r="CF175" i="3"/>
  <c r="CH175" i="3" s="1"/>
  <c r="CF176" i="3"/>
  <c r="CH176" i="3" s="1"/>
  <c r="CF178" i="3"/>
  <c r="CH178" i="3" s="1"/>
  <c r="CF179" i="3"/>
  <c r="CH179" i="3" s="1"/>
  <c r="CF180" i="3"/>
  <c r="CH180" i="3" s="1"/>
  <c r="CF182" i="3"/>
  <c r="CH182" i="3" s="1"/>
  <c r="CF183" i="3"/>
  <c r="CH183" i="3" s="1"/>
  <c r="CF184" i="3"/>
  <c r="CH184" i="3" s="1"/>
  <c r="CF187" i="3"/>
  <c r="CH187" i="3" s="1"/>
  <c r="CF186" i="3"/>
  <c r="CH186" i="3" s="1"/>
  <c r="CF188" i="3"/>
  <c r="CH188" i="3"/>
  <c r="CF189" i="3"/>
  <c r="CH189" i="3" s="1"/>
  <c r="CF191" i="3"/>
  <c r="CH191" i="3" s="1"/>
  <c r="CF192" i="3"/>
  <c r="CH192" i="3" s="1"/>
  <c r="CF193" i="3"/>
  <c r="CH193" i="3"/>
  <c r="CF194" i="3"/>
  <c r="CH194" i="3" s="1"/>
  <c r="CF195" i="3"/>
  <c r="CH195" i="3" s="1"/>
  <c r="CF319" i="3"/>
  <c r="CH319" i="3" s="1"/>
  <c r="CF196" i="3"/>
  <c r="CH196" i="3" s="1"/>
  <c r="CF197" i="3"/>
  <c r="CH197" i="3" s="1"/>
  <c r="CF198" i="3"/>
  <c r="CH198" i="3" s="1"/>
  <c r="CF199" i="3"/>
  <c r="CH199" i="3" s="1"/>
  <c r="CF200" i="3"/>
  <c r="CH200" i="3" s="1"/>
  <c r="CF201" i="3"/>
  <c r="CH201" i="3" s="1"/>
  <c r="CF202" i="3"/>
  <c r="CH202" i="3" s="1"/>
  <c r="CF203" i="3"/>
  <c r="CH203" i="3" s="1"/>
  <c r="CF204" i="3"/>
  <c r="CH204" i="3" s="1"/>
  <c r="CF205" i="3"/>
  <c r="CH205" i="3" s="1"/>
  <c r="CF207" i="3"/>
  <c r="CH207" i="3" s="1"/>
  <c r="CF208" i="3"/>
  <c r="CH208" i="3" s="1"/>
  <c r="CF209" i="3"/>
  <c r="CH209" i="3" s="1"/>
  <c r="CF210" i="3"/>
  <c r="CH210" i="3" s="1"/>
  <c r="CF211" i="3"/>
  <c r="CH211" i="3" s="1"/>
  <c r="CF212" i="3"/>
  <c r="CH212" i="3" s="1"/>
  <c r="CF213" i="3"/>
  <c r="CH213" i="3"/>
  <c r="CF214" i="3"/>
  <c r="CH214" i="3" s="1"/>
  <c r="CF215" i="3"/>
  <c r="CH215" i="3" s="1"/>
  <c r="CF216" i="3"/>
  <c r="CH216" i="3" s="1"/>
  <c r="CF217" i="3"/>
  <c r="CH217" i="3" s="1"/>
  <c r="CF218" i="3"/>
  <c r="CH218" i="3"/>
  <c r="CF219" i="3"/>
  <c r="CH219" i="3" s="1"/>
  <c r="CF220" i="3"/>
  <c r="CH220" i="3" s="1"/>
  <c r="CF221" i="3"/>
  <c r="CH221" i="3" s="1"/>
  <c r="CF222" i="3"/>
  <c r="CH222" i="3" s="1"/>
  <c r="CF223" i="3"/>
  <c r="CH223" i="3" s="1"/>
  <c r="CF224" i="3"/>
  <c r="CH224" i="3" s="1"/>
  <c r="CF225" i="3"/>
  <c r="CH225" i="3" s="1"/>
  <c r="CF369" i="3"/>
  <c r="CH369" i="3" s="1"/>
  <c r="CF260" i="3"/>
  <c r="CH260" i="3" s="1"/>
  <c r="CF226" i="3"/>
  <c r="CH226" i="3" s="1"/>
  <c r="CF362" i="3"/>
  <c r="CH362" i="3"/>
  <c r="CF227" i="3"/>
  <c r="CH227" i="3" s="1"/>
  <c r="CF228" i="3"/>
  <c r="CH228" i="3" s="1"/>
  <c r="CF229" i="3"/>
  <c r="CH229" i="3" s="1"/>
  <c r="CF230" i="3"/>
  <c r="CH230" i="3" s="1"/>
  <c r="CF231" i="3"/>
  <c r="CH231" i="3" s="1"/>
  <c r="CF190" i="3"/>
  <c r="CH190" i="3" s="1"/>
  <c r="CF264" i="3"/>
  <c r="CH264" i="3" s="1"/>
  <c r="CF232" i="3"/>
  <c r="CH232" i="3"/>
  <c r="CF233" i="3"/>
  <c r="CH233" i="3" s="1"/>
  <c r="CF234" i="3"/>
  <c r="CH234" i="3" s="1"/>
  <c r="CF235" i="3"/>
  <c r="CH235" i="3" s="1"/>
  <c r="CF236" i="3"/>
  <c r="CH236" i="3" s="1"/>
  <c r="CF237" i="3"/>
  <c r="CH237" i="3" s="1"/>
  <c r="CF238" i="3"/>
  <c r="CH238" i="3" s="1"/>
  <c r="CF239" i="3"/>
  <c r="CH239" i="3" s="1"/>
  <c r="CF240" i="3"/>
  <c r="CH240" i="3" s="1"/>
  <c r="CF325" i="3"/>
  <c r="CH325" i="3" s="1"/>
  <c r="CF241" i="3"/>
  <c r="CH241" i="3" s="1"/>
  <c r="CF185" i="3"/>
  <c r="CH185" i="3" s="1"/>
  <c r="CF242" i="3"/>
  <c r="CH242" i="3" s="1"/>
  <c r="CF243" i="3"/>
  <c r="CH243" i="3" s="1"/>
  <c r="CF244" i="3"/>
  <c r="CH244" i="3" s="1"/>
  <c r="CF245" i="3"/>
  <c r="CH245" i="3" s="1"/>
  <c r="CF246" i="3"/>
  <c r="CH246" i="3" s="1"/>
  <c r="CF247" i="3"/>
  <c r="CH247" i="3" s="1"/>
  <c r="CF248" i="3"/>
  <c r="CH248" i="3" s="1"/>
  <c r="CF249" i="3"/>
  <c r="CH249" i="3" s="1"/>
  <c r="CF250" i="3"/>
  <c r="CH250" i="3" s="1"/>
  <c r="CF251" i="3"/>
  <c r="CH251" i="3" s="1"/>
  <c r="CF252" i="3"/>
  <c r="CH252" i="3" s="1"/>
  <c r="CF253" i="3"/>
  <c r="CH253" i="3" s="1"/>
  <c r="CF254" i="3"/>
  <c r="CH254" i="3"/>
  <c r="CF256" i="3"/>
  <c r="CH256" i="3"/>
  <c r="CF259" i="3"/>
  <c r="CH259" i="3"/>
  <c r="CF265" i="3"/>
  <c r="CH265" i="3" s="1"/>
  <c r="CF266" i="3"/>
  <c r="CH266" i="3" s="1"/>
  <c r="CF267" i="3"/>
  <c r="CH267" i="3" s="1"/>
  <c r="CF268" i="3"/>
  <c r="CH268" i="3" s="1"/>
  <c r="CF269" i="3"/>
  <c r="CH269" i="3" s="1"/>
  <c r="CF270" i="3"/>
  <c r="CH270" i="3" s="1"/>
  <c r="CF271" i="3"/>
  <c r="CH271" i="3"/>
  <c r="CF272" i="3"/>
  <c r="CH272" i="3"/>
  <c r="CF273" i="3"/>
  <c r="CH273" i="3" s="1"/>
  <c r="CF274" i="3"/>
  <c r="CH274" i="3" s="1"/>
  <c r="CF275" i="3"/>
  <c r="CH275" i="3" s="1"/>
  <c r="CF284" i="3"/>
  <c r="CH284" i="3" s="1"/>
  <c r="CF276" i="3"/>
  <c r="CH276" i="3" s="1"/>
  <c r="CF277" i="3"/>
  <c r="CH277" i="3"/>
  <c r="CF278" i="3"/>
  <c r="CH278" i="3" s="1"/>
  <c r="CF279" i="3"/>
  <c r="CH279" i="3"/>
  <c r="CF280" i="3"/>
  <c r="CH280" i="3" s="1"/>
  <c r="CF281" i="3"/>
  <c r="CH281" i="3" s="1"/>
  <c r="CF282" i="3"/>
  <c r="CH282" i="3" s="1"/>
  <c r="CF283" i="3"/>
  <c r="CH283" i="3" s="1"/>
  <c r="CF409" i="3"/>
  <c r="CH409" i="3" s="1"/>
  <c r="CF34" i="3"/>
  <c r="CH34" i="3"/>
  <c r="CF286" i="3"/>
  <c r="CH286" i="3"/>
  <c r="CF287" i="3"/>
  <c r="CH287" i="3" s="1"/>
  <c r="CF288" i="3"/>
  <c r="CH288" i="3" s="1"/>
  <c r="CF289" i="3"/>
  <c r="CH289" i="3" s="1"/>
  <c r="CF290" i="3"/>
  <c r="CH290" i="3" s="1"/>
  <c r="CF291" i="3"/>
  <c r="CH291" i="3" s="1"/>
  <c r="CF377" i="3"/>
  <c r="CH377" i="3" s="1"/>
  <c r="CF292" i="3"/>
  <c r="CH292" i="3"/>
  <c r="CF293" i="3"/>
  <c r="CH293" i="3"/>
  <c r="CF294" i="3"/>
  <c r="CH294" i="3"/>
  <c r="CF297" i="3"/>
  <c r="CH297" i="3" s="1"/>
  <c r="CF295" i="3"/>
  <c r="CH295" i="3" s="1"/>
  <c r="CF296" i="3"/>
  <c r="CH296" i="3" s="1"/>
  <c r="CF352" i="3"/>
  <c r="CH352" i="3" s="1"/>
  <c r="CF298" i="3"/>
  <c r="CH298" i="3" s="1"/>
  <c r="CF299" i="3"/>
  <c r="CH299" i="3" s="1"/>
  <c r="CF300" i="3"/>
  <c r="CH300" i="3" s="1"/>
  <c r="CF301" i="3"/>
  <c r="CH301" i="3" s="1"/>
  <c r="CF302" i="3"/>
  <c r="CH302" i="3" s="1"/>
  <c r="CF303" i="3"/>
  <c r="CH303" i="3" s="1"/>
  <c r="CF304" i="3"/>
  <c r="CH304" i="3"/>
  <c r="CF305" i="3"/>
  <c r="CH305" i="3"/>
  <c r="CF306" i="3"/>
  <c r="CH306" i="3" s="1"/>
  <c r="CF307" i="3"/>
  <c r="CH307" i="3" s="1"/>
  <c r="CF308" i="3"/>
  <c r="CH308" i="3" s="1"/>
  <c r="CF309" i="3"/>
  <c r="CH309" i="3" s="1"/>
  <c r="CF310" i="3"/>
  <c r="CH310" i="3" s="1"/>
  <c r="CF257" i="3"/>
  <c r="CH257" i="3"/>
  <c r="CF311" i="3"/>
  <c r="CH311" i="3" s="1"/>
  <c r="CF312" i="3"/>
  <c r="CH312" i="3"/>
  <c r="CF313" i="3"/>
  <c r="CH313" i="3" s="1"/>
  <c r="CF314" i="3"/>
  <c r="CH314" i="3"/>
  <c r="CF315" i="3"/>
  <c r="CH315" i="3" s="1"/>
  <c r="CF316" i="3"/>
  <c r="CH316" i="3" s="1"/>
  <c r="CF317" i="3"/>
  <c r="CH317" i="3" s="1"/>
  <c r="CF318" i="3"/>
  <c r="CH318" i="3"/>
  <c r="CF320" i="3"/>
  <c r="CH320" i="3"/>
  <c r="CF321" i="3"/>
  <c r="CH321" i="3" s="1"/>
  <c r="CF322" i="3"/>
  <c r="CH322" i="3"/>
  <c r="CF323" i="3"/>
  <c r="CH323" i="3"/>
  <c r="CF326" i="3"/>
  <c r="CH326" i="3"/>
  <c r="CF327" i="3"/>
  <c r="CH327" i="3" s="1"/>
  <c r="CF88" i="3"/>
  <c r="CH88" i="3" s="1"/>
  <c r="CF329" i="3"/>
  <c r="CH329" i="3" s="1"/>
  <c r="CF331" i="3"/>
  <c r="CH331" i="3"/>
  <c r="CF332" i="3"/>
  <c r="CH332" i="3" s="1"/>
  <c r="CF69" i="3"/>
  <c r="CH69" i="3" s="1"/>
  <c r="CF376" i="3"/>
  <c r="CH376" i="3"/>
  <c r="CF333" i="3"/>
  <c r="CH333" i="3"/>
  <c r="CF424" i="3"/>
  <c r="CH424" i="3"/>
  <c r="CF334" i="3"/>
  <c r="CH334" i="3" s="1"/>
  <c r="CF335" i="3"/>
  <c r="CH335" i="3" s="1"/>
  <c r="CF336" i="3"/>
  <c r="CH336" i="3" s="1"/>
  <c r="CF337" i="3"/>
  <c r="CH337" i="3"/>
  <c r="CF338" i="3"/>
  <c r="CH338" i="3" s="1"/>
  <c r="CF339" i="3"/>
  <c r="CH339" i="3" s="1"/>
  <c r="CF340" i="3"/>
  <c r="CH340" i="3"/>
  <c r="CF341" i="3"/>
  <c r="CH341" i="3"/>
  <c r="CF342" i="3"/>
  <c r="CH342" i="3" s="1"/>
  <c r="CF343" i="3"/>
  <c r="CH343" i="3" s="1"/>
  <c r="CF344" i="3"/>
  <c r="CH344" i="3" s="1"/>
  <c r="CF345" i="3"/>
  <c r="CH345" i="3" s="1"/>
  <c r="CF346" i="3"/>
  <c r="CH346" i="3" s="1"/>
  <c r="CF347" i="3"/>
  <c r="CH347" i="3"/>
  <c r="CF348" i="3"/>
  <c r="CH348" i="3" s="1"/>
  <c r="CF349" i="3"/>
  <c r="CH349" i="3"/>
  <c r="CF350" i="3"/>
  <c r="CH350" i="3" s="1"/>
  <c r="CF351" i="3"/>
  <c r="CH351" i="3"/>
  <c r="CF353" i="3"/>
  <c r="CH353" i="3" s="1"/>
  <c r="CF355" i="3"/>
  <c r="CH355" i="3" s="1"/>
  <c r="CF356" i="3"/>
  <c r="CH356" i="3" s="1"/>
  <c r="CF357" i="3"/>
  <c r="CH357" i="3"/>
  <c r="CF324" i="3"/>
  <c r="CH324" i="3"/>
  <c r="CF358" i="3"/>
  <c r="CH358" i="3" s="1"/>
  <c r="CF359" i="3"/>
  <c r="CH359" i="3" s="1"/>
  <c r="CF360" i="3"/>
  <c r="CH360" i="3" s="1"/>
  <c r="CF361" i="3"/>
  <c r="CH361" i="3"/>
  <c r="CF363" i="3"/>
  <c r="CH363" i="3" s="1"/>
  <c r="CF364" i="3"/>
  <c r="CH364" i="3" s="1"/>
  <c r="CF365" i="3"/>
  <c r="CH365" i="3"/>
  <c r="CF366" i="3"/>
  <c r="CH366" i="3"/>
  <c r="CF367" i="3"/>
  <c r="CH367" i="3"/>
  <c r="CF368" i="3"/>
  <c r="CH368" i="3" s="1"/>
  <c r="CF370" i="3"/>
  <c r="CH370" i="3" s="1"/>
  <c r="CF371" i="3"/>
  <c r="CH371" i="3" s="1"/>
  <c r="CF372" i="3"/>
  <c r="CH372" i="3"/>
  <c r="CF373" i="3"/>
  <c r="CH373" i="3" s="1"/>
  <c r="CF374" i="3"/>
  <c r="CH374" i="3" s="1"/>
  <c r="CF118" i="3"/>
  <c r="CH118" i="3" s="1"/>
  <c r="CF378" i="3"/>
  <c r="CH378" i="3"/>
  <c r="CF379" i="3"/>
  <c r="CH379" i="3" s="1"/>
  <c r="CF380" i="3"/>
  <c r="CH380" i="3" s="1"/>
  <c r="CF382" i="3"/>
  <c r="CH382" i="3" s="1"/>
  <c r="CF381" i="3"/>
  <c r="CH381" i="3"/>
  <c r="CF384" i="3"/>
  <c r="CH384" i="3" s="1"/>
  <c r="CF385" i="3"/>
  <c r="CH385" i="3" s="1"/>
  <c r="CF177" i="3"/>
  <c r="CH177" i="3"/>
  <c r="CF386" i="3"/>
  <c r="CH386" i="3"/>
  <c r="CF387" i="3"/>
  <c r="CH387" i="3" s="1"/>
  <c r="CF41" i="3"/>
  <c r="CH41" i="3" s="1"/>
  <c r="CF388" i="3"/>
  <c r="CH388" i="3" s="1"/>
  <c r="CF389" i="3"/>
  <c r="CH389" i="3" s="1"/>
  <c r="CF390" i="3"/>
  <c r="CH390" i="3" s="1"/>
  <c r="CF393" i="3"/>
  <c r="CH393" i="3"/>
  <c r="CF391" i="3"/>
  <c r="CH391" i="3" s="1"/>
  <c r="CF392" i="3"/>
  <c r="CH392" i="3"/>
  <c r="CF394" i="3"/>
  <c r="CH394" i="3"/>
  <c r="CF395" i="3"/>
  <c r="CH395" i="3"/>
  <c r="CF396" i="3"/>
  <c r="CH396" i="3" s="1"/>
  <c r="CF397" i="3"/>
  <c r="CH397" i="3"/>
  <c r="CF398" i="3"/>
  <c r="CH398" i="3"/>
  <c r="CF399" i="3"/>
  <c r="CH399" i="3"/>
  <c r="CF400" i="3"/>
  <c r="CH400" i="3" s="1"/>
  <c r="CF401" i="3"/>
  <c r="CH401" i="3"/>
  <c r="CF402" i="3"/>
  <c r="CH402" i="3" s="1"/>
  <c r="CF403" i="3"/>
  <c r="CH403" i="3"/>
  <c r="CF404" i="3"/>
  <c r="CH404" i="3" s="1"/>
  <c r="CF405" i="3"/>
  <c r="CH405" i="3" s="1"/>
  <c r="CF406" i="3"/>
  <c r="CH406" i="3" s="1"/>
  <c r="CF407" i="3"/>
  <c r="CH407" i="3" s="1"/>
  <c r="CF411" i="3"/>
  <c r="CH411" i="3"/>
  <c r="CF408" i="3"/>
  <c r="CH408" i="3" s="1"/>
  <c r="CF412" i="3"/>
  <c r="CH412" i="3" s="1"/>
  <c r="CF413" i="3"/>
  <c r="CH413" i="3"/>
  <c r="CF410" i="3"/>
  <c r="CH410" i="3"/>
  <c r="CF414" i="3"/>
  <c r="CH414" i="3" s="1"/>
  <c r="CF415" i="3"/>
  <c r="CH415" i="3" s="1"/>
  <c r="CF416" i="3"/>
  <c r="CH416" i="3"/>
  <c r="CF418" i="3"/>
  <c r="CH418" i="3" s="1"/>
  <c r="CF419" i="3"/>
  <c r="CH419" i="3"/>
  <c r="CF417" i="3"/>
  <c r="CH417" i="3" s="1"/>
  <c r="CF420" i="3"/>
  <c r="CH420" i="3" s="1"/>
  <c r="CF421" i="3"/>
  <c r="CH421" i="3"/>
  <c r="CF422" i="3"/>
  <c r="CH422" i="3"/>
  <c r="CF423" i="3"/>
  <c r="CH423" i="3" s="1"/>
  <c r="CF425" i="3"/>
  <c r="CH425" i="3" s="1"/>
  <c r="CF426" i="3"/>
  <c r="CH426" i="3"/>
  <c r="CF427" i="3"/>
  <c r="CH427" i="3" s="1"/>
  <c r="CF428" i="3"/>
  <c r="CH428" i="3" s="1"/>
  <c r="CF430" i="3"/>
  <c r="CH430" i="3" s="1"/>
  <c r="CF431" i="3"/>
  <c r="CH431" i="3" s="1"/>
  <c r="CF432" i="3"/>
  <c r="CH432" i="3"/>
  <c r="CF433" i="3"/>
  <c r="CH433" i="3" s="1"/>
  <c r="CF434" i="3"/>
  <c r="CH434" i="3"/>
  <c r="CF435" i="3"/>
  <c r="CH435" i="3" s="1"/>
  <c r="CF8" i="3"/>
  <c r="CH8" i="3"/>
  <c r="BE50" i="3"/>
  <c r="BG50" i="3" s="1"/>
  <c r="BE51" i="3"/>
  <c r="BG51" i="3"/>
  <c r="BE52" i="3"/>
  <c r="BG52" i="3" s="1"/>
  <c r="BE53" i="3"/>
  <c r="BE54" i="3"/>
  <c r="BG54" i="3" s="1"/>
  <c r="BE55" i="3"/>
  <c r="BG55" i="3"/>
  <c r="BE111" i="3"/>
  <c r="BG111" i="3" s="1"/>
  <c r="BE56" i="3"/>
  <c r="BG56" i="3" s="1"/>
  <c r="BE57" i="3"/>
  <c r="BG57" i="3" s="1"/>
  <c r="BE58" i="3"/>
  <c r="BG58" i="3" s="1"/>
  <c r="BE59" i="3"/>
  <c r="BG59" i="3" s="1"/>
  <c r="BE60" i="3"/>
  <c r="BG60" i="3" s="1"/>
  <c r="BE61" i="3"/>
  <c r="BG61" i="3" s="1"/>
  <c r="BE62" i="3"/>
  <c r="BG62" i="3" s="1"/>
  <c r="BE63" i="3"/>
  <c r="BG63" i="3" s="1"/>
  <c r="BE64" i="3"/>
  <c r="BG64" i="3" s="1"/>
  <c r="BE65" i="3"/>
  <c r="BG65" i="3" s="1"/>
  <c r="BE66" i="3"/>
  <c r="BG66" i="3" s="1"/>
  <c r="BE68" i="3"/>
  <c r="BG68" i="3" s="1"/>
  <c r="BE67" i="3"/>
  <c r="BG67" i="3" s="1"/>
  <c r="BE70" i="3"/>
  <c r="BG70" i="3" s="1"/>
  <c r="BE71" i="3"/>
  <c r="BG71" i="3" s="1"/>
  <c r="BE72" i="3"/>
  <c r="BG72" i="3" s="1"/>
  <c r="BE73" i="3"/>
  <c r="BG73" i="3" s="1"/>
  <c r="BE74" i="3"/>
  <c r="BG74" i="3" s="1"/>
  <c r="BE75" i="3"/>
  <c r="BG75" i="3"/>
  <c r="BE76" i="3"/>
  <c r="BG76" i="3" s="1"/>
  <c r="BE77" i="3"/>
  <c r="BG77" i="3" s="1"/>
  <c r="BE78" i="3"/>
  <c r="BG78" i="3" s="1"/>
  <c r="BE79" i="3"/>
  <c r="BG79" i="3" s="1"/>
  <c r="BE80" i="3"/>
  <c r="BG80" i="3"/>
  <c r="BE81" i="3"/>
  <c r="BE82" i="3"/>
  <c r="BG82" i="3" s="1"/>
  <c r="BE83" i="3"/>
  <c r="BG83" i="3" s="1"/>
  <c r="BE84" i="3"/>
  <c r="BG84" i="3"/>
  <c r="BE85" i="3"/>
  <c r="BG85" i="3" s="1"/>
  <c r="BE86" i="3"/>
  <c r="BG86" i="3" s="1"/>
  <c r="BE87" i="3"/>
  <c r="BG87" i="3" s="1"/>
  <c r="BE89" i="3"/>
  <c r="BG89" i="3"/>
  <c r="BE90" i="3"/>
  <c r="BG90" i="3" s="1"/>
  <c r="BE91" i="3"/>
  <c r="BG91" i="3"/>
  <c r="BE174" i="3"/>
  <c r="BG174" i="3"/>
  <c r="BE92" i="3"/>
  <c r="BG92" i="3" s="1"/>
  <c r="BE93" i="3"/>
  <c r="BG93" i="3"/>
  <c r="BE94" i="3"/>
  <c r="BG94" i="3" s="1"/>
  <c r="BE95" i="3"/>
  <c r="BG95" i="3" s="1"/>
  <c r="BE97" i="3"/>
  <c r="BG97" i="3" s="1"/>
  <c r="BE98" i="3"/>
  <c r="BG98" i="3"/>
  <c r="BE99" i="3"/>
  <c r="BG99" i="3" s="1"/>
  <c r="BE100" i="3"/>
  <c r="BG100" i="3"/>
  <c r="BE263" i="3"/>
  <c r="BG263" i="3" s="1"/>
  <c r="BE101" i="3"/>
  <c r="BG101" i="3" s="1"/>
  <c r="BE102" i="3"/>
  <c r="BG102" i="3"/>
  <c r="BE103" i="3"/>
  <c r="BG103" i="3" s="1"/>
  <c r="BE104" i="3"/>
  <c r="BG104" i="3" s="1"/>
  <c r="BE105" i="3"/>
  <c r="BE106" i="3"/>
  <c r="BG106" i="3" s="1"/>
  <c r="BE108" i="3"/>
  <c r="BG108" i="3" s="1"/>
  <c r="BE109" i="3"/>
  <c r="BG109" i="3" s="1"/>
  <c r="BE107" i="3"/>
  <c r="BG107" i="3" s="1"/>
  <c r="BE110" i="3"/>
  <c r="BG110" i="3" s="1"/>
  <c r="BE112" i="3"/>
  <c r="BG112" i="3" s="1"/>
  <c r="BE328" i="3"/>
  <c r="BG328" i="3" s="1"/>
  <c r="BE113" i="3"/>
  <c r="BG113" i="3" s="1"/>
  <c r="BE114" i="3"/>
  <c r="BG114" i="3" s="1"/>
  <c r="BE115" i="3"/>
  <c r="BG115" i="3" s="1"/>
  <c r="BE116" i="3"/>
  <c r="BG116" i="3" s="1"/>
  <c r="BE117" i="3"/>
  <c r="BG117" i="3"/>
  <c r="BE181" i="3"/>
  <c r="BG181" i="3" s="1"/>
  <c r="BE119" i="3"/>
  <c r="BG119" i="3" s="1"/>
  <c r="BE120" i="3"/>
  <c r="BG120" i="3" s="1"/>
  <c r="BE121" i="3"/>
  <c r="BG121" i="3"/>
  <c r="BE122" i="3"/>
  <c r="BG122" i="3" s="1"/>
  <c r="BE123" i="3"/>
  <c r="BG123" i="3" s="1"/>
  <c r="BE206" i="3"/>
  <c r="BG206" i="3" s="1"/>
  <c r="BE124" i="3"/>
  <c r="BG124" i="3" s="1"/>
  <c r="BE125" i="3"/>
  <c r="BG125" i="3" s="1"/>
  <c r="BE262" i="3"/>
  <c r="BG262" i="3" s="1"/>
  <c r="BE126" i="3"/>
  <c r="BG126" i="3" s="1"/>
  <c r="BE127" i="3"/>
  <c r="BE258" i="3"/>
  <c r="BG258" i="3"/>
  <c r="BE128" i="3"/>
  <c r="BG128" i="3" s="1"/>
  <c r="BE129" i="3"/>
  <c r="BG129" i="3"/>
  <c r="BE130" i="3"/>
  <c r="BG130" i="3" s="1"/>
  <c r="BE131" i="3"/>
  <c r="BG131" i="3"/>
  <c r="BE132" i="3"/>
  <c r="BG132" i="3" s="1"/>
  <c r="BE133" i="3"/>
  <c r="BG133" i="3"/>
  <c r="BE134" i="3"/>
  <c r="BG134" i="3" s="1"/>
  <c r="BE255" i="3"/>
  <c r="BG255" i="3"/>
  <c r="BE135" i="3"/>
  <c r="BG135" i="3" s="1"/>
  <c r="BE136" i="3"/>
  <c r="BG136" i="3"/>
  <c r="BE137" i="3"/>
  <c r="BE138" i="3"/>
  <c r="BG138" i="3" s="1"/>
  <c r="BE139" i="3"/>
  <c r="BG139" i="3" s="1"/>
  <c r="BE140" i="3"/>
  <c r="BG140" i="3" s="1"/>
  <c r="BE141" i="3"/>
  <c r="BE43" i="3"/>
  <c r="BG43" i="3"/>
  <c r="BE142" i="3"/>
  <c r="BG142" i="3" s="1"/>
  <c r="BE144" i="3"/>
  <c r="BG144" i="3"/>
  <c r="BE145" i="3"/>
  <c r="BG145" i="3" s="1"/>
  <c r="BE143" i="3"/>
  <c r="BG143" i="3"/>
  <c r="BE146" i="3"/>
  <c r="BG146" i="3" s="1"/>
  <c r="BE147" i="3"/>
  <c r="BG147" i="3"/>
  <c r="BE330" i="3"/>
  <c r="BG330" i="3" s="1"/>
  <c r="BE149" i="3"/>
  <c r="BG149" i="3"/>
  <c r="BE148" i="3"/>
  <c r="BG148" i="3" s="1"/>
  <c r="BE21" i="3"/>
  <c r="BG21" i="3"/>
  <c r="BE150" i="3"/>
  <c r="BG150" i="3" s="1"/>
  <c r="BE151" i="3"/>
  <c r="BG151" i="3"/>
  <c r="BE354" i="3"/>
  <c r="BG354" i="3" s="1"/>
  <c r="BE152" i="3"/>
  <c r="BG152" i="3"/>
  <c r="BE153" i="3"/>
  <c r="BG153" i="3" s="1"/>
  <c r="BE154" i="3"/>
  <c r="BG154" i="3"/>
  <c r="BE155" i="3"/>
  <c r="BG155" i="3" s="1"/>
  <c r="BE156" i="3"/>
  <c r="BG156" i="3"/>
  <c r="BE157" i="3"/>
  <c r="BE158" i="3"/>
  <c r="BG158" i="3" s="1"/>
  <c r="BE160" i="3"/>
  <c r="BG160" i="3"/>
  <c r="BE159" i="3"/>
  <c r="BG159" i="3" s="1"/>
  <c r="BE161" i="3"/>
  <c r="BG161" i="3" s="1"/>
  <c r="BE162" i="3"/>
  <c r="BG162" i="3"/>
  <c r="BE163" i="3"/>
  <c r="BG163" i="3" s="1"/>
  <c r="BE164" i="3"/>
  <c r="BG164" i="3"/>
  <c r="BE165" i="3"/>
  <c r="BG165" i="3" s="1"/>
  <c r="BE166" i="3"/>
  <c r="BG166" i="3"/>
  <c r="BE167" i="3"/>
  <c r="BG167" i="3" s="1"/>
  <c r="BE168" i="3"/>
  <c r="BG168" i="3"/>
  <c r="BE169" i="3"/>
  <c r="BG169" i="3" s="1"/>
  <c r="BE170" i="3"/>
  <c r="BG170" i="3"/>
  <c r="BE171" i="3"/>
  <c r="BG171" i="3" s="1"/>
  <c r="BE96" i="3"/>
  <c r="BG96" i="3"/>
  <c r="BE172" i="3"/>
  <c r="BG172" i="3" s="1"/>
  <c r="BE173" i="3"/>
  <c r="BG173" i="3" s="1"/>
  <c r="BE175" i="3"/>
  <c r="BG175" i="3" s="1"/>
  <c r="BE176" i="3"/>
  <c r="BG176" i="3"/>
  <c r="BE178" i="3"/>
  <c r="BG178" i="3" s="1"/>
  <c r="BE179" i="3"/>
  <c r="BG179" i="3" s="1"/>
  <c r="BE180" i="3"/>
  <c r="BG180" i="3" s="1"/>
  <c r="BE182" i="3"/>
  <c r="BG182" i="3" s="1"/>
  <c r="BE183" i="3"/>
  <c r="BG183" i="3" s="1"/>
  <c r="BE184" i="3"/>
  <c r="BG184" i="3" s="1"/>
  <c r="BE187" i="3"/>
  <c r="BG187" i="3" s="1"/>
  <c r="BE186" i="3"/>
  <c r="BG186" i="3" s="1"/>
  <c r="BE188" i="3"/>
  <c r="BG188" i="3" s="1"/>
  <c r="BE189" i="3"/>
  <c r="BG189" i="3" s="1"/>
  <c r="BE191" i="3"/>
  <c r="BG191" i="3"/>
  <c r="BE192" i="3"/>
  <c r="BG192" i="3" s="1"/>
  <c r="BE193" i="3"/>
  <c r="BG193" i="3"/>
  <c r="BE194" i="3"/>
  <c r="BG194" i="3" s="1"/>
  <c r="BE195" i="3"/>
  <c r="BG195" i="3"/>
  <c r="BE319" i="3"/>
  <c r="BG319" i="3" s="1"/>
  <c r="BE196" i="3"/>
  <c r="BG196" i="3"/>
  <c r="BE197" i="3"/>
  <c r="BG197" i="3" s="1"/>
  <c r="BE198" i="3"/>
  <c r="BG198" i="3"/>
  <c r="BE199" i="3"/>
  <c r="BG199" i="3" s="1"/>
  <c r="BE200" i="3"/>
  <c r="BE201" i="3"/>
  <c r="BG201" i="3" s="1"/>
  <c r="BE202" i="3"/>
  <c r="BG202" i="3" s="1"/>
  <c r="BE203" i="3"/>
  <c r="BG203" i="3" s="1"/>
  <c r="BE204" i="3"/>
  <c r="BE205" i="3"/>
  <c r="BG205" i="3"/>
  <c r="BE207" i="3"/>
  <c r="BG207" i="3" s="1"/>
  <c r="BE208" i="3"/>
  <c r="BG208" i="3"/>
  <c r="BE209" i="3"/>
  <c r="BG209" i="3"/>
  <c r="BE210" i="3"/>
  <c r="BG210" i="3"/>
  <c r="BE211" i="3"/>
  <c r="BG211" i="3" s="1"/>
  <c r="BE212" i="3"/>
  <c r="BG212" i="3"/>
  <c r="BE213" i="3"/>
  <c r="BG213" i="3"/>
  <c r="BE214" i="3"/>
  <c r="BG214" i="3"/>
  <c r="BE215" i="3"/>
  <c r="BG215" i="3" s="1"/>
  <c r="BE216" i="3"/>
  <c r="BG216" i="3"/>
  <c r="BE217" i="3"/>
  <c r="BG217" i="3"/>
  <c r="BE218" i="3"/>
  <c r="BG218" i="3"/>
  <c r="BE219" i="3"/>
  <c r="BG219" i="3" s="1"/>
  <c r="BE220" i="3"/>
  <c r="BG220" i="3"/>
  <c r="BE221" i="3"/>
  <c r="BG221" i="3"/>
  <c r="BE222" i="3"/>
  <c r="BG222" i="3"/>
  <c r="BE223" i="3"/>
  <c r="BG223" i="3" s="1"/>
  <c r="BE224" i="3"/>
  <c r="BG224" i="3"/>
  <c r="BE225" i="3"/>
  <c r="BE369" i="3"/>
  <c r="BG369" i="3"/>
  <c r="BE260" i="3"/>
  <c r="BG260" i="3" s="1"/>
  <c r="BE226" i="3"/>
  <c r="BG226" i="3" s="1"/>
  <c r="BE362" i="3"/>
  <c r="BE227" i="3"/>
  <c r="BG227" i="3"/>
  <c r="BE228" i="3"/>
  <c r="BG228" i="3"/>
  <c r="BE229" i="3"/>
  <c r="BG229" i="3"/>
  <c r="BE230" i="3"/>
  <c r="BG230" i="3" s="1"/>
  <c r="BE231" i="3"/>
  <c r="BG231" i="3"/>
  <c r="BE190" i="3"/>
  <c r="BG190" i="3"/>
  <c r="BE264" i="3"/>
  <c r="BG264" i="3"/>
  <c r="BE232" i="3"/>
  <c r="BG232" i="3" s="1"/>
  <c r="BE233" i="3"/>
  <c r="BG233" i="3"/>
  <c r="BE234" i="3"/>
  <c r="BG234" i="3"/>
  <c r="BE235" i="3"/>
  <c r="BG235" i="3"/>
  <c r="BE236" i="3"/>
  <c r="BG236" i="3" s="1"/>
  <c r="BE237" i="3"/>
  <c r="BG237" i="3"/>
  <c r="BE238" i="3"/>
  <c r="BG238" i="3"/>
  <c r="BE239" i="3"/>
  <c r="BG239" i="3"/>
  <c r="BE240" i="3"/>
  <c r="BG240" i="3" s="1"/>
  <c r="BE325" i="3"/>
  <c r="BG325" i="3"/>
  <c r="BE241" i="3"/>
  <c r="BG241" i="3"/>
  <c r="BE185" i="3"/>
  <c r="BG185" i="3"/>
  <c r="BE242" i="3"/>
  <c r="BG242" i="3" s="1"/>
  <c r="BE243" i="3"/>
  <c r="BG243" i="3"/>
  <c r="BE244" i="3"/>
  <c r="BG244" i="3"/>
  <c r="BE245" i="3"/>
  <c r="BG245" i="3"/>
  <c r="BE246" i="3"/>
  <c r="BE247" i="3"/>
  <c r="BG247" i="3" s="1"/>
  <c r="BE248" i="3"/>
  <c r="BG248" i="3"/>
  <c r="BE249" i="3"/>
  <c r="BG249" i="3" s="1"/>
  <c r="BE250" i="3"/>
  <c r="BG250" i="3" s="1"/>
  <c r="BE251" i="3"/>
  <c r="BG251" i="3" s="1"/>
  <c r="BE252" i="3"/>
  <c r="BG252" i="3" s="1"/>
  <c r="BE253" i="3"/>
  <c r="BG253" i="3" s="1"/>
  <c r="BE254" i="3"/>
  <c r="BG254" i="3" s="1"/>
  <c r="BE256" i="3"/>
  <c r="BG256" i="3" s="1"/>
  <c r="BE259" i="3"/>
  <c r="BG259" i="3"/>
  <c r="BE265" i="3"/>
  <c r="BG265" i="3" s="1"/>
  <c r="BE266" i="3"/>
  <c r="BG266" i="3" s="1"/>
  <c r="BE267" i="3"/>
  <c r="BG267" i="3"/>
  <c r="BE268" i="3"/>
  <c r="BG268" i="3"/>
  <c r="BE269" i="3"/>
  <c r="BG269" i="3" s="1"/>
  <c r="BE270" i="3"/>
  <c r="BG270" i="3" s="1"/>
  <c r="BE271" i="3"/>
  <c r="BG271" i="3" s="1"/>
  <c r="BE272" i="3"/>
  <c r="BG272" i="3" s="1"/>
  <c r="BE273" i="3"/>
  <c r="BG273" i="3"/>
  <c r="BE274" i="3"/>
  <c r="BG274" i="3" s="1"/>
  <c r="BE275" i="3"/>
  <c r="BG275" i="3" s="1"/>
  <c r="BE284" i="3"/>
  <c r="BG284" i="3" s="1"/>
  <c r="BE276" i="3"/>
  <c r="BG276" i="3"/>
  <c r="BE277" i="3"/>
  <c r="BG277" i="3" s="1"/>
  <c r="BE278" i="3"/>
  <c r="BG278" i="3" s="1"/>
  <c r="BE279" i="3"/>
  <c r="BG279" i="3" s="1"/>
  <c r="BE280" i="3"/>
  <c r="BG280" i="3" s="1"/>
  <c r="BE281" i="3"/>
  <c r="BG281" i="3" s="1"/>
  <c r="BE282" i="3"/>
  <c r="BG282" i="3" s="1"/>
  <c r="BE283" i="3"/>
  <c r="BG283" i="3" s="1"/>
  <c r="BE409" i="3"/>
  <c r="BG409" i="3" s="1"/>
  <c r="BE34" i="3"/>
  <c r="BG34" i="3" s="1"/>
  <c r="BE286" i="3"/>
  <c r="BG286" i="3" s="1"/>
  <c r="BE287" i="3"/>
  <c r="BG287" i="3" s="1"/>
  <c r="BE288" i="3"/>
  <c r="BG288" i="3"/>
  <c r="BE289" i="3"/>
  <c r="BG289" i="3" s="1"/>
  <c r="BE290" i="3"/>
  <c r="BG290" i="3" s="1"/>
  <c r="BE291" i="3"/>
  <c r="BG291" i="3"/>
  <c r="BE377" i="3"/>
  <c r="BG377" i="3"/>
  <c r="BE292" i="3"/>
  <c r="BE293" i="3"/>
  <c r="BG293" i="3" s="1"/>
  <c r="BE294" i="3"/>
  <c r="BG294" i="3" s="1"/>
  <c r="BE297" i="3"/>
  <c r="BG297" i="3" s="1"/>
  <c r="BE295" i="3"/>
  <c r="BG295" i="3"/>
  <c r="BE296" i="3"/>
  <c r="BG296" i="3" s="1"/>
  <c r="BE352" i="3"/>
  <c r="BG352" i="3" s="1"/>
  <c r="BE298" i="3"/>
  <c r="BG298" i="3" s="1"/>
  <c r="BE299" i="3"/>
  <c r="BG299" i="3" s="1"/>
  <c r="BE300" i="3"/>
  <c r="BG300" i="3" s="1"/>
  <c r="BE301" i="3"/>
  <c r="BG301" i="3" s="1"/>
  <c r="BE302" i="3"/>
  <c r="BG302" i="3" s="1"/>
  <c r="BE303" i="3"/>
  <c r="BE304" i="3"/>
  <c r="BG304" i="3"/>
  <c r="BE305" i="3"/>
  <c r="BG305" i="3" s="1"/>
  <c r="BE306" i="3"/>
  <c r="BG306" i="3"/>
  <c r="BE307" i="3"/>
  <c r="BG307" i="3" s="1"/>
  <c r="BE308" i="3"/>
  <c r="BG308" i="3"/>
  <c r="BE309" i="3"/>
  <c r="BG309" i="3" s="1"/>
  <c r="BE310" i="3"/>
  <c r="BG310" i="3"/>
  <c r="BE257" i="3"/>
  <c r="BG257" i="3" s="1"/>
  <c r="BE311" i="3"/>
  <c r="BG311" i="3"/>
  <c r="BE312" i="3"/>
  <c r="BG312" i="3" s="1"/>
  <c r="BE313" i="3"/>
  <c r="BG313" i="3"/>
  <c r="BE314" i="3"/>
  <c r="BG314" i="3" s="1"/>
  <c r="BE315" i="3"/>
  <c r="BG315" i="3"/>
  <c r="BE316" i="3"/>
  <c r="BG316" i="3" s="1"/>
  <c r="BE317" i="3"/>
  <c r="BG317" i="3"/>
  <c r="BE318" i="3"/>
  <c r="BG318" i="3" s="1"/>
  <c r="BE320" i="3"/>
  <c r="BG320" i="3"/>
  <c r="BE321" i="3"/>
  <c r="BG321" i="3" s="1"/>
  <c r="BE322" i="3"/>
  <c r="BG322" i="3"/>
  <c r="BE323" i="3"/>
  <c r="BG323" i="3" s="1"/>
  <c r="BE326" i="3"/>
  <c r="BG326" i="3"/>
  <c r="BE327" i="3"/>
  <c r="BG327" i="3" s="1"/>
  <c r="BE88" i="3"/>
  <c r="BG88" i="3"/>
  <c r="BE329" i="3"/>
  <c r="BG329" i="3" s="1"/>
  <c r="BE331" i="3"/>
  <c r="BG331" i="3"/>
  <c r="BE332" i="3"/>
  <c r="BG332" i="3" s="1"/>
  <c r="BE69" i="3"/>
  <c r="BG69" i="3"/>
  <c r="BE376" i="3"/>
  <c r="BG376" i="3" s="1"/>
  <c r="BE333" i="3"/>
  <c r="BG333" i="3"/>
  <c r="BE424" i="3"/>
  <c r="BG424" i="3" s="1"/>
  <c r="BE334" i="3"/>
  <c r="BG334" i="3"/>
  <c r="BE335" i="3"/>
  <c r="BG335" i="3" s="1"/>
  <c r="BE336" i="3"/>
  <c r="BG336" i="3"/>
  <c r="BE337" i="3"/>
  <c r="BG337" i="3" s="1"/>
  <c r="BE338" i="3"/>
  <c r="BG338" i="3" s="1"/>
  <c r="BE339" i="3"/>
  <c r="BG339" i="3" s="1"/>
  <c r="BE340" i="3"/>
  <c r="BG340" i="3"/>
  <c r="BE341" i="3"/>
  <c r="BG341" i="3" s="1"/>
  <c r="BE342" i="3"/>
  <c r="BG342" i="3" s="1"/>
  <c r="BE343" i="3"/>
  <c r="BG343" i="3" s="1"/>
  <c r="BE344" i="3"/>
  <c r="BG344" i="3" s="1"/>
  <c r="BE345" i="3"/>
  <c r="BG345" i="3" s="1"/>
  <c r="BE346" i="3"/>
  <c r="BG346" i="3" s="1"/>
  <c r="BE347" i="3"/>
  <c r="BG347" i="3" s="1"/>
  <c r="BE348" i="3"/>
  <c r="BG348" i="3" s="1"/>
  <c r="BE349" i="3"/>
  <c r="BG349" i="3" s="1"/>
  <c r="BE350" i="3"/>
  <c r="BG350" i="3" s="1"/>
  <c r="BE351" i="3"/>
  <c r="BE353" i="3"/>
  <c r="BG353" i="3"/>
  <c r="BE355" i="3"/>
  <c r="BG355" i="3"/>
  <c r="BE356" i="3"/>
  <c r="BG356" i="3"/>
  <c r="BE357" i="3"/>
  <c r="BG357" i="3" s="1"/>
  <c r="BE324" i="3"/>
  <c r="BG324" i="3"/>
  <c r="BE358" i="3"/>
  <c r="BG358" i="3"/>
  <c r="BE359" i="3"/>
  <c r="BG359" i="3"/>
  <c r="BE360" i="3"/>
  <c r="BG360" i="3" s="1"/>
  <c r="BE361" i="3"/>
  <c r="BG361" i="3"/>
  <c r="BE363" i="3"/>
  <c r="BG363" i="3"/>
  <c r="BE364" i="3"/>
  <c r="BG364" i="3"/>
  <c r="BE365" i="3"/>
  <c r="BG365" i="3" s="1"/>
  <c r="BE366" i="3"/>
  <c r="BG366" i="3"/>
  <c r="BE367" i="3"/>
  <c r="BG367" i="3"/>
  <c r="BE368" i="3"/>
  <c r="BE370" i="3"/>
  <c r="BG370" i="3" s="1"/>
  <c r="BE371" i="3"/>
  <c r="BG371" i="3" s="1"/>
  <c r="BE372" i="3"/>
  <c r="BG372" i="3" s="1"/>
  <c r="BE373" i="3"/>
  <c r="BG373" i="3" s="1"/>
  <c r="BE374" i="3"/>
  <c r="BG374" i="3" s="1"/>
  <c r="BE118" i="3"/>
  <c r="BG118" i="3" s="1"/>
  <c r="BE378" i="3"/>
  <c r="BG378" i="3"/>
  <c r="BE379" i="3"/>
  <c r="BG379" i="3" s="1"/>
  <c r="BE380" i="3"/>
  <c r="BG380" i="3" s="1"/>
  <c r="BE382" i="3"/>
  <c r="BG382" i="3" s="1"/>
  <c r="BE381" i="3"/>
  <c r="BG381" i="3"/>
  <c r="BE384" i="3"/>
  <c r="BG384" i="3" s="1"/>
  <c r="BE385" i="3"/>
  <c r="BG385" i="3" s="1"/>
  <c r="BE177" i="3"/>
  <c r="BG177" i="3" s="1"/>
  <c r="BE386" i="3"/>
  <c r="BG386" i="3" s="1"/>
  <c r="BE387" i="3"/>
  <c r="BG387" i="3" s="1"/>
  <c r="BE41" i="3"/>
  <c r="BG41" i="3" s="1"/>
  <c r="BE388" i="3"/>
  <c r="BG388" i="3"/>
  <c r="BE389" i="3"/>
  <c r="BG389" i="3"/>
  <c r="BE390" i="3"/>
  <c r="BG390" i="3" s="1"/>
  <c r="BE393" i="3"/>
  <c r="BG393" i="3"/>
  <c r="BE391" i="3"/>
  <c r="BG391" i="3"/>
  <c r="BE392" i="3"/>
  <c r="BG392" i="3"/>
  <c r="BE394" i="3"/>
  <c r="BG394" i="3" s="1"/>
  <c r="BE395" i="3"/>
  <c r="BG395" i="3"/>
  <c r="BE396" i="3"/>
  <c r="BG396" i="3"/>
  <c r="BE397" i="3"/>
  <c r="BG397" i="3"/>
  <c r="BE398" i="3"/>
  <c r="BG398" i="3" s="1"/>
  <c r="BE399" i="3"/>
  <c r="BG399" i="3"/>
  <c r="BE400" i="3"/>
  <c r="BG400" i="3"/>
  <c r="BE401" i="3"/>
  <c r="BG401" i="3"/>
  <c r="BE402" i="3"/>
  <c r="BG402" i="3" s="1"/>
  <c r="BE403" i="3"/>
  <c r="BG403" i="3" s="1"/>
  <c r="BE404" i="3"/>
  <c r="BG404" i="3" s="1"/>
  <c r="BE405" i="3"/>
  <c r="BG405" i="3" s="1"/>
  <c r="BE406" i="3"/>
  <c r="BG406" i="3" s="1"/>
  <c r="BE407" i="3"/>
  <c r="BG407" i="3" s="1"/>
  <c r="BE411" i="3"/>
  <c r="BG411" i="3" s="1"/>
  <c r="BE408" i="3"/>
  <c r="BG408" i="3" s="1"/>
  <c r="BE412" i="3"/>
  <c r="BG412" i="3"/>
  <c r="BE413" i="3"/>
  <c r="BG413" i="3" s="1"/>
  <c r="BE410" i="3"/>
  <c r="BG410" i="3" s="1"/>
  <c r="BE414" i="3"/>
  <c r="BG414" i="3" s="1"/>
  <c r="BE415" i="3"/>
  <c r="BG415" i="3"/>
  <c r="BE416" i="3"/>
  <c r="BG416" i="3" s="1"/>
  <c r="BE418" i="3"/>
  <c r="BG418" i="3" s="1"/>
  <c r="BE419" i="3"/>
  <c r="BG419" i="3" s="1"/>
  <c r="BE417" i="3"/>
  <c r="BG417" i="3" s="1"/>
  <c r="BE420" i="3"/>
  <c r="BG420" i="3" s="1"/>
  <c r="BE421" i="3"/>
  <c r="BG421" i="3"/>
  <c r="BE422" i="3"/>
  <c r="BG422" i="3" s="1"/>
  <c r="BE423" i="3"/>
  <c r="BG423" i="3" s="1"/>
  <c r="BE425" i="3"/>
  <c r="BG425" i="3" s="1"/>
  <c r="BE426" i="3"/>
  <c r="BG426" i="3"/>
  <c r="BE427" i="3"/>
  <c r="BG427" i="3" s="1"/>
  <c r="BE428" i="3"/>
  <c r="BG428" i="3" s="1"/>
  <c r="BE430" i="3"/>
  <c r="BG430" i="3" s="1"/>
  <c r="BE431" i="3"/>
  <c r="BG431" i="3"/>
  <c r="BE432" i="3"/>
  <c r="BG432" i="3" s="1"/>
  <c r="BE433" i="3"/>
  <c r="BG433" i="3" s="1"/>
  <c r="BE434" i="3"/>
  <c r="BG434" i="3" s="1"/>
  <c r="BE435" i="3"/>
  <c r="BG435" i="3"/>
  <c r="BG53" i="3"/>
  <c r="BG81" i="3"/>
  <c r="BG105" i="3"/>
  <c r="BG127" i="3"/>
  <c r="BG137" i="3"/>
  <c r="BG141" i="3"/>
  <c r="BG157" i="3"/>
  <c r="BG200" i="3"/>
  <c r="BG204" i="3"/>
  <c r="BG225" i="3"/>
  <c r="BG362" i="3"/>
  <c r="BG246" i="3"/>
  <c r="BG292" i="3"/>
  <c r="BG303" i="3"/>
  <c r="BG351" i="3"/>
  <c r="BG368" i="3"/>
  <c r="BE9" i="3"/>
  <c r="BG9" i="3" s="1"/>
  <c r="BE10" i="3"/>
  <c r="BG10" i="3" s="1"/>
  <c r="BE11" i="3"/>
  <c r="BG11" i="3"/>
  <c r="BE12" i="3"/>
  <c r="BG12" i="3" s="1"/>
  <c r="BE13" i="3"/>
  <c r="BG13" i="3" s="1"/>
  <c r="BE14" i="3"/>
  <c r="BG14" i="3" s="1"/>
  <c r="BE15" i="3"/>
  <c r="BG15" i="3"/>
  <c r="BE16" i="3"/>
  <c r="BG16" i="3" s="1"/>
  <c r="BE375" i="3"/>
  <c r="BG375" i="3" s="1"/>
  <c r="BE17" i="3"/>
  <c r="BG17" i="3" s="1"/>
  <c r="BE18" i="3"/>
  <c r="BG18" i="3"/>
  <c r="BE19" i="3"/>
  <c r="BG19" i="3" s="1"/>
  <c r="BE20" i="3"/>
  <c r="BG20" i="3" s="1"/>
  <c r="BE22" i="3"/>
  <c r="BG22" i="3" s="1"/>
  <c r="BE23" i="3"/>
  <c r="BG23" i="3"/>
  <c r="BE24" i="3"/>
  <c r="BG24" i="3" s="1"/>
  <c r="BE25" i="3"/>
  <c r="BG25" i="3" s="1"/>
  <c r="BE26" i="3"/>
  <c r="BG26" i="3" s="1"/>
  <c r="BE27" i="3"/>
  <c r="BG27" i="3"/>
  <c r="BE383" i="3"/>
  <c r="BG383" i="3" s="1"/>
  <c r="BE28" i="3"/>
  <c r="BG28" i="3" s="1"/>
  <c r="BE29" i="3"/>
  <c r="BG29" i="3" s="1"/>
  <c r="BE30" i="3"/>
  <c r="BG30" i="3"/>
  <c r="BE31" i="3"/>
  <c r="BG31" i="3" s="1"/>
  <c r="BE32" i="3"/>
  <c r="BG32" i="3" s="1"/>
  <c r="BE33" i="3"/>
  <c r="BG33" i="3" s="1"/>
  <c r="BE35" i="3"/>
  <c r="BG35" i="3"/>
  <c r="BE36" i="3"/>
  <c r="BG36" i="3" s="1"/>
  <c r="BE37" i="3"/>
  <c r="BG37" i="3" s="1"/>
  <c r="BE38" i="3"/>
  <c r="BG38" i="3" s="1"/>
  <c r="BE39" i="3"/>
  <c r="BG39" i="3"/>
  <c r="BE40" i="3"/>
  <c r="BG40" i="3" s="1"/>
  <c r="BE42" i="3"/>
  <c r="BG42" i="3" s="1"/>
  <c r="BE429" i="3"/>
  <c r="BG429" i="3" s="1"/>
  <c r="BE44" i="3"/>
  <c r="BG44" i="3"/>
  <c r="BE45" i="3"/>
  <c r="BG45" i="3" s="1"/>
  <c r="BE285" i="3"/>
  <c r="BG285" i="3" s="1"/>
  <c r="BE46" i="3"/>
  <c r="BG46" i="3" s="1"/>
  <c r="BE47" i="3"/>
  <c r="BG47" i="3"/>
  <c r="BE48" i="3"/>
  <c r="BG48" i="3" s="1"/>
  <c r="BE49" i="3"/>
  <c r="BG49" i="3" s="1"/>
  <c r="BE261" i="3"/>
  <c r="BG261" i="3" s="1"/>
  <c r="BE8" i="3"/>
  <c r="BG8" i="3"/>
  <c r="BD437" i="3"/>
  <c r="H32" i="4"/>
  <c r="AJ21" i="4" s="1"/>
  <c r="A1" i="3"/>
  <c r="D437" i="3"/>
  <c r="E437" i="3"/>
  <c r="H437" i="3"/>
  <c r="J437" i="3"/>
  <c r="K437" i="3"/>
  <c r="L437" i="3"/>
  <c r="M437" i="3"/>
  <c r="N437" i="3"/>
  <c r="O437" i="3"/>
  <c r="Q437" i="3"/>
  <c r="R437" i="3"/>
  <c r="U437" i="3"/>
  <c r="V437" i="3"/>
  <c r="W437" i="3"/>
  <c r="X437" i="3"/>
  <c r="Z437" i="3"/>
  <c r="P437" i="3"/>
  <c r="AH437" i="3"/>
  <c r="Y437" i="3"/>
  <c r="AF437" i="3"/>
  <c r="AG437" i="3"/>
  <c r="S437" i="3"/>
  <c r="T437" i="3"/>
  <c r="AD437" i="3"/>
  <c r="AE437" i="3"/>
  <c r="I437" i="3"/>
  <c r="AI437" i="3"/>
  <c r="AJ437" i="3"/>
  <c r="AK437" i="3"/>
  <c r="AM437" i="3"/>
  <c r="AN437" i="3"/>
  <c r="AO437" i="3"/>
  <c r="AP437" i="3"/>
  <c r="AQ437" i="3"/>
  <c r="AR437" i="3"/>
  <c r="AS437" i="3"/>
  <c r="AT437" i="3"/>
  <c r="AU437" i="3"/>
  <c r="AV437" i="3"/>
  <c r="AW437" i="3"/>
  <c r="AX437" i="3"/>
  <c r="AY437" i="3"/>
  <c r="AZ437" i="3"/>
  <c r="BA437" i="3"/>
  <c r="BB437" i="3"/>
  <c r="BC437" i="3"/>
  <c r="BF437" i="3"/>
  <c r="BH437" i="3"/>
  <c r="BI437" i="3"/>
  <c r="BI439" i="3" s="1"/>
  <c r="BJ437" i="3"/>
  <c r="BK437" i="3"/>
  <c r="BL437" i="3"/>
  <c r="BM437" i="3"/>
  <c r="BO437" i="3"/>
  <c r="BP437" i="3"/>
  <c r="BQ437" i="3"/>
  <c r="BR437" i="3"/>
  <c r="BS437" i="3"/>
  <c r="BT437" i="3"/>
  <c r="BU437" i="3"/>
  <c r="BV437" i="3"/>
  <c r="BW437" i="3"/>
  <c r="BX437" i="3"/>
  <c r="BY437" i="3"/>
  <c r="BZ437" i="3"/>
  <c r="CA437" i="3"/>
  <c r="AM13" i="4" s="1"/>
  <c r="CB437" i="3"/>
  <c r="CC437" i="3"/>
  <c r="CD437" i="3"/>
  <c r="CG437" i="3"/>
  <c r="CE437" i="3"/>
  <c r="CI437" i="3"/>
  <c r="CJ437" i="3"/>
  <c r="CK437" i="3"/>
  <c r="CL437" i="3"/>
  <c r="CM437" i="3"/>
  <c r="CN437" i="3"/>
  <c r="CP437" i="3"/>
  <c r="CQ437" i="3"/>
  <c r="CR437" i="3"/>
  <c r="CS437" i="3"/>
  <c r="CT437" i="3"/>
  <c r="CU437" i="3"/>
  <c r="CV437" i="3"/>
  <c r="CW437" i="3"/>
  <c r="CX437" i="3"/>
  <c r="CY437" i="3"/>
  <c r="CZ437" i="3"/>
  <c r="DA437" i="3"/>
  <c r="DB437" i="3"/>
  <c r="AN13" i="4" s="1"/>
  <c r="DC437" i="3"/>
  <c r="DD437" i="3"/>
  <c r="DE437" i="3"/>
  <c r="DF437" i="3"/>
  <c r="DJ437" i="3"/>
  <c r="DK437" i="3"/>
  <c r="DL437" i="3"/>
  <c r="C437" i="3"/>
  <c r="G10" i="4"/>
  <c r="H10" i="4"/>
  <c r="H46" i="4"/>
  <c r="H45" i="4"/>
  <c r="H44" i="4"/>
  <c r="H41" i="4"/>
  <c r="H38" i="4"/>
  <c r="H33" i="4"/>
  <c r="H34" i="4" s="1"/>
  <c r="H29" i="4"/>
  <c r="H28" i="4"/>
  <c r="H27" i="4" s="1"/>
  <c r="H23" i="4"/>
  <c r="H22" i="4"/>
  <c r="H21" i="4"/>
  <c r="H20" i="4"/>
  <c r="H19" i="4"/>
  <c r="H18" i="4" s="1"/>
  <c r="H14" i="4"/>
  <c r="H12" i="4"/>
  <c r="H9" i="4"/>
  <c r="H11" i="4" s="1"/>
  <c r="G46" i="4"/>
  <c r="G45" i="4"/>
  <c r="G44" i="4"/>
  <c r="G33" i="4"/>
  <c r="G32" i="4"/>
  <c r="G29" i="4"/>
  <c r="G28" i="4"/>
  <c r="G27" i="4" s="1"/>
  <c r="G23" i="4"/>
  <c r="G22" i="4"/>
  <c r="G21" i="4"/>
  <c r="G20" i="4"/>
  <c r="G19" i="4"/>
  <c r="G18" i="4" s="1"/>
  <c r="G14" i="4"/>
  <c r="AI41" i="4" s="1"/>
  <c r="G12" i="4"/>
  <c r="G9" i="4"/>
  <c r="F46" i="4"/>
  <c r="F45" i="4"/>
  <c r="F44" i="4"/>
  <c r="F33" i="4"/>
  <c r="F32" i="4"/>
  <c r="F28" i="4"/>
  <c r="F27" i="4" s="1"/>
  <c r="F23" i="4"/>
  <c r="F22" i="4"/>
  <c r="F18" i="4" s="1"/>
  <c r="F21" i="4"/>
  <c r="F20" i="4"/>
  <c r="F19" i="4"/>
  <c r="F14" i="4"/>
  <c r="AH41" i="4"/>
  <c r="F12" i="4"/>
  <c r="F10" i="4"/>
  <c r="F9" i="4"/>
  <c r="F11" i="4" s="1"/>
  <c r="E46" i="4"/>
  <c r="E45" i="4"/>
  <c r="E44" i="4"/>
  <c r="L9" i="5"/>
  <c r="L10" i="5"/>
  <c r="L11" i="5"/>
  <c r="L12" i="5"/>
  <c r="L13" i="5"/>
  <c r="L14" i="5"/>
  <c r="L15" i="5"/>
  <c r="L16" i="5"/>
  <c r="L375" i="5"/>
  <c r="L17" i="5"/>
  <c r="L18" i="5"/>
  <c r="L19" i="5"/>
  <c r="L20" i="5"/>
  <c r="L22" i="5"/>
  <c r="L23" i="5"/>
  <c r="L24" i="5"/>
  <c r="L25" i="5"/>
  <c r="L26" i="5"/>
  <c r="L27" i="5"/>
  <c r="L383" i="5"/>
  <c r="L28" i="5"/>
  <c r="L29" i="5"/>
  <c r="L30" i="5"/>
  <c r="L31" i="5"/>
  <c r="L32" i="5"/>
  <c r="L33" i="5"/>
  <c r="L35" i="5"/>
  <c r="L36" i="5"/>
  <c r="L37" i="5"/>
  <c r="L38" i="5"/>
  <c r="L39" i="5"/>
  <c r="L40" i="5"/>
  <c r="L42" i="5"/>
  <c r="L429" i="5"/>
  <c r="L44" i="5"/>
  <c r="L45" i="5"/>
  <c r="L285" i="5"/>
  <c r="L46" i="5"/>
  <c r="L47" i="5"/>
  <c r="L48" i="5"/>
  <c r="L49" i="5"/>
  <c r="L261" i="5"/>
  <c r="L50" i="5"/>
  <c r="L51" i="5"/>
  <c r="L52" i="5"/>
  <c r="L53" i="5"/>
  <c r="L54" i="5"/>
  <c r="L55" i="5"/>
  <c r="L111" i="5"/>
  <c r="L56" i="5"/>
  <c r="L57" i="5"/>
  <c r="L58" i="5"/>
  <c r="L59" i="5"/>
  <c r="L60" i="5"/>
  <c r="L61" i="5"/>
  <c r="L62" i="5"/>
  <c r="L63" i="5"/>
  <c r="L64" i="5"/>
  <c r="L65" i="5"/>
  <c r="L66" i="5"/>
  <c r="L68" i="5"/>
  <c r="L67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9" i="5"/>
  <c r="L90" i="5"/>
  <c r="L91" i="5"/>
  <c r="L174" i="5"/>
  <c r="L92" i="5"/>
  <c r="L93" i="5"/>
  <c r="L94" i="5"/>
  <c r="L95" i="5"/>
  <c r="L97" i="5"/>
  <c r="L98" i="5"/>
  <c r="L99" i="5"/>
  <c r="L100" i="5"/>
  <c r="L263" i="5"/>
  <c r="L101" i="5"/>
  <c r="L102" i="5"/>
  <c r="L103" i="5"/>
  <c r="L104" i="5"/>
  <c r="L105" i="5"/>
  <c r="L106" i="5"/>
  <c r="L108" i="5"/>
  <c r="L109" i="5"/>
  <c r="L107" i="5"/>
  <c r="L110" i="5"/>
  <c r="L112" i="5"/>
  <c r="L328" i="5"/>
  <c r="L113" i="5"/>
  <c r="L114" i="5"/>
  <c r="L115" i="5"/>
  <c r="L116" i="5"/>
  <c r="L117" i="5"/>
  <c r="L181" i="5"/>
  <c r="L119" i="5"/>
  <c r="L120" i="5"/>
  <c r="L121" i="5"/>
  <c r="L122" i="5"/>
  <c r="L123" i="5"/>
  <c r="L206" i="5"/>
  <c r="L124" i="5"/>
  <c r="L125" i="5"/>
  <c r="L262" i="5"/>
  <c r="L126" i="5"/>
  <c r="L127" i="5"/>
  <c r="L258" i="5"/>
  <c r="L128" i="5"/>
  <c r="L129" i="5"/>
  <c r="L130" i="5"/>
  <c r="L131" i="5"/>
  <c r="L132" i="5"/>
  <c r="L133" i="5"/>
  <c r="L134" i="5"/>
  <c r="L255" i="5"/>
  <c r="L135" i="5"/>
  <c r="L136" i="5"/>
  <c r="L137" i="5"/>
  <c r="L138" i="5"/>
  <c r="L139" i="5"/>
  <c r="L140" i="5"/>
  <c r="L141" i="5"/>
  <c r="L43" i="5"/>
  <c r="L142" i="5"/>
  <c r="L144" i="5"/>
  <c r="L145" i="5"/>
  <c r="L143" i="5"/>
  <c r="L146" i="5"/>
  <c r="L147" i="5"/>
  <c r="L330" i="5"/>
  <c r="L149" i="5"/>
  <c r="L148" i="5"/>
  <c r="L21" i="5"/>
  <c r="L150" i="5"/>
  <c r="L151" i="5"/>
  <c r="L354" i="5"/>
  <c r="L152" i="5"/>
  <c r="L153" i="5"/>
  <c r="L154" i="5"/>
  <c r="L155" i="5"/>
  <c r="L156" i="5"/>
  <c r="L157" i="5"/>
  <c r="L158" i="5"/>
  <c r="L160" i="5"/>
  <c r="L159" i="5"/>
  <c r="L161" i="5"/>
  <c r="L162" i="5"/>
  <c r="L163" i="5"/>
  <c r="L164" i="5"/>
  <c r="L165" i="5"/>
  <c r="L166" i="5"/>
  <c r="L167" i="5"/>
  <c r="L168" i="5"/>
  <c r="L169" i="5"/>
  <c r="L170" i="5"/>
  <c r="L171" i="5"/>
  <c r="L96" i="5"/>
  <c r="L172" i="5"/>
  <c r="L173" i="5"/>
  <c r="L175" i="5"/>
  <c r="L176" i="5"/>
  <c r="L178" i="5"/>
  <c r="L179" i="5"/>
  <c r="L180" i="5"/>
  <c r="L182" i="5"/>
  <c r="L183" i="5"/>
  <c r="L184" i="5"/>
  <c r="L187" i="5"/>
  <c r="L186" i="5"/>
  <c r="L188" i="5"/>
  <c r="L189" i="5"/>
  <c r="L191" i="5"/>
  <c r="L192" i="5"/>
  <c r="L193" i="5"/>
  <c r="L194" i="5"/>
  <c r="L195" i="5"/>
  <c r="L319" i="5"/>
  <c r="L196" i="5"/>
  <c r="L197" i="5"/>
  <c r="L198" i="5"/>
  <c r="L199" i="5"/>
  <c r="L200" i="5"/>
  <c r="L201" i="5"/>
  <c r="L202" i="5"/>
  <c r="L203" i="5"/>
  <c r="L204" i="5"/>
  <c r="L205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369" i="5"/>
  <c r="L260" i="5"/>
  <c r="L226" i="5"/>
  <c r="L362" i="5"/>
  <c r="L227" i="5"/>
  <c r="L228" i="5"/>
  <c r="L230" i="5"/>
  <c r="L231" i="5"/>
  <c r="L190" i="5"/>
  <c r="L264" i="5"/>
  <c r="L232" i="5"/>
  <c r="L233" i="5"/>
  <c r="L234" i="5"/>
  <c r="L235" i="5"/>
  <c r="L236" i="5"/>
  <c r="L237" i="5"/>
  <c r="L238" i="5"/>
  <c r="L239" i="5"/>
  <c r="L240" i="5"/>
  <c r="L325" i="5"/>
  <c r="L241" i="5"/>
  <c r="L185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6" i="5"/>
  <c r="L259" i="5"/>
  <c r="L265" i="5"/>
  <c r="L266" i="5"/>
  <c r="L267" i="5"/>
  <c r="L268" i="5"/>
  <c r="L269" i="5"/>
  <c r="L270" i="5"/>
  <c r="L271" i="5"/>
  <c r="L272" i="5"/>
  <c r="L273" i="5"/>
  <c r="L274" i="5"/>
  <c r="L275" i="5"/>
  <c r="L284" i="5"/>
  <c r="L276" i="5"/>
  <c r="L277" i="5"/>
  <c r="L278" i="5"/>
  <c r="L279" i="5"/>
  <c r="L280" i="5"/>
  <c r="L281" i="5"/>
  <c r="L282" i="5"/>
  <c r="L283" i="5"/>
  <c r="L409" i="5"/>
  <c r="L34" i="5"/>
  <c r="L286" i="5"/>
  <c r="L287" i="5"/>
  <c r="L288" i="5"/>
  <c r="L289" i="5"/>
  <c r="L290" i="5"/>
  <c r="L291" i="5"/>
  <c r="L377" i="5"/>
  <c r="L292" i="5"/>
  <c r="L293" i="5"/>
  <c r="L294" i="5"/>
  <c r="L297" i="5"/>
  <c r="L295" i="5"/>
  <c r="L296" i="5"/>
  <c r="L352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257" i="5"/>
  <c r="L311" i="5"/>
  <c r="L312" i="5"/>
  <c r="L313" i="5"/>
  <c r="L314" i="5"/>
  <c r="L315" i="5"/>
  <c r="L316" i="5"/>
  <c r="L317" i="5"/>
  <c r="L318" i="5"/>
  <c r="L320" i="5"/>
  <c r="L321" i="5"/>
  <c r="L322" i="5"/>
  <c r="L323" i="5"/>
  <c r="L326" i="5"/>
  <c r="L327" i="5"/>
  <c r="L88" i="5"/>
  <c r="L329" i="5"/>
  <c r="L331" i="5"/>
  <c r="L332" i="5"/>
  <c r="L69" i="5"/>
  <c r="L376" i="5"/>
  <c r="L333" i="5"/>
  <c r="L424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3" i="5"/>
  <c r="L355" i="5"/>
  <c r="L356" i="5"/>
  <c r="L357" i="5"/>
  <c r="L324" i="5"/>
  <c r="L358" i="5"/>
  <c r="L359" i="5"/>
  <c r="L360" i="5"/>
  <c r="L361" i="5"/>
  <c r="L363" i="5"/>
  <c r="L364" i="5"/>
  <c r="L365" i="5"/>
  <c r="L366" i="5"/>
  <c r="L367" i="5"/>
  <c r="L368" i="5"/>
  <c r="L370" i="5"/>
  <c r="L371" i="5"/>
  <c r="L372" i="5"/>
  <c r="L373" i="5"/>
  <c r="L374" i="5"/>
  <c r="L118" i="5"/>
  <c r="L378" i="5"/>
  <c r="L379" i="5"/>
  <c r="L380" i="5"/>
  <c r="L382" i="5"/>
  <c r="L381" i="5"/>
  <c r="L384" i="5"/>
  <c r="L385" i="5"/>
  <c r="L177" i="5"/>
  <c r="L386" i="5"/>
  <c r="L387" i="5"/>
  <c r="L41" i="5"/>
  <c r="L388" i="5"/>
  <c r="L389" i="5"/>
  <c r="L390" i="5"/>
  <c r="L393" i="5"/>
  <c r="L391" i="5"/>
  <c r="L392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11" i="5"/>
  <c r="L408" i="5"/>
  <c r="L412" i="5"/>
  <c r="L413" i="5"/>
  <c r="L410" i="5"/>
  <c r="L414" i="5"/>
  <c r="L415" i="5"/>
  <c r="L416" i="5"/>
  <c r="L418" i="5"/>
  <c r="L419" i="5"/>
  <c r="L417" i="5"/>
  <c r="L420" i="5"/>
  <c r="L421" i="5"/>
  <c r="L422" i="5"/>
  <c r="L423" i="5"/>
  <c r="L425" i="5"/>
  <c r="L426" i="5"/>
  <c r="L427" i="5"/>
  <c r="L428" i="5"/>
  <c r="L430" i="5"/>
  <c r="L431" i="5"/>
  <c r="L432" i="5"/>
  <c r="L433" i="5"/>
  <c r="L434" i="5"/>
  <c r="L435" i="5"/>
  <c r="L8" i="5"/>
  <c r="E32" i="4"/>
  <c r="E12" i="4"/>
  <c r="E33" i="4"/>
  <c r="E28" i="4"/>
  <c r="E27" i="4" s="1"/>
  <c r="E23" i="4"/>
  <c r="E22" i="4"/>
  <c r="E21" i="4"/>
  <c r="E18" i="4" s="1"/>
  <c r="E20" i="4"/>
  <c r="E19" i="4"/>
  <c r="D19" i="4"/>
  <c r="D18" i="4" s="1"/>
  <c r="D20" i="4"/>
  <c r="D21" i="4"/>
  <c r="D22" i="4"/>
  <c r="D23" i="4"/>
  <c r="E14" i="4"/>
  <c r="AG41" i="4" s="1"/>
  <c r="E10" i="4"/>
  <c r="E9" i="4"/>
  <c r="E11" i="4"/>
  <c r="E13" i="4" s="1"/>
  <c r="D46" i="4"/>
  <c r="D45" i="4"/>
  <c r="D44" i="4"/>
  <c r="D33" i="4"/>
  <c r="D14" i="4"/>
  <c r="AF41" i="4" s="1"/>
  <c r="D12" i="4"/>
  <c r="D10" i="4"/>
  <c r="D9" i="4"/>
  <c r="D11" i="4" s="1"/>
  <c r="C46" i="4"/>
  <c r="C45" i="4"/>
  <c r="C44" i="4"/>
  <c r="C38" i="4"/>
  <c r="C36" i="4"/>
  <c r="C40" i="4" s="1"/>
  <c r="C42" i="4" s="1"/>
  <c r="C33" i="4"/>
  <c r="C18" i="4"/>
  <c r="C14" i="4"/>
  <c r="AE41" i="4" s="1"/>
  <c r="C12" i="4"/>
  <c r="C10" i="4"/>
  <c r="C9" i="4"/>
  <c r="B44" i="4"/>
  <c r="B46" i="4"/>
  <c r="B45" i="4"/>
  <c r="B36" i="4"/>
  <c r="B33" i="4"/>
  <c r="B18" i="4"/>
  <c r="B14" i="4"/>
  <c r="AD41" i="4" s="1"/>
  <c r="B9" i="4"/>
  <c r="A3" i="4"/>
  <c r="M1" i="4" s="1"/>
  <c r="AL20" i="4"/>
  <c r="AL40" i="4" s="1"/>
  <c r="AL46" i="4" s="1"/>
  <c r="AE20" i="4"/>
  <c r="AE40" i="4"/>
  <c r="AE46" i="4" s="1"/>
  <c r="M624" i="5"/>
  <c r="D869" i="5"/>
  <c r="E869" i="5" s="1"/>
  <c r="F869" i="5" s="1"/>
  <c r="E865" i="5"/>
  <c r="F865" i="5" s="1"/>
  <c r="D837" i="5"/>
  <c r="E837" i="5" s="1"/>
  <c r="F837" i="5" s="1"/>
  <c r="E833" i="5"/>
  <c r="F833" i="5" s="1"/>
  <c r="D821" i="5"/>
  <c r="E821" i="5" s="1"/>
  <c r="F821" i="5" s="1"/>
  <c r="E801" i="5"/>
  <c r="F801" i="5" s="1"/>
  <c r="M801" i="5" s="1"/>
  <c r="D725" i="5"/>
  <c r="E725" i="5" s="1"/>
  <c r="F725" i="5" s="1"/>
  <c r="D709" i="5"/>
  <c r="E709" i="5" s="1"/>
  <c r="F709" i="5" s="1"/>
  <c r="D693" i="5"/>
  <c r="E693" i="5" s="1"/>
  <c r="F693" i="5" s="1"/>
  <c r="E689" i="5"/>
  <c r="F689" i="5" s="1"/>
  <c r="D629" i="5"/>
  <c r="E629" i="5" s="1"/>
  <c r="F629" i="5" s="1"/>
  <c r="D613" i="5"/>
  <c r="E613" i="5"/>
  <c r="F613" i="5" s="1"/>
  <c r="E609" i="5"/>
  <c r="F609" i="5" s="1"/>
  <c r="D597" i="5"/>
  <c r="E597" i="5" s="1"/>
  <c r="F597" i="5" s="1"/>
  <c r="E589" i="5"/>
  <c r="F589" i="5" s="1"/>
  <c r="E585" i="5"/>
  <c r="F585" i="5"/>
  <c r="D569" i="5"/>
  <c r="E569" i="5" s="1"/>
  <c r="F569" i="5" s="1"/>
  <c r="E521" i="5"/>
  <c r="F521" i="5" s="1"/>
  <c r="D513" i="5"/>
  <c r="E513" i="5" s="1"/>
  <c r="F513" i="5" s="1"/>
  <c r="E457" i="5"/>
  <c r="F457" i="5" s="1"/>
  <c r="E866" i="5"/>
  <c r="F866" i="5" s="1"/>
  <c r="E818" i="5"/>
  <c r="F818" i="5"/>
  <c r="E786" i="5"/>
  <c r="F786" i="5" s="1"/>
  <c r="E738" i="5"/>
  <c r="F738" i="5" s="1"/>
  <c r="E674" i="5"/>
  <c r="F674" i="5" s="1"/>
  <c r="E658" i="5"/>
  <c r="F658" i="5" s="1"/>
  <c r="E594" i="5"/>
  <c r="F594" i="5" s="1"/>
  <c r="E546" i="5"/>
  <c r="F546" i="5" s="1"/>
  <c r="E482" i="5"/>
  <c r="F482" i="5" s="1"/>
  <c r="E853" i="5"/>
  <c r="F853" i="5" s="1"/>
  <c r="F834" i="5"/>
  <c r="D825" i="5"/>
  <c r="E825" i="5" s="1"/>
  <c r="F825" i="5" s="1"/>
  <c r="D793" i="5"/>
  <c r="E793" i="5" s="1"/>
  <c r="F793" i="5" s="1"/>
  <c r="D777" i="5"/>
  <c r="E777" i="5" s="1"/>
  <c r="F777" i="5" s="1"/>
  <c r="M777" i="5" s="1"/>
  <c r="D770" i="5"/>
  <c r="E770" i="5" s="1"/>
  <c r="F770" i="5" s="1"/>
  <c r="D761" i="5"/>
  <c r="E761" i="5"/>
  <c r="F761" i="5" s="1"/>
  <c r="D754" i="5"/>
  <c r="E754" i="5" s="1"/>
  <c r="F754" i="5" s="1"/>
  <c r="D745" i="5"/>
  <c r="E745" i="5" s="1"/>
  <c r="F745" i="5" s="1"/>
  <c r="D690" i="5"/>
  <c r="E690" i="5" s="1"/>
  <c r="F690" i="5" s="1"/>
  <c r="D681" i="5"/>
  <c r="E681" i="5" s="1"/>
  <c r="F681" i="5" s="1"/>
  <c r="D649" i="5"/>
  <c r="E649" i="5"/>
  <c r="F649" i="5" s="1"/>
  <c r="D642" i="5"/>
  <c r="E642" i="5" s="1"/>
  <c r="F642" i="5" s="1"/>
  <c r="D633" i="5"/>
  <c r="E633" i="5" s="1"/>
  <c r="F633" i="5" s="1"/>
  <c r="D617" i="5"/>
  <c r="E617" i="5" s="1"/>
  <c r="F617" i="5" s="1"/>
  <c r="D610" i="5"/>
  <c r="E610" i="5" s="1"/>
  <c r="F610" i="5" s="1"/>
  <c r="D586" i="5"/>
  <c r="E586" i="5" s="1"/>
  <c r="F586" i="5" s="1"/>
  <c r="D578" i="5"/>
  <c r="E578" i="5" s="1"/>
  <c r="F578" i="5" s="1"/>
  <c r="E565" i="5"/>
  <c r="F565" i="5" s="1"/>
  <c r="D557" i="5"/>
  <c r="E557" i="5" s="1"/>
  <c r="F557" i="5"/>
  <c r="D522" i="5"/>
  <c r="E522" i="5" s="1"/>
  <c r="F522" i="5" s="1"/>
  <c r="D514" i="5"/>
  <c r="E514" i="5" s="1"/>
  <c r="F514" i="5" s="1"/>
  <c r="E501" i="5"/>
  <c r="F501" i="5" s="1"/>
  <c r="D493" i="5"/>
  <c r="E493" i="5" s="1"/>
  <c r="F493" i="5" s="1"/>
  <c r="E867" i="5"/>
  <c r="F867" i="5"/>
  <c r="E851" i="5"/>
  <c r="F851" i="5"/>
  <c r="E819" i="5"/>
  <c r="F819" i="5" s="1"/>
  <c r="E803" i="5"/>
  <c r="F803" i="5" s="1"/>
  <c r="E771" i="5"/>
  <c r="F771" i="5" s="1"/>
  <c r="E755" i="5"/>
  <c r="F755" i="5"/>
  <c r="E739" i="5"/>
  <c r="F739" i="5" s="1"/>
  <c r="M739" i="5" s="1"/>
  <c r="E723" i="5"/>
  <c r="F723" i="5" s="1"/>
  <c r="M723" i="5" s="1"/>
  <c r="E659" i="5"/>
  <c r="F659" i="5" s="1"/>
  <c r="E643" i="5"/>
  <c r="F643" i="5" s="1"/>
  <c r="E627" i="5"/>
  <c r="F627" i="5" s="1"/>
  <c r="E611" i="5"/>
  <c r="F611" i="5" s="1"/>
  <c r="E595" i="5"/>
  <c r="F595" i="5"/>
  <c r="E590" i="5"/>
  <c r="F590" i="5" s="1"/>
  <c r="E568" i="5"/>
  <c r="F568" i="5" s="1"/>
  <c r="E563" i="5"/>
  <c r="F563" i="5" s="1"/>
  <c r="E542" i="5"/>
  <c r="F542" i="5" s="1"/>
  <c r="E526" i="5"/>
  <c r="F526" i="5" s="1"/>
  <c r="E515" i="5"/>
  <c r="F515" i="5"/>
  <c r="E510" i="5"/>
  <c r="F510" i="5" s="1"/>
  <c r="E504" i="5"/>
  <c r="F504" i="5"/>
  <c r="E499" i="5"/>
  <c r="F499" i="5" s="1"/>
  <c r="E494" i="5"/>
  <c r="F494" i="5" s="1"/>
  <c r="E478" i="5"/>
  <c r="F478" i="5" s="1"/>
  <c r="N478" i="5"/>
  <c r="E472" i="5"/>
  <c r="F472" i="5" s="1"/>
  <c r="E462" i="5"/>
  <c r="F462" i="5"/>
  <c r="E451" i="5"/>
  <c r="F451" i="5"/>
  <c r="E873" i="5"/>
  <c r="F873" i="5" s="1"/>
  <c r="D861" i="5"/>
  <c r="E861" i="5" s="1"/>
  <c r="F861" i="5" s="1"/>
  <c r="E857" i="5"/>
  <c r="F857" i="5" s="1"/>
  <c r="D845" i="5"/>
  <c r="E845" i="5" s="1"/>
  <c r="F845" i="5" s="1"/>
  <c r="D829" i="5"/>
  <c r="D813" i="5"/>
  <c r="E813" i="5" s="1"/>
  <c r="F813" i="5" s="1"/>
  <c r="D797" i="5"/>
  <c r="E797" i="5"/>
  <c r="F797" i="5" s="1"/>
  <c r="D781" i="5"/>
  <c r="E781" i="5"/>
  <c r="F781" i="5"/>
  <c r="D765" i="5"/>
  <c r="E765" i="5" s="1"/>
  <c r="F765" i="5" s="1"/>
  <c r="D749" i="5"/>
  <c r="E749" i="5" s="1"/>
  <c r="F749" i="5" s="1"/>
  <c r="D733" i="5"/>
  <c r="E733" i="5" s="1"/>
  <c r="F733" i="5" s="1"/>
  <c r="E729" i="5"/>
  <c r="F729" i="5" s="1"/>
  <c r="D717" i="5"/>
  <c r="E717" i="5" s="1"/>
  <c r="F717" i="5" s="1"/>
  <c r="E713" i="5"/>
  <c r="F713" i="5" s="1"/>
  <c r="D701" i="5"/>
  <c r="E701" i="5" s="1"/>
  <c r="F701" i="5" s="1"/>
  <c r="D685" i="5"/>
  <c r="E685" i="5" s="1"/>
  <c r="F685" i="5" s="1"/>
  <c r="E665" i="5"/>
  <c r="F665" i="5"/>
  <c r="M665" i="5" s="1"/>
  <c r="D653" i="5"/>
  <c r="E653" i="5" s="1"/>
  <c r="F653" i="5" s="1"/>
  <c r="D637" i="5"/>
  <c r="E637" i="5" s="1"/>
  <c r="F637" i="5" s="1"/>
  <c r="D621" i="5"/>
  <c r="E621" i="5" s="1"/>
  <c r="F621" i="5" s="1"/>
  <c r="D605" i="5"/>
  <c r="E605" i="5"/>
  <c r="F605" i="5"/>
  <c r="D575" i="5"/>
  <c r="E575" i="5" s="1"/>
  <c r="F575" i="5" s="1"/>
  <c r="D570" i="5"/>
  <c r="E570" i="5" s="1"/>
  <c r="F570" i="5" s="1"/>
  <c r="D562" i="5"/>
  <c r="E562" i="5" s="1"/>
  <c r="F562" i="5" s="1"/>
  <c r="E549" i="5"/>
  <c r="F549" i="5"/>
  <c r="D541" i="5"/>
  <c r="E541" i="5" s="1"/>
  <c r="F541" i="5" s="1"/>
  <c r="D532" i="5"/>
  <c r="E532" i="5"/>
  <c r="F532" i="5" s="1"/>
  <c r="D511" i="5"/>
  <c r="D506" i="5"/>
  <c r="D498" i="5"/>
  <c r="E498" i="5" s="1"/>
  <c r="F498" i="5" s="1"/>
  <c r="E485" i="5"/>
  <c r="F485" i="5" s="1"/>
  <c r="D477" i="5"/>
  <c r="E477" i="5" s="1"/>
  <c r="F477" i="5"/>
  <c r="D473" i="5"/>
  <c r="E473" i="5" s="1"/>
  <c r="F473" i="5" s="1"/>
  <c r="J864" i="5"/>
  <c r="K864" i="5" s="1"/>
  <c r="M864" i="5" s="1"/>
  <c r="J856" i="5"/>
  <c r="K856" i="5" s="1"/>
  <c r="J848" i="5"/>
  <c r="K848" i="5" s="1"/>
  <c r="J840" i="5"/>
  <c r="K840" i="5" s="1"/>
  <c r="J832" i="5"/>
  <c r="K832" i="5" s="1"/>
  <c r="J824" i="5"/>
  <c r="K824" i="5" s="1"/>
  <c r="J808" i="5"/>
  <c r="K808" i="5"/>
  <c r="J800" i="5"/>
  <c r="K800" i="5" s="1"/>
  <c r="J792" i="5"/>
  <c r="K792" i="5" s="1"/>
  <c r="J760" i="5"/>
  <c r="K760" i="5"/>
  <c r="J752" i="5"/>
  <c r="K752" i="5" s="1"/>
  <c r="J720" i="5"/>
  <c r="K720" i="5" s="1"/>
  <c r="J712" i="5"/>
  <c r="K712" i="5" s="1"/>
  <c r="J704" i="5"/>
  <c r="K704" i="5" s="1"/>
  <c r="J680" i="5"/>
  <c r="K680" i="5" s="1"/>
  <c r="J672" i="5"/>
  <c r="K672" i="5" s="1"/>
  <c r="J664" i="5"/>
  <c r="K664" i="5" s="1"/>
  <c r="J640" i="5"/>
  <c r="K640" i="5" s="1"/>
  <c r="J632" i="5"/>
  <c r="K632" i="5" s="1"/>
  <c r="J608" i="5"/>
  <c r="K608" i="5" s="1"/>
  <c r="J600" i="5"/>
  <c r="K600" i="5"/>
  <c r="J568" i="5"/>
  <c r="K568" i="5"/>
  <c r="J544" i="5"/>
  <c r="K544" i="5" s="1"/>
  <c r="J536" i="5"/>
  <c r="K536" i="5" s="1"/>
  <c r="J504" i="5"/>
  <c r="K504" i="5" s="1"/>
  <c r="J480" i="5"/>
  <c r="K480" i="5" s="1"/>
  <c r="J472" i="5"/>
  <c r="K472" i="5" s="1"/>
  <c r="I860" i="5"/>
  <c r="J860" i="5" s="1"/>
  <c r="K860" i="5" s="1"/>
  <c r="I844" i="5"/>
  <c r="J844" i="5" s="1"/>
  <c r="K844" i="5" s="1"/>
  <c r="I828" i="5"/>
  <c r="J828" i="5" s="1"/>
  <c r="K828" i="5" s="1"/>
  <c r="I812" i="5"/>
  <c r="J812" i="5"/>
  <c r="K812" i="5" s="1"/>
  <c r="I780" i="5"/>
  <c r="J780" i="5" s="1"/>
  <c r="K780" i="5" s="1"/>
  <c r="I764" i="5"/>
  <c r="J764" i="5" s="1"/>
  <c r="K764" i="5" s="1"/>
  <c r="I748" i="5"/>
  <c r="J748" i="5" s="1"/>
  <c r="K748" i="5" s="1"/>
  <c r="I732" i="5"/>
  <c r="J732" i="5" s="1"/>
  <c r="K732" i="5" s="1"/>
  <c r="I716" i="5"/>
  <c r="J716" i="5" s="1"/>
  <c r="K716" i="5" s="1"/>
  <c r="I700" i="5"/>
  <c r="J700" i="5"/>
  <c r="K700" i="5" s="1"/>
  <c r="I684" i="5"/>
  <c r="J684" i="5" s="1"/>
  <c r="K684" i="5" s="1"/>
  <c r="O684" i="5" s="1"/>
  <c r="I668" i="5"/>
  <c r="J668" i="5" s="1"/>
  <c r="K668" i="5" s="1"/>
  <c r="I652" i="5"/>
  <c r="J652" i="5" s="1"/>
  <c r="K652" i="5" s="1"/>
  <c r="I644" i="5"/>
  <c r="J644" i="5" s="1"/>
  <c r="K644" i="5" s="1"/>
  <c r="I636" i="5"/>
  <c r="J636" i="5" s="1"/>
  <c r="K636" i="5" s="1"/>
  <c r="I628" i="5"/>
  <c r="J628" i="5" s="1"/>
  <c r="K628" i="5" s="1"/>
  <c r="I596" i="5"/>
  <c r="J596" i="5"/>
  <c r="K596" i="5"/>
  <c r="I588" i="5"/>
  <c r="J588" i="5" s="1"/>
  <c r="K588" i="5" s="1"/>
  <c r="I580" i="5"/>
  <c r="J580" i="5" s="1"/>
  <c r="K580" i="5" s="1"/>
  <c r="I572" i="5"/>
  <c r="J572" i="5" s="1"/>
  <c r="K572" i="5" s="1"/>
  <c r="I564" i="5"/>
  <c r="J564" i="5" s="1"/>
  <c r="K564" i="5"/>
  <c r="I540" i="5"/>
  <c r="J540" i="5" s="1"/>
  <c r="K540" i="5" s="1"/>
  <c r="I532" i="5"/>
  <c r="J532" i="5" s="1"/>
  <c r="K532" i="5" s="1"/>
  <c r="I524" i="5"/>
  <c r="J524" i="5"/>
  <c r="K524" i="5" s="1"/>
  <c r="I516" i="5"/>
  <c r="J516" i="5"/>
  <c r="K516" i="5" s="1"/>
  <c r="I508" i="5"/>
  <c r="J508" i="5" s="1"/>
  <c r="K508" i="5" s="1"/>
  <c r="I500" i="5"/>
  <c r="J500" i="5" s="1"/>
  <c r="K500" i="5" s="1"/>
  <c r="I476" i="5"/>
  <c r="J476" i="5" s="1"/>
  <c r="K476" i="5" s="1"/>
  <c r="I468" i="5"/>
  <c r="J468" i="5" s="1"/>
  <c r="K468" i="5" s="1"/>
  <c r="I460" i="5"/>
  <c r="J460" i="5" s="1"/>
  <c r="K460" i="5" s="1"/>
  <c r="J637" i="5"/>
  <c r="K637" i="5" s="1"/>
  <c r="J573" i="5"/>
  <c r="K573" i="5" s="1"/>
  <c r="J509" i="5"/>
  <c r="K509" i="5" s="1"/>
  <c r="E38" i="4"/>
  <c r="E577" i="5"/>
  <c r="F577" i="5" s="1"/>
  <c r="E849" i="5"/>
  <c r="F849" i="5" s="1"/>
  <c r="E817" i="5"/>
  <c r="F817" i="5" s="1"/>
  <c r="D805" i="5"/>
  <c r="E805" i="5" s="1"/>
  <c r="F805" i="5" s="1"/>
  <c r="D789" i="5"/>
  <c r="E789" i="5"/>
  <c r="F789" i="5" s="1"/>
  <c r="D773" i="5"/>
  <c r="E773" i="5" s="1"/>
  <c r="F773" i="5" s="1"/>
  <c r="D757" i="5"/>
  <c r="E757" i="5" s="1"/>
  <c r="F757" i="5" s="1"/>
  <c r="E753" i="5"/>
  <c r="F753" i="5" s="1"/>
  <c r="D741" i="5"/>
  <c r="E737" i="5"/>
  <c r="F737" i="5"/>
  <c r="E721" i="5"/>
  <c r="F721" i="5" s="1"/>
  <c r="D677" i="5"/>
  <c r="E677" i="5"/>
  <c r="F677" i="5" s="1"/>
  <c r="E645" i="5"/>
  <c r="F645" i="5" s="1"/>
  <c r="E641" i="5"/>
  <c r="F641" i="5" s="1"/>
  <c r="E593" i="5"/>
  <c r="F593" i="5" s="1"/>
  <c r="E581" i="5"/>
  <c r="F581" i="5"/>
  <c r="D505" i="5"/>
  <c r="E505" i="5"/>
  <c r="F505" i="5" s="1"/>
  <c r="E453" i="5"/>
  <c r="F453" i="5" s="1"/>
  <c r="E850" i="5"/>
  <c r="F850" i="5"/>
  <c r="E450" i="5"/>
  <c r="F450" i="5"/>
  <c r="D561" i="5"/>
  <c r="E561" i="5" s="1"/>
  <c r="F561" i="5" s="1"/>
  <c r="D497" i="5"/>
  <c r="E497" i="5"/>
  <c r="F497" i="5" s="1"/>
  <c r="D458" i="5"/>
  <c r="E458" i="5"/>
  <c r="F458" i="5" s="1"/>
  <c r="M458" i="5" s="1"/>
  <c r="B38" i="4"/>
  <c r="E868" i="5"/>
  <c r="F868" i="5" s="1"/>
  <c r="E858" i="5"/>
  <c r="F858" i="5" s="1"/>
  <c r="E852" i="5"/>
  <c r="F852" i="5"/>
  <c r="E842" i="5"/>
  <c r="F842" i="5" s="1"/>
  <c r="E836" i="5"/>
  <c r="F836" i="5" s="1"/>
  <c r="E826" i="5"/>
  <c r="F826" i="5" s="1"/>
  <c r="E820" i="5"/>
  <c r="F820" i="5"/>
  <c r="E810" i="5"/>
  <c r="F810" i="5" s="1"/>
  <c r="E804" i="5"/>
  <c r="F804" i="5" s="1"/>
  <c r="E794" i="5"/>
  <c r="F794" i="5" s="1"/>
  <c r="E788" i="5"/>
  <c r="F788" i="5" s="1"/>
  <c r="E778" i="5"/>
  <c r="F778" i="5" s="1"/>
  <c r="F772" i="5"/>
  <c r="E762" i="5"/>
  <c r="F762" i="5"/>
  <c r="P756" i="5"/>
  <c r="E746" i="5"/>
  <c r="F746" i="5" s="1"/>
  <c r="O746" i="5" s="1"/>
  <c r="E740" i="5"/>
  <c r="F740" i="5" s="1"/>
  <c r="E714" i="5"/>
  <c r="F714" i="5"/>
  <c r="E708" i="5"/>
  <c r="F708" i="5" s="1"/>
  <c r="E698" i="5"/>
  <c r="F698" i="5" s="1"/>
  <c r="M698" i="5" s="1"/>
  <c r="E692" i="5"/>
  <c r="F692" i="5" s="1"/>
  <c r="E682" i="5"/>
  <c r="F682" i="5" s="1"/>
  <c r="E676" i="5"/>
  <c r="F676" i="5"/>
  <c r="E650" i="5"/>
  <c r="F650" i="5" s="1"/>
  <c r="E634" i="5"/>
  <c r="F634" i="5" s="1"/>
  <c r="E628" i="5"/>
  <c r="F628" i="5" s="1"/>
  <c r="F612" i="5"/>
  <c r="E580" i="5"/>
  <c r="F580" i="5"/>
  <c r="E559" i="5"/>
  <c r="F559" i="5" s="1"/>
  <c r="E554" i="5"/>
  <c r="F554" i="5"/>
  <c r="E516" i="5"/>
  <c r="F516" i="5" s="1"/>
  <c r="E490" i="5"/>
  <c r="F490" i="5" s="1"/>
  <c r="E452" i="5"/>
  <c r="F452" i="5" s="1"/>
  <c r="E533" i="5"/>
  <c r="F533" i="5" s="1"/>
  <c r="D529" i="5"/>
  <c r="E529" i="5" s="1"/>
  <c r="F529" i="5" s="1"/>
  <c r="P529" i="5" s="1"/>
  <c r="D465" i="5"/>
  <c r="E465" i="5" s="1"/>
  <c r="F465" i="5" s="1"/>
  <c r="O465" i="5" s="1"/>
  <c r="J657" i="5"/>
  <c r="K657" i="5"/>
  <c r="J649" i="5"/>
  <c r="K649" i="5" s="1"/>
  <c r="J625" i="5"/>
  <c r="K625" i="5" s="1"/>
  <c r="J617" i="5"/>
  <c r="K617" i="5" s="1"/>
  <c r="J593" i="5"/>
  <c r="K593" i="5"/>
  <c r="J585" i="5"/>
  <c r="K585" i="5" s="1"/>
  <c r="J561" i="5"/>
  <c r="K561" i="5"/>
  <c r="J553" i="5"/>
  <c r="K553" i="5" s="1"/>
  <c r="J529" i="5"/>
  <c r="K529" i="5"/>
  <c r="J497" i="5"/>
  <c r="K497" i="5" s="1"/>
  <c r="N497" i="5" s="1"/>
  <c r="J465" i="5"/>
  <c r="K465" i="5"/>
  <c r="J449" i="5"/>
  <c r="K449" i="5" s="1"/>
  <c r="I869" i="5"/>
  <c r="J869" i="5" s="1"/>
  <c r="K869" i="5" s="1"/>
  <c r="I861" i="5"/>
  <c r="J861" i="5" s="1"/>
  <c r="K861" i="5" s="1"/>
  <c r="I853" i="5"/>
  <c r="J853" i="5" s="1"/>
  <c r="K853" i="5" s="1"/>
  <c r="M853" i="5" s="1"/>
  <c r="J829" i="5"/>
  <c r="K829" i="5" s="1"/>
  <c r="I821" i="5"/>
  <c r="J821" i="5"/>
  <c r="K821" i="5" s="1"/>
  <c r="I813" i="5"/>
  <c r="J813" i="5" s="1"/>
  <c r="K813" i="5" s="1"/>
  <c r="P813" i="5" s="1"/>
  <c r="I805" i="5"/>
  <c r="J805" i="5" s="1"/>
  <c r="K805" i="5" s="1"/>
  <c r="I797" i="5"/>
  <c r="I789" i="5"/>
  <c r="J789" i="5" s="1"/>
  <c r="K789" i="5" s="1"/>
  <c r="M789" i="5" s="1"/>
  <c r="I781" i="5"/>
  <c r="J781" i="5" s="1"/>
  <c r="K781" i="5" s="1"/>
  <c r="I773" i="5"/>
  <c r="J773" i="5" s="1"/>
  <c r="K773" i="5" s="1"/>
  <c r="I765" i="5"/>
  <c r="J765" i="5" s="1"/>
  <c r="K765" i="5" s="1"/>
  <c r="J757" i="5"/>
  <c r="K757" i="5" s="1"/>
  <c r="I749" i="5"/>
  <c r="J749" i="5" s="1"/>
  <c r="K749" i="5" s="1"/>
  <c r="I741" i="5"/>
  <c r="J741" i="5" s="1"/>
  <c r="K741" i="5" s="1"/>
  <c r="I733" i="5"/>
  <c r="J733" i="5"/>
  <c r="K733" i="5"/>
  <c r="I725" i="5"/>
  <c r="J725" i="5" s="1"/>
  <c r="K725" i="5" s="1"/>
  <c r="I717" i="5"/>
  <c r="J717" i="5" s="1"/>
  <c r="K717" i="5" s="1"/>
  <c r="I709" i="5"/>
  <c r="J709" i="5" s="1"/>
  <c r="K709" i="5" s="1"/>
  <c r="I701" i="5"/>
  <c r="J701" i="5"/>
  <c r="K701" i="5" s="1"/>
  <c r="P701" i="5" s="1"/>
  <c r="I693" i="5"/>
  <c r="J693" i="5"/>
  <c r="K693" i="5" s="1"/>
  <c r="I685" i="5"/>
  <c r="J685" i="5" s="1"/>
  <c r="K685" i="5" s="1"/>
  <c r="I677" i="5"/>
  <c r="J677" i="5" s="1"/>
  <c r="K677" i="5" s="1"/>
  <c r="P677" i="5" s="1"/>
  <c r="I661" i="5"/>
  <c r="I653" i="5"/>
  <c r="J653" i="5" s="1"/>
  <c r="K653" i="5" s="1"/>
  <c r="I645" i="5"/>
  <c r="J645" i="5" s="1"/>
  <c r="K645" i="5" s="1"/>
  <c r="I629" i="5"/>
  <c r="J629" i="5" s="1"/>
  <c r="K629" i="5" s="1"/>
  <c r="I621" i="5"/>
  <c r="J621" i="5"/>
  <c r="K621" i="5" s="1"/>
  <c r="I597" i="5"/>
  <c r="J597" i="5" s="1"/>
  <c r="K597" i="5" s="1"/>
  <c r="I589" i="5"/>
  <c r="J589" i="5" s="1"/>
  <c r="K589" i="5" s="1"/>
  <c r="P589" i="5" s="1"/>
  <c r="I581" i="5"/>
  <c r="J581" i="5" s="1"/>
  <c r="K581" i="5" s="1"/>
  <c r="I565" i="5"/>
  <c r="J565" i="5"/>
  <c r="K565" i="5" s="1"/>
  <c r="I557" i="5"/>
  <c r="J557" i="5" s="1"/>
  <c r="K557" i="5" s="1"/>
  <c r="I533" i="5"/>
  <c r="J533" i="5"/>
  <c r="K533" i="5" s="1"/>
  <c r="I525" i="5"/>
  <c r="J525" i="5" s="1"/>
  <c r="K525" i="5" s="1"/>
  <c r="I517" i="5"/>
  <c r="J517" i="5" s="1"/>
  <c r="K517" i="5" s="1"/>
  <c r="I501" i="5"/>
  <c r="J501" i="5" s="1"/>
  <c r="K501" i="5" s="1"/>
  <c r="I493" i="5"/>
  <c r="J493" i="5" s="1"/>
  <c r="K493" i="5" s="1"/>
  <c r="I469" i="5"/>
  <c r="J469" i="5"/>
  <c r="K469" i="5" s="1"/>
  <c r="I461" i="5"/>
  <c r="J461" i="5" s="1"/>
  <c r="K461" i="5" s="1"/>
  <c r="I453" i="5"/>
  <c r="J453" i="5" s="1"/>
  <c r="K453" i="5" s="1"/>
  <c r="I874" i="5"/>
  <c r="J874" i="5" s="1"/>
  <c r="K874" i="5" s="1"/>
  <c r="I870" i="5"/>
  <c r="J870" i="5"/>
  <c r="K870" i="5" s="1"/>
  <c r="I862" i="5"/>
  <c r="J862" i="5" s="1"/>
  <c r="K862" i="5" s="1"/>
  <c r="I854" i="5"/>
  <c r="J854" i="5" s="1"/>
  <c r="K854" i="5" s="1"/>
  <c r="I846" i="5"/>
  <c r="J846" i="5" s="1"/>
  <c r="K846" i="5" s="1"/>
  <c r="I838" i="5"/>
  <c r="J838" i="5"/>
  <c r="K838" i="5" s="1"/>
  <c r="I830" i="5"/>
  <c r="J830" i="5"/>
  <c r="K830" i="5" s="1"/>
  <c r="I822" i="5"/>
  <c r="J822" i="5" s="1"/>
  <c r="K822" i="5" s="1"/>
  <c r="I814" i="5"/>
  <c r="J814" i="5" s="1"/>
  <c r="K814" i="5" s="1"/>
  <c r="I806" i="5"/>
  <c r="J806" i="5" s="1"/>
  <c r="K806" i="5" s="1"/>
  <c r="I798" i="5"/>
  <c r="J798" i="5" s="1"/>
  <c r="K798" i="5"/>
  <c r="I790" i="5"/>
  <c r="J790" i="5" s="1"/>
  <c r="K790" i="5" s="1"/>
  <c r="I782" i="5"/>
  <c r="J782" i="5" s="1"/>
  <c r="K782" i="5" s="1"/>
  <c r="I774" i="5"/>
  <c r="J774" i="5"/>
  <c r="K774" i="5" s="1"/>
  <c r="I766" i="5"/>
  <c r="J766" i="5" s="1"/>
  <c r="K766" i="5" s="1"/>
  <c r="I758" i="5"/>
  <c r="J758" i="5" s="1"/>
  <c r="K758" i="5" s="1"/>
  <c r="I750" i="5"/>
  <c r="J750" i="5"/>
  <c r="K750" i="5" s="1"/>
  <c r="N750" i="5" s="1"/>
  <c r="I742" i="5"/>
  <c r="J742" i="5" s="1"/>
  <c r="K742" i="5" s="1"/>
  <c r="I734" i="5"/>
  <c r="J734" i="5" s="1"/>
  <c r="K734" i="5"/>
  <c r="I726" i="5"/>
  <c r="J726" i="5" s="1"/>
  <c r="K726" i="5" s="1"/>
  <c r="I718" i="5"/>
  <c r="J718" i="5" s="1"/>
  <c r="K718" i="5" s="1"/>
  <c r="I710" i="5"/>
  <c r="J710" i="5"/>
  <c r="K710" i="5" s="1"/>
  <c r="I702" i="5"/>
  <c r="J702" i="5" s="1"/>
  <c r="K702" i="5" s="1"/>
  <c r="I694" i="5"/>
  <c r="J694" i="5" s="1"/>
  <c r="K694" i="5" s="1"/>
  <c r="I686" i="5"/>
  <c r="J686" i="5" s="1"/>
  <c r="K686" i="5" s="1"/>
  <c r="I678" i="5"/>
  <c r="J678" i="5" s="1"/>
  <c r="K678" i="5" s="1"/>
  <c r="I674" i="5"/>
  <c r="I666" i="5"/>
  <c r="J666" i="5" s="1"/>
  <c r="K666" i="5"/>
  <c r="I658" i="5"/>
  <c r="J658" i="5" s="1"/>
  <c r="K658" i="5" s="1"/>
  <c r="I654" i="5"/>
  <c r="J654" i="5" s="1"/>
  <c r="K654" i="5" s="1"/>
  <c r="I650" i="5"/>
  <c r="J650" i="5" s="1"/>
  <c r="K650" i="5" s="1"/>
  <c r="I642" i="5"/>
  <c r="J642" i="5"/>
  <c r="K642" i="5" s="1"/>
  <c r="I634" i="5"/>
  <c r="J634" i="5" s="1"/>
  <c r="K634" i="5" s="1"/>
  <c r="I626" i="5"/>
  <c r="J626" i="5"/>
  <c r="K626" i="5"/>
  <c r="I622" i="5"/>
  <c r="J622" i="5" s="1"/>
  <c r="K622" i="5" s="1"/>
  <c r="I618" i="5"/>
  <c r="J618" i="5" s="1"/>
  <c r="K618" i="5" s="1"/>
  <c r="I614" i="5"/>
  <c r="J614" i="5"/>
  <c r="K614" i="5"/>
  <c r="I610" i="5"/>
  <c r="J610" i="5"/>
  <c r="K610" i="5"/>
  <c r="I602" i="5"/>
  <c r="J602" i="5" s="1"/>
  <c r="K602" i="5" s="1"/>
  <c r="I594" i="5"/>
  <c r="J594" i="5" s="1"/>
  <c r="K594" i="5" s="1"/>
  <c r="O594" i="5" s="1"/>
  <c r="I590" i="5"/>
  <c r="J590" i="5"/>
  <c r="K590" i="5" s="1"/>
  <c r="I586" i="5"/>
  <c r="J586" i="5" s="1"/>
  <c r="K586" i="5" s="1"/>
  <c r="I582" i="5"/>
  <c r="J582" i="5" s="1"/>
  <c r="K582" i="5" s="1"/>
  <c r="I578" i="5"/>
  <c r="J578" i="5" s="1"/>
  <c r="K578" i="5" s="1"/>
  <c r="P578" i="5" s="1"/>
  <c r="I570" i="5"/>
  <c r="J570" i="5"/>
  <c r="K570" i="5" s="1"/>
  <c r="I562" i="5"/>
  <c r="J562" i="5" s="1"/>
  <c r="K562" i="5" s="1"/>
  <c r="I558" i="5"/>
  <c r="J558" i="5" s="1"/>
  <c r="K558" i="5" s="1"/>
  <c r="I554" i="5"/>
  <c r="J554" i="5" s="1"/>
  <c r="K554" i="5" s="1"/>
  <c r="I550" i="5"/>
  <c r="J550" i="5" s="1"/>
  <c r="K550" i="5" s="1"/>
  <c r="I546" i="5"/>
  <c r="J546" i="5"/>
  <c r="K546" i="5" s="1"/>
  <c r="I538" i="5"/>
  <c r="J538" i="5" s="1"/>
  <c r="K538" i="5"/>
  <c r="M538" i="5" s="1"/>
  <c r="I530" i="5"/>
  <c r="J530" i="5" s="1"/>
  <c r="K530" i="5" s="1"/>
  <c r="I526" i="5"/>
  <c r="J526" i="5" s="1"/>
  <c r="K526" i="5" s="1"/>
  <c r="I522" i="5"/>
  <c r="J522" i="5" s="1"/>
  <c r="K522" i="5" s="1"/>
  <c r="P522" i="5" s="1"/>
  <c r="I518" i="5"/>
  <c r="J518" i="5" s="1"/>
  <c r="K518" i="5" s="1"/>
  <c r="I514" i="5"/>
  <c r="J514" i="5" s="1"/>
  <c r="K514" i="5" s="1"/>
  <c r="I506" i="5"/>
  <c r="J506" i="5" s="1"/>
  <c r="K506" i="5" s="1"/>
  <c r="I498" i="5"/>
  <c r="J498" i="5"/>
  <c r="K498" i="5" s="1"/>
  <c r="I494" i="5"/>
  <c r="J494" i="5" s="1"/>
  <c r="K494" i="5" s="1"/>
  <c r="I490" i="5"/>
  <c r="J490" i="5" s="1"/>
  <c r="K490" i="5" s="1"/>
  <c r="I486" i="5"/>
  <c r="J486" i="5" s="1"/>
  <c r="K486" i="5" s="1"/>
  <c r="I482" i="5"/>
  <c r="J482" i="5"/>
  <c r="K482" i="5" s="1"/>
  <c r="I474" i="5"/>
  <c r="J474" i="5" s="1"/>
  <c r="K474" i="5"/>
  <c r="I466" i="5"/>
  <c r="J466" i="5" s="1"/>
  <c r="K466" i="5" s="1"/>
  <c r="I458" i="5"/>
  <c r="J458" i="5"/>
  <c r="K458" i="5" s="1"/>
  <c r="I454" i="5"/>
  <c r="J454" i="5"/>
  <c r="K454" i="5"/>
  <c r="I450" i="5"/>
  <c r="J450" i="5" s="1"/>
  <c r="K450" i="5" s="1"/>
  <c r="J667" i="5"/>
  <c r="K667" i="5" s="1"/>
  <c r="J635" i="5"/>
  <c r="K635" i="5"/>
  <c r="J603" i="5"/>
  <c r="K603" i="5" s="1"/>
  <c r="J571" i="5"/>
  <c r="K571" i="5"/>
  <c r="J539" i="5"/>
  <c r="K539" i="5" s="1"/>
  <c r="J507" i="5"/>
  <c r="K507" i="5"/>
  <c r="J475" i="5"/>
  <c r="K475" i="5"/>
  <c r="J459" i="5"/>
  <c r="K459" i="5" s="1"/>
  <c r="I867" i="5"/>
  <c r="J867" i="5" s="1"/>
  <c r="K867" i="5" s="1"/>
  <c r="M867" i="5" s="1"/>
  <c r="I859" i="5"/>
  <c r="J859" i="5" s="1"/>
  <c r="K859" i="5" s="1"/>
  <c r="P859" i="5" s="1"/>
  <c r="I851" i="5"/>
  <c r="J851" i="5" s="1"/>
  <c r="K851" i="5" s="1"/>
  <c r="I843" i="5"/>
  <c r="J843" i="5" s="1"/>
  <c r="K843" i="5"/>
  <c r="I835" i="5"/>
  <c r="J835" i="5" s="1"/>
  <c r="K835" i="5" s="1"/>
  <c r="I827" i="5"/>
  <c r="J827" i="5" s="1"/>
  <c r="K827" i="5" s="1"/>
  <c r="I819" i="5"/>
  <c r="J819" i="5"/>
  <c r="K819" i="5"/>
  <c r="I811" i="5"/>
  <c r="J811" i="5" s="1"/>
  <c r="K811" i="5" s="1"/>
  <c r="I803" i="5"/>
  <c r="J803" i="5" s="1"/>
  <c r="K803" i="5" s="1"/>
  <c r="I795" i="5"/>
  <c r="J795" i="5"/>
  <c r="K795" i="5" s="1"/>
  <c r="I787" i="5"/>
  <c r="J787" i="5" s="1"/>
  <c r="K787" i="5" s="1"/>
  <c r="I779" i="5"/>
  <c r="J779" i="5" s="1"/>
  <c r="K779" i="5" s="1"/>
  <c r="I771" i="5"/>
  <c r="J771" i="5" s="1"/>
  <c r="K771" i="5" s="1"/>
  <c r="N771" i="5" s="1"/>
  <c r="I763" i="5"/>
  <c r="J763" i="5"/>
  <c r="K763" i="5" s="1"/>
  <c r="I755" i="5"/>
  <c r="J755" i="5"/>
  <c r="K755" i="5" s="1"/>
  <c r="I747" i="5"/>
  <c r="J747" i="5" s="1"/>
  <c r="K747" i="5" s="1"/>
  <c r="M747" i="5" s="1"/>
  <c r="I739" i="5"/>
  <c r="J739" i="5" s="1"/>
  <c r="K739" i="5" s="1"/>
  <c r="N739" i="5" s="1"/>
  <c r="I731" i="5"/>
  <c r="J731" i="5" s="1"/>
  <c r="K731" i="5" s="1"/>
  <c r="I723" i="5"/>
  <c r="J723" i="5" s="1"/>
  <c r="K723" i="5" s="1"/>
  <c r="I707" i="5"/>
  <c r="J707" i="5" s="1"/>
  <c r="K707" i="5" s="1"/>
  <c r="I699" i="5"/>
  <c r="J699" i="5" s="1"/>
  <c r="K699" i="5" s="1"/>
  <c r="I691" i="5"/>
  <c r="J691" i="5"/>
  <c r="K691" i="5" s="1"/>
  <c r="I683" i="5"/>
  <c r="J683" i="5" s="1"/>
  <c r="K683" i="5" s="1"/>
  <c r="I675" i="5"/>
  <c r="J675" i="5" s="1"/>
  <c r="K675" i="5" s="1"/>
  <c r="I671" i="5"/>
  <c r="J671" i="5"/>
  <c r="K671" i="5" s="1"/>
  <c r="I663" i="5"/>
  <c r="J663" i="5" s="1"/>
  <c r="K663" i="5" s="1"/>
  <c r="O663" i="5" s="1"/>
  <c r="I655" i="5"/>
  <c r="J655" i="5" s="1"/>
  <c r="K655" i="5" s="1"/>
  <c r="I643" i="5"/>
  <c r="J643" i="5"/>
  <c r="K643" i="5" s="1"/>
  <c r="I639" i="5"/>
  <c r="J639" i="5"/>
  <c r="K639" i="5" s="1"/>
  <c r="M639" i="5" s="1"/>
  <c r="I631" i="5"/>
  <c r="J631" i="5" s="1"/>
  <c r="K631" i="5" s="1"/>
  <c r="I623" i="5"/>
  <c r="J623" i="5" s="1"/>
  <c r="K623" i="5"/>
  <c r="I615" i="5"/>
  <c r="J615" i="5"/>
  <c r="K615" i="5" s="1"/>
  <c r="I611" i="5"/>
  <c r="J611" i="5"/>
  <c r="K611" i="5" s="1"/>
  <c r="I607" i="5"/>
  <c r="J607" i="5" s="1"/>
  <c r="K607" i="5" s="1"/>
  <c r="I599" i="5"/>
  <c r="J599" i="5"/>
  <c r="K599" i="5" s="1"/>
  <c r="I591" i="5"/>
  <c r="J591" i="5" s="1"/>
  <c r="K591" i="5" s="1"/>
  <c r="I583" i="5"/>
  <c r="J583" i="5" s="1"/>
  <c r="K583" i="5" s="1"/>
  <c r="I579" i="5"/>
  <c r="J579" i="5" s="1"/>
  <c r="K579" i="5" s="1"/>
  <c r="I575" i="5"/>
  <c r="J575" i="5" s="1"/>
  <c r="K575" i="5"/>
  <c r="I567" i="5"/>
  <c r="J567" i="5" s="1"/>
  <c r="K567" i="5" s="1"/>
  <c r="I559" i="5"/>
  <c r="J559" i="5" s="1"/>
  <c r="K559" i="5" s="1"/>
  <c r="I551" i="5"/>
  <c r="J551" i="5"/>
  <c r="K551" i="5"/>
  <c r="I547" i="5"/>
  <c r="J547" i="5" s="1"/>
  <c r="K547" i="5" s="1"/>
  <c r="O547" i="5" s="1"/>
  <c r="I543" i="5"/>
  <c r="J543" i="5" s="1"/>
  <c r="K543" i="5" s="1"/>
  <c r="I535" i="5"/>
  <c r="J535" i="5" s="1"/>
  <c r="K535" i="5" s="1"/>
  <c r="O535" i="5" s="1"/>
  <c r="I527" i="5"/>
  <c r="J527" i="5"/>
  <c r="K527" i="5" s="1"/>
  <c r="I519" i="5"/>
  <c r="J519" i="5" s="1"/>
  <c r="K519" i="5"/>
  <c r="I515" i="5"/>
  <c r="J515" i="5"/>
  <c r="K515" i="5" s="1"/>
  <c r="M515" i="5" s="1"/>
  <c r="I511" i="5"/>
  <c r="J511" i="5" s="1"/>
  <c r="K511" i="5" s="1"/>
  <c r="I503" i="5"/>
  <c r="J503" i="5"/>
  <c r="K503" i="5"/>
  <c r="I495" i="5"/>
  <c r="J495" i="5"/>
  <c r="K495" i="5" s="1"/>
  <c r="I487" i="5"/>
  <c r="J487" i="5" s="1"/>
  <c r="K487" i="5" s="1"/>
  <c r="I483" i="5"/>
  <c r="J483" i="5" s="1"/>
  <c r="K483" i="5" s="1"/>
  <c r="I479" i="5"/>
  <c r="J479" i="5" s="1"/>
  <c r="K479" i="5" s="1"/>
  <c r="I471" i="5"/>
  <c r="J471" i="5" s="1"/>
  <c r="K471" i="5"/>
  <c r="I463" i="5"/>
  <c r="J463" i="5" s="1"/>
  <c r="K463" i="5" s="1"/>
  <c r="I455" i="5"/>
  <c r="J455" i="5" s="1"/>
  <c r="K455" i="5" s="1"/>
  <c r="H36" i="4"/>
  <c r="H40" i="4" s="1"/>
  <c r="H42" i="4" s="1"/>
  <c r="H43" i="4" s="1"/>
  <c r="AJ47" i="4" s="1"/>
  <c r="G38" i="4"/>
  <c r="DO437" i="5"/>
  <c r="CO437" i="5"/>
  <c r="AU229" i="5"/>
  <c r="AU437" i="5" s="1"/>
  <c r="D38" i="4"/>
  <c r="F40" i="4"/>
  <c r="F42" i="4" s="1"/>
  <c r="F43" i="4" s="1"/>
  <c r="AH47" i="4" s="1"/>
  <c r="L229" i="5"/>
  <c r="N501" i="5"/>
  <c r="N693" i="5"/>
  <c r="P693" i="5"/>
  <c r="M693" i="5"/>
  <c r="O693" i="5"/>
  <c r="N725" i="5"/>
  <c r="N789" i="5"/>
  <c r="P789" i="5"/>
  <c r="O789" i="5"/>
  <c r="O821" i="5"/>
  <c r="M821" i="5"/>
  <c r="N853" i="5"/>
  <c r="P853" i="5"/>
  <c r="O853" i="5"/>
  <c r="N516" i="5"/>
  <c r="P516" i="5"/>
  <c r="O516" i="5"/>
  <c r="M516" i="5"/>
  <c r="N819" i="5"/>
  <c r="P477" i="5"/>
  <c r="O477" i="5"/>
  <c r="M477" i="5"/>
  <c r="N477" i="5"/>
  <c r="P681" i="5"/>
  <c r="O681" i="5"/>
  <c r="M681" i="5"/>
  <c r="N681" i="5"/>
  <c r="P500" i="5"/>
  <c r="O500" i="5"/>
  <c r="M500" i="5"/>
  <c r="N660" i="5"/>
  <c r="P660" i="5"/>
  <c r="M519" i="5"/>
  <c r="M803" i="5"/>
  <c r="O514" i="5"/>
  <c r="O642" i="5"/>
  <c r="M750" i="5"/>
  <c r="O750" i="5"/>
  <c r="P565" i="5"/>
  <c r="N621" i="5"/>
  <c r="P621" i="5"/>
  <c r="M621" i="5"/>
  <c r="O621" i="5"/>
  <c r="M733" i="5"/>
  <c r="M765" i="5"/>
  <c r="N524" i="5"/>
  <c r="O770" i="5"/>
  <c r="N770" i="5"/>
  <c r="P770" i="5"/>
  <c r="M770" i="5"/>
  <c r="O589" i="5"/>
  <c r="P653" i="5"/>
  <c r="O653" i="5"/>
  <c r="M717" i="5"/>
  <c r="O717" i="5"/>
  <c r="N755" i="5"/>
  <c r="M490" i="5"/>
  <c r="P618" i="5"/>
  <c r="M618" i="5"/>
  <c r="N585" i="5"/>
  <c r="P585" i="5"/>
  <c r="M585" i="5"/>
  <c r="O585" i="5"/>
  <c r="P649" i="5"/>
  <c r="O649" i="5"/>
  <c r="M709" i="5"/>
  <c r="O709" i="5"/>
  <c r="O773" i="5"/>
  <c r="N509" i="5"/>
  <c r="P509" i="5"/>
  <c r="M509" i="5"/>
  <c r="O509" i="5"/>
  <c r="M472" i="5"/>
  <c r="N504" i="5"/>
  <c r="P504" i="5"/>
  <c r="O504" i="5"/>
  <c r="M504" i="5"/>
  <c r="O568" i="5"/>
  <c r="M568" i="5"/>
  <c r="N752" i="5"/>
  <c r="M752" i="5"/>
  <c r="P752" i="5"/>
  <c r="O752" i="5"/>
  <c r="P462" i="5"/>
  <c r="P542" i="5"/>
  <c r="P866" i="5"/>
  <c r="N756" i="5"/>
  <c r="N852" i="5"/>
  <c r="N605" i="5"/>
  <c r="O462" i="5"/>
  <c r="O478" i="5"/>
  <c r="O510" i="5"/>
  <c r="O542" i="5"/>
  <c r="P746" i="5"/>
  <c r="O810" i="5"/>
  <c r="O866" i="5"/>
  <c r="P737" i="5"/>
  <c r="O801" i="5"/>
  <c r="O833" i="5"/>
  <c r="O865" i="5"/>
  <c r="N658" i="5"/>
  <c r="P658" i="5"/>
  <c r="O658" i="5"/>
  <c r="M658" i="5"/>
  <c r="N493" i="5"/>
  <c r="P493" i="5"/>
  <c r="N685" i="5"/>
  <c r="P685" i="5"/>
  <c r="M685" i="5"/>
  <c r="O685" i="5"/>
  <c r="N749" i="5"/>
  <c r="M749" i="5"/>
  <c r="P749" i="5"/>
  <c r="O749" i="5"/>
  <c r="N781" i="5"/>
  <c r="M781" i="5"/>
  <c r="P781" i="5"/>
  <c r="O781" i="5"/>
  <c r="N845" i="5"/>
  <c r="P845" i="5"/>
  <c r="N851" i="5"/>
  <c r="O851" i="5"/>
  <c r="N617" i="5"/>
  <c r="P617" i="5"/>
  <c r="M617" i="5"/>
  <c r="O617" i="5"/>
  <c r="P805" i="5"/>
  <c r="O869" i="5"/>
  <c r="M869" i="5"/>
  <c r="N508" i="5"/>
  <c r="P508" i="5"/>
  <c r="O508" i="5"/>
  <c r="M508" i="5"/>
  <c r="N760" i="5"/>
  <c r="M760" i="5"/>
  <c r="P760" i="5"/>
  <c r="O760" i="5"/>
  <c r="P539" i="5"/>
  <c r="P666" i="5"/>
  <c r="O666" i="5"/>
  <c r="M666" i="5"/>
  <c r="N465" i="5"/>
  <c r="P465" i="5"/>
  <c r="M465" i="5"/>
  <c r="P497" i="5"/>
  <c r="M497" i="5"/>
  <c r="O497" i="5"/>
  <c r="N561" i="5"/>
  <c r="P561" i="5"/>
  <c r="M561" i="5"/>
  <c r="O561" i="5"/>
  <c r="N593" i="5"/>
  <c r="P593" i="5"/>
  <c r="M593" i="5"/>
  <c r="O593" i="5"/>
  <c r="N468" i="5"/>
  <c r="M468" i="5"/>
  <c r="M605" i="5"/>
  <c r="P852" i="5"/>
  <c r="O605" i="5"/>
  <c r="P833" i="5"/>
  <c r="E34" i="4"/>
  <c r="C11" i="4"/>
  <c r="AG21" i="4"/>
  <c r="K14" i="4"/>
  <c r="AM41" i="4" s="1"/>
  <c r="K41" i="4"/>
  <c r="L12" i="4"/>
  <c r="N515" i="5"/>
  <c r="P515" i="5"/>
  <c r="O515" i="5"/>
  <c r="O867" i="5"/>
  <c r="P867" i="5"/>
  <c r="N867" i="5"/>
  <c r="N458" i="5"/>
  <c r="P458" i="5"/>
  <c r="O458" i="5"/>
  <c r="O522" i="5"/>
  <c r="N582" i="5"/>
  <c r="P582" i="5"/>
  <c r="O582" i="5"/>
  <c r="M582" i="5"/>
  <c r="O581" i="5"/>
  <c r="M650" i="5"/>
  <c r="N559" i="5"/>
  <c r="P559" i="5"/>
  <c r="M559" i="5"/>
  <c r="O559" i="5"/>
  <c r="P723" i="5"/>
  <c r="N723" i="5"/>
  <c r="N546" i="5"/>
  <c r="P546" i="5"/>
  <c r="O546" i="5"/>
  <c r="M546" i="5"/>
  <c r="N594" i="5"/>
  <c r="N453" i="5"/>
  <c r="O453" i="5"/>
  <c r="M589" i="5"/>
  <c r="N589" i="5"/>
  <c r="N645" i="5"/>
  <c r="P645" i="5"/>
  <c r="M645" i="5"/>
  <c r="P709" i="5"/>
  <c r="N709" i="5"/>
  <c r="P765" i="5"/>
  <c r="O765" i="5"/>
  <c r="N765" i="5"/>
  <c r="O813" i="5"/>
  <c r="N813" i="5"/>
  <c r="N490" i="5"/>
  <c r="N526" i="5"/>
  <c r="P526" i="5"/>
  <c r="O526" i="5"/>
  <c r="M526" i="5"/>
  <c r="O578" i="5"/>
  <c r="M578" i="5"/>
  <c r="N578" i="5"/>
  <c r="N634" i="5"/>
  <c r="P634" i="5"/>
  <c r="O634" i="5"/>
  <c r="M634" i="5"/>
  <c r="M525" i="5"/>
  <c r="N525" i="5"/>
  <c r="M565" i="5"/>
  <c r="O565" i="5"/>
  <c r="N565" i="5"/>
  <c r="N597" i="5"/>
  <c r="O597" i="5"/>
  <c r="P733" i="5"/>
  <c r="O733" i="5"/>
  <c r="N733" i="5"/>
  <c r="M861" i="5"/>
  <c r="P717" i="5"/>
  <c r="N717" i="5"/>
  <c r="N567" i="5"/>
  <c r="P567" i="5"/>
  <c r="M567" i="5"/>
  <c r="O567" i="5"/>
  <c r="O803" i="5"/>
  <c r="P803" i="5"/>
  <c r="N803" i="5"/>
  <c r="N482" i="5"/>
  <c r="P482" i="5"/>
  <c r="O482" i="5"/>
  <c r="M482" i="5"/>
  <c r="N494" i="5"/>
  <c r="M494" i="5"/>
  <c r="O530" i="5"/>
  <c r="N530" i="5"/>
  <c r="N550" i="5"/>
  <c r="P550" i="5"/>
  <c r="O550" i="5"/>
  <c r="M550" i="5"/>
  <c r="N610" i="5"/>
  <c r="P610" i="5"/>
  <c r="O610" i="5"/>
  <c r="M610" i="5"/>
  <c r="O618" i="5"/>
  <c r="N618" i="5"/>
  <c r="N533" i="5"/>
  <c r="P533" i="5"/>
  <c r="M533" i="5"/>
  <c r="O533" i="5"/>
  <c r="M653" i="5"/>
  <c r="N653" i="5"/>
  <c r="M701" i="5"/>
  <c r="O701" i="5"/>
  <c r="N701" i="5"/>
  <c r="P773" i="5"/>
  <c r="M649" i="5"/>
  <c r="N649" i="5"/>
  <c r="N580" i="5"/>
  <c r="P580" i="5"/>
  <c r="O580" i="5"/>
  <c r="M580" i="5"/>
  <c r="M510" i="5"/>
  <c r="N510" i="5"/>
  <c r="P510" i="5"/>
  <c r="M542" i="5"/>
  <c r="N542" i="5"/>
  <c r="N746" i="5"/>
  <c r="M746" i="5"/>
  <c r="N810" i="5"/>
  <c r="P810" i="5"/>
  <c r="N737" i="5"/>
  <c r="M737" i="5"/>
  <c r="N462" i="5"/>
  <c r="M462" i="5"/>
  <c r="M756" i="5"/>
  <c r="O852" i="5"/>
  <c r="M865" i="5"/>
  <c r="N865" i="5"/>
  <c r="P865" i="5"/>
  <c r="M833" i="5"/>
  <c r="P801" i="5"/>
  <c r="M478" i="5"/>
  <c r="M866" i="5"/>
  <c r="P478" i="5"/>
  <c r="N801" i="5"/>
  <c r="D864" i="5"/>
  <c r="E864" i="5" s="1"/>
  <c r="F864" i="5" s="1"/>
  <c r="E856" i="5"/>
  <c r="F856" i="5" s="1"/>
  <c r="D855" i="5"/>
  <c r="E855" i="5" s="1"/>
  <c r="F855" i="5" s="1"/>
  <c r="D854" i="5"/>
  <c r="E854" i="5" s="1"/>
  <c r="F854" i="5" s="1"/>
  <c r="E846" i="5"/>
  <c r="F846" i="5" s="1"/>
  <c r="D843" i="5"/>
  <c r="E843" i="5" s="1"/>
  <c r="F843" i="5" s="1"/>
  <c r="M843" i="5" s="1"/>
  <c r="E830" i="5"/>
  <c r="F830" i="5" s="1"/>
  <c r="D827" i="5"/>
  <c r="E827" i="5" s="1"/>
  <c r="F827" i="5" s="1"/>
  <c r="M827" i="5" s="1"/>
  <c r="E814" i="5"/>
  <c r="F814" i="5"/>
  <c r="M814" i="5" s="1"/>
  <c r="E811" i="5"/>
  <c r="F811" i="5" s="1"/>
  <c r="M811" i="5" s="1"/>
  <c r="D811" i="5"/>
  <c r="E799" i="5"/>
  <c r="F799" i="5" s="1"/>
  <c r="E792" i="5"/>
  <c r="F792" i="5" s="1"/>
  <c r="N792" i="5" s="1"/>
  <c r="E783" i="5"/>
  <c r="F783" i="5" s="1"/>
  <c r="E776" i="5"/>
  <c r="F776" i="5" s="1"/>
  <c r="D748" i="5"/>
  <c r="E748" i="5" s="1"/>
  <c r="F748" i="5" s="1"/>
  <c r="P748" i="5" s="1"/>
  <c r="E732" i="5"/>
  <c r="F732" i="5" s="1"/>
  <c r="D732" i="5"/>
  <c r="E712" i="5"/>
  <c r="F712" i="5" s="1"/>
  <c r="N712" i="5" s="1"/>
  <c r="E703" i="5"/>
  <c r="F703" i="5" s="1"/>
  <c r="E694" i="5"/>
  <c r="F694" i="5" s="1"/>
  <c r="E686" i="5"/>
  <c r="F686" i="5"/>
  <c r="D683" i="5"/>
  <c r="E683" i="5" s="1"/>
  <c r="F683" i="5" s="1"/>
  <c r="P683" i="5" s="1"/>
  <c r="D631" i="5"/>
  <c r="E631" i="5" s="1"/>
  <c r="F631" i="5" s="1"/>
  <c r="D875" i="5"/>
  <c r="E875" i="5"/>
  <c r="F875" i="5" s="1"/>
  <c r="D860" i="5"/>
  <c r="E860" i="5" s="1"/>
  <c r="F860" i="5" s="1"/>
  <c r="D764" i="5"/>
  <c r="E764" i="5"/>
  <c r="F764" i="5" s="1"/>
  <c r="D747" i="5"/>
  <c r="E747" i="5" s="1"/>
  <c r="F747" i="5" s="1"/>
  <c r="P747" i="5" s="1"/>
  <c r="E743" i="5"/>
  <c r="F743" i="5" s="1"/>
  <c r="E742" i="5"/>
  <c r="F742" i="5"/>
  <c r="P742" i="5" s="1"/>
  <c r="D731" i="5"/>
  <c r="E731" i="5" s="1"/>
  <c r="F731" i="5" s="1"/>
  <c r="D716" i="5"/>
  <c r="E716" i="5" s="1"/>
  <c r="F716" i="5" s="1"/>
  <c r="D664" i="5"/>
  <c r="E664" i="5"/>
  <c r="F664" i="5" s="1"/>
  <c r="N664" i="5" s="1"/>
  <c r="D654" i="5"/>
  <c r="E654" i="5" s="1"/>
  <c r="F654" i="5" s="1"/>
  <c r="O654" i="5" s="1"/>
  <c r="D630" i="5"/>
  <c r="E630" i="5"/>
  <c r="F630" i="5" s="1"/>
  <c r="P630" i="5" s="1"/>
  <c r="E862" i="5"/>
  <c r="F862" i="5" s="1"/>
  <c r="D859" i="5"/>
  <c r="E859" i="5" s="1"/>
  <c r="F859" i="5" s="1"/>
  <c r="E840" i="5"/>
  <c r="F840" i="5" s="1"/>
  <c r="O840" i="5" s="1"/>
  <c r="D796" i="5"/>
  <c r="E796" i="5" s="1"/>
  <c r="F796" i="5" s="1"/>
  <c r="D780" i="5"/>
  <c r="E780" i="5" s="1"/>
  <c r="F780" i="5" s="1"/>
  <c r="E766" i="5"/>
  <c r="F766" i="5" s="1"/>
  <c r="P766" i="5" s="1"/>
  <c r="D763" i="5"/>
  <c r="E763" i="5" s="1"/>
  <c r="F763" i="5" s="1"/>
  <c r="M763" i="5" s="1"/>
  <c r="E751" i="5"/>
  <c r="F751" i="5" s="1"/>
  <c r="N751" i="5" s="1"/>
  <c r="E744" i="5"/>
  <c r="F744" i="5"/>
  <c r="E735" i="5"/>
  <c r="F735" i="5" s="1"/>
  <c r="E718" i="5"/>
  <c r="F718" i="5" s="1"/>
  <c r="P718" i="5" s="1"/>
  <c r="D715" i="5"/>
  <c r="E715" i="5" s="1"/>
  <c r="F715" i="5" s="1"/>
  <c r="D700" i="5"/>
  <c r="E700" i="5" s="1"/>
  <c r="F700" i="5" s="1"/>
  <c r="E688" i="5"/>
  <c r="F688" i="5" s="1"/>
  <c r="D663" i="5"/>
  <c r="E663" i="5" s="1"/>
  <c r="F663" i="5"/>
  <c r="E640" i="5"/>
  <c r="F640" i="5" s="1"/>
  <c r="D844" i="5"/>
  <c r="E844" i="5" s="1"/>
  <c r="F844" i="5" s="1"/>
  <c r="M844" i="5" s="1"/>
  <c r="D828" i="5"/>
  <c r="E828" i="5" s="1"/>
  <c r="F828" i="5" s="1"/>
  <c r="D812" i="5"/>
  <c r="E812" i="5" s="1"/>
  <c r="F812" i="5" s="1"/>
  <c r="D795" i="5"/>
  <c r="E795" i="5" s="1"/>
  <c r="F795" i="5" s="1"/>
  <c r="D779" i="5"/>
  <c r="E779" i="5"/>
  <c r="F779" i="5" s="1"/>
  <c r="D699" i="5"/>
  <c r="E699" i="5" s="1"/>
  <c r="F699" i="5" s="1"/>
  <c r="D696" i="5"/>
  <c r="E696" i="5" s="1"/>
  <c r="F696" i="5" s="1"/>
  <c r="D684" i="5"/>
  <c r="E684" i="5" s="1"/>
  <c r="F684" i="5" s="1"/>
  <c r="D672" i="5"/>
  <c r="E672" i="5" s="1"/>
  <c r="F672" i="5" s="1"/>
  <c r="D668" i="5"/>
  <c r="E668" i="5"/>
  <c r="F668" i="5" s="1"/>
  <c r="M668" i="5" s="1"/>
  <c r="D662" i="5"/>
  <c r="E662" i="5" s="1"/>
  <c r="F662" i="5" s="1"/>
  <c r="D639" i="5"/>
  <c r="E639" i="5"/>
  <c r="F639" i="5" s="1"/>
  <c r="D632" i="5"/>
  <c r="E632" i="5" s="1"/>
  <c r="F632" i="5" s="1"/>
  <c r="E623" i="5"/>
  <c r="F623" i="5"/>
  <c r="M623" i="5" s="1"/>
  <c r="E616" i="5"/>
  <c r="F616" i="5" s="1"/>
  <c r="N616" i="5" s="1"/>
  <c r="D615" i="5"/>
  <c r="E615" i="5" s="1"/>
  <c r="F615" i="5" s="1"/>
  <c r="P615" i="5" s="1"/>
  <c r="D614" i="5"/>
  <c r="E614" i="5"/>
  <c r="F614" i="5" s="1"/>
  <c r="O614" i="5" s="1"/>
  <c r="D608" i="5"/>
  <c r="E608" i="5" s="1"/>
  <c r="F608" i="5" s="1"/>
  <c r="E600" i="5"/>
  <c r="F600" i="5" s="1"/>
  <c r="D599" i="5"/>
  <c r="E599" i="5" s="1"/>
  <c r="F599" i="5" s="1"/>
  <c r="D598" i="5"/>
  <c r="E598" i="5" s="1"/>
  <c r="F598" i="5" s="1"/>
  <c r="E591" i="5"/>
  <c r="F591" i="5" s="1"/>
  <c r="N591" i="5" s="1"/>
  <c r="D588" i="5"/>
  <c r="E588" i="5" s="1"/>
  <c r="F588" i="5" s="1"/>
  <c r="O588" i="5" s="1"/>
  <c r="D576" i="5"/>
  <c r="E576" i="5" s="1"/>
  <c r="F576" i="5" s="1"/>
  <c r="D572" i="5"/>
  <c r="E572" i="5"/>
  <c r="F572" i="5" s="1"/>
  <c r="N572" i="5" s="1"/>
  <c r="D551" i="5"/>
  <c r="E551" i="5"/>
  <c r="F551" i="5" s="1"/>
  <c r="P551" i="5" s="1"/>
  <c r="E548" i="5"/>
  <c r="F548" i="5" s="1"/>
  <c r="E538" i="5"/>
  <c r="F538" i="5" s="1"/>
  <c r="D507" i="5"/>
  <c r="E507" i="5" s="1"/>
  <c r="F507" i="5" s="1"/>
  <c r="D503" i="5"/>
  <c r="E503" i="5" s="1"/>
  <c r="F503" i="5" s="1"/>
  <c r="O503" i="5" s="1"/>
  <c r="D486" i="5"/>
  <c r="E486" i="5" s="1"/>
  <c r="F486" i="5" s="1"/>
  <c r="D479" i="5"/>
  <c r="E479" i="5" s="1"/>
  <c r="F479" i="5" s="1"/>
  <c r="D464" i="5"/>
  <c r="E464" i="5" s="1"/>
  <c r="F464" i="5" s="1"/>
  <c r="E635" i="5"/>
  <c r="F635" i="5" s="1"/>
  <c r="P635" i="5" s="1"/>
  <c r="E491" i="5"/>
  <c r="F491" i="5"/>
  <c r="D540" i="5"/>
  <c r="E540" i="5" s="1"/>
  <c r="F540" i="5" s="1"/>
  <c r="D483" i="5"/>
  <c r="E483" i="5" s="1"/>
  <c r="F483" i="5" s="1"/>
  <c r="P483" i="5" s="1"/>
  <c r="J875" i="5"/>
  <c r="K875" i="5"/>
  <c r="M875" i="5" s="1"/>
  <c r="I743" i="5"/>
  <c r="J743" i="5" s="1"/>
  <c r="K743" i="5" s="1"/>
  <c r="I689" i="5"/>
  <c r="J689" i="5"/>
  <c r="K689" i="5" s="1"/>
  <c r="O689" i="5" s="1"/>
  <c r="E604" i="5"/>
  <c r="F604" i="5" s="1"/>
  <c r="D560" i="5"/>
  <c r="E560" i="5"/>
  <c r="F560" i="5" s="1"/>
  <c r="E555" i="5"/>
  <c r="F555" i="5" s="1"/>
  <c r="D544" i="5"/>
  <c r="E544" i="5" s="1"/>
  <c r="F544" i="5" s="1"/>
  <c r="D535" i="5"/>
  <c r="E535" i="5"/>
  <c r="F535" i="5" s="1"/>
  <c r="N535" i="5" s="1"/>
  <c r="E523" i="5"/>
  <c r="F523" i="5" s="1"/>
  <c r="D492" i="5"/>
  <c r="E492" i="5" s="1"/>
  <c r="F492" i="5" s="1"/>
  <c r="P492" i="5" s="1"/>
  <c r="D467" i="5"/>
  <c r="E467" i="5"/>
  <c r="F467" i="5" s="1"/>
  <c r="O467" i="5" s="1"/>
  <c r="D455" i="5"/>
  <c r="E455" i="5" s="1"/>
  <c r="F455" i="5" s="1"/>
  <c r="E619" i="5"/>
  <c r="F619" i="5" s="1"/>
  <c r="I863" i="5"/>
  <c r="J863" i="5" s="1"/>
  <c r="K863" i="5" s="1"/>
  <c r="I857" i="5"/>
  <c r="J857" i="5" s="1"/>
  <c r="K857" i="5" s="1"/>
  <c r="N857" i="5" s="1"/>
  <c r="D636" i="5"/>
  <c r="E636" i="5" s="1"/>
  <c r="F636" i="5" s="1"/>
  <c r="D620" i="5"/>
  <c r="E620" i="5" s="1"/>
  <c r="F620" i="5" s="1"/>
  <c r="E606" i="5"/>
  <c r="F606" i="5" s="1"/>
  <c r="D603" i="5"/>
  <c r="E603" i="5" s="1"/>
  <c r="F603" i="5" s="1"/>
  <c r="D454" i="5"/>
  <c r="E454" i="5" s="1"/>
  <c r="F454" i="5" s="1"/>
  <c r="P454" i="5" s="1"/>
  <c r="E667" i="5"/>
  <c r="F667" i="5" s="1"/>
  <c r="E534" i="5"/>
  <c r="F534" i="5" s="1"/>
  <c r="N534" i="5" s="1"/>
  <c r="D496" i="5"/>
  <c r="E496" i="5" s="1"/>
  <c r="F496" i="5" s="1"/>
  <c r="J834" i="5"/>
  <c r="K834" i="5" s="1"/>
  <c r="D652" i="5"/>
  <c r="E652" i="5" s="1"/>
  <c r="F652" i="5" s="1"/>
  <c r="N652" i="5" s="1"/>
  <c r="E587" i="5"/>
  <c r="F587" i="5" s="1"/>
  <c r="E571" i="5"/>
  <c r="F571" i="5" s="1"/>
  <c r="O571" i="5" s="1"/>
  <c r="E556" i="5"/>
  <c r="F556" i="5" s="1"/>
  <c r="P556" i="5" s="1"/>
  <c r="D487" i="5"/>
  <c r="E487" i="5" s="1"/>
  <c r="F487" i="5" s="1"/>
  <c r="D476" i="5"/>
  <c r="E476" i="5"/>
  <c r="F476" i="5" s="1"/>
  <c r="E460" i="5"/>
  <c r="F460" i="5" s="1"/>
  <c r="E651" i="5"/>
  <c r="F651" i="5" s="1"/>
  <c r="I855" i="5"/>
  <c r="J855" i="5" s="1"/>
  <c r="K855" i="5" s="1"/>
  <c r="P855" i="5" s="1"/>
  <c r="I807" i="5"/>
  <c r="J807" i="5" s="1"/>
  <c r="K807" i="5" s="1"/>
  <c r="I679" i="5"/>
  <c r="J679" i="5"/>
  <c r="K679" i="5" s="1"/>
  <c r="N679" i="5" s="1"/>
  <c r="I662" i="5"/>
  <c r="J662" i="5" s="1"/>
  <c r="K662" i="5" s="1"/>
  <c r="D475" i="5"/>
  <c r="E475" i="5"/>
  <c r="F475" i="5" s="1"/>
  <c r="O475" i="5" s="1"/>
  <c r="E470" i="5"/>
  <c r="F470" i="5"/>
  <c r="D480" i="5"/>
  <c r="E480" i="5" s="1"/>
  <c r="F480" i="5"/>
  <c r="D471" i="5"/>
  <c r="E471" i="5" s="1"/>
  <c r="F471" i="5" s="1"/>
  <c r="N471" i="5" s="1"/>
  <c r="J850" i="5"/>
  <c r="K850" i="5" s="1"/>
  <c r="J836" i="5"/>
  <c r="K836" i="5" s="1"/>
  <c r="I802" i="5"/>
  <c r="J802" i="5" s="1"/>
  <c r="K802" i="5"/>
  <c r="I794" i="5"/>
  <c r="J794" i="5" s="1"/>
  <c r="K794" i="5" s="1"/>
  <c r="N794" i="5" s="1"/>
  <c r="J786" i="5"/>
  <c r="K786" i="5" s="1"/>
  <c r="N786" i="5" s="1"/>
  <c r="J783" i="5"/>
  <c r="K783" i="5" s="1"/>
  <c r="M783" i="5" s="1"/>
  <c r="J772" i="5"/>
  <c r="K772" i="5" s="1"/>
  <c r="P772" i="5" s="1"/>
  <c r="I738" i="5"/>
  <c r="J738" i="5" s="1"/>
  <c r="K738" i="5" s="1"/>
  <c r="I730" i="5"/>
  <c r="J730" i="5"/>
  <c r="K730" i="5" s="1"/>
  <c r="O730" i="5" s="1"/>
  <c r="J722" i="5"/>
  <c r="K722" i="5" s="1"/>
  <c r="N722" i="5" s="1"/>
  <c r="J719" i="5"/>
  <c r="K719" i="5" s="1"/>
  <c r="J708" i="5"/>
  <c r="K708" i="5" s="1"/>
  <c r="I491" i="5"/>
  <c r="J491" i="5" s="1"/>
  <c r="K491" i="5" s="1"/>
  <c r="E463" i="5"/>
  <c r="F463" i="5" s="1"/>
  <c r="N463" i="5" s="1"/>
  <c r="J842" i="5"/>
  <c r="K842" i="5" s="1"/>
  <c r="I823" i="5"/>
  <c r="J823" i="5" s="1"/>
  <c r="K823" i="5" s="1"/>
  <c r="I793" i="5"/>
  <c r="J793" i="5" s="1"/>
  <c r="K793" i="5" s="1"/>
  <c r="M793" i="5" s="1"/>
  <c r="I788" i="5"/>
  <c r="J788" i="5" s="1"/>
  <c r="K788" i="5" s="1"/>
  <c r="I785" i="5"/>
  <c r="J785" i="5"/>
  <c r="K785" i="5" s="1"/>
  <c r="I759" i="5"/>
  <c r="J759" i="5" s="1"/>
  <c r="K759" i="5" s="1"/>
  <c r="O759" i="5" s="1"/>
  <c r="I729" i="5"/>
  <c r="J729" i="5" s="1"/>
  <c r="K729" i="5" s="1"/>
  <c r="I724" i="5"/>
  <c r="J724" i="5" s="1"/>
  <c r="K724" i="5" s="1"/>
  <c r="I721" i="5"/>
  <c r="J721" i="5" s="1"/>
  <c r="K721" i="5" s="1"/>
  <c r="J705" i="5"/>
  <c r="K705" i="5" s="1"/>
  <c r="I695" i="5"/>
  <c r="J695" i="5" s="1"/>
  <c r="K695" i="5" s="1"/>
  <c r="P695" i="5" s="1"/>
  <c r="I687" i="5"/>
  <c r="J687" i="5" s="1"/>
  <c r="K687" i="5" s="1"/>
  <c r="P687" i="5" s="1"/>
  <c r="I620" i="5"/>
  <c r="J620" i="5" s="1"/>
  <c r="K620" i="5" s="1"/>
  <c r="P620" i="5" s="1"/>
  <c r="I809" i="5"/>
  <c r="J809" i="5" s="1"/>
  <c r="K809" i="5" s="1"/>
  <c r="N809" i="5" s="1"/>
  <c r="J873" i="5"/>
  <c r="K873" i="5" s="1"/>
  <c r="P873" i="5" s="1"/>
  <c r="J871" i="5"/>
  <c r="K871" i="5" s="1"/>
  <c r="I849" i="5"/>
  <c r="J849" i="5" s="1"/>
  <c r="K849" i="5" s="1"/>
  <c r="O849" i="5" s="1"/>
  <c r="J847" i="5"/>
  <c r="K847" i="5" s="1"/>
  <c r="I841" i="5"/>
  <c r="J841" i="5" s="1"/>
  <c r="K841" i="5" s="1"/>
  <c r="I799" i="5"/>
  <c r="J799" i="5" s="1"/>
  <c r="K799" i="5" s="1"/>
  <c r="J778" i="5"/>
  <c r="K778" i="5" s="1"/>
  <c r="O778" i="5" s="1"/>
  <c r="I735" i="5"/>
  <c r="J735" i="5"/>
  <c r="K735" i="5" s="1"/>
  <c r="J714" i="5"/>
  <c r="K714" i="5" s="1"/>
  <c r="P714" i="5" s="1"/>
  <c r="I676" i="5"/>
  <c r="J676" i="5"/>
  <c r="K676" i="5" s="1"/>
  <c r="O676" i="5" s="1"/>
  <c r="J659" i="5"/>
  <c r="K659" i="5" s="1"/>
  <c r="I619" i="5"/>
  <c r="J619" i="5" s="1"/>
  <c r="K619" i="5" s="1"/>
  <c r="I587" i="5"/>
  <c r="J587" i="5"/>
  <c r="K587" i="5" s="1"/>
  <c r="I548" i="5"/>
  <c r="J548" i="5"/>
  <c r="K548" i="5" s="1"/>
  <c r="O548" i="5" s="1"/>
  <c r="I745" i="5"/>
  <c r="J745" i="5" s="1"/>
  <c r="K745" i="5" s="1"/>
  <c r="P745" i="5" s="1"/>
  <c r="J566" i="5"/>
  <c r="K566" i="5" s="1"/>
  <c r="J537" i="5"/>
  <c r="K537" i="5" s="1"/>
  <c r="P537" i="5" s="1"/>
  <c r="J513" i="5"/>
  <c r="K513" i="5"/>
  <c r="J777" i="5"/>
  <c r="K777" i="5" s="1"/>
  <c r="J669" i="5"/>
  <c r="K669" i="5" s="1"/>
  <c r="J641" i="5"/>
  <c r="K641" i="5" s="1"/>
  <c r="I633" i="5"/>
  <c r="J633" i="5" s="1"/>
  <c r="K633" i="5" s="1"/>
  <c r="I592" i="5"/>
  <c r="J592" i="5"/>
  <c r="K592" i="5" s="1"/>
  <c r="I577" i="5"/>
  <c r="J577" i="5"/>
  <c r="K577" i="5" s="1"/>
  <c r="I560" i="5"/>
  <c r="J560" i="5" s="1"/>
  <c r="K560" i="5" s="1"/>
  <c r="M560" i="5" s="1"/>
  <c r="I552" i="5"/>
  <c r="J552" i="5" s="1"/>
  <c r="K552" i="5" s="1"/>
  <c r="I713" i="5"/>
  <c r="J713" i="5" s="1"/>
  <c r="K713" i="5" s="1"/>
  <c r="I609" i="5"/>
  <c r="J609" i="5" s="1"/>
  <c r="K609" i="5"/>
  <c r="J670" i="5"/>
  <c r="K670" i="5" s="1"/>
  <c r="J665" i="5"/>
  <c r="K665" i="5" s="1"/>
  <c r="J595" i="5"/>
  <c r="K595" i="5" s="1"/>
  <c r="I502" i="5"/>
  <c r="J502" i="5" s="1"/>
  <c r="K502" i="5" s="1"/>
  <c r="J481" i="5"/>
  <c r="K481" i="5" s="1"/>
  <c r="I825" i="5"/>
  <c r="J825" i="5" s="1"/>
  <c r="K825" i="5" s="1"/>
  <c r="I761" i="5"/>
  <c r="J761" i="5" s="1"/>
  <c r="K761" i="5" s="1"/>
  <c r="N761" i="5" s="1"/>
  <c r="I697" i="5"/>
  <c r="J697" i="5"/>
  <c r="K697" i="5" s="1"/>
  <c r="O697" i="5" s="1"/>
  <c r="J648" i="5"/>
  <c r="K648" i="5" s="1"/>
  <c r="D40" i="4"/>
  <c r="D42" i="4"/>
  <c r="D43" i="4" s="1"/>
  <c r="AF47" i="4" s="1"/>
  <c r="ES437" i="5"/>
  <c r="J584" i="5"/>
  <c r="K584" i="5" s="1"/>
  <c r="I505" i="5"/>
  <c r="J505" i="5" s="1"/>
  <c r="K505" i="5" s="1"/>
  <c r="P697" i="5"/>
  <c r="P587" i="5"/>
  <c r="O857" i="5"/>
  <c r="M507" i="5"/>
  <c r="P507" i="5"/>
  <c r="O854" i="5"/>
  <c r="N854" i="5"/>
  <c r="N609" i="5"/>
  <c r="P785" i="5"/>
  <c r="O794" i="5"/>
  <c r="P794" i="5"/>
  <c r="P743" i="5"/>
  <c r="M630" i="5"/>
  <c r="N630" i="5"/>
  <c r="O630" i="5"/>
  <c r="M633" i="5"/>
  <c r="O809" i="5"/>
  <c r="P809" i="5"/>
  <c r="O721" i="5"/>
  <c r="P496" i="5"/>
  <c r="N614" i="5"/>
  <c r="P614" i="5"/>
  <c r="M614" i="5"/>
  <c r="P780" i="5"/>
  <c r="N654" i="5"/>
  <c r="P860" i="5"/>
  <c r="M730" i="5"/>
  <c r="O480" i="5"/>
  <c r="O483" i="5"/>
  <c r="P503" i="5"/>
  <c r="M503" i="5"/>
  <c r="N503" i="5"/>
  <c r="N599" i="5"/>
  <c r="O615" i="5"/>
  <c r="N827" i="5"/>
  <c r="O827" i="5"/>
  <c r="P761" i="5"/>
  <c r="N778" i="5"/>
  <c r="M778" i="5"/>
  <c r="M708" i="5"/>
  <c r="O772" i="5"/>
  <c r="M772" i="5"/>
  <c r="N772" i="5"/>
  <c r="P467" i="5"/>
  <c r="M467" i="5"/>
  <c r="N467" i="5"/>
  <c r="O875" i="5"/>
  <c r="O635" i="5"/>
  <c r="N635" i="5"/>
  <c r="M540" i="5"/>
  <c r="O608" i="5"/>
  <c r="N608" i="5"/>
  <c r="M608" i="5"/>
  <c r="P608" i="5"/>
  <c r="O639" i="5"/>
  <c r="M684" i="5"/>
  <c r="M751" i="5"/>
  <c r="O751" i="5"/>
  <c r="P840" i="5"/>
  <c r="N840" i="5"/>
  <c r="N716" i="5"/>
  <c r="M716" i="5"/>
  <c r="P716" i="5"/>
  <c r="O716" i="5"/>
  <c r="P732" i="5"/>
  <c r="N732" i="5"/>
  <c r="N862" i="5"/>
  <c r="O830" i="5"/>
  <c r="O463" i="5"/>
  <c r="M742" i="5"/>
  <c r="N763" i="5"/>
  <c r="N513" i="5"/>
  <c r="M548" i="5"/>
  <c r="P548" i="5"/>
  <c r="N714" i="5"/>
  <c r="M714" i="5"/>
  <c r="O714" i="5"/>
  <c r="P799" i="5"/>
  <c r="O847" i="5"/>
  <c r="M759" i="5"/>
  <c r="P759" i="5"/>
  <c r="N759" i="5"/>
  <c r="O738" i="5"/>
  <c r="P738" i="5"/>
  <c r="P679" i="5"/>
  <c r="M679" i="5"/>
  <c r="O679" i="5"/>
  <c r="M855" i="5"/>
  <c r="O640" i="5"/>
  <c r="M640" i="5"/>
  <c r="O700" i="5"/>
  <c r="M700" i="5"/>
  <c r="N700" i="5"/>
  <c r="P700" i="5"/>
  <c r="N859" i="5"/>
  <c r="O859" i="5"/>
  <c r="O747" i="5"/>
  <c r="M683" i="5"/>
  <c r="O748" i="5"/>
  <c r="P792" i="5"/>
  <c r="M792" i="5"/>
  <c r="O792" i="5"/>
  <c r="O814" i="5"/>
  <c r="N814" i="5"/>
  <c r="P814" i="5"/>
  <c r="N843" i="5"/>
  <c r="N631" i="5"/>
  <c r="P830" i="5"/>
  <c r="N731" i="5"/>
  <c r="M463" i="5"/>
  <c r="N742" i="5"/>
  <c r="O763" i="5"/>
  <c r="O560" i="5"/>
  <c r="N537" i="5"/>
  <c r="M537" i="5"/>
  <c r="O537" i="5"/>
  <c r="N735" i="5"/>
  <c r="P849" i="5"/>
  <c r="N849" i="5"/>
  <c r="M849" i="5"/>
  <c r="M687" i="5"/>
  <c r="O687" i="5"/>
  <c r="N687" i="5"/>
  <c r="M705" i="5"/>
  <c r="O705" i="5"/>
  <c r="N705" i="5"/>
  <c r="P705" i="5"/>
  <c r="O786" i="5"/>
  <c r="P667" i="5"/>
  <c r="M667" i="5"/>
  <c r="O667" i="5"/>
  <c r="N667" i="5"/>
  <c r="O600" i="5"/>
  <c r="N600" i="5"/>
  <c r="P600" i="5"/>
  <c r="M600" i="5"/>
  <c r="O632" i="5"/>
  <c r="N632" i="5"/>
  <c r="P632" i="5"/>
  <c r="M632" i="5"/>
  <c r="M779" i="5"/>
  <c r="P779" i="5"/>
  <c r="O779" i="5"/>
  <c r="N779" i="5"/>
  <c r="O812" i="5"/>
  <c r="M812" i="5"/>
  <c r="P812" i="5"/>
  <c r="N812" i="5"/>
  <c r="O712" i="5"/>
  <c r="M856" i="5"/>
  <c r="O856" i="5"/>
  <c r="P856" i="5"/>
  <c r="N856" i="5"/>
  <c r="P694" i="5"/>
  <c r="O631" i="5"/>
  <c r="N830" i="5"/>
  <c r="O731" i="5"/>
  <c r="P463" i="5"/>
  <c r="O742" i="5"/>
  <c r="P811" i="5"/>
  <c r="O766" i="5"/>
  <c r="P763" i="5"/>
  <c r="M566" i="5"/>
  <c r="N566" i="5"/>
  <c r="P566" i="5"/>
  <c r="O566" i="5"/>
  <c r="N842" i="5"/>
  <c r="P842" i="5"/>
  <c r="M842" i="5"/>
  <c r="O842" i="5"/>
  <c r="M836" i="5"/>
  <c r="P836" i="5"/>
  <c r="O836" i="5"/>
  <c r="N836" i="5"/>
  <c r="M571" i="5"/>
  <c r="P571" i="5"/>
  <c r="N571" i="5"/>
  <c r="M834" i="5"/>
  <c r="N834" i="5"/>
  <c r="O834" i="5"/>
  <c r="P834" i="5"/>
  <c r="M606" i="5"/>
  <c r="N606" i="5"/>
  <c r="P606" i="5"/>
  <c r="O606" i="5"/>
  <c r="O555" i="5"/>
  <c r="N555" i="5"/>
  <c r="P555" i="5"/>
  <c r="M555" i="5"/>
  <c r="P538" i="5"/>
  <c r="O538" i="5"/>
  <c r="N538" i="5"/>
  <c r="O623" i="5"/>
  <c r="P862" i="5"/>
  <c r="M862" i="5"/>
  <c r="M846" i="5"/>
  <c r="N846" i="5"/>
  <c r="P846" i="5"/>
  <c r="O846" i="5"/>
  <c r="M631" i="5"/>
  <c r="H13" i="4" l="1"/>
  <c r="F13" i="4"/>
  <c r="F15" i="4" s="1"/>
  <c r="F26" i="4" s="1"/>
  <c r="D13" i="4"/>
  <c r="D15" i="4" s="1"/>
  <c r="D26" i="4" s="1"/>
  <c r="D32" i="4" s="1"/>
  <c r="D34" i="4" s="1"/>
  <c r="C13" i="4"/>
  <c r="C15" i="4" s="1"/>
  <c r="C26" i="4" s="1"/>
  <c r="C32" i="4" s="1"/>
  <c r="AE21" i="4" s="1"/>
  <c r="L19" i="4"/>
  <c r="AK13" i="4"/>
  <c r="AL13" i="4"/>
  <c r="C43" i="4"/>
  <c r="AE47" i="4" s="1"/>
  <c r="C47" i="4"/>
  <c r="G40" i="4"/>
  <c r="G42" i="4" s="1"/>
  <c r="G11" i="4"/>
  <c r="G13" i="4" s="1"/>
  <c r="G15" i="4" s="1"/>
  <c r="G26" i="4" s="1"/>
  <c r="B40" i="4"/>
  <c r="B42" i="4" s="1"/>
  <c r="B43" i="4" s="1"/>
  <c r="AD47" i="4" s="1"/>
  <c r="M450" i="5"/>
  <c r="N450" i="5"/>
  <c r="P450" i="5"/>
  <c r="O450" i="5"/>
  <c r="O603" i="5"/>
  <c r="P603" i="5"/>
  <c r="N603" i="5"/>
  <c r="O659" i="5"/>
  <c r="N659" i="5"/>
  <c r="P659" i="5"/>
  <c r="M659" i="5"/>
  <c r="P460" i="5"/>
  <c r="O460" i="5"/>
  <c r="M460" i="5"/>
  <c r="N460" i="5"/>
  <c r="O796" i="5"/>
  <c r="P796" i="5"/>
  <c r="M796" i="5"/>
  <c r="N796" i="5"/>
  <c r="O641" i="5"/>
  <c r="P641" i="5"/>
  <c r="N641" i="5"/>
  <c r="M641" i="5"/>
  <c r="N850" i="5"/>
  <c r="M850" i="5"/>
  <c r="P850" i="5"/>
  <c r="O850" i="5"/>
  <c r="P729" i="5"/>
  <c r="M729" i="5"/>
  <c r="N662" i="5"/>
  <c r="P662" i="5"/>
  <c r="O662" i="5"/>
  <c r="M662" i="5"/>
  <c r="O479" i="5"/>
  <c r="P479" i="5"/>
  <c r="M479" i="5"/>
  <c r="N479" i="5"/>
  <c r="O699" i="5"/>
  <c r="P699" i="5"/>
  <c r="O595" i="5"/>
  <c r="P595" i="5"/>
  <c r="N595" i="5"/>
  <c r="M595" i="5"/>
  <c r="N455" i="5"/>
  <c r="P455" i="5"/>
  <c r="P774" i="5"/>
  <c r="O774" i="5"/>
  <c r="M774" i="5"/>
  <c r="N774" i="5"/>
  <c r="N795" i="5"/>
  <c r="O795" i="5"/>
  <c r="N683" i="5"/>
  <c r="N847" i="5"/>
  <c r="M847" i="5"/>
  <c r="P708" i="5"/>
  <c r="N708" i="5"/>
  <c r="P476" i="5"/>
  <c r="O476" i="5"/>
  <c r="O540" i="5"/>
  <c r="N540" i="5"/>
  <c r="P739" i="5"/>
  <c r="M586" i="5"/>
  <c r="P586" i="5"/>
  <c r="O586" i="5"/>
  <c r="N586" i="5"/>
  <c r="P822" i="5"/>
  <c r="O822" i="5"/>
  <c r="M822" i="5"/>
  <c r="N822" i="5"/>
  <c r="P786" i="5"/>
  <c r="O683" i="5"/>
  <c r="P847" i="5"/>
  <c r="N548" i="5"/>
  <c r="N811" i="5"/>
  <c r="P751" i="5"/>
  <c r="P684" i="5"/>
  <c r="P540" i="5"/>
  <c r="P778" i="5"/>
  <c r="M809" i="5"/>
  <c r="N676" i="5"/>
  <c r="M732" i="5"/>
  <c r="O732" i="5"/>
  <c r="M603" i="5"/>
  <c r="M773" i="5"/>
  <c r="N773" i="5"/>
  <c r="DP437" i="5"/>
  <c r="DQ229" i="5"/>
  <c r="DQ437" i="5" s="1"/>
  <c r="N698" i="5"/>
  <c r="O698" i="5"/>
  <c r="P698" i="5"/>
  <c r="G34" i="4"/>
  <c r="AI12" i="4"/>
  <c r="AI21" i="4"/>
  <c r="P686" i="5"/>
  <c r="O686" i="5"/>
  <c r="M575" i="5"/>
  <c r="O575" i="5"/>
  <c r="N575" i="5"/>
  <c r="P575" i="5"/>
  <c r="AH21" i="4"/>
  <c r="AH12" i="4"/>
  <c r="F34" i="4"/>
  <c r="L30" i="4"/>
  <c r="L14" i="4"/>
  <c r="AN41" i="4" s="1"/>
  <c r="I23" i="4"/>
  <c r="I21" i="4"/>
  <c r="K32" i="4"/>
  <c r="AM12" i="4" s="1"/>
  <c r="J10" i="4"/>
  <c r="J21" i="4"/>
  <c r="J25" i="4"/>
  <c r="K38" i="4"/>
  <c r="L41" i="4"/>
  <c r="L22" i="4"/>
  <c r="L21" i="4"/>
  <c r="L10" i="4"/>
  <c r="I14" i="4"/>
  <c r="AK41" i="4" s="1"/>
  <c r="L38" i="4"/>
  <c r="I44" i="4"/>
  <c r="L44" i="4"/>
  <c r="J45" i="4"/>
  <c r="K9" i="4"/>
  <c r="K33" i="4"/>
  <c r="L36" i="4"/>
  <c r="K30" i="4"/>
  <c r="J24" i="4"/>
  <c r="J9" i="4"/>
  <c r="I41" i="4"/>
  <c r="I38" i="4"/>
  <c r="J22" i="4"/>
  <c r="I33" i="4"/>
  <c r="J33" i="4"/>
  <c r="K28" i="4"/>
  <c r="K12" i="4"/>
  <c r="I12" i="4"/>
  <c r="K23" i="4"/>
  <c r="I10" i="4"/>
  <c r="I45" i="4"/>
  <c r="K44" i="4"/>
  <c r="L25" i="4"/>
  <c r="L23" i="4"/>
  <c r="J46" i="4"/>
  <c r="I20" i="4"/>
  <c r="L20" i="4"/>
  <c r="L18" i="4" s="1"/>
  <c r="L29" i="4"/>
  <c r="I36" i="4"/>
  <c r="I29" i="4"/>
  <c r="I9" i="4"/>
  <c r="J36" i="4"/>
  <c r="L9" i="4"/>
  <c r="K21" i="4"/>
  <c r="I32" i="4"/>
  <c r="K10" i="4"/>
  <c r="J32" i="4"/>
  <c r="J19" i="4"/>
  <c r="J18" i="4" s="1"/>
  <c r="K20" i="4"/>
  <c r="K19" i="4"/>
  <c r="J30" i="4"/>
  <c r="I22" i="4"/>
  <c r="J20" i="4"/>
  <c r="O874" i="5"/>
  <c r="M874" i="5"/>
  <c r="N874" i="5"/>
  <c r="D596" i="5"/>
  <c r="E596" i="5" s="1"/>
  <c r="F596" i="5" s="1"/>
  <c r="N528" i="5"/>
  <c r="N512" i="5"/>
  <c r="M512" i="5"/>
  <c r="I489" i="5"/>
  <c r="J489" i="5"/>
  <c r="K489" i="5" s="1"/>
  <c r="M735" i="5"/>
  <c r="O735" i="5"/>
  <c r="N628" i="5"/>
  <c r="P628" i="5"/>
  <c r="O628" i="5"/>
  <c r="M628" i="5"/>
  <c r="M786" i="5"/>
  <c r="O724" i="5"/>
  <c r="P623" i="5"/>
  <c r="N686" i="5"/>
  <c r="N556" i="5"/>
  <c r="O811" i="5"/>
  <c r="N748" i="5"/>
  <c r="N476" i="5"/>
  <c r="P724" i="5"/>
  <c r="P665" i="5"/>
  <c r="M635" i="5"/>
  <c r="N695" i="5"/>
  <c r="M619" i="5"/>
  <c r="O619" i="5"/>
  <c r="O599" i="5"/>
  <c r="P599" i="5"/>
  <c r="J12" i="4"/>
  <c r="N543" i="5"/>
  <c r="N466" i="5"/>
  <c r="P654" i="5"/>
  <c r="N869" i="5"/>
  <c r="P869" i="5"/>
  <c r="O532" i="5"/>
  <c r="M532" i="5"/>
  <c r="N532" i="5"/>
  <c r="P532" i="5"/>
  <c r="P577" i="5"/>
  <c r="N577" i="5"/>
  <c r="M625" i="5"/>
  <c r="O625" i="5"/>
  <c r="P625" i="5"/>
  <c r="N625" i="5"/>
  <c r="N657" i="5"/>
  <c r="P657" i="5"/>
  <c r="M657" i="5"/>
  <c r="D552" i="5"/>
  <c r="E552" i="5"/>
  <c r="F552" i="5" s="1"/>
  <c r="N552" i="5" s="1"/>
  <c r="O708" i="5"/>
  <c r="P513" i="5"/>
  <c r="M513" i="5"/>
  <c r="N730" i="5"/>
  <c r="P730" i="5"/>
  <c r="M535" i="5"/>
  <c r="N747" i="5"/>
  <c r="O591" i="5"/>
  <c r="O551" i="5"/>
  <c r="P722" i="5"/>
  <c r="M664" i="5"/>
  <c r="M476" i="5"/>
  <c r="O873" i="5"/>
  <c r="O665" i="5"/>
  <c r="P795" i="5"/>
  <c r="O695" i="5"/>
  <c r="M599" i="5"/>
  <c r="P535" i="5"/>
  <c r="M738" i="5"/>
  <c r="N738" i="5"/>
  <c r="N694" i="5"/>
  <c r="M694" i="5"/>
  <c r="O694" i="5"/>
  <c r="J28" i="4"/>
  <c r="K36" i="4"/>
  <c r="O512" i="5"/>
  <c r="N472" i="5"/>
  <c r="P472" i="5"/>
  <c r="O472" i="5"/>
  <c r="M686" i="5"/>
  <c r="M591" i="5"/>
  <c r="M551" i="5"/>
  <c r="O722" i="5"/>
  <c r="P664" i="5"/>
  <c r="N855" i="5"/>
  <c r="N873" i="5"/>
  <c r="P619" i="5"/>
  <c r="M795" i="5"/>
  <c r="M695" i="5"/>
  <c r="D47" i="4"/>
  <c r="N640" i="5"/>
  <c r="P640" i="5"/>
  <c r="J44" i="4"/>
  <c r="I46" i="4"/>
  <c r="J29" i="4"/>
  <c r="P512" i="5"/>
  <c r="N764" i="5"/>
  <c r="M590" i="5"/>
  <c r="N590" i="5"/>
  <c r="O590" i="5"/>
  <c r="AJ41" i="4"/>
  <c r="AJ12" i="4"/>
  <c r="P735" i="5"/>
  <c r="M748" i="5"/>
  <c r="M534" i="5"/>
  <c r="M577" i="5"/>
  <c r="P639" i="5"/>
  <c r="H15" i="4"/>
  <c r="H26" i="4" s="1"/>
  <c r="N611" i="5"/>
  <c r="P611" i="5"/>
  <c r="P861" i="5"/>
  <c r="N861" i="5"/>
  <c r="O861" i="5"/>
  <c r="O577" i="5"/>
  <c r="N551" i="5"/>
  <c r="P591" i="5"/>
  <c r="M722" i="5"/>
  <c r="N623" i="5"/>
  <c r="O664" i="5"/>
  <c r="O855" i="5"/>
  <c r="M873" i="5"/>
  <c r="N619" i="5"/>
  <c r="N684" i="5"/>
  <c r="P864" i="5"/>
  <c r="M654" i="5"/>
  <c r="M854" i="5"/>
  <c r="P854" i="5"/>
  <c r="I28" i="4"/>
  <c r="L33" i="4"/>
  <c r="O657" i="5"/>
  <c r="O739" i="5"/>
  <c r="M819" i="5"/>
  <c r="P819" i="5"/>
  <c r="O819" i="5"/>
  <c r="N637" i="5"/>
  <c r="P637" i="5"/>
  <c r="M637" i="5"/>
  <c r="O637" i="5"/>
  <c r="P524" i="5"/>
  <c r="O524" i="5"/>
  <c r="M524" i="5"/>
  <c r="M840" i="5"/>
  <c r="O799" i="5"/>
  <c r="P490" i="5"/>
  <c r="O490" i="5"/>
  <c r="E769" i="5"/>
  <c r="F769" i="5" s="1"/>
  <c r="D769" i="5"/>
  <c r="E724" i="5"/>
  <c r="F724" i="5" s="1"/>
  <c r="N724" i="5" s="1"/>
  <c r="E506" i="5"/>
  <c r="F506" i="5" s="1"/>
  <c r="E495" i="5"/>
  <c r="F495" i="5" s="1"/>
  <c r="D488" i="5"/>
  <c r="E488" i="5"/>
  <c r="F488" i="5" s="1"/>
  <c r="E481" i="5"/>
  <c r="F481" i="5" s="1"/>
  <c r="M481" i="5" s="1"/>
  <c r="P631" i="5"/>
  <c r="P494" i="5"/>
  <c r="O494" i="5"/>
  <c r="P530" i="5"/>
  <c r="M530" i="5"/>
  <c r="O650" i="5"/>
  <c r="N650" i="5"/>
  <c r="P650" i="5"/>
  <c r="N821" i="5"/>
  <c r="P821" i="5"/>
  <c r="M493" i="5"/>
  <c r="O493" i="5"/>
  <c r="J703" i="5"/>
  <c r="K703" i="5" s="1"/>
  <c r="P703" i="5" s="1"/>
  <c r="I703" i="5"/>
  <c r="I647" i="5"/>
  <c r="J647" i="5"/>
  <c r="K647" i="5" s="1"/>
  <c r="N488" i="5"/>
  <c r="N875" i="5"/>
  <c r="N665" i="5"/>
  <c r="M859" i="5"/>
  <c r="O517" i="5"/>
  <c r="O862" i="5"/>
  <c r="M691" i="5"/>
  <c r="P597" i="5"/>
  <c r="M597" i="5"/>
  <c r="P453" i="5"/>
  <c r="M453" i="5"/>
  <c r="D675" i="5"/>
  <c r="E675" i="5" s="1"/>
  <c r="F675" i="5" s="1"/>
  <c r="E461" i="5"/>
  <c r="F461" i="5" s="1"/>
  <c r="P461" i="5" s="1"/>
  <c r="D461" i="5"/>
  <c r="I776" i="5"/>
  <c r="J776" i="5"/>
  <c r="K776" i="5" s="1"/>
  <c r="N639" i="5"/>
  <c r="N568" i="5"/>
  <c r="P568" i="5"/>
  <c r="D680" i="5"/>
  <c r="E680" i="5" s="1"/>
  <c r="F680" i="5" s="1"/>
  <c r="O845" i="5"/>
  <c r="M845" i="5"/>
  <c r="J837" i="5"/>
  <c r="K837" i="5" s="1"/>
  <c r="I837" i="5"/>
  <c r="D669" i="5"/>
  <c r="E669" i="5"/>
  <c r="F669" i="5" s="1"/>
  <c r="E456" i="5"/>
  <c r="F456" i="5" s="1"/>
  <c r="P456" i="5" s="1"/>
  <c r="D456" i="5"/>
  <c r="I484" i="5"/>
  <c r="J484" i="5" s="1"/>
  <c r="K484" i="5" s="1"/>
  <c r="D602" i="5"/>
  <c r="E602" i="5" s="1"/>
  <c r="F602" i="5" s="1"/>
  <c r="E584" i="5"/>
  <c r="F584" i="5" s="1"/>
  <c r="M584" i="5" s="1"/>
  <c r="D553" i="5"/>
  <c r="E553" i="5" s="1"/>
  <c r="F553" i="5" s="1"/>
  <c r="E527" i="5"/>
  <c r="F527" i="5" s="1"/>
  <c r="D469" i="5"/>
  <c r="E469" i="5"/>
  <c r="F469" i="5" s="1"/>
  <c r="P469" i="5" s="1"/>
  <c r="D449" i="5"/>
  <c r="E449" i="5" s="1"/>
  <c r="F449" i="5" s="1"/>
  <c r="J816" i="5"/>
  <c r="K816" i="5" s="1"/>
  <c r="I696" i="5"/>
  <c r="J696" i="5" s="1"/>
  <c r="K696" i="5" s="1"/>
  <c r="I688" i="5"/>
  <c r="J688" i="5"/>
  <c r="K688" i="5" s="1"/>
  <c r="N624" i="5"/>
  <c r="P624" i="5"/>
  <c r="O624" i="5"/>
  <c r="I521" i="5"/>
  <c r="J521" i="5"/>
  <c r="K521" i="5" s="1"/>
  <c r="P590" i="5"/>
  <c r="AG13" i="4"/>
  <c r="D626" i="5"/>
  <c r="E626" i="5" s="1"/>
  <c r="F626" i="5" s="1"/>
  <c r="E558" i="5"/>
  <c r="F558" i="5" s="1"/>
  <c r="M852" i="5"/>
  <c r="J661" i="5"/>
  <c r="K661" i="5" s="1"/>
  <c r="M661" i="5" s="1"/>
  <c r="L437" i="5"/>
  <c r="P874" i="5"/>
  <c r="D802" i="5"/>
  <c r="E802" i="5" s="1"/>
  <c r="F802" i="5" s="1"/>
  <c r="D787" i="5"/>
  <c r="E787" i="5"/>
  <c r="F787" i="5" s="1"/>
  <c r="M787" i="5" s="1"/>
  <c r="E741" i="5"/>
  <c r="F741" i="5" s="1"/>
  <c r="N741" i="5" s="1"/>
  <c r="D574" i="5"/>
  <c r="E574" i="5" s="1"/>
  <c r="F574" i="5" s="1"/>
  <c r="E511" i="5"/>
  <c r="F511" i="5" s="1"/>
  <c r="M511" i="5" s="1"/>
  <c r="J797" i="5"/>
  <c r="K797" i="5" s="1"/>
  <c r="O737" i="5"/>
  <c r="M813" i="5"/>
  <c r="O723" i="5"/>
  <c r="D835" i="5"/>
  <c r="E835" i="5" s="1"/>
  <c r="F835" i="5" s="1"/>
  <c r="E829" i="5"/>
  <c r="F829" i="5" s="1"/>
  <c r="E691" i="5"/>
  <c r="F691" i="5" s="1"/>
  <c r="D644" i="5"/>
  <c r="E644" i="5"/>
  <c r="F644" i="5" s="1"/>
  <c r="M644" i="5" s="1"/>
  <c r="D573" i="5"/>
  <c r="E573" i="5" s="1"/>
  <c r="F573" i="5" s="1"/>
  <c r="E543" i="5"/>
  <c r="F543" i="5" s="1"/>
  <c r="P543" i="5" s="1"/>
  <c r="D536" i="5"/>
  <c r="E536" i="5" s="1"/>
  <c r="F536" i="5" s="1"/>
  <c r="D517" i="5"/>
  <c r="E517" i="5"/>
  <c r="F517" i="5" s="1"/>
  <c r="N517" i="5" s="1"/>
  <c r="I744" i="5"/>
  <c r="J744" i="5" s="1"/>
  <c r="K744" i="5" s="1"/>
  <c r="I736" i="5"/>
  <c r="J736" i="5"/>
  <c r="K736" i="5" s="1"/>
  <c r="I728" i="5"/>
  <c r="J728" i="5" s="1"/>
  <c r="K728" i="5" s="1"/>
  <c r="P605" i="5"/>
  <c r="I576" i="5"/>
  <c r="J576" i="5"/>
  <c r="K576" i="5" s="1"/>
  <c r="M576" i="5" s="1"/>
  <c r="O645" i="5"/>
  <c r="D841" i="5"/>
  <c r="E841" i="5"/>
  <c r="F841" i="5" s="1"/>
  <c r="P841" i="5" s="1"/>
  <c r="E707" i="5"/>
  <c r="F707" i="5" s="1"/>
  <c r="P707" i="5" s="1"/>
  <c r="D707" i="5"/>
  <c r="D579" i="5"/>
  <c r="E579" i="5"/>
  <c r="F579" i="5" s="1"/>
  <c r="P579" i="5" s="1"/>
  <c r="I872" i="5"/>
  <c r="J872" i="5" s="1"/>
  <c r="K872" i="5" s="1"/>
  <c r="M810" i="5"/>
  <c r="J674" i="5"/>
  <c r="K674" i="5" s="1"/>
  <c r="I604" i="5"/>
  <c r="J604" i="5" s="1"/>
  <c r="K604" i="5" s="1"/>
  <c r="J464" i="5"/>
  <c r="K464" i="5" s="1"/>
  <c r="AG12" i="4"/>
  <c r="E704" i="5"/>
  <c r="F704" i="5" s="1"/>
  <c r="E824" i="5"/>
  <c r="F824" i="5" s="1"/>
  <c r="J523" i="5"/>
  <c r="K523" i="5" s="1"/>
  <c r="N866" i="5"/>
  <c r="AD13" i="4"/>
  <c r="J815" i="5"/>
  <c r="K815" i="5" s="1"/>
  <c r="N815" i="5" s="1"/>
  <c r="J541" i="5"/>
  <c r="K541" i="5" s="1"/>
  <c r="E466" i="5"/>
  <c r="F466" i="5" s="1"/>
  <c r="O466" i="5" s="1"/>
  <c r="J820" i="5"/>
  <c r="K820" i="5" s="1"/>
  <c r="M820" i="5" s="1"/>
  <c r="J673" i="5"/>
  <c r="K673" i="5" s="1"/>
  <c r="J545" i="5"/>
  <c r="K545" i="5" s="1"/>
  <c r="N833" i="5"/>
  <c r="E832" i="5"/>
  <c r="F832" i="5" s="1"/>
  <c r="E798" i="5"/>
  <c r="F798" i="5" s="1"/>
  <c r="E528" i="5"/>
  <c r="F528" i="5" s="1"/>
  <c r="P528" i="5" s="1"/>
  <c r="J706" i="5"/>
  <c r="K706" i="5" s="1"/>
  <c r="J601" i="5"/>
  <c r="K601" i="5" s="1"/>
  <c r="E15" i="4"/>
  <c r="E26" i="4" s="1"/>
  <c r="E767" i="5"/>
  <c r="F767" i="5" s="1"/>
  <c r="M487" i="5"/>
  <c r="P487" i="5"/>
  <c r="N487" i="5"/>
  <c r="O487" i="5"/>
  <c r="O825" i="5"/>
  <c r="M825" i="5"/>
  <c r="P825" i="5"/>
  <c r="N825" i="5"/>
  <c r="O715" i="5"/>
  <c r="M715" i="5"/>
  <c r="P715" i="5"/>
  <c r="N715" i="5"/>
  <c r="P713" i="5"/>
  <c r="N713" i="5"/>
  <c r="O713" i="5"/>
  <c r="M713" i="5"/>
  <c r="O788" i="5"/>
  <c r="P788" i="5"/>
  <c r="M788" i="5"/>
  <c r="N788" i="5"/>
  <c r="M828" i="5"/>
  <c r="P828" i="5"/>
  <c r="N828" i="5"/>
  <c r="O828" i="5"/>
  <c r="M598" i="5"/>
  <c r="N598" i="5"/>
  <c r="O598" i="5"/>
  <c r="P598" i="5"/>
  <c r="M491" i="5"/>
  <c r="N491" i="5"/>
  <c r="P491" i="5"/>
  <c r="O491" i="5"/>
  <c r="M636" i="5"/>
  <c r="O636" i="5"/>
  <c r="N636" i="5"/>
  <c r="P636" i="5"/>
  <c r="O505" i="5"/>
  <c r="P505" i="5"/>
  <c r="M505" i="5"/>
  <c r="N505" i="5"/>
  <c r="M544" i="5"/>
  <c r="O544" i="5"/>
  <c r="N544" i="5"/>
  <c r="P544" i="5"/>
  <c r="M486" i="5"/>
  <c r="N486" i="5"/>
  <c r="O486" i="5"/>
  <c r="P486" i="5"/>
  <c r="P712" i="5"/>
  <c r="M556" i="5"/>
  <c r="P560" i="5"/>
  <c r="O534" i="5"/>
  <c r="M799" i="5"/>
  <c r="M676" i="5"/>
  <c r="P676" i="5"/>
  <c r="M857" i="5"/>
  <c r="P857" i="5"/>
  <c r="N780" i="5"/>
  <c r="M780" i="5"/>
  <c r="O780" i="5"/>
  <c r="M743" i="5"/>
  <c r="O743" i="5"/>
  <c r="N743" i="5"/>
  <c r="N560" i="5"/>
  <c r="P793" i="5"/>
  <c r="P777" i="5"/>
  <c r="O777" i="5"/>
  <c r="N480" i="5"/>
  <c r="P480" i="5"/>
  <c r="O507" i="5"/>
  <c r="N507" i="5"/>
  <c r="N576" i="5"/>
  <c r="O672" i="5"/>
  <c r="N672" i="5"/>
  <c r="M672" i="5"/>
  <c r="P663" i="5"/>
  <c r="M663" i="5"/>
  <c r="N663" i="5"/>
  <c r="O455" i="5"/>
  <c r="M455" i="5"/>
  <c r="N519" i="5"/>
  <c r="P519" i="5"/>
  <c r="O519" i="5"/>
  <c r="O583" i="5"/>
  <c r="P583" i="5"/>
  <c r="M583" i="5"/>
  <c r="N583" i="5"/>
  <c r="M707" i="5"/>
  <c r="M755" i="5"/>
  <c r="P755" i="5"/>
  <c r="O755" i="5"/>
  <c r="P827" i="5"/>
  <c r="P498" i="5"/>
  <c r="O498" i="5"/>
  <c r="N498" i="5"/>
  <c r="M498" i="5"/>
  <c r="M830" i="5"/>
  <c r="N581" i="5"/>
  <c r="P581" i="5"/>
  <c r="M581" i="5"/>
  <c r="N629" i="5"/>
  <c r="P629" i="5"/>
  <c r="M629" i="5"/>
  <c r="O629" i="5"/>
  <c r="N783" i="5"/>
  <c r="O793" i="5"/>
  <c r="M794" i="5"/>
  <c r="O609" i="5"/>
  <c r="M609" i="5"/>
  <c r="P609" i="5"/>
  <c r="O587" i="5"/>
  <c r="N587" i="5"/>
  <c r="M587" i="5"/>
  <c r="P764" i="5"/>
  <c r="O764" i="5"/>
  <c r="M764" i="5"/>
  <c r="M712" i="5"/>
  <c r="M616" i="5"/>
  <c r="N766" i="5"/>
  <c r="E47" i="4"/>
  <c r="O783" i="5"/>
  <c r="P875" i="5"/>
  <c r="N793" i="5"/>
  <c r="N777" i="5"/>
  <c r="O492" i="5"/>
  <c r="P672" i="5"/>
  <c r="M785" i="5"/>
  <c r="N785" i="5"/>
  <c r="O785" i="5"/>
  <c r="O652" i="5"/>
  <c r="M652" i="5"/>
  <c r="P652" i="5"/>
  <c r="M483" i="5"/>
  <c r="N483" i="5"/>
  <c r="N588" i="5"/>
  <c r="P588" i="5"/>
  <c r="M588" i="5"/>
  <c r="AE12" i="4"/>
  <c r="C34" i="4"/>
  <c r="N718" i="5"/>
  <c r="O616" i="5"/>
  <c r="F47" i="4"/>
  <c r="P783" i="5"/>
  <c r="O513" i="5"/>
  <c r="N620" i="5"/>
  <c r="O761" i="5"/>
  <c r="N492" i="5"/>
  <c r="P572" i="5"/>
  <c r="M471" i="5"/>
  <c r="M454" i="5"/>
  <c r="M745" i="5"/>
  <c r="P668" i="5"/>
  <c r="P633" i="5"/>
  <c r="O633" i="5"/>
  <c r="N633" i="5"/>
  <c r="M721" i="5"/>
  <c r="P721" i="5"/>
  <c r="N721" i="5"/>
  <c r="O860" i="5"/>
  <c r="M860" i="5"/>
  <c r="N860" i="5"/>
  <c r="P616" i="5"/>
  <c r="O556" i="5"/>
  <c r="O843" i="5"/>
  <c r="M718" i="5"/>
  <c r="P534" i="5"/>
  <c r="N799" i="5"/>
  <c r="M766" i="5"/>
  <c r="N729" i="5"/>
  <c r="M620" i="5"/>
  <c r="M761" i="5"/>
  <c r="P576" i="5"/>
  <c r="M492" i="5"/>
  <c r="M572" i="5"/>
  <c r="O471" i="5"/>
  <c r="N454" i="5"/>
  <c r="O745" i="5"/>
  <c r="N668" i="5"/>
  <c r="M697" i="5"/>
  <c r="N697" i="5"/>
  <c r="M475" i="5"/>
  <c r="N475" i="5"/>
  <c r="P475" i="5"/>
  <c r="P689" i="5"/>
  <c r="M689" i="5"/>
  <c r="N689" i="5"/>
  <c r="M615" i="5"/>
  <c r="N615" i="5"/>
  <c r="P731" i="5"/>
  <c r="M731" i="5"/>
  <c r="N844" i="5"/>
  <c r="O844" i="5"/>
  <c r="P844" i="5"/>
  <c r="P843" i="5"/>
  <c r="O718" i="5"/>
  <c r="O729" i="5"/>
  <c r="O620" i="5"/>
  <c r="M480" i="5"/>
  <c r="O572" i="5"/>
  <c r="P471" i="5"/>
  <c r="O454" i="5"/>
  <c r="N745" i="5"/>
  <c r="O668" i="5"/>
  <c r="P552" i="5"/>
  <c r="M496" i="5"/>
  <c r="N496" i="5"/>
  <c r="O496" i="5"/>
  <c r="M699" i="5"/>
  <c r="N699" i="5"/>
  <c r="N864" i="5"/>
  <c r="O864" i="5"/>
  <c r="O725" i="5"/>
  <c r="M725" i="5"/>
  <c r="P725" i="5"/>
  <c r="I27" i="4"/>
  <c r="O495" i="5"/>
  <c r="N495" i="5"/>
  <c r="P547" i="5"/>
  <c r="M547" i="5"/>
  <c r="N547" i="5"/>
  <c r="M579" i="5"/>
  <c r="O579" i="5"/>
  <c r="N579" i="5"/>
  <c r="O562" i="5"/>
  <c r="M562" i="5"/>
  <c r="N562" i="5"/>
  <c r="P562" i="5"/>
  <c r="N678" i="5"/>
  <c r="P678" i="5"/>
  <c r="O678" i="5"/>
  <c r="M678" i="5"/>
  <c r="N643" i="5"/>
  <c r="P643" i="5"/>
  <c r="M643" i="5"/>
  <c r="O643" i="5"/>
  <c r="N570" i="5"/>
  <c r="P570" i="5"/>
  <c r="O570" i="5"/>
  <c r="M570" i="5"/>
  <c r="P790" i="5"/>
  <c r="O790" i="5"/>
  <c r="N790" i="5"/>
  <c r="M790" i="5"/>
  <c r="P525" i="5"/>
  <c r="O525" i="5"/>
  <c r="N642" i="5"/>
  <c r="P642" i="5"/>
  <c r="M642" i="5"/>
  <c r="M527" i="5"/>
  <c r="O527" i="5"/>
  <c r="N527" i="5"/>
  <c r="P527" i="5"/>
  <c r="M741" i="5"/>
  <c r="P741" i="5"/>
  <c r="M489" i="5"/>
  <c r="M529" i="5"/>
  <c r="O529" i="5"/>
  <c r="N529" i="5"/>
  <c r="P644" i="5"/>
  <c r="P468" i="5"/>
  <c r="O468" i="5"/>
  <c r="N456" i="5"/>
  <c r="O456" i="5"/>
  <c r="M456" i="5"/>
  <c r="N514" i="5"/>
  <c r="P514" i="5"/>
  <c r="M514" i="5"/>
  <c r="P594" i="5"/>
  <c r="M594" i="5"/>
  <c r="N702" i="5"/>
  <c r="P702" i="5"/>
  <c r="O702" i="5"/>
  <c r="M702" i="5"/>
  <c r="P661" i="5"/>
  <c r="AM21" i="4"/>
  <c r="O771" i="5"/>
  <c r="M771" i="5"/>
  <c r="P771" i="5"/>
  <c r="M851" i="5"/>
  <c r="P851" i="5"/>
  <c r="M539" i="5"/>
  <c r="O539" i="5"/>
  <c r="N539" i="5"/>
  <c r="N518" i="5"/>
  <c r="P518" i="5"/>
  <c r="O518" i="5"/>
  <c r="M518" i="5"/>
  <c r="M557" i="5"/>
  <c r="O557" i="5"/>
  <c r="N557" i="5"/>
  <c r="P557" i="5"/>
  <c r="N757" i="5"/>
  <c r="M757" i="5"/>
  <c r="P757" i="5"/>
  <c r="O757" i="5"/>
  <c r="N644" i="5"/>
  <c r="N522" i="5"/>
  <c r="M522" i="5"/>
  <c r="O554" i="5"/>
  <c r="M554" i="5"/>
  <c r="N554" i="5"/>
  <c r="P554" i="5"/>
  <c r="O501" i="5"/>
  <c r="P501" i="5"/>
  <c r="M501" i="5"/>
  <c r="M677" i="5"/>
  <c r="O677" i="5"/>
  <c r="N677" i="5"/>
  <c r="O805" i="5"/>
  <c r="M805" i="5"/>
  <c r="N805" i="5"/>
  <c r="P750" i="5"/>
  <c r="M660" i="5"/>
  <c r="O611" i="5"/>
  <c r="M870" i="5"/>
  <c r="M611" i="5"/>
  <c r="J23" i="4"/>
  <c r="J38" i="4"/>
  <c r="J40" i="4" s="1"/>
  <c r="J42" i="4" s="1"/>
  <c r="K22" i="4"/>
  <c r="J14" i="4"/>
  <c r="AL41" i="4" s="1"/>
  <c r="J41" i="4"/>
  <c r="K25" i="4"/>
  <c r="I19" i="4"/>
  <c r="I18" i="4" s="1"/>
  <c r="L28" i="4"/>
  <c r="K29" i="4"/>
  <c r="M815" i="5"/>
  <c r="P815" i="5"/>
  <c r="O815" i="5"/>
  <c r="D647" i="5"/>
  <c r="E647" i="5"/>
  <c r="F647" i="5" s="1"/>
  <c r="I839" i="5"/>
  <c r="J839" i="5" s="1"/>
  <c r="K839" i="5" s="1"/>
  <c r="I791" i="5"/>
  <c r="J791" i="5" s="1"/>
  <c r="K791" i="5" s="1"/>
  <c r="AE13" i="4"/>
  <c r="D816" i="5"/>
  <c r="E816" i="5" s="1"/>
  <c r="F816" i="5" s="1"/>
  <c r="D646" i="5"/>
  <c r="E646" i="5" s="1"/>
  <c r="F646" i="5" s="1"/>
  <c r="E839" i="5"/>
  <c r="F839" i="5" s="1"/>
  <c r="E719" i="5"/>
  <c r="F719" i="5" s="1"/>
  <c r="D719" i="5"/>
  <c r="D808" i="5"/>
  <c r="E808" i="5" s="1"/>
  <c r="F808" i="5" s="1"/>
  <c r="D607" i="5"/>
  <c r="E607" i="5" s="1"/>
  <c r="F607" i="5" s="1"/>
  <c r="J858" i="5"/>
  <c r="K858" i="5" s="1"/>
  <c r="I858" i="5"/>
  <c r="E871" i="5"/>
  <c r="F871" i="5" s="1"/>
  <c r="D848" i="5"/>
  <c r="E848" i="5" s="1"/>
  <c r="F848" i="5" s="1"/>
  <c r="D775" i="5"/>
  <c r="E775" i="5" s="1"/>
  <c r="F775" i="5" s="1"/>
  <c r="D710" i="5"/>
  <c r="E710" i="5" s="1"/>
  <c r="F710" i="5" s="1"/>
  <c r="I651" i="5"/>
  <c r="J651" i="5" s="1"/>
  <c r="K651" i="5" s="1"/>
  <c r="I574" i="5"/>
  <c r="J574" i="5" s="1"/>
  <c r="K574" i="5" s="1"/>
  <c r="E806" i="5"/>
  <c r="F806" i="5" s="1"/>
  <c r="D806" i="5"/>
  <c r="E800" i="5"/>
  <c r="F800" i="5" s="1"/>
  <c r="I692" i="5"/>
  <c r="J692" i="5" s="1"/>
  <c r="K692" i="5" s="1"/>
  <c r="D807" i="5"/>
  <c r="E807" i="5" s="1"/>
  <c r="F807" i="5" s="1"/>
  <c r="D800" i="5"/>
  <c r="D727" i="5"/>
  <c r="E727" i="5" s="1"/>
  <c r="F727" i="5" s="1"/>
  <c r="J451" i="5"/>
  <c r="K451" i="5" s="1"/>
  <c r="J656" i="5"/>
  <c r="K656" i="5" s="1"/>
  <c r="I531" i="5"/>
  <c r="J531" i="5" s="1"/>
  <c r="K531" i="5" s="1"/>
  <c r="I470" i="5"/>
  <c r="J470" i="5" s="1"/>
  <c r="K470" i="5" s="1"/>
  <c r="E863" i="5"/>
  <c r="F863" i="5" s="1"/>
  <c r="O863" i="5" s="1"/>
  <c r="E782" i="5"/>
  <c r="F782" i="5" s="1"/>
  <c r="D758" i="5"/>
  <c r="E758" i="5" s="1"/>
  <c r="F758" i="5" s="1"/>
  <c r="E726" i="5"/>
  <c r="F726" i="5" s="1"/>
  <c r="M726" i="5" s="1"/>
  <c r="E656" i="5"/>
  <c r="F656" i="5" s="1"/>
  <c r="J826" i="5"/>
  <c r="K826" i="5" s="1"/>
  <c r="I753" i="5"/>
  <c r="J753" i="5"/>
  <c r="K753" i="5" s="1"/>
  <c r="J682" i="5"/>
  <c r="K682" i="5" s="1"/>
  <c r="E448" i="5"/>
  <c r="F448" i="5" s="1"/>
  <c r="D823" i="5"/>
  <c r="E823" i="5" s="1"/>
  <c r="F823" i="5" s="1"/>
  <c r="E791" i="5"/>
  <c r="F791" i="5" s="1"/>
  <c r="D784" i="5"/>
  <c r="E784" i="5" s="1"/>
  <c r="F784" i="5" s="1"/>
  <c r="D671" i="5"/>
  <c r="E671" i="5" s="1"/>
  <c r="F671" i="5" s="1"/>
  <c r="E564" i="5"/>
  <c r="F564" i="5" s="1"/>
  <c r="I740" i="5"/>
  <c r="J740" i="5" s="1"/>
  <c r="K740" i="5" s="1"/>
  <c r="E872" i="5"/>
  <c r="F872" i="5" s="1"/>
  <c r="E870" i="5"/>
  <c r="F870" i="5" s="1"/>
  <c r="O870" i="5" s="1"/>
  <c r="E838" i="5"/>
  <c r="F838" i="5" s="1"/>
  <c r="E831" i="5"/>
  <c r="F831" i="5" s="1"/>
  <c r="E711" i="5"/>
  <c r="F711" i="5" s="1"/>
  <c r="E655" i="5"/>
  <c r="F655" i="5" s="1"/>
  <c r="P655" i="5" s="1"/>
  <c r="D622" i="5"/>
  <c r="E622" i="5" s="1"/>
  <c r="F622" i="5" s="1"/>
  <c r="J831" i="5"/>
  <c r="K831" i="5" s="1"/>
  <c r="I818" i="5"/>
  <c r="J818" i="5" s="1"/>
  <c r="K818" i="5" s="1"/>
  <c r="J485" i="5"/>
  <c r="K485" i="5" s="1"/>
  <c r="I485" i="5"/>
  <c r="E768" i="5"/>
  <c r="F768" i="5" s="1"/>
  <c r="E734" i="5"/>
  <c r="F734" i="5" s="1"/>
  <c r="E728" i="5"/>
  <c r="F728" i="5" s="1"/>
  <c r="D670" i="5"/>
  <c r="E670" i="5" s="1"/>
  <c r="F670" i="5" s="1"/>
  <c r="E648" i="5"/>
  <c r="F648" i="5" s="1"/>
  <c r="D638" i="5"/>
  <c r="E638" i="5" s="1"/>
  <c r="F638" i="5" s="1"/>
  <c r="E592" i="5"/>
  <c r="F592" i="5" s="1"/>
  <c r="I627" i="5"/>
  <c r="J627" i="5"/>
  <c r="K627" i="5" s="1"/>
  <c r="J569" i="5"/>
  <c r="K569" i="5" s="1"/>
  <c r="J473" i="5"/>
  <c r="K473" i="5" s="1"/>
  <c r="E720" i="5"/>
  <c r="F720" i="5" s="1"/>
  <c r="J613" i="5"/>
  <c r="K613" i="5" s="1"/>
  <c r="I452" i="5"/>
  <c r="J452" i="5" s="1"/>
  <c r="K452" i="5" s="1"/>
  <c r="D459" i="5"/>
  <c r="E459" i="5" s="1"/>
  <c r="F459" i="5" s="1"/>
  <c r="J817" i="5"/>
  <c r="K817" i="5" s="1"/>
  <c r="J804" i="5"/>
  <c r="K804" i="5" s="1"/>
  <c r="J754" i="5"/>
  <c r="K754" i="5" s="1"/>
  <c r="J638" i="5"/>
  <c r="K638" i="5" s="1"/>
  <c r="J563" i="5"/>
  <c r="K563" i="5" s="1"/>
  <c r="J549" i="5"/>
  <c r="K549" i="5" s="1"/>
  <c r="J499" i="5"/>
  <c r="K499" i="5" s="1"/>
  <c r="E502" i="5"/>
  <c r="F502" i="5" s="1"/>
  <c r="N502" i="5" s="1"/>
  <c r="E484" i="5"/>
  <c r="F484" i="5" s="1"/>
  <c r="E474" i="5"/>
  <c r="F474" i="5" s="1"/>
  <c r="J868" i="5"/>
  <c r="K868" i="5" s="1"/>
  <c r="J767" i="5"/>
  <c r="K767" i="5" s="1"/>
  <c r="J762" i="5"/>
  <c r="K762" i="5" s="1"/>
  <c r="J727" i="5"/>
  <c r="K727" i="5" s="1"/>
  <c r="J711" i="5"/>
  <c r="K711" i="5" s="1"/>
  <c r="J690" i="5"/>
  <c r="K690" i="5" s="1"/>
  <c r="J612" i="5"/>
  <c r="K612" i="5" s="1"/>
  <c r="J520" i="5"/>
  <c r="K520" i="5" s="1"/>
  <c r="J457" i="5"/>
  <c r="K457" i="5" s="1"/>
  <c r="AF12" i="4" l="1"/>
  <c r="AF21" i="4"/>
  <c r="L27" i="4"/>
  <c r="J11" i="4"/>
  <c r="K27" i="4"/>
  <c r="K34" i="4"/>
  <c r="K45" i="4" s="1"/>
  <c r="K11" i="4"/>
  <c r="K13" i="4" s="1"/>
  <c r="K15" i="4" s="1"/>
  <c r="I11" i="4"/>
  <c r="I13" i="4" s="1"/>
  <c r="I15" i="4" s="1"/>
  <c r="I26" i="4" s="1"/>
  <c r="J13" i="4"/>
  <c r="J15" i="4" s="1"/>
  <c r="J26" i="4" s="1"/>
  <c r="K18" i="4"/>
  <c r="L11" i="4"/>
  <c r="L13" i="4" s="1"/>
  <c r="L15" i="4" s="1"/>
  <c r="L26" i="4" s="1"/>
  <c r="L32" i="4" s="1"/>
  <c r="G43" i="4"/>
  <c r="AI47" i="4" s="1"/>
  <c r="H47" i="4"/>
  <c r="G47" i="4"/>
  <c r="O573" i="5"/>
  <c r="M573" i="5"/>
  <c r="P573" i="5"/>
  <c r="N573" i="5"/>
  <c r="N449" i="5"/>
  <c r="P449" i="5"/>
  <c r="O449" i="5"/>
  <c r="M449" i="5"/>
  <c r="N680" i="5"/>
  <c r="P680" i="5"/>
  <c r="O680" i="5"/>
  <c r="M680" i="5"/>
  <c r="O675" i="5"/>
  <c r="N675" i="5"/>
  <c r="P675" i="5"/>
  <c r="M675" i="5"/>
  <c r="O604" i="5"/>
  <c r="N604" i="5"/>
  <c r="P604" i="5"/>
  <c r="M604" i="5"/>
  <c r="N823" i="5"/>
  <c r="O823" i="5"/>
  <c r="P696" i="5"/>
  <c r="O696" i="5"/>
  <c r="M696" i="5"/>
  <c r="N696" i="5"/>
  <c r="P622" i="5"/>
  <c r="O622" i="5"/>
  <c r="N744" i="5"/>
  <c r="M744" i="5"/>
  <c r="P744" i="5"/>
  <c r="O744" i="5"/>
  <c r="M596" i="5"/>
  <c r="O596" i="5"/>
  <c r="N596" i="5"/>
  <c r="P596" i="5"/>
  <c r="O802" i="5"/>
  <c r="M802" i="5"/>
  <c r="N802" i="5"/>
  <c r="P802" i="5"/>
  <c r="N602" i="5"/>
  <c r="P602" i="5"/>
  <c r="O602" i="5"/>
  <c r="M602" i="5"/>
  <c r="N835" i="5"/>
  <c r="P835" i="5"/>
  <c r="O835" i="5"/>
  <c r="M835" i="5"/>
  <c r="N626" i="5"/>
  <c r="P626" i="5"/>
  <c r="O626" i="5"/>
  <c r="M626" i="5"/>
  <c r="M553" i="5"/>
  <c r="O553" i="5"/>
  <c r="N553" i="5"/>
  <c r="P553" i="5"/>
  <c r="N536" i="5"/>
  <c r="P536" i="5"/>
  <c r="O536" i="5"/>
  <c r="M536" i="5"/>
  <c r="O787" i="5"/>
  <c r="N461" i="5"/>
  <c r="O707" i="5"/>
  <c r="N798" i="5"/>
  <c r="M798" i="5"/>
  <c r="P798" i="5"/>
  <c r="O798" i="5"/>
  <c r="M829" i="5"/>
  <c r="N829" i="5"/>
  <c r="O829" i="5"/>
  <c r="P797" i="5"/>
  <c r="N797" i="5"/>
  <c r="M797" i="5"/>
  <c r="O797" i="5"/>
  <c r="P495" i="5"/>
  <c r="M495" i="5"/>
  <c r="O469" i="5"/>
  <c r="P466" i="5"/>
  <c r="O511" i="5"/>
  <c r="M528" i="5"/>
  <c r="N787" i="5"/>
  <c r="O506" i="5"/>
  <c r="N506" i="5"/>
  <c r="P506" i="5"/>
  <c r="M469" i="5"/>
  <c r="N489" i="5"/>
  <c r="O489" i="5"/>
  <c r="N832" i="5"/>
  <c r="O832" i="5"/>
  <c r="M832" i="5"/>
  <c r="P832" i="5"/>
  <c r="O837" i="5"/>
  <c r="M837" i="5"/>
  <c r="N837" i="5"/>
  <c r="P837" i="5"/>
  <c r="AL12" i="4"/>
  <c r="O552" i="5"/>
  <c r="O481" i="5"/>
  <c r="O576" i="5"/>
  <c r="O674" i="5"/>
  <c r="M674" i="5"/>
  <c r="N674" i="5"/>
  <c r="P674" i="5"/>
  <c r="M736" i="5"/>
  <c r="P736" i="5"/>
  <c r="O736" i="5"/>
  <c r="N736" i="5"/>
  <c r="P688" i="5"/>
  <c r="M688" i="5"/>
  <c r="N688" i="5"/>
  <c r="P776" i="5"/>
  <c r="O776" i="5"/>
  <c r="N776" i="5"/>
  <c r="M776" i="5"/>
  <c r="P829" i="5"/>
  <c r="O688" i="5"/>
  <c r="N469" i="5"/>
  <c r="M466" i="5"/>
  <c r="L40" i="4"/>
  <c r="L42" i="4" s="1"/>
  <c r="M724" i="5"/>
  <c r="P489" i="5"/>
  <c r="M552" i="5"/>
  <c r="P545" i="5"/>
  <c r="M545" i="5"/>
  <c r="O545" i="5"/>
  <c r="N545" i="5"/>
  <c r="P523" i="5"/>
  <c r="M523" i="5"/>
  <c r="O523" i="5"/>
  <c r="N523" i="5"/>
  <c r="O741" i="5"/>
  <c r="M506" i="5"/>
  <c r="J27" i="4"/>
  <c r="O543" i="5"/>
  <c r="O644" i="5"/>
  <c r="O673" i="5"/>
  <c r="P673" i="5"/>
  <c r="M673" i="5"/>
  <c r="N673" i="5"/>
  <c r="N824" i="5"/>
  <c r="O824" i="5"/>
  <c r="P824" i="5"/>
  <c r="M824" i="5"/>
  <c r="P769" i="5"/>
  <c r="O769" i="5"/>
  <c r="N769" i="5"/>
  <c r="M769" i="5"/>
  <c r="M543" i="5"/>
  <c r="AL21" i="4"/>
  <c r="J34" i="4"/>
  <c r="I40" i="4"/>
  <c r="I42" i="4" s="1"/>
  <c r="M841" i="5"/>
  <c r="P820" i="5"/>
  <c r="N820" i="5"/>
  <c r="O820" i="5"/>
  <c r="O661" i="5"/>
  <c r="N661" i="5"/>
  <c r="N521" i="5"/>
  <c r="P521" i="5"/>
  <c r="M521" i="5"/>
  <c r="O521" i="5"/>
  <c r="O669" i="5"/>
  <c r="N669" i="5"/>
  <c r="P669" i="5"/>
  <c r="M669" i="5"/>
  <c r="M703" i="5"/>
  <c r="O703" i="5"/>
  <c r="N703" i="5"/>
  <c r="P481" i="5"/>
  <c r="N481" i="5"/>
  <c r="O841" i="5"/>
  <c r="M601" i="5"/>
  <c r="N601" i="5"/>
  <c r="P601" i="5"/>
  <c r="O601" i="5"/>
  <c r="P787" i="5"/>
  <c r="O461" i="5"/>
  <c r="N706" i="5"/>
  <c r="P706" i="5"/>
  <c r="M706" i="5"/>
  <c r="M517" i="5"/>
  <c r="P517" i="5"/>
  <c r="P584" i="5"/>
  <c r="O584" i="5"/>
  <c r="M488" i="5"/>
  <c r="P488" i="5"/>
  <c r="O488" i="5"/>
  <c r="P511" i="5"/>
  <c r="O528" i="5"/>
  <c r="AK12" i="4"/>
  <c r="AK21" i="4"/>
  <c r="I34" i="4"/>
  <c r="K40" i="4"/>
  <c r="K42" i="4" s="1"/>
  <c r="K43" i="4" s="1"/>
  <c r="AM47" i="4" s="1"/>
  <c r="N584" i="5"/>
  <c r="N841" i="5"/>
  <c r="N704" i="5"/>
  <c r="M704" i="5"/>
  <c r="O704" i="5"/>
  <c r="P704" i="5"/>
  <c r="M461" i="5"/>
  <c r="N707" i="5"/>
  <c r="P541" i="5"/>
  <c r="M541" i="5"/>
  <c r="N541" i="5"/>
  <c r="O541" i="5"/>
  <c r="O464" i="5"/>
  <c r="P464" i="5"/>
  <c r="M464" i="5"/>
  <c r="N464" i="5"/>
  <c r="N691" i="5"/>
  <c r="P691" i="5"/>
  <c r="M558" i="5"/>
  <c r="P558" i="5"/>
  <c r="O558" i="5"/>
  <c r="N558" i="5"/>
  <c r="O706" i="5"/>
  <c r="O691" i="5"/>
  <c r="N511" i="5"/>
  <c r="P459" i="5"/>
  <c r="N459" i="5"/>
  <c r="M459" i="5"/>
  <c r="O459" i="5"/>
  <c r="P671" i="5"/>
  <c r="M671" i="5"/>
  <c r="O671" i="5"/>
  <c r="N671" i="5"/>
  <c r="P531" i="5"/>
  <c r="M531" i="5"/>
  <c r="O531" i="5"/>
  <c r="N531" i="5"/>
  <c r="O646" i="5"/>
  <c r="M646" i="5"/>
  <c r="P646" i="5"/>
  <c r="N646" i="5"/>
  <c r="O784" i="5"/>
  <c r="M784" i="5"/>
  <c r="P784" i="5"/>
  <c r="N784" i="5"/>
  <c r="N816" i="5"/>
  <c r="M816" i="5"/>
  <c r="P816" i="5"/>
  <c r="O816" i="5"/>
  <c r="M574" i="5"/>
  <c r="O574" i="5"/>
  <c r="P574" i="5"/>
  <c r="N574" i="5"/>
  <c r="N607" i="5"/>
  <c r="O607" i="5"/>
  <c r="P607" i="5"/>
  <c r="M607" i="5"/>
  <c r="N791" i="5"/>
  <c r="M791" i="5"/>
  <c r="O791" i="5"/>
  <c r="P791" i="5"/>
  <c r="J47" i="4"/>
  <c r="J43" i="4"/>
  <c r="AL47" i="4" s="1"/>
  <c r="O818" i="5"/>
  <c r="M818" i="5"/>
  <c r="P818" i="5"/>
  <c r="N818" i="5"/>
  <c r="P758" i="5"/>
  <c r="O758" i="5"/>
  <c r="N758" i="5"/>
  <c r="M758" i="5"/>
  <c r="N808" i="5"/>
  <c r="P808" i="5"/>
  <c r="M808" i="5"/>
  <c r="O808" i="5"/>
  <c r="M807" i="5"/>
  <c r="P807" i="5"/>
  <c r="O807" i="5"/>
  <c r="N807" i="5"/>
  <c r="N710" i="5"/>
  <c r="O710" i="5"/>
  <c r="M710" i="5"/>
  <c r="P710" i="5"/>
  <c r="O692" i="5"/>
  <c r="M692" i="5"/>
  <c r="N692" i="5"/>
  <c r="P692" i="5"/>
  <c r="M775" i="5"/>
  <c r="O775" i="5"/>
  <c r="P775" i="5"/>
  <c r="N775" i="5"/>
  <c r="P848" i="5"/>
  <c r="O848" i="5"/>
  <c r="M848" i="5"/>
  <c r="N848" i="5"/>
  <c r="M727" i="5"/>
  <c r="O727" i="5"/>
  <c r="P727" i="5"/>
  <c r="N727" i="5"/>
  <c r="M549" i="5"/>
  <c r="P549" i="5"/>
  <c r="N549" i="5"/>
  <c r="O549" i="5"/>
  <c r="P823" i="5"/>
  <c r="N768" i="5"/>
  <c r="O768" i="5"/>
  <c r="O762" i="5"/>
  <c r="M762" i="5"/>
  <c r="N762" i="5"/>
  <c r="P762" i="5"/>
  <c r="N563" i="5"/>
  <c r="P563" i="5"/>
  <c r="M563" i="5"/>
  <c r="O563" i="5"/>
  <c r="N613" i="5"/>
  <c r="M613" i="5"/>
  <c r="O613" i="5"/>
  <c r="P613" i="5"/>
  <c r="O485" i="5"/>
  <c r="N485" i="5"/>
  <c r="P485" i="5"/>
  <c r="M485" i="5"/>
  <c r="M826" i="5"/>
  <c r="O826" i="5"/>
  <c r="N826" i="5"/>
  <c r="P826" i="5"/>
  <c r="O470" i="5"/>
  <c r="M470" i="5"/>
  <c r="N470" i="5"/>
  <c r="P470" i="5"/>
  <c r="P768" i="5"/>
  <c r="M823" i="5"/>
  <c r="N655" i="5"/>
  <c r="O655" i="5"/>
  <c r="N767" i="5"/>
  <c r="M767" i="5"/>
  <c r="P767" i="5"/>
  <c r="O767" i="5"/>
  <c r="N638" i="5"/>
  <c r="P638" i="5"/>
  <c r="O638" i="5"/>
  <c r="M638" i="5"/>
  <c r="O720" i="5"/>
  <c r="M720" i="5"/>
  <c r="P720" i="5"/>
  <c r="N720" i="5"/>
  <c r="M648" i="5"/>
  <c r="P648" i="5"/>
  <c r="O648" i="5"/>
  <c r="O838" i="5"/>
  <c r="P838" i="5"/>
  <c r="M768" i="5"/>
  <c r="O502" i="5"/>
  <c r="P592" i="5"/>
  <c r="O592" i="5"/>
  <c r="M592" i="5"/>
  <c r="N592" i="5"/>
  <c r="N806" i="5"/>
  <c r="P806" i="5"/>
  <c r="O806" i="5"/>
  <c r="M806" i="5"/>
  <c r="N457" i="5"/>
  <c r="P457" i="5"/>
  <c r="M457" i="5"/>
  <c r="O457" i="5"/>
  <c r="M754" i="5"/>
  <c r="N754" i="5"/>
  <c r="P754" i="5"/>
  <c r="O754" i="5"/>
  <c r="P670" i="5"/>
  <c r="O670" i="5"/>
  <c r="N870" i="5"/>
  <c r="P870" i="5"/>
  <c r="O726" i="5"/>
  <c r="P726" i="5"/>
  <c r="N726" i="5"/>
  <c r="M871" i="5"/>
  <c r="P871" i="5"/>
  <c r="O871" i="5"/>
  <c r="N871" i="5"/>
  <c r="M838" i="5"/>
  <c r="N863" i="5"/>
  <c r="P502" i="5"/>
  <c r="O499" i="5"/>
  <c r="M499" i="5"/>
  <c r="N499" i="5"/>
  <c r="P499" i="5"/>
  <c r="M753" i="5"/>
  <c r="N753" i="5"/>
  <c r="O753" i="5"/>
  <c r="P753" i="5"/>
  <c r="N868" i="5"/>
  <c r="P868" i="5"/>
  <c r="M868" i="5"/>
  <c r="O868" i="5"/>
  <c r="M473" i="5"/>
  <c r="N473" i="5"/>
  <c r="O473" i="5"/>
  <c r="P473" i="5"/>
  <c r="P651" i="5"/>
  <c r="O651" i="5"/>
  <c r="M651" i="5"/>
  <c r="N651" i="5"/>
  <c r="M719" i="5"/>
  <c r="P719" i="5"/>
  <c r="O719" i="5"/>
  <c r="N719" i="5"/>
  <c r="M520" i="5"/>
  <c r="O520" i="5"/>
  <c r="P520" i="5"/>
  <c r="N520" i="5"/>
  <c r="P474" i="5"/>
  <c r="O474" i="5"/>
  <c r="N474" i="5"/>
  <c r="M474" i="5"/>
  <c r="O804" i="5"/>
  <c r="N804" i="5"/>
  <c r="M804" i="5"/>
  <c r="P804" i="5"/>
  <c r="N569" i="5"/>
  <c r="M569" i="5"/>
  <c r="P569" i="5"/>
  <c r="O569" i="5"/>
  <c r="N831" i="5"/>
  <c r="M831" i="5"/>
  <c r="P831" i="5"/>
  <c r="O831" i="5"/>
  <c r="M872" i="5"/>
  <c r="P872" i="5"/>
  <c r="N872" i="5"/>
  <c r="O872" i="5"/>
  <c r="N656" i="5"/>
  <c r="P656" i="5"/>
  <c r="O656" i="5"/>
  <c r="M656" i="5"/>
  <c r="N838" i="5"/>
  <c r="N670" i="5"/>
  <c r="P863" i="5"/>
  <c r="M502" i="5"/>
  <c r="N452" i="5"/>
  <c r="O452" i="5"/>
  <c r="M452" i="5"/>
  <c r="P452" i="5"/>
  <c r="M647" i="5"/>
  <c r="O647" i="5"/>
  <c r="N647" i="5"/>
  <c r="P612" i="5"/>
  <c r="N612" i="5"/>
  <c r="O612" i="5"/>
  <c r="M612" i="5"/>
  <c r="O817" i="5"/>
  <c r="M817" i="5"/>
  <c r="N817" i="5"/>
  <c r="P817" i="5"/>
  <c r="P728" i="5"/>
  <c r="O728" i="5"/>
  <c r="N728" i="5"/>
  <c r="M728" i="5"/>
  <c r="O448" i="5"/>
  <c r="N448" i="5"/>
  <c r="P448" i="5"/>
  <c r="M448" i="5"/>
  <c r="N451" i="5"/>
  <c r="P451" i="5"/>
  <c r="M451" i="5"/>
  <c r="O451" i="5"/>
  <c r="M839" i="5"/>
  <c r="P839" i="5"/>
  <c r="O839" i="5"/>
  <c r="N839" i="5"/>
  <c r="M863" i="5"/>
  <c r="N711" i="5"/>
  <c r="M711" i="5"/>
  <c r="O711" i="5"/>
  <c r="P711" i="5"/>
  <c r="O564" i="5"/>
  <c r="M564" i="5"/>
  <c r="N564" i="5"/>
  <c r="P564" i="5"/>
  <c r="M655" i="5"/>
  <c r="N484" i="5"/>
  <c r="P484" i="5"/>
  <c r="O484" i="5"/>
  <c r="M484" i="5"/>
  <c r="M627" i="5"/>
  <c r="P627" i="5"/>
  <c r="O627" i="5"/>
  <c r="N627" i="5"/>
  <c r="M622" i="5"/>
  <c r="N622" i="5"/>
  <c r="N740" i="5"/>
  <c r="O740" i="5"/>
  <c r="P740" i="5"/>
  <c r="M740" i="5"/>
  <c r="M800" i="5"/>
  <c r="P800" i="5"/>
  <c r="N800" i="5"/>
  <c r="O800" i="5"/>
  <c r="M858" i="5"/>
  <c r="O858" i="5"/>
  <c r="N858" i="5"/>
  <c r="P858" i="5"/>
  <c r="M690" i="5"/>
  <c r="N690" i="5"/>
  <c r="O690" i="5"/>
  <c r="P690" i="5"/>
  <c r="M734" i="5"/>
  <c r="P734" i="5"/>
  <c r="N734" i="5"/>
  <c r="O734" i="5"/>
  <c r="M682" i="5"/>
  <c r="O682" i="5"/>
  <c r="N682" i="5"/>
  <c r="P682" i="5"/>
  <c r="P782" i="5"/>
  <c r="O782" i="5"/>
  <c r="N782" i="5"/>
  <c r="M782" i="5"/>
  <c r="P647" i="5"/>
  <c r="N648" i="5"/>
  <c r="M670" i="5"/>
  <c r="K26" i="4" l="1"/>
  <c r="K47" i="4"/>
  <c r="B13" i="4"/>
  <c r="K46" i="4"/>
  <c r="I43" i="4"/>
  <c r="AK47" i="4" s="1"/>
  <c r="I47" i="4"/>
  <c r="L47" i="4"/>
  <c r="L43" i="4"/>
  <c r="AN47" i="4" s="1"/>
  <c r="AN12" i="4"/>
  <c r="AN21" i="4"/>
  <c r="L34" i="4"/>
  <c r="B15" i="4" l="1"/>
  <c r="B26" i="4" s="1"/>
  <c r="B32" i="4" s="1"/>
  <c r="AD21" i="4" s="1"/>
  <c r="L45" i="4"/>
  <c r="L46" i="4"/>
  <c r="B34" i="4" l="1"/>
  <c r="AD12" i="4"/>
</calcChain>
</file>

<file path=xl/sharedStrings.xml><?xml version="1.0" encoding="utf-8"?>
<sst xmlns="http://schemas.openxmlformats.org/spreadsheetml/2006/main" count="2122" uniqueCount="754">
  <si>
    <t>CODE</t>
  </si>
  <si>
    <t>NAME</t>
  </si>
  <si>
    <t>1.) Base Revenue</t>
  </si>
  <si>
    <t>2.) Base 3-Year Membership</t>
  </si>
  <si>
    <t>4.) Per-Member Increase</t>
  </si>
  <si>
    <t>6.) Current 3-Year Membership</t>
  </si>
  <si>
    <t xml:space="preserve">    b. Transfer of Service</t>
  </si>
  <si>
    <t xml:space="preserve">    c. Transfer of Territory</t>
  </si>
  <si>
    <t xml:space="preserve">    d. Federal Impact Aid Loss</t>
  </si>
  <si>
    <t xml:space="preserve">    a. Prior Year Carryover</t>
  </si>
  <si>
    <t xml:space="preserve">    b. Declining Enrollment Exempt</t>
  </si>
  <si>
    <t xml:space="preserve">    c. Other Non-Recurring Exempt</t>
  </si>
  <si>
    <t>12.) October 15 General Aid Certification</t>
  </si>
  <si>
    <t xml:space="preserve">    (includes levies 10, 38, &amp; 41 + computer aid)</t>
  </si>
  <si>
    <t>15.) Total Revenue from Other Levies</t>
  </si>
  <si>
    <t>2002-03</t>
  </si>
  <si>
    <t>2003-04</t>
  </si>
  <si>
    <t>WISCONSIN DEPARTMENT OF PUBLIC INSTRUCTION</t>
  </si>
  <si>
    <t>Use arrow at right to select district.</t>
  </si>
  <si>
    <t xml:space="preserve">    a. Non-Recurring Ref</t>
  </si>
  <si>
    <t xml:space="preserve">    e. Recurring Referenda to Exceed (if year 1)</t>
  </si>
  <si>
    <t xml:space="preserve">        Levy Rate (in mils)</t>
  </si>
  <si>
    <t xml:space="preserve">        TIF Out Tax Apportionment Value</t>
  </si>
  <si>
    <t>Over Limit (Line 13 minus Line 14, if negative)</t>
  </si>
  <si>
    <t>5.) Maximum Revenue Per Member (Ln 3 + Ln 4)</t>
  </si>
  <si>
    <t>9.) Limit with Recurring Exemptions (Ln 7 + Ln 8)</t>
  </si>
  <si>
    <t>11.) Maximum Revenue Limit wth Exemptions (Ln 9 + Ln 10)</t>
  </si>
  <si>
    <t xml:space="preserve">13.) Allowable Limited Rev 10, 38, 41 Levy+Src 691 </t>
  </si>
  <si>
    <t xml:space="preserve">        (Ln 11 - Ln 12)</t>
  </si>
  <si>
    <t>COMAIDCY_2</t>
  </si>
  <si>
    <t>TIFOUT02_2</t>
  </si>
  <si>
    <t>UNDERCY_2</t>
  </si>
  <si>
    <t>OVERCY_2</t>
  </si>
  <si>
    <t>OTHERLEV_3</t>
  </si>
  <si>
    <t>TIFOUT03_3</t>
  </si>
  <si>
    <t>UNDERCY_3</t>
  </si>
  <si>
    <t>OVERCY_3</t>
  </si>
  <si>
    <t xml:space="preserve">    a. 2008-09 Max Rev/Memb x Cur Memb Avg (ln 5 x Ln 6)</t>
  </si>
  <si>
    <t>7.) Total Maximum Revenue Limit (no exemptions)</t>
  </si>
  <si>
    <t xml:space="preserve">    b. Line 7 Hold Harmless Non-Recur Exemption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</si>
  <si>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</si>
  <si>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</si>
  <si>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</si>
  <si>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</si>
  <si>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</si>
  <si>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</si>
  <si>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</si>
  <si>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</si>
  <si>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</si>
  <si>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</si>
  <si>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</si>
  <si>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</si>
  <si>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</si>
  <si>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</si>
  <si>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</si>
  <si>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</si>
  <si>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</si>
  <si>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</si>
  <si>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</si>
  <si>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</si>
  <si>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</si>
  <si>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</si>
  <si>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</si>
  <si>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</si>
  <si>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</si>
  <si>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</si>
  <si>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</si>
  <si>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</si>
  <si>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</si>
  <si>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</si>
  <si>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</si>
  <si>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</si>
  <si>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</si>
  <si>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</si>
  <si>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</si>
  <si>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</si>
  <si>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</si>
  <si>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</si>
  <si>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</si>
  <si>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</si>
  <si>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</si>
  <si>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</si>
  <si>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</si>
  <si>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</si>
  <si>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</si>
  <si>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</si>
  <si>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</si>
  <si>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</si>
  <si>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</si>
  <si>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</si>
  <si>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</si>
  <si>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</si>
  <si>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</si>
  <si>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</si>
  <si>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</si>
  <si>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</si>
  <si>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</si>
  <si>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</si>
  <si>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</si>
  <si>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</si>
  <si>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</si>
  <si>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</si>
  <si>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</si>
  <si>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</si>
  <si>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</si>
  <si>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</si>
  <si>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</si>
  <si>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</si>
  <si>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</si>
  <si>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</si>
  <si>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</si>
  <si>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</si>
  <si>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</si>
  <si>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</si>
  <si>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</si>
  <si>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</si>
  <si>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</si>
  <si>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</si>
  <si>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</si>
  <si>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</si>
  <si>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</si>
  <si>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</si>
  <si>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</si>
  <si>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</si>
  <si>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</si>
  <si>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</si>
  <si>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</si>
  <si>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</si>
  <si>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</si>
  <si>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</si>
  <si>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</si>
  <si>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</si>
  <si>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</si>
  <si>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</si>
  <si>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</si>
  <si>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</si>
  <si>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</si>
  <si>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</si>
  <si>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</si>
  <si>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</si>
  <si>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</si>
  <si>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</si>
  <si>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</si>
  <si>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</si>
  <si>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</si>
  <si>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</si>
  <si>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</si>
  <si>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</si>
  <si>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</si>
  <si>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</si>
  <si>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</si>
  <si>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</si>
  <si>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</si>
  <si>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</si>
  <si>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</si>
  <si>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</si>
  <si>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</si>
  <si>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</si>
  <si>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</si>
  <si>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</si>
  <si>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</si>
  <si>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</si>
  <si>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</si>
  <si>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</si>
  <si>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</si>
  <si>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</si>
  <si>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</si>
  <si>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Glidden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</si>
  <si>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</si>
  <si>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</si>
  <si>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</si>
  <si>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</si>
  <si>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</si>
  <si>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</si>
  <si>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</si>
  <si>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</si>
  <si>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</si>
  <si>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</si>
  <si>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</si>
  <si>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</si>
  <si>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</si>
  <si>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</si>
  <si>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</si>
  <si>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</si>
  <si>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</si>
  <si>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</si>
  <si>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</si>
  <si>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</si>
  <si>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</si>
  <si>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</si>
  <si>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</si>
  <si>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</si>
  <si>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</si>
  <si>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</si>
  <si>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</si>
  <si>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</si>
  <si>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</si>
  <si>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</si>
  <si>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</si>
  <si>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</si>
  <si>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</si>
  <si>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</si>
  <si>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</si>
  <si>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</si>
  <si>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</si>
  <si>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</si>
  <si>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</si>
  <si>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</si>
  <si>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</si>
  <si>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</si>
  <si>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</si>
  <si>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</si>
  <si>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</si>
  <si>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Ladysmith-Hawkins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</si>
  <si>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</si>
  <si>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</si>
  <si>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</si>
  <si>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</si>
  <si>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</si>
  <si>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</si>
  <si>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</si>
  <si>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</si>
  <si>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</si>
  <si>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</si>
  <si>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</si>
  <si>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</si>
  <si>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</si>
  <si>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</si>
  <si>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</si>
  <si>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</si>
  <si>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</si>
  <si>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</si>
  <si>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</si>
  <si>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</si>
  <si>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</si>
  <si>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</si>
  <si>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</si>
  <si>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</si>
  <si>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</si>
  <si>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</si>
  <si>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</si>
  <si>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</si>
  <si>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</si>
  <si>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</si>
  <si>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</si>
  <si>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</si>
  <si>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</si>
  <si>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</si>
  <si>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</si>
  <si>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</si>
  <si>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</si>
  <si>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</si>
  <si>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</si>
  <si>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</si>
  <si>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</si>
  <si>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</si>
  <si>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</si>
  <si>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</si>
  <si>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</si>
  <si>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</si>
  <si>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</si>
  <si>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</si>
  <si>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</si>
  <si>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</si>
  <si>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</si>
  <si>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</si>
  <si>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</si>
  <si>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</si>
  <si>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</si>
  <si>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</si>
  <si>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</si>
  <si>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</si>
  <si>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</si>
  <si>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</si>
  <si>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</si>
  <si>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</si>
  <si>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</si>
  <si>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</si>
  <si>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</si>
  <si>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</si>
  <si>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</si>
  <si>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</si>
  <si>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</si>
  <si>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</si>
  <si>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</si>
  <si>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</si>
  <si>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</si>
  <si>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</si>
  <si>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</si>
  <si>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</si>
  <si>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</si>
  <si>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</si>
  <si>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</si>
  <si>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</si>
  <si>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</si>
  <si>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</si>
  <si>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</si>
  <si>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</si>
  <si>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</si>
  <si>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</si>
  <si>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</si>
  <si>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</si>
  <si>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</si>
  <si>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</si>
  <si>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</si>
  <si>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</si>
  <si>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</si>
  <si>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</si>
  <si>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</si>
  <si>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</si>
  <si>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</si>
  <si>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</si>
  <si>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</si>
  <si>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 Falls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</si>
  <si>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</si>
  <si>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</si>
  <si>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</si>
  <si>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</si>
  <si>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</si>
  <si>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</si>
  <si>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</si>
  <si>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</si>
  <si>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</si>
  <si>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</si>
  <si>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</si>
  <si>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</si>
  <si>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</si>
  <si>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</si>
  <si>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</si>
  <si>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</si>
  <si>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</si>
  <si>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</si>
  <si>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</si>
  <si>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</si>
  <si>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</si>
  <si>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</si>
  <si>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</si>
  <si>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</si>
  <si>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</si>
  <si>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</si>
  <si>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</si>
  <si>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</si>
  <si>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</si>
  <si>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</si>
  <si>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</si>
  <si>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</si>
  <si>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</si>
  <si>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</si>
  <si>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</si>
  <si>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</si>
  <si>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</si>
  <si>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</si>
  <si>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</si>
  <si>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</si>
  <si>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</si>
  <si>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</si>
  <si>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</si>
  <si>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</si>
  <si>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</si>
  <si>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</si>
  <si>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</si>
  <si>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</si>
  <si>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</si>
  <si>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</si>
  <si>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</si>
  <si>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</si>
  <si>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</si>
  <si>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</si>
  <si>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</si>
  <si>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</si>
  <si>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</si>
  <si>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</si>
  <si>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</si>
  <si>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</si>
  <si>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</si>
  <si>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</si>
  <si>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</si>
  <si>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</si>
  <si>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</si>
  <si>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</si>
  <si>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</si>
  <si>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</si>
  <si>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</si>
  <si>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</si>
  <si>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</si>
  <si>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</si>
  <si>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</si>
  <si>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</si>
  <si>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</si>
  <si>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</si>
  <si>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</si>
  <si>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</si>
  <si>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</si>
  <si>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</si>
  <si>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</si>
  <si>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</si>
  <si>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</si>
  <si>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</si>
  <si>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</si>
  <si>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</si>
  <si>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</si>
  <si>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</si>
  <si>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</si>
  <si>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</si>
  <si>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</si>
  <si>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</si>
  <si>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</si>
  <si>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</si>
  <si>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</si>
  <si>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</si>
  <si>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</si>
  <si>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</si>
  <si>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</si>
  <si>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</si>
  <si>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</si>
  <si>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</si>
  <si>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</si>
  <si>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</si>
  <si>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</si>
  <si>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</si>
  <si>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</si>
  <si>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</si>
  <si>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</si>
  <si>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</si>
  <si>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</si>
  <si>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</si>
  <si>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</si>
  <si>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</si>
  <si>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</si>
  <si>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</si>
  <si>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</si>
  <si>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</si>
  <si>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</si>
  <si>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</si>
  <si>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</si>
  <si>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</si>
  <si>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</si>
  <si>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</si>
  <si>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Weyerhaeuser Area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</si>
  <si>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</si>
  <si>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</si>
  <si>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</si>
  <si>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</si>
  <si>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</si>
  <si>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</si>
  <si>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</si>
  <si>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</si>
  <si>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Grade School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</si>
  <si>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</si>
  <si>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</si>
  <si>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</si>
  <si>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</si>
  <si>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</si>
  <si>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</si>
  <si>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</si>
  <si>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</si>
  <si>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</si>
  <si>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</si>
  <si>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</si>
  <si>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14.) Limited Revenue Used</t>
  </si>
  <si>
    <t>02-03</t>
  </si>
  <si>
    <t>03-04</t>
  </si>
  <si>
    <t>STATEWIDE</t>
  </si>
  <si>
    <t>DISTRICT</t>
  </si>
  <si>
    <t>Line 11: Revenue Limit with Exemptions</t>
  </si>
  <si>
    <t>Line 11: Revenue Limit with Exemptions PER PUPIL</t>
  </si>
  <si>
    <t>FY 2011-2012 Equalized Levy Rates (Mill Rates)</t>
  </si>
  <si>
    <t>Statewide Mill Rate, can be found here:</t>
  </si>
  <si>
    <t>Levy Rate (dollars per $1,000 of equalized value)</t>
  </si>
  <si>
    <t>16.) / 17.) Total Levy+Src 691</t>
  </si>
  <si>
    <t>17.) / 18.) Computer Aid</t>
  </si>
  <si>
    <t>Line 16: Current Year membership</t>
  </si>
  <si>
    <t>BASE</t>
  </si>
  <si>
    <t>AVE909192</t>
  </si>
  <si>
    <t>AVE919293</t>
  </si>
  <si>
    <t>INCR</t>
  </si>
  <si>
    <t>NEWCAP</t>
  </si>
  <si>
    <t>GENAID</t>
  </si>
  <si>
    <t>EXEMPTOT</t>
  </si>
  <si>
    <t>NODTLEVY</t>
  </si>
  <si>
    <t>UNDER</t>
  </si>
  <si>
    <t>OVER</t>
  </si>
  <si>
    <t>93-94</t>
  </si>
  <si>
    <t>AVE929394</t>
  </si>
  <si>
    <t>OCTAID</t>
  </si>
  <si>
    <t>TOTEXMP</t>
  </si>
  <si>
    <t>LVYMAX45</t>
  </si>
  <si>
    <t>NEWCAPEX</t>
  </si>
  <si>
    <t>94-95</t>
  </si>
  <si>
    <t xml:space="preserve">BASEREV   </t>
  </si>
  <si>
    <t xml:space="preserve">AV929394  </t>
  </si>
  <si>
    <t xml:space="preserve">AV939495  </t>
  </si>
  <si>
    <t xml:space="preserve">INCR      </t>
  </si>
  <si>
    <t xml:space="preserve">PMBUMP    </t>
  </si>
  <si>
    <t xml:space="preserve">UNUSED95 </t>
  </si>
  <si>
    <t xml:space="preserve">OCTAID  </t>
  </si>
  <si>
    <t xml:space="preserve">EXCLAID </t>
  </si>
  <si>
    <t xml:space="preserve">TOTEXMP </t>
  </si>
  <si>
    <t>LVYMAX56</t>
  </si>
  <si>
    <t xml:space="preserve">NEWCAPEX   </t>
  </si>
  <si>
    <t xml:space="preserve">UNDER96   </t>
  </si>
  <si>
    <t xml:space="preserve">OVER96   </t>
  </si>
  <si>
    <t xml:space="preserve">SERVICE </t>
  </si>
  <si>
    <t xml:space="preserve">REORG  </t>
  </si>
  <si>
    <t>LIMREF</t>
  </si>
  <si>
    <t>IMPEX</t>
  </si>
  <si>
    <t>95-96</t>
  </si>
  <si>
    <t>96-97</t>
  </si>
  <si>
    <t>base yr</t>
  </si>
  <si>
    <t>avg</t>
  </si>
  <si>
    <t>low rev</t>
  </si>
  <si>
    <t xml:space="preserve">initial </t>
  </si>
  <si>
    <t>pr yr</t>
  </si>
  <si>
    <t>total</t>
  </si>
  <si>
    <t>limit with</t>
  </si>
  <si>
    <t>oct aid</t>
  </si>
  <si>
    <t>maximum</t>
  </si>
  <si>
    <t>under</t>
  </si>
  <si>
    <t>over</t>
  </si>
  <si>
    <t>trnsfr</t>
  </si>
  <si>
    <t>reorg</t>
  </si>
  <si>
    <t>recurring</t>
  </si>
  <si>
    <t>non-recur</t>
  </si>
  <si>
    <t>imp aid</t>
  </si>
  <si>
    <t>revenue</t>
  </si>
  <si>
    <t>incrs</t>
  </si>
  <si>
    <t>limit</t>
  </si>
  <si>
    <t>carryover</t>
  </si>
  <si>
    <t>exempts</t>
  </si>
  <si>
    <t>cert</t>
  </si>
  <si>
    <t>levy</t>
  </si>
  <si>
    <t>service</t>
  </si>
  <si>
    <t>territory</t>
  </si>
  <si>
    <t>referenda</t>
  </si>
  <si>
    <t>loss</t>
  </si>
  <si>
    <t>97-98</t>
  </si>
  <si>
    <t>96-97 Base</t>
  </si>
  <si>
    <t>Ave for</t>
  </si>
  <si>
    <t>PMBUMP</t>
  </si>
  <si>
    <t>NEWCAP98</t>
  </si>
  <si>
    <t>UNUSED97</t>
  </si>
  <si>
    <t>EXCLAID</t>
  </si>
  <si>
    <t>LVYMAX78</t>
  </si>
  <si>
    <t>UNDER98</t>
  </si>
  <si>
    <t>OVER98</t>
  </si>
  <si>
    <t>SERVICE</t>
  </si>
  <si>
    <t>REORG</t>
  </si>
  <si>
    <t>LIMREFR</t>
  </si>
  <si>
    <t>LIMREFNR</t>
  </si>
  <si>
    <t>LOWRVTOT</t>
  </si>
  <si>
    <t>Revenue</t>
  </si>
  <si>
    <t>94,95,96</t>
  </si>
  <si>
    <t>95,96,97</t>
  </si>
  <si>
    <t>baserev</t>
  </si>
  <si>
    <t>incr</t>
  </si>
  <si>
    <t>per mem bump</t>
  </si>
  <si>
    <t>newcap99</t>
  </si>
  <si>
    <t>lim with</t>
  </si>
  <si>
    <t>exem</t>
  </si>
  <si>
    <t>newcap</t>
  </si>
  <si>
    <t>octaid</t>
  </si>
  <si>
    <t>excluded aid</t>
  </si>
  <si>
    <t>levy max</t>
  </si>
  <si>
    <t>transfer of</t>
  </si>
  <si>
    <t>recurr ref</t>
  </si>
  <si>
    <t>non rec</t>
  </si>
  <si>
    <t>impact</t>
  </si>
  <si>
    <t>declining</t>
  </si>
  <si>
    <t>unused98</t>
  </si>
  <si>
    <t>exemptions</t>
  </si>
  <si>
    <t>recurr</t>
  </si>
  <si>
    <t>all exem</t>
  </si>
  <si>
    <t>ref</t>
  </si>
  <si>
    <t>exempt</t>
  </si>
  <si>
    <t>98-99</t>
  </si>
  <si>
    <t>99-00</t>
  </si>
  <si>
    <t>Actual</t>
  </si>
  <si>
    <t>Transfer of</t>
  </si>
  <si>
    <t>Declining</t>
  </si>
  <si>
    <t>Recurring</t>
  </si>
  <si>
    <t>computer</t>
  </si>
  <si>
    <t>Over</t>
  </si>
  <si>
    <t>Service</t>
  </si>
  <si>
    <t>aid</t>
  </si>
  <si>
    <t>Exemption</t>
  </si>
  <si>
    <t>value</t>
  </si>
  <si>
    <t>00-01</t>
  </si>
  <si>
    <t>97,98,99</t>
  </si>
  <si>
    <t>98,99,00</t>
  </si>
  <si>
    <t>Incr</t>
  </si>
  <si>
    <t xml:space="preserve">Low </t>
  </si>
  <si>
    <t>Rev Lim</t>
  </si>
  <si>
    <t>Tot Recur</t>
  </si>
  <si>
    <t>Limit With</t>
  </si>
  <si>
    <t>Tot Non-Rec</t>
  </si>
  <si>
    <t>Revenue Lim</t>
  </si>
  <si>
    <t>Oct Gen</t>
  </si>
  <si>
    <t>Rev Max</t>
  </si>
  <si>
    <t>Dor Computer</t>
  </si>
  <si>
    <t>Consolidation</t>
  </si>
  <si>
    <t>Carry Over</t>
  </si>
  <si>
    <t>Proposed Levy</t>
  </si>
  <si>
    <t>Under</t>
  </si>
  <si>
    <t>Reorg</t>
  </si>
  <si>
    <t>Ref</t>
  </si>
  <si>
    <t>Impact Aid</t>
  </si>
  <si>
    <t>Tot Low</t>
  </si>
  <si>
    <t>PY</t>
  </si>
  <si>
    <t>Debt, Chgbck</t>
  </si>
  <si>
    <t>2000 Tif</t>
  </si>
  <si>
    <t>Computer</t>
  </si>
  <si>
    <t>CCDEB Cost</t>
  </si>
  <si>
    <t>Ave</t>
  </si>
  <si>
    <t>No Carryover</t>
  </si>
  <si>
    <t>Exemp</t>
  </si>
  <si>
    <t>Exempts</t>
  </si>
  <si>
    <t>w/Exemptions</t>
  </si>
  <si>
    <t>Aid Cert</t>
  </si>
  <si>
    <t>Cntrld Lev+691</t>
  </si>
  <si>
    <t>Aid</t>
  </si>
  <si>
    <t>Adjustment</t>
  </si>
  <si>
    <t>Incl Comp Aid</t>
  </si>
  <si>
    <t>CY</t>
  </si>
  <si>
    <t>Recurr</t>
  </si>
  <si>
    <t>Non-Rec</t>
  </si>
  <si>
    <t>Rev</t>
  </si>
  <si>
    <t>Carryover</t>
  </si>
  <si>
    <t>220 Levy</t>
  </si>
  <si>
    <t>Value</t>
  </si>
  <si>
    <t>Adjust</t>
  </si>
  <si>
    <t>2001-02</t>
  </si>
  <si>
    <t>2000-01</t>
  </si>
  <si>
    <t>1999-00</t>
  </si>
  <si>
    <t>1998-99</t>
  </si>
  <si>
    <t>1997-98</t>
  </si>
  <si>
    <t>1996-97</t>
  </si>
  <si>
    <t>1995-96</t>
  </si>
  <si>
    <t>1994-95</t>
  </si>
  <si>
    <t>1993-94</t>
  </si>
  <si>
    <t>There was an issue with Waupaca. Cannot find the historic data, but I remember a $9000 change somehow. Using SAS rev lim output file numbers will generate a $9000 difference.</t>
  </si>
  <si>
    <t>6793000 or 6784001 for Fund 10 levy. I believe the change was coming, but we had to run for final payment. SAS program had the levy (less $9000) hardcoded. Database now has 6784001. This number</t>
  </si>
  <si>
    <t>recreates the under amount stored in the historic file.</t>
  </si>
  <si>
    <t>10 38 41 80</t>
  </si>
  <si>
    <t>Code</t>
  </si>
  <si>
    <t>N/A</t>
  </si>
  <si>
    <t>ALL FUND</t>
  </si>
  <si>
    <t>LEVY</t>
  </si>
  <si>
    <t>TAX</t>
  </si>
  <si>
    <t>VALUE</t>
  </si>
  <si>
    <t>SURVEY OF REVENUE LIMIT FORMULA COMPONENTS: 1993-94 to 2003-04</t>
  </si>
  <si>
    <t>OTHER</t>
  </si>
  <si>
    <t>Bloomington</t>
  </si>
  <si>
    <t>Durand (after Arkansaw merge)</t>
  </si>
  <si>
    <t>Stone Bank School Distri</t>
  </si>
  <si>
    <t>West Grant</t>
  </si>
  <si>
    <t>Port Washington-Saukvill</t>
  </si>
  <si>
    <t>Richfield J11 / Friess Lake</t>
  </si>
  <si>
    <t>Ripon</t>
  </si>
  <si>
    <t>Trevor Grade</t>
  </si>
  <si>
    <t>Shawano (Shawano-Gresham until 07-08)</t>
  </si>
  <si>
    <t>TOTAL</t>
  </si>
  <si>
    <t>REVENUE 01</t>
  </si>
  <si>
    <t>tax</t>
  </si>
  <si>
    <t>other</t>
  </si>
  <si>
    <t>Line 7</t>
  </si>
  <si>
    <t>Line 8</t>
  </si>
  <si>
    <t>Line 9</t>
  </si>
  <si>
    <t>Line 11</t>
  </si>
  <si>
    <t>96 97 98</t>
  </si>
  <si>
    <t>97 98 99</t>
  </si>
  <si>
    <t>pmbump</t>
  </si>
  <si>
    <t>lowrevtot</t>
  </si>
  <si>
    <t>ccpermem</t>
  </si>
  <si>
    <t>new cap</t>
  </si>
  <si>
    <t>unused99</t>
  </si>
  <si>
    <t>limrefr</t>
  </si>
  <si>
    <t>impex</t>
  </si>
  <si>
    <t>lim w rec</t>
  </si>
  <si>
    <t>limrefnr</t>
  </si>
  <si>
    <t>deexmp</t>
  </si>
  <si>
    <t>non ex</t>
  </si>
  <si>
    <t>new cap ex</t>
  </si>
  <si>
    <t>compaid</t>
  </si>
  <si>
    <t>exclaid</t>
  </si>
  <si>
    <t>otherlevy</t>
  </si>
  <si>
    <t>tifout99</t>
  </si>
  <si>
    <t>compval</t>
  </si>
  <si>
    <t>under00</t>
  </si>
  <si>
    <t>over00</t>
  </si>
  <si>
    <t>max levy</t>
  </si>
  <si>
    <t>max rev comp aid</t>
  </si>
  <si>
    <t>actual levy</t>
  </si>
  <si>
    <t>Total</t>
  </si>
  <si>
    <t>Levy</t>
  </si>
  <si>
    <t>01-02</t>
  </si>
  <si>
    <t>base</t>
  </si>
  <si>
    <t>99 00 01</t>
  </si>
  <si>
    <t>ave</t>
  </si>
  <si>
    <t>base per</t>
  </si>
  <si>
    <t>member</t>
  </si>
  <si>
    <t>new pp</t>
  </si>
  <si>
    <t>amount</t>
  </si>
  <si>
    <t>00 01 02</t>
  </si>
  <si>
    <t>py</t>
  </si>
  <si>
    <t>transfer</t>
  </si>
  <si>
    <t>referendum</t>
  </si>
  <si>
    <t>large</t>
  </si>
  <si>
    <t>area</t>
  </si>
  <si>
    <t>wausau</t>
  </si>
  <si>
    <t>non recur</t>
  </si>
  <si>
    <t>enrollment</t>
  </si>
  <si>
    <t>all exempt</t>
  </si>
  <si>
    <t>max 10 38 41 80</t>
  </si>
  <si>
    <t>comp aid</t>
  </si>
  <si>
    <t>actual</t>
  </si>
  <si>
    <t>Line 14</t>
  </si>
  <si>
    <t xml:space="preserve">Line 14 </t>
  </si>
  <si>
    <t xml:space="preserve">total </t>
  </si>
  <si>
    <t>non-controlled</t>
  </si>
  <si>
    <t>less comp aid</t>
  </si>
  <si>
    <t xml:space="preserve">    f. Large Area, Low Enrollment Adjustment</t>
  </si>
  <si>
    <t xml:space="preserve">   g. Integration Transfer Program Adjustment</t>
  </si>
  <si>
    <t>new base</t>
  </si>
  <si>
    <t>per pupil</t>
  </si>
  <si>
    <t>01 02 03</t>
  </si>
  <si>
    <t>all ex</t>
  </si>
  <si>
    <t>comp aid max</t>
  </si>
  <si>
    <t>+comp aid</t>
  </si>
  <si>
    <t>prior year</t>
  </si>
  <si>
    <t>unused</t>
  </si>
  <si>
    <t xml:space="preserve">impact </t>
  </si>
  <si>
    <t>referend</t>
  </si>
  <si>
    <t>non-recurr</t>
  </si>
  <si>
    <t>Oct 15</t>
  </si>
  <si>
    <t xml:space="preserve"> 02 03 04</t>
  </si>
  <si>
    <t>decl</t>
  </si>
  <si>
    <t>max comp aid</t>
  </si>
  <si>
    <t>plus comp aid</t>
  </si>
  <si>
    <t xml:space="preserve">    d. Adjustment for Refunded/Rescinded Taxes</t>
  </si>
  <si>
    <t>16.) Low Revenue Ceiling Aid</t>
  </si>
  <si>
    <r>
      <t xml:space="preserve">3.) Base Revenue Per Member (Line 1 ÷ Line 2) </t>
    </r>
    <r>
      <rPr>
        <sz val="10"/>
        <rFont val="Arial"/>
        <family val="2"/>
      </rPr>
      <t>*</t>
    </r>
  </si>
  <si>
    <t>rounded to whole numbers path</t>
  </si>
  <si>
    <t>rounded to .01 path</t>
  </si>
  <si>
    <t>selection</t>
  </si>
  <si>
    <t>8.) Recurring Exemptions **</t>
  </si>
  <si>
    <t>Total All-Fund Tax Levy Percent Change Over Prior Year</t>
  </si>
  <si>
    <t>18.) / 19.) Total All-Fund Tax Levy ***</t>
  </si>
  <si>
    <t>Under Limit (Line 13 minus Line 14, if positive) ****</t>
  </si>
  <si>
    <t>* For 1993-94, Line 3 was computed 2 ways: 1.) rounded to a whole number; and 2.) rounded to 2 decimals. The district was allowed to use the method that yielded the greatest amount in Line 11. In all subsequent years, Line 3 was rounded to 2 decimals.</t>
  </si>
  <si>
    <t>** Detailed exemption amounts for 1993-94 and 1994-95 are not available.</t>
  </si>
  <si>
    <t>*** Milwaukee levy includes the City-paid portion.</t>
  </si>
  <si>
    <t>**** If the "Under Limit" is caused by not levying a non-recurring exemption, there is no carryover eligibility into the following year. Starting in 2001-02, districts for which the prior-year October to Final adjustment exceeded the amount of the prior-year underlevy were allowed to carry over 100% of the underlevy, regardless recurring/non-recurring exemption status.  Act 25, enacted in 2005, allowed all districts to carry over 100% of their prior-year underlevy caused by a recurring exemption.</t>
  </si>
  <si>
    <t>10.) Non-Recurring Exemptions**</t>
  </si>
  <si>
    <t>ROUND((I437/E437),2)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</si>
</sst>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000"/>
  </numFmts>
  <fonts count="23" x14ac:knownFonts="1">
    <font>
      <sz val="10"/>
      <name val="MS Sans Serif"/>
    </font>
    <font>
      <u/>
      <sz val="10"/>
      <color indexed="12"/>
      <name val="MS Sans Serif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/>
      <sz val="9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u/>
      <sz val="9"/>
      <color indexed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.5"/>
      <name val="Arial"/>
      <family val="2"/>
    </font>
    <font>
      <b/>
      <u/>
      <sz val="9.5"/>
      <name val="Arial"/>
      <family val="2"/>
    </font>
    <font>
      <b/>
      <sz val="9.5"/>
      <name val="Arial"/>
      <family val="2"/>
    </font>
    <font>
      <b/>
      <sz val="12"/>
      <color rgb="FFFF0000"/>
      <name val="Arial"/>
      <family val="2"/>
    </font>
    <font>
      <b/>
      <u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3" fillId="0" borderId="0"/>
    <xf numFmtId="0" fontId="2" fillId="0" borderId="0"/>
    <xf numFmtId="0" fontId="2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3" fontId="3" fillId="0" borderId="0" xfId="0" applyNumberFormat="1" applyFont="1"/>
    <xf numFmtId="0" fontId="3" fillId="0" borderId="0" xfId="0" applyFont="1" applyFill="1"/>
    <xf numFmtId="0" fontId="7" fillId="0" borderId="0" xfId="0" applyFont="1" applyBorder="1" applyAlignment="1">
      <alignment horizontal="center" vertical="center"/>
    </xf>
    <xf numFmtId="0" fontId="5" fillId="0" borderId="0" xfId="0" applyFont="1" applyFill="1"/>
    <xf numFmtId="10" fontId="2" fillId="0" borderId="0" xfId="0" applyNumberFormat="1" applyFont="1"/>
    <xf numFmtId="0" fontId="3" fillId="0" borderId="0" xfId="0" applyFont="1" applyBorder="1"/>
    <xf numFmtId="0" fontId="19" fillId="0" borderId="0" xfId="0" applyFont="1"/>
    <xf numFmtId="0" fontId="4" fillId="0" borderId="0" xfId="0" applyFont="1" applyBorder="1" applyAlignment="1">
      <alignment horizontal="center" vertical="center"/>
    </xf>
    <xf numFmtId="0" fontId="8" fillId="0" borderId="0" xfId="0" quotePrefix="1" applyFont="1" applyAlignment="1">
      <alignment horizontal="center"/>
    </xf>
    <xf numFmtId="0" fontId="6" fillId="0" borderId="0" xfId="0" applyFont="1"/>
    <xf numFmtId="0" fontId="9" fillId="0" borderId="0" xfId="0" applyFont="1"/>
    <xf numFmtId="0" fontId="20" fillId="0" borderId="0" xfId="0" applyFont="1" applyAlignment="1">
      <alignment horizontal="left" readingOrder="1"/>
    </xf>
    <xf numFmtId="0" fontId="10" fillId="0" borderId="0" xfId="1" applyFont="1"/>
    <xf numFmtId="2" fontId="3" fillId="0" borderId="0" xfId="0" applyNumberFormat="1" applyFont="1"/>
    <xf numFmtId="164" fontId="2" fillId="0" borderId="0" xfId="0" applyNumberFormat="1" applyFont="1"/>
    <xf numFmtId="164" fontId="11" fillId="0" borderId="0" xfId="0" applyNumberFormat="1" applyFont="1"/>
    <xf numFmtId="0" fontId="12" fillId="0" borderId="0" xfId="0" applyFont="1"/>
    <xf numFmtId="0" fontId="7" fillId="0" borderId="0" xfId="0" applyFont="1" applyBorder="1" applyAlignment="1">
      <alignment vertical="center"/>
    </xf>
    <xf numFmtId="165" fontId="11" fillId="0" borderId="0" xfId="4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17" fontId="14" fillId="5" borderId="0" xfId="0" applyNumberFormat="1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14" fillId="2" borderId="0" xfId="0" quotePrefix="1" applyFont="1" applyFill="1" applyAlignment="1">
      <alignment horizontal="center"/>
    </xf>
    <xf numFmtId="0" fontId="14" fillId="5" borderId="0" xfId="0" quotePrefix="1" applyFont="1" applyFill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/>
    <xf numFmtId="0" fontId="14" fillId="0" borderId="0" xfId="0" applyFont="1"/>
    <xf numFmtId="4" fontId="11" fillId="0" borderId="0" xfId="0" applyNumberFormat="1" applyFont="1" applyFill="1"/>
    <xf numFmtId="0" fontId="11" fillId="0" borderId="0" xfId="0" applyFont="1"/>
    <xf numFmtId="4" fontId="11" fillId="0" borderId="0" xfId="2" applyNumberFormat="1" applyFont="1" applyFill="1" applyProtection="1">
      <protection locked="0"/>
    </xf>
    <xf numFmtId="0" fontId="11" fillId="0" borderId="0" xfId="0" applyFont="1" applyAlignment="1">
      <alignment horizontal="right"/>
    </xf>
    <xf numFmtId="4" fontId="11" fillId="0" borderId="0" xfId="0" applyNumberFormat="1" applyFont="1"/>
    <xf numFmtId="0" fontId="11" fillId="0" borderId="0" xfId="0" quotePrefix="1" applyFont="1" applyAlignment="1">
      <alignment horizontal="right"/>
    </xf>
    <xf numFmtId="3" fontId="11" fillId="0" borderId="0" xfId="0" applyNumberFormat="1" applyFont="1"/>
    <xf numFmtId="3" fontId="11" fillId="0" borderId="0" xfId="0" applyNumberFormat="1" applyFont="1" applyFill="1"/>
    <xf numFmtId="3" fontId="11" fillId="0" borderId="0" xfId="0" applyNumberFormat="1" applyFont="1" applyFill="1" applyProtection="1">
      <protection locked="0"/>
    </xf>
    <xf numFmtId="1" fontId="11" fillId="0" borderId="0" xfId="0" applyNumberFormat="1" applyFont="1" applyFill="1" applyProtection="1">
      <protection locked="0"/>
    </xf>
    <xf numFmtId="0" fontId="11" fillId="0" borderId="0" xfId="0" quotePrefix="1" applyNumberFormat="1" applyFont="1" applyFill="1"/>
    <xf numFmtId="3" fontId="11" fillId="6" borderId="0" xfId="0" applyNumberFormat="1" applyFont="1" applyFill="1"/>
    <xf numFmtId="0" fontId="11" fillId="0" borderId="0" xfId="0" applyNumberFormat="1" applyFont="1" applyFill="1"/>
    <xf numFmtId="0" fontId="14" fillId="7" borderId="0" xfId="0" applyFont="1" applyFill="1" applyAlignment="1">
      <alignment horizontal="center"/>
    </xf>
    <xf numFmtId="1" fontId="11" fillId="2" borderId="0" xfId="0" applyNumberFormat="1" applyFont="1" applyFill="1" applyProtection="1">
      <protection locked="0"/>
    </xf>
    <xf numFmtId="0" fontId="11" fillId="2" borderId="0" xfId="0" quotePrefix="1" applyNumberFormat="1" applyFont="1" applyFill="1"/>
    <xf numFmtId="0" fontId="11" fillId="2" borderId="0" xfId="0" applyFont="1" applyFill="1"/>
    <xf numFmtId="3" fontId="11" fillId="2" borderId="0" xfId="0" applyNumberFormat="1" applyFont="1" applyFill="1" applyProtection="1">
      <protection locked="0"/>
    </xf>
    <xf numFmtId="4" fontId="11" fillId="2" borderId="0" xfId="2" applyNumberFormat="1" applyFont="1" applyFill="1" applyProtection="1">
      <protection locked="0"/>
    </xf>
    <xf numFmtId="3" fontId="11" fillId="2" borderId="0" xfId="0" applyNumberFormat="1" applyFont="1" applyFill="1"/>
    <xf numFmtId="0" fontId="11" fillId="0" borderId="0" xfId="0" quotePrefix="1" applyNumberFormat="1" applyFont="1"/>
    <xf numFmtId="4" fontId="14" fillId="2" borderId="0" xfId="3" applyNumberFormat="1" applyFont="1" applyFill="1" applyAlignment="1">
      <alignment horizontal="center"/>
    </xf>
    <xf numFmtId="0" fontId="21" fillId="0" borderId="0" xfId="0" applyFont="1"/>
    <xf numFmtId="0" fontId="22" fillId="8" borderId="0" xfId="0" applyFont="1" applyFill="1"/>
    <xf numFmtId="0" fontId="22" fillId="8" borderId="0" xfId="0" quotePrefix="1" applyFont="1" applyFill="1"/>
    <xf numFmtId="0" fontId="15" fillId="0" borderId="0" xfId="0" applyFont="1"/>
    <xf numFmtId="0" fontId="14" fillId="0" borderId="0" xfId="0" quotePrefix="1" applyNumberFormat="1" applyFont="1"/>
    <xf numFmtId="0" fontId="14" fillId="0" borderId="0" xfId="0" quotePrefix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9" borderId="0" xfId="0" quotePrefix="1" applyFont="1" applyFill="1" applyAlignment="1">
      <alignment horizontal="center"/>
    </xf>
    <xf numFmtId="0" fontId="14" fillId="9" borderId="0" xfId="0" applyNumberFormat="1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16" fontId="14" fillId="9" borderId="0" xfId="0" quotePrefix="1" applyNumberFormat="1" applyFont="1" applyFill="1" applyAlignment="1">
      <alignment horizontal="center"/>
    </xf>
    <xf numFmtId="0" fontId="14" fillId="10" borderId="0" xfId="0" quotePrefix="1" applyFont="1" applyFill="1" applyAlignment="1">
      <alignment horizontal="center"/>
    </xf>
    <xf numFmtId="0" fontId="14" fillId="10" borderId="0" xfId="0" applyNumberFormat="1" applyFont="1" applyFill="1" applyAlignment="1">
      <alignment horizontal="center"/>
    </xf>
    <xf numFmtId="0" fontId="14" fillId="10" borderId="0" xfId="0" quotePrefix="1" applyNumberFormat="1" applyFont="1" applyFill="1" applyAlignment="1">
      <alignment horizontal="center"/>
    </xf>
    <xf numFmtId="0" fontId="14" fillId="10" borderId="0" xfId="0" applyFont="1" applyFill="1" applyAlignment="1">
      <alignment horizontal="center"/>
    </xf>
    <xf numFmtId="16" fontId="14" fillId="10" borderId="0" xfId="0" quotePrefix="1" applyNumberFormat="1" applyFont="1" applyFill="1" applyAlignment="1">
      <alignment horizontal="center"/>
    </xf>
    <xf numFmtId="0" fontId="14" fillId="11" borderId="0" xfId="0" quotePrefix="1" applyFont="1" applyFill="1" applyAlignment="1">
      <alignment horizontal="center"/>
    </xf>
    <xf numFmtId="0" fontId="14" fillId="11" borderId="0" xfId="0" applyNumberFormat="1" applyFont="1" applyFill="1" applyAlignment="1">
      <alignment horizontal="center"/>
    </xf>
    <xf numFmtId="0" fontId="14" fillId="11" borderId="0" xfId="0" quotePrefix="1" applyNumberFormat="1" applyFont="1" applyFill="1" applyAlignment="1">
      <alignment horizontal="center"/>
    </xf>
    <xf numFmtId="0" fontId="14" fillId="11" borderId="0" xfId="0" applyFont="1" applyFill="1" applyAlignment="1">
      <alignment horizontal="center"/>
    </xf>
    <xf numFmtId="10" fontId="11" fillId="0" borderId="0" xfId="0" applyNumberFormat="1" applyFont="1"/>
    <xf numFmtId="0" fontId="16" fillId="0" borderId="0" xfId="0" applyFont="1"/>
    <xf numFmtId="3" fontId="16" fillId="0" borderId="0" xfId="0" applyNumberFormat="1" applyFont="1"/>
    <xf numFmtId="3" fontId="16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3" fontId="16" fillId="0" borderId="0" xfId="0" applyNumberFormat="1" applyFont="1" applyBorder="1" applyAlignment="1"/>
    <xf numFmtId="3" fontId="16" fillId="0" borderId="0" xfId="0" applyNumberFormat="1" applyFont="1" applyAlignment="1"/>
    <xf numFmtId="0" fontId="16" fillId="0" borderId="0" xfId="0" applyFont="1" applyFill="1"/>
    <xf numFmtId="3" fontId="16" fillId="0" borderId="0" xfId="0" applyNumberFormat="1" applyFont="1" applyFill="1" applyAlignment="1">
      <alignment horizontal="right"/>
    </xf>
    <xf numFmtId="3" fontId="16" fillId="0" borderId="0" xfId="0" applyNumberFormat="1" applyFont="1" applyBorder="1" applyAlignment="1">
      <alignment horizontal="right"/>
    </xf>
    <xf numFmtId="164" fontId="16" fillId="0" borderId="0" xfId="0" applyNumberFormat="1" applyFont="1"/>
    <xf numFmtId="4" fontId="16" fillId="0" borderId="0" xfId="0" applyNumberFormat="1" applyFont="1"/>
    <xf numFmtId="2" fontId="11" fillId="0" borderId="0" xfId="0" applyNumberFormat="1" applyFont="1"/>
    <xf numFmtId="0" fontId="3" fillId="0" borderId="0" xfId="0" applyFont="1" applyBorder="1" applyAlignment="1">
      <alignment horizontal="left" wrapText="1"/>
    </xf>
    <xf numFmtId="0" fontId="14" fillId="0" borderId="0" xfId="0" applyFont="1" applyAlignment="1"/>
    <xf numFmtId="2" fontId="11" fillId="0" borderId="0" xfId="0" applyNumberFormat="1" applyFont="1" applyAlignment="1">
      <alignment horizontal="right"/>
    </xf>
    <xf numFmtId="0" fontId="17" fillId="0" borderId="0" xfId="0" applyFont="1" applyFill="1" applyAlignment="1">
      <alignment horizontal="right"/>
    </xf>
    <xf numFmtId="0" fontId="21" fillId="0" borderId="0" xfId="0" applyFont="1" applyFill="1"/>
    <xf numFmtId="3" fontId="16" fillId="0" borderId="0" xfId="0" applyNumberFormat="1" applyFont="1" applyFill="1" applyAlignment="1"/>
    <xf numFmtId="3" fontId="16" fillId="0" borderId="0" xfId="0" applyNumberFormat="1" applyFont="1" applyFill="1" applyBorder="1" applyAlignment="1"/>
    <xf numFmtId="164" fontId="16" fillId="0" borderId="0" xfId="0" applyNumberFormat="1" applyFont="1" applyFill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10" fontId="3" fillId="0" borderId="0" xfId="0" applyNumberFormat="1" applyFont="1"/>
    <xf numFmtId="165" fontId="11" fillId="0" borderId="0" xfId="0" applyNumberFormat="1" applyFont="1" applyFill="1" applyProtection="1">
      <protection locked="0"/>
    </xf>
    <xf numFmtId="165" fontId="11" fillId="0" borderId="0" xfId="0" applyNumberFormat="1" applyFont="1" applyFill="1"/>
    <xf numFmtId="165" fontId="11" fillId="2" borderId="0" xfId="0" applyNumberFormat="1" applyFont="1" applyFill="1" applyProtection="1">
      <protection locked="0"/>
    </xf>
    <xf numFmtId="2" fontId="11" fillId="6" borderId="0" xfId="0" applyNumberFormat="1" applyFont="1" applyFill="1"/>
    <xf numFmtId="0" fontId="8" fillId="0" borderId="0" xfId="0" quotePrefix="1" applyFont="1" applyFill="1" applyAlignment="1">
      <alignment horizontal="center"/>
    </xf>
    <xf numFmtId="4" fontId="3" fillId="0" borderId="0" xfId="0" applyNumberFormat="1" applyFont="1" applyFill="1"/>
    <xf numFmtId="2" fontId="3" fillId="0" borderId="0" xfId="0" applyNumberFormat="1" applyFont="1" applyFill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65" fontId="7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5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_Sheet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Line 11: Maximum Revenue with Exemptions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Member</a:t>
            </a:r>
          </a:p>
        </c:rich>
      </c:tx>
      <c:layout>
        <c:manualLayout>
          <c:xMode val="edge"/>
          <c:yMode val="edge"/>
          <c:x val="0.11640798631514344"/>
          <c:y val="2.14804507195221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6865441837091"/>
          <c:y val="0.17963949359271281"/>
          <c:w val="0.82355721009853611"/>
          <c:h val="0.71129345429215218"/>
        </c:manualLayout>
      </c:layout>
      <c:lineChart>
        <c:grouping val="standard"/>
        <c:varyColors val="0"/>
        <c:ser>
          <c:idx val="1"/>
          <c:order val="1"/>
          <c:tx>
            <c:strRef>
              <c:f>Survey!$AC$13</c:f>
              <c:strCache>
                <c:ptCount val="1"/>
                <c:pt idx="0">
                  <c:v>STATEWIDE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Survey!$AD$11:$AN$11</c:f>
              <c:strCache>
                <c:ptCount val="11"/>
                <c:pt idx="0">
                  <c:v>1993-94</c:v>
                </c:pt>
                <c:pt idx="1">
                  <c:v>1994-95</c:v>
                </c:pt>
                <c:pt idx="2">
                  <c:v>1995-96</c:v>
                </c:pt>
                <c:pt idx="3">
                  <c:v>1996-97</c:v>
                </c:pt>
                <c:pt idx="4">
                  <c:v>1997-98</c:v>
                </c:pt>
                <c:pt idx="5">
                  <c:v>1998-99</c:v>
                </c:pt>
                <c:pt idx="6">
                  <c:v>1999-00</c:v>
                </c:pt>
                <c:pt idx="7">
                  <c:v>2000-01</c:v>
                </c:pt>
                <c:pt idx="8">
                  <c:v>2001-02</c:v>
                </c:pt>
                <c:pt idx="9">
                  <c:v>2002-03</c:v>
                </c:pt>
                <c:pt idx="10">
                  <c:v>2003-04</c:v>
                </c:pt>
              </c:strCache>
            </c:strRef>
          </c:cat>
          <c:val>
            <c:numRef>
              <c:f>Survey!$AD$13:$AN$13</c:f>
              <c:numCache>
                <c:formatCode>#,##0.00</c:formatCode>
                <c:ptCount val="11"/>
                <c:pt idx="0">
                  <c:v>5795.5983272780222</c:v>
                </c:pt>
                <c:pt idx="1">
                  <c:v>5993.4008866410122</c:v>
                </c:pt>
                <c:pt idx="2">
                  <c:v>6208.2922960761689</c:v>
                </c:pt>
                <c:pt idx="3">
                  <c:v>6440.8539466948614</c:v>
                </c:pt>
                <c:pt idx="4">
                  <c:v>6664.5489669626759</c:v>
                </c:pt>
                <c:pt idx="5">
                  <c:v>6906.0764795648884</c:v>
                </c:pt>
                <c:pt idx="6">
                  <c:v>7158.1904075147986</c:v>
                </c:pt>
                <c:pt idx="7">
                  <c:v>7418.6121024726754</c:v>
                </c:pt>
                <c:pt idx="8">
                  <c:v>7667.184547233237</c:v>
                </c:pt>
                <c:pt idx="9">
                  <c:v>7931.026687123318</c:v>
                </c:pt>
                <c:pt idx="10" formatCode="0.00">
                  <c:v>8215.7909029019193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62-4533-946C-02EABD09C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79928"/>
        <c:axId val="1"/>
      </c:lineChart>
      <c:lineChart>
        <c:grouping val="standard"/>
        <c:varyColors val="0"/>
        <c:ser>
          <c:idx val="0"/>
          <c:order val="0"/>
          <c:tx>
            <c:strRef>
              <c:f>Survey!$AC$12</c:f>
              <c:strCache>
                <c:ptCount val="1"/>
                <c:pt idx="0">
                  <c:v>DISTRICT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Survey!$AD$11:$AN$11</c:f>
              <c:strCache>
                <c:ptCount val="11"/>
                <c:pt idx="0">
                  <c:v>1993-94</c:v>
                </c:pt>
                <c:pt idx="1">
                  <c:v>1994-95</c:v>
                </c:pt>
                <c:pt idx="2">
                  <c:v>1995-96</c:v>
                </c:pt>
                <c:pt idx="3">
                  <c:v>1996-97</c:v>
                </c:pt>
                <c:pt idx="4">
                  <c:v>1997-98</c:v>
                </c:pt>
                <c:pt idx="5">
                  <c:v>1998-99</c:v>
                </c:pt>
                <c:pt idx="6">
                  <c:v>1999-00</c:v>
                </c:pt>
                <c:pt idx="7">
                  <c:v>2000-01</c:v>
                </c:pt>
                <c:pt idx="8">
                  <c:v>2001-02</c:v>
                </c:pt>
                <c:pt idx="9">
                  <c:v>2002-03</c:v>
                </c:pt>
                <c:pt idx="10">
                  <c:v>2003-04</c:v>
                </c:pt>
              </c:strCache>
            </c:strRef>
          </c:cat>
          <c:val>
            <c:numRef>
              <c:f>Survey!$AD$12:$AN$12</c:f>
              <c:numCache>
                <c:formatCode>#,##0.00</c:formatCode>
                <c:ptCount val="11"/>
                <c:pt idx="0">
                  <c:v>5817.23</c:v>
                </c:pt>
                <c:pt idx="1">
                  <c:v>5992.87</c:v>
                </c:pt>
                <c:pt idx="2">
                  <c:v>6207.31</c:v>
                </c:pt>
                <c:pt idx="3">
                  <c:v>6440.85</c:v>
                </c:pt>
                <c:pt idx="4">
                  <c:v>6664.55</c:v>
                </c:pt>
                <c:pt idx="5">
                  <c:v>6906.08</c:v>
                </c:pt>
                <c:pt idx="6">
                  <c:v>7158.19</c:v>
                </c:pt>
                <c:pt idx="7">
                  <c:v>7418.61</c:v>
                </c:pt>
                <c:pt idx="8">
                  <c:v>7667.18</c:v>
                </c:pt>
                <c:pt idx="9">
                  <c:v>7931.03</c:v>
                </c:pt>
                <c:pt idx="10">
                  <c:v>8214.7099999999991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62-4533-946C-02EABD09C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8079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079928"/>
        <c:crosses val="autoZero"/>
        <c:crossBetween val="between"/>
        <c:majorUnit val="1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Line 11: Maximum Revenue Limit with Exemptions</a:t>
            </a:r>
          </a:p>
        </c:rich>
      </c:tx>
      <c:layout>
        <c:manualLayout>
          <c:xMode val="edge"/>
          <c:yMode val="edge"/>
          <c:x val="0.19725721784776903"/>
          <c:y val="3.7836544729964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6579685781043"/>
          <c:y val="0.13367424290764299"/>
          <c:w val="0.82733350638862468"/>
          <c:h val="0.73750328615730154"/>
        </c:manualLayout>
      </c:layout>
      <c:lineChart>
        <c:grouping val="standard"/>
        <c:varyColors val="0"/>
        <c:ser>
          <c:idx val="0"/>
          <c:order val="0"/>
          <c:tx>
            <c:strRef>
              <c:f>Survey!$AC$21</c:f>
              <c:strCache>
                <c:ptCount val="1"/>
                <c:pt idx="0">
                  <c:v>DISTRICT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Survey!$AD$20:$AN$20</c:f>
              <c:strCache>
                <c:ptCount val="11"/>
                <c:pt idx="0">
                  <c:v>1993-94</c:v>
                </c:pt>
                <c:pt idx="1">
                  <c:v>1994-95</c:v>
                </c:pt>
                <c:pt idx="2">
                  <c:v>1995-96</c:v>
                </c:pt>
                <c:pt idx="3">
                  <c:v>1996-97</c:v>
                </c:pt>
                <c:pt idx="4">
                  <c:v>1997-98</c:v>
                </c:pt>
                <c:pt idx="5">
                  <c:v>1998-99</c:v>
                </c:pt>
                <c:pt idx="6">
                  <c:v>1999-00</c:v>
                </c:pt>
                <c:pt idx="7">
                  <c:v>2000-01</c:v>
                </c:pt>
                <c:pt idx="8">
                  <c:v>2001-02</c:v>
                </c:pt>
                <c:pt idx="9">
                  <c:v>2002-03</c:v>
                </c:pt>
                <c:pt idx="10">
                  <c:v>2003-04</c:v>
                </c:pt>
              </c:strCache>
            </c:strRef>
          </c:cat>
          <c:val>
            <c:numRef>
              <c:f>Survey!$AD$21:$AN$21</c:f>
              <c:numCache>
                <c:formatCode>"$"#,##0</c:formatCode>
                <c:ptCount val="11"/>
                <c:pt idx="0">
                  <c:v>4633691830.9466438</c:v>
                </c:pt>
                <c:pt idx="1">
                  <c:v>4865181127.2881336</c:v>
                </c:pt>
                <c:pt idx="2">
                  <c:v>5121722718.3999996</c:v>
                </c:pt>
                <c:pt idx="3">
                  <c:v>5385146458</c:v>
                </c:pt>
                <c:pt idx="4">
                  <c:v>5634662886</c:v>
                </c:pt>
                <c:pt idx="5">
                  <c:v>5896746496</c:v>
                </c:pt>
                <c:pt idx="6">
                  <c:v>6129823299</c:v>
                </c:pt>
                <c:pt idx="7">
                  <c:v>6374902403</c:v>
                </c:pt>
                <c:pt idx="8">
                  <c:v>6603017668</c:v>
                </c:pt>
                <c:pt idx="9">
                  <c:v>6844182583</c:v>
                </c:pt>
                <c:pt idx="10">
                  <c:v>7095077651.4557972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1-4537-AB2C-E940C5421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487312"/>
        <c:axId val="1"/>
      </c:lineChart>
      <c:catAx>
        <c:axId val="61748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4873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Line 6: Current 3-Year Membership</a:t>
            </a:r>
          </a:p>
        </c:rich>
      </c:tx>
      <c:layout>
        <c:manualLayout>
          <c:xMode val="edge"/>
          <c:yMode val="edge"/>
          <c:x val="0.25761634820359153"/>
          <c:y val="5.1592761431136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037418874254046E-2"/>
          <c:y val="0.15483955414664083"/>
          <c:w val="0.85862393759002575"/>
          <c:h val="0.72202092920203154"/>
        </c:manualLayout>
      </c:layout>
      <c:lineChart>
        <c:grouping val="standard"/>
        <c:varyColors val="0"/>
        <c:ser>
          <c:idx val="0"/>
          <c:order val="0"/>
          <c:tx>
            <c:strRef>
              <c:f>Survey!$AC$41</c:f>
              <c:strCache>
                <c:ptCount val="1"/>
                <c:pt idx="0">
                  <c:v>DISTRICT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Survey!$AD$40:$AN$40</c:f>
              <c:strCache>
                <c:ptCount val="11"/>
                <c:pt idx="0">
                  <c:v>1993-94</c:v>
                </c:pt>
                <c:pt idx="1">
                  <c:v>1994-95</c:v>
                </c:pt>
                <c:pt idx="2">
                  <c:v>1995-96</c:v>
                </c:pt>
                <c:pt idx="3">
                  <c:v>1996-97</c:v>
                </c:pt>
                <c:pt idx="4">
                  <c:v>1997-98</c:v>
                </c:pt>
                <c:pt idx="5">
                  <c:v>1998-99</c:v>
                </c:pt>
                <c:pt idx="6">
                  <c:v>1999-00</c:v>
                </c:pt>
                <c:pt idx="7">
                  <c:v>2000-01</c:v>
                </c:pt>
                <c:pt idx="8">
                  <c:v>2001-02</c:v>
                </c:pt>
                <c:pt idx="9">
                  <c:v>2002-03</c:v>
                </c:pt>
                <c:pt idx="10">
                  <c:v>2003-04</c:v>
                </c:pt>
              </c:strCache>
            </c:strRef>
          </c:cat>
          <c:val>
            <c:numRef>
              <c:f>Survey!$AD$41:$AN$41</c:f>
              <c:numCache>
                <c:formatCode>#,##0</c:formatCode>
                <c:ptCount val="11"/>
                <c:pt idx="0">
                  <c:v>796546</c:v>
                </c:pt>
                <c:pt idx="1">
                  <c:v>811828</c:v>
                </c:pt>
                <c:pt idx="2">
                  <c:v>825112</c:v>
                </c:pt>
                <c:pt idx="3">
                  <c:v>836092</c:v>
                </c:pt>
                <c:pt idx="4">
                  <c:v>845468</c:v>
                </c:pt>
                <c:pt idx="5">
                  <c:v>853849</c:v>
                </c:pt>
                <c:pt idx="6">
                  <c:v>856337</c:v>
                </c:pt>
                <c:pt idx="7">
                  <c:v>859312</c:v>
                </c:pt>
                <c:pt idx="8">
                  <c:v>861205</c:v>
                </c:pt>
                <c:pt idx="9">
                  <c:v>862963</c:v>
                </c:pt>
                <c:pt idx="10">
                  <c:v>863704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A7-47F8-812A-2EB9DF329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482392"/>
        <c:axId val="1"/>
      </c:lineChart>
      <c:catAx>
        <c:axId val="61748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4823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Levy Rate (dollars per $1,000 of equalized value)</a:t>
            </a:r>
          </a:p>
        </c:rich>
      </c:tx>
      <c:layout>
        <c:manualLayout>
          <c:xMode val="edge"/>
          <c:yMode val="edge"/>
          <c:x val="8.8861483374180872E-2"/>
          <c:y val="6.68650629197666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353320488327535E-2"/>
          <c:y val="0.18555981518398268"/>
          <c:w val="0.84814693817695952"/>
          <c:h val="0.69376679312207068"/>
        </c:manualLayout>
      </c:layout>
      <c:lineChart>
        <c:grouping val="standard"/>
        <c:varyColors val="0"/>
        <c:ser>
          <c:idx val="0"/>
          <c:order val="0"/>
          <c:tx>
            <c:strRef>
              <c:f>Survey!$AC$47</c:f>
              <c:strCache>
                <c:ptCount val="1"/>
                <c:pt idx="0">
                  <c:v>DISTRICT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Survey!$AD$46:$AN$46</c:f>
              <c:strCache>
                <c:ptCount val="11"/>
                <c:pt idx="0">
                  <c:v>1993-94</c:v>
                </c:pt>
                <c:pt idx="1">
                  <c:v>1994-95</c:v>
                </c:pt>
                <c:pt idx="2">
                  <c:v>1995-96</c:v>
                </c:pt>
                <c:pt idx="3">
                  <c:v>1996-97</c:v>
                </c:pt>
                <c:pt idx="4">
                  <c:v>1997-98</c:v>
                </c:pt>
                <c:pt idx="5">
                  <c:v>1998-99</c:v>
                </c:pt>
                <c:pt idx="6">
                  <c:v>1999-00</c:v>
                </c:pt>
                <c:pt idx="7">
                  <c:v>2000-01</c:v>
                </c:pt>
                <c:pt idx="8">
                  <c:v>2001-02</c:v>
                </c:pt>
                <c:pt idx="9">
                  <c:v>2002-03</c:v>
                </c:pt>
                <c:pt idx="10">
                  <c:v>2003-04</c:v>
                </c:pt>
              </c:strCache>
            </c:strRef>
          </c:cat>
          <c:val>
            <c:numRef>
              <c:f>Survey!$AD$47:$AN$47</c:f>
              <c:numCache>
                <c:formatCode>0.00</c:formatCode>
                <c:ptCount val="11"/>
                <c:pt idx="0">
                  <c:v>16.72</c:v>
                </c:pt>
                <c:pt idx="1">
                  <c:v>15.53</c:v>
                </c:pt>
                <c:pt idx="2">
                  <c:v>14.4</c:v>
                </c:pt>
                <c:pt idx="3">
                  <c:v>11.18</c:v>
                </c:pt>
                <c:pt idx="4">
                  <c:v>10.68</c:v>
                </c:pt>
                <c:pt idx="5">
                  <c:v>10.56</c:v>
                </c:pt>
                <c:pt idx="6">
                  <c:v>10.08</c:v>
                </c:pt>
                <c:pt idx="7">
                  <c:v>9.84</c:v>
                </c:pt>
                <c:pt idx="8">
                  <c:v>9.49</c:v>
                </c:pt>
                <c:pt idx="9">
                  <c:v>9.17</c:v>
                </c:pt>
                <c:pt idx="10">
                  <c:v>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BF-4A4C-AE2F-3639D11C83EF}"/>
            </c:ext>
          </c:extLst>
        </c:ser>
        <c:ser>
          <c:idx val="1"/>
          <c:order val="1"/>
          <c:tx>
            <c:strRef>
              <c:f>Survey!$AC$51</c:f>
              <c:strCache>
                <c:ptCount val="1"/>
                <c:pt idx="0">
                  <c:v>STATEWIDE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Survey!$AD$46:$AN$46</c:f>
              <c:strCache>
                <c:ptCount val="11"/>
                <c:pt idx="0">
                  <c:v>1993-94</c:v>
                </c:pt>
                <c:pt idx="1">
                  <c:v>1994-95</c:v>
                </c:pt>
                <c:pt idx="2">
                  <c:v>1995-96</c:v>
                </c:pt>
                <c:pt idx="3">
                  <c:v>1996-97</c:v>
                </c:pt>
                <c:pt idx="4">
                  <c:v>1997-98</c:v>
                </c:pt>
                <c:pt idx="5">
                  <c:v>1998-99</c:v>
                </c:pt>
                <c:pt idx="6">
                  <c:v>1999-00</c:v>
                </c:pt>
                <c:pt idx="7">
                  <c:v>2000-01</c:v>
                </c:pt>
                <c:pt idx="8">
                  <c:v>2001-02</c:v>
                </c:pt>
                <c:pt idx="9">
                  <c:v>2002-03</c:v>
                </c:pt>
                <c:pt idx="10">
                  <c:v>2003-04</c:v>
                </c:pt>
              </c:strCache>
            </c:strRef>
          </c:cat>
          <c:val>
            <c:numRef>
              <c:f>Survey!$AD$51:$AN$51</c:f>
              <c:numCache>
                <c:formatCode>0.00</c:formatCode>
                <c:ptCount val="11"/>
                <c:pt idx="0">
                  <c:v>17.760000000000002</c:v>
                </c:pt>
                <c:pt idx="1">
                  <c:v>16.489999999999998</c:v>
                </c:pt>
                <c:pt idx="2">
                  <c:v>15.29</c:v>
                </c:pt>
                <c:pt idx="3">
                  <c:v>11.88</c:v>
                </c:pt>
                <c:pt idx="4">
                  <c:v>11.34</c:v>
                </c:pt>
                <c:pt idx="5">
                  <c:v>11.22</c:v>
                </c:pt>
                <c:pt idx="6">
                  <c:v>10.71</c:v>
                </c:pt>
                <c:pt idx="7">
                  <c:v>10.48</c:v>
                </c:pt>
                <c:pt idx="8">
                  <c:v>10.07</c:v>
                </c:pt>
                <c:pt idx="9">
                  <c:v>9.75</c:v>
                </c:pt>
                <c:pt idx="10">
                  <c:v>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BF-4A4C-AE2F-3639D11C8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232768"/>
        <c:axId val="1"/>
      </c:lineChart>
      <c:catAx>
        <c:axId val="70023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0232768"/>
        <c:crosses val="autoZero"/>
        <c:crossBetween val="between"/>
        <c:majorUnit val="2"/>
        <c:minorUnit val="0.4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  <c:userShapes r:id="rId1"/>
</c:chartSpace>
</file>

<file path=xl/ctrlProps/ctrlProp1.xml><?xml version="1.0" encoding="utf-8"?>
<formControlPr xmlns="http://schemas.microsoft.com/office/spreadsheetml/2009/9/main" objectType="Drop" dropLines="15" dropStyle="combo" dx="31" fmlaLink="Data9400!$A$1" fmlaRange="Data9400!$A$7:$A$437" noThreeD="1" sel="431" val="416"/>
</file>

<file path=xl/ctrlProps/ctrlProp2.xml><?xml version="1.0" encoding="utf-8"?>
<formControlPr xmlns="http://schemas.microsoft.com/office/spreadsheetml/2009/9/main" objectType="Drop" dropLines="15" dropStyle="combo" dx="31" fmlaLink="Data9400!$A$1" fmlaRange="Data9400!$B$7:$B$437" noThreeD="1" sel="431" val="416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31750</xdr:colOff>
      <xdr:row>2</xdr:row>
      <xdr:rowOff>114300</xdr:rowOff>
    </xdr:from>
    <xdr:to>
      <xdr:col>19</xdr:col>
      <xdr:colOff>628650</xdr:colOff>
      <xdr:row>25</xdr:row>
      <xdr:rowOff>120650</xdr:rowOff>
    </xdr:to>
    <xdr:graphicFrame macro="">
      <xdr:nvGraphicFramePr>
        <xdr:cNvPr id="1599645" name="Chart 4">
          <a:extLst>
            <a:ext uri="{FF2B5EF4-FFF2-40B4-BE49-F238E27FC236}">
              <a16:creationId xmlns:a16="http://schemas.microsoft.com/office/drawing/2014/main" id="{00000000-0008-0000-0000-00009D68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88900</xdr:colOff>
      <xdr:row>2</xdr:row>
      <xdr:rowOff>114300</xdr:rowOff>
    </xdr:from>
    <xdr:to>
      <xdr:col>27</xdr:col>
      <xdr:colOff>742950</xdr:colOff>
      <xdr:row>25</xdr:row>
      <xdr:rowOff>107950</xdr:rowOff>
    </xdr:to>
    <xdr:graphicFrame macro="">
      <xdr:nvGraphicFramePr>
        <xdr:cNvPr id="1599646" name="Chart 5">
          <a:extLst>
            <a:ext uri="{FF2B5EF4-FFF2-40B4-BE49-F238E27FC236}">
              <a16:creationId xmlns:a16="http://schemas.microsoft.com/office/drawing/2014/main" id="{00000000-0008-0000-0000-00009E68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88900</xdr:colOff>
      <xdr:row>26</xdr:row>
      <xdr:rowOff>38100</xdr:rowOff>
    </xdr:from>
    <xdr:to>
      <xdr:col>27</xdr:col>
      <xdr:colOff>730250</xdr:colOff>
      <xdr:row>46</xdr:row>
      <xdr:rowOff>31750</xdr:rowOff>
    </xdr:to>
    <xdr:graphicFrame macro="">
      <xdr:nvGraphicFramePr>
        <xdr:cNvPr id="1599647" name="Chart 6">
          <a:extLst>
            <a:ext uri="{FF2B5EF4-FFF2-40B4-BE49-F238E27FC236}">
              <a16:creationId xmlns:a16="http://schemas.microsoft.com/office/drawing/2014/main" id="{00000000-0008-0000-0000-00009F68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38100</xdr:colOff>
      <xdr:row>26</xdr:row>
      <xdr:rowOff>19050</xdr:rowOff>
    </xdr:from>
    <xdr:to>
      <xdr:col>19</xdr:col>
      <xdr:colOff>647700</xdr:colOff>
      <xdr:row>46</xdr:row>
      <xdr:rowOff>12700</xdr:rowOff>
    </xdr:to>
    <xdr:graphicFrame macro="">
      <xdr:nvGraphicFramePr>
        <xdr:cNvPr id="1599648" name="Chart 7">
          <a:extLst>
            <a:ext uri="{FF2B5EF4-FFF2-40B4-BE49-F238E27FC236}">
              <a16:creationId xmlns:a16="http://schemas.microsoft.com/office/drawing/2014/main" id="{00000000-0008-0000-0000-0000A0681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831850</xdr:colOff>
          <xdr:row>0</xdr:row>
          <xdr:rowOff>76200</xdr:rowOff>
        </xdr:from>
        <xdr:to>
          <xdr:col>11</xdr:col>
          <xdr:colOff>831850</xdr:colOff>
          <xdr:row>1</xdr:row>
          <xdr:rowOff>158750</xdr:rowOff>
        </xdr:to>
        <xdr:sp macro="" textlink="">
          <xdr:nvSpPr>
            <xdr:cNvPr id="520194" name="Drop Down 2" hidden="1">
              <a:extLst>
                <a:ext uri="{63B3BB69-23CF-44E3-9099-C40C66FF867C}">
                  <a14:compatExt spid="_x0000_s520194"/>
                </a:ext>
                <a:ext uri="{FF2B5EF4-FFF2-40B4-BE49-F238E27FC236}">
                  <a16:creationId xmlns:a16="http://schemas.microsoft.com/office/drawing/2014/main" id="{00000000-0008-0000-0000-000002F007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711200</xdr:colOff>
          <xdr:row>0</xdr:row>
          <xdr:rowOff>95250</xdr:rowOff>
        </xdr:from>
        <xdr:to>
          <xdr:col>10</xdr:col>
          <xdr:colOff>673100</xdr:colOff>
          <xdr:row>1</xdr:row>
          <xdr:rowOff>184150</xdr:rowOff>
        </xdr:to>
        <xdr:sp macro="" textlink="">
          <xdr:nvSpPr>
            <xdr:cNvPr id="1599653" name="Drop Down 1189" hidden="1">
              <a:extLst>
                <a:ext uri="{63B3BB69-23CF-44E3-9099-C40C66FF867C}">
                  <a14:compatExt spid="_x0000_s1599653"/>
                </a:ext>
                <a:ext uri="{FF2B5EF4-FFF2-40B4-BE49-F238E27FC236}">
                  <a16:creationId xmlns:a16="http://schemas.microsoft.com/office/drawing/2014/main" id="{00000000-0008-0000-0000-0000A5681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0.73333</cdr:x>
      <cdr:y>0.01057</cdr:y>
    </cdr:from>
    <cdr:to>
      <cdr:x>0.96529</cdr:x>
      <cdr:y>0.17936</cdr:y>
    </cdr:to>
    <cdr:sp macro="" textlink="">
      <cdr:nvSpPr>
        <cdr:cNvPr id="2060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7549" y="39665"/>
          <a:ext cx="1418167" cy="550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rgbClr val="000080"/>
              </a:solidFill>
              <a:latin typeface="Arial"/>
              <a:cs typeface="Arial"/>
            </a:rPr>
            <a:t>♦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25" b="0" i="0" strike="noStrike">
              <a:solidFill>
                <a:srgbClr val="000000"/>
              </a:solidFill>
              <a:latin typeface="Arial"/>
              <a:cs typeface="Arial"/>
            </a:rPr>
            <a:t>District</a:t>
          </a:r>
        </a:p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rgbClr val="FF0000"/>
              </a:solidFill>
              <a:latin typeface="Arial"/>
              <a:cs typeface="Arial"/>
            </a:rPr>
            <a:t>■</a:t>
          </a: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825" b="0" i="0" strike="noStrike">
              <a:solidFill>
                <a:srgbClr val="000000"/>
              </a:solidFill>
              <a:latin typeface="Arial"/>
              <a:cs typeface="Arial"/>
            </a:rPr>
            <a:t>State Average    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chart">
          <a:extLst xmlns:a="http://schemas.openxmlformats.org/drawingml/2006/main">
            <a:ext uri="{FF2B5EF4-FFF2-40B4-BE49-F238E27FC236}">
              <a16:creationId xmlns:a16="http://schemas.microsoft.com/office/drawing/2014/main" id="{8C2E5A6B-E37E-1BBF-EF83-3B5CDB0C122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0.72329</cdr:x>
      <cdr:y>0.0542</cdr:y>
    </cdr:from>
    <cdr:to>
      <cdr:x>0.94096</cdr:x>
      <cdr:y>0.17962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06660" y="274925"/>
          <a:ext cx="2420601" cy="621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solidFill>
            <a:srgbClr val="000000"/>
          </a:solidFill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rgbClr val="000080"/>
              </a:solidFill>
              <a:latin typeface="Arial"/>
              <a:cs typeface="Arial"/>
            </a:rPr>
            <a:t>♦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25" b="0" i="0" strike="noStrike">
              <a:solidFill>
                <a:srgbClr val="000000"/>
              </a:solidFill>
              <a:latin typeface="Arial"/>
              <a:cs typeface="Arial"/>
            </a:rPr>
            <a:t>District</a:t>
          </a:r>
        </a:p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rgbClr val="FF0000"/>
              </a:solidFill>
              <a:latin typeface="Arial"/>
              <a:cs typeface="Arial"/>
            </a:rPr>
            <a:t>■</a:t>
          </a:r>
          <a:r>
            <a:rPr lang="en-US" sz="6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825" b="0" i="0" strike="noStrike">
              <a:solidFill>
                <a:srgbClr val="000000"/>
              </a:solidFill>
              <a:latin typeface="Arial"/>
              <a:cs typeface="Arial"/>
            </a:rPr>
            <a:t>State Ave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2.dpi.state.wi.us/safr_ro/all_mill_rate.asp?year=2012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FF00"/>
  </sheetPr>
  <dimension ref="A1:AZ93"/>
  <sheetViews>
    <sheetView tabSelected="1" zoomScale="69" zoomScaleNormal="69" workbookViewId="0">
      <selection activeCell="M2" sqref="M2"/>
    </sheetView>
  </sheetViews>
  <sheetFormatPr defaultColWidth="9.1796875" defaultRowHeight="15.5" x14ac:dyDescent="0.35"/>
  <cols>
    <col min="1" max="1" width="48.7265625" style="1" customWidth="1"/>
    <col min="2" max="12" width="14.7265625" style="1" customWidth="1"/>
    <col min="13" max="28" width="11.1796875" style="1" customWidth="1"/>
    <col min="29" max="29" width="14.81640625" style="2" bestFit="1" customWidth="1"/>
    <col min="30" max="39" width="16.453125" style="2" customWidth="1"/>
    <col min="40" max="41" width="17" style="2" customWidth="1"/>
    <col min="42" max="44" width="9.1796875" style="2"/>
    <col min="45" max="52" width="9.1796875" style="4"/>
    <col min="53" max="16384" width="9.1796875" style="1"/>
  </cols>
  <sheetData>
    <row r="1" spans="1:52" s="4" customFormat="1" x14ac:dyDescent="0.35">
      <c r="A1" s="113" t="s">
        <v>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 t="str">
        <f>A3</f>
        <v>STATEWIDE</v>
      </c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2" s="4" customFormat="1" x14ac:dyDescent="0.35">
      <c r="A2" s="113" t="s">
        <v>649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7"/>
      <c r="N2" s="1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2" s="4" customFormat="1" x14ac:dyDescent="0.35">
      <c r="A3" s="113" t="str">
        <f>INDEX(Data9400!$B$7:$B$437,Data9400!$A$1)</f>
        <v>STATEWIDE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7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52" x14ac:dyDescent="0.35">
      <c r="A4" s="116">
        <f>INDEX(Data9400!$A$7:$A$437,Data9400!$A$1)</f>
        <v>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AN4" s="13"/>
      <c r="AO4" s="13"/>
    </row>
    <row r="5" spans="1:52" x14ac:dyDescent="0.35">
      <c r="M5" s="20"/>
    </row>
    <row r="7" spans="1:52" s="2" customFormat="1" x14ac:dyDescent="0.35">
      <c r="A7" s="82"/>
      <c r="B7" s="97" t="s">
        <v>638</v>
      </c>
      <c r="C7" s="97" t="s">
        <v>637</v>
      </c>
      <c r="D7" s="97" t="s">
        <v>636</v>
      </c>
      <c r="E7" s="97" t="s">
        <v>635</v>
      </c>
      <c r="F7" s="97" t="s">
        <v>634</v>
      </c>
      <c r="G7" s="97" t="s">
        <v>633</v>
      </c>
      <c r="H7" s="97" t="s">
        <v>632</v>
      </c>
      <c r="I7" s="97" t="s">
        <v>631</v>
      </c>
      <c r="J7" s="97" t="s">
        <v>630</v>
      </c>
      <c r="K7" s="97" t="s">
        <v>15</v>
      </c>
      <c r="L7" s="97" t="s">
        <v>16</v>
      </c>
      <c r="AS7" s="4"/>
      <c r="AT7" s="4"/>
      <c r="AU7" s="4"/>
      <c r="AV7" s="4"/>
      <c r="AW7" s="4"/>
      <c r="AX7" s="4"/>
      <c r="AY7" s="4"/>
      <c r="AZ7" s="4"/>
    </row>
    <row r="8" spans="1:52" s="2" customFormat="1" x14ac:dyDescent="0.35">
      <c r="A8" s="82"/>
      <c r="B8" s="83"/>
      <c r="C8" s="83"/>
      <c r="D8" s="83"/>
      <c r="E8" s="83"/>
      <c r="F8" s="83"/>
      <c r="G8" s="83"/>
      <c r="H8" s="83"/>
      <c r="I8" s="83"/>
      <c r="J8" s="83"/>
      <c r="K8" s="84"/>
      <c r="L8" s="85"/>
      <c r="AS8" s="4"/>
      <c r="AT8" s="4"/>
      <c r="AU8" s="4"/>
      <c r="AV8" s="4"/>
      <c r="AW8" s="4"/>
      <c r="AX8" s="4"/>
      <c r="AY8" s="4"/>
      <c r="AZ8" s="4"/>
    </row>
    <row r="9" spans="1:52" s="2" customFormat="1" x14ac:dyDescent="0.35">
      <c r="A9" s="82" t="s">
        <v>2</v>
      </c>
      <c r="B9" s="86">
        <f>INDEX(Data9400!$C$7:$C$437,Data9400!$A$1)</f>
        <v>4371052389.9499989</v>
      </c>
      <c r="C9" s="86">
        <f>INDEX(Data9400!$P$7:$P$437,Data9400!$A$1)</f>
        <v>4608836030</v>
      </c>
      <c r="D9" s="86">
        <f>INDEX(Data9400!$AD$7:$AD$437,Data9400!$A$1)</f>
        <v>4858290852</v>
      </c>
      <c r="E9" s="86">
        <f>INDEX(Data9400!$AY$7:$AY$437,Data9400!$A$1)</f>
        <v>5110664118</v>
      </c>
      <c r="F9" s="86">
        <f>INDEX(Data9400!$BV$7:$BV$437,Data9400!$A$1)</f>
        <v>5375248928</v>
      </c>
      <c r="G9" s="86">
        <f>INDEX(Data9400!$CT$7:$CT$437,Data9400!$A$1)</f>
        <v>5622775050</v>
      </c>
      <c r="H9" s="86">
        <f>INDEX(Data9400!$DU$7:$DU$437,Data9400!$A$1)</f>
        <v>5869717995</v>
      </c>
      <c r="I9" s="86">
        <f>INDEX(Data0104!$C$7:$C$437,Data0104!$A$1)</f>
        <v>6097644460</v>
      </c>
      <c r="J9" s="86">
        <f>INDEX(Data0104!$AI$7:$AI$437,Data0104!$A$1)</f>
        <v>6308230622</v>
      </c>
      <c r="K9" s="86">
        <f>INDEX(Data0104!$BK$7:$BK$437,Data0104!$A$1)</f>
        <v>6544576145</v>
      </c>
      <c r="L9" s="86">
        <f>INDEX(Data0104!$CL$7:$CL$437,Data0104!$A$1)</f>
        <v>6782839522</v>
      </c>
      <c r="M9" s="22"/>
      <c r="AS9" s="4"/>
      <c r="AT9" s="4"/>
      <c r="AU9" s="4"/>
      <c r="AV9" s="4"/>
      <c r="AW9" s="4"/>
      <c r="AX9" s="4"/>
      <c r="AY9" s="4"/>
      <c r="AZ9" s="4"/>
    </row>
    <row r="10" spans="1:52" s="2" customFormat="1" x14ac:dyDescent="0.35">
      <c r="A10" s="82" t="s">
        <v>3</v>
      </c>
      <c r="B10" s="86">
        <f>INDEX(Data9400!$D$7:$D$437,Data9400!$A$1)</f>
        <v>780464</v>
      </c>
      <c r="C10" s="86">
        <f>INDEX(Data9400!$Q$7:$Q$437,Data9400!$A$1)</f>
        <v>796555</v>
      </c>
      <c r="D10" s="86">
        <f>INDEX(Data9400!$AE$7:$AE$437,Data9400!$A$1)</f>
        <v>811828</v>
      </c>
      <c r="E10" s="86">
        <f>INDEX(Data9400!$AZ$7:$AZ$437,Data9400!$A$1)</f>
        <v>824162</v>
      </c>
      <c r="F10" s="86">
        <f>INDEX(Data9400!$BW$7:$BW$437,Data9400!$A$1)</f>
        <v>836393</v>
      </c>
      <c r="G10" s="86">
        <f>INDEX(Data9400!$CU$7:$CU$437,Data9400!$A$1)</f>
        <v>845366</v>
      </c>
      <c r="H10" s="86">
        <f>INDEX(Data9400!$DV$7:$DV$437,Data9400!$A$1)</f>
        <v>852347</v>
      </c>
      <c r="I10" s="86">
        <f>INDEX(Data0104!$D$7:$D$437,Data0104!$A$1)</f>
        <v>856337</v>
      </c>
      <c r="J10" s="86">
        <f>INDEX(Data0104!$AJ$7:$AJ$437,Data0104!$A$1)</f>
        <v>859312</v>
      </c>
      <c r="K10" s="86">
        <f>INDEX(Data0104!$BL$7:$BL$437,Data0104!$A$1)</f>
        <v>861208</v>
      </c>
      <c r="L10" s="86">
        <f>INDEX(Data0104!$CM$7:$CM$437,Data0104!$A$1)</f>
        <v>862964</v>
      </c>
      <c r="AC10" s="14" t="s">
        <v>465</v>
      </c>
      <c r="AS10" s="4"/>
      <c r="AT10" s="4"/>
      <c r="AU10" s="4"/>
      <c r="AV10" s="4"/>
      <c r="AW10" s="4"/>
      <c r="AX10" s="4"/>
      <c r="AY10" s="4"/>
      <c r="AZ10" s="4"/>
    </row>
    <row r="11" spans="1:52" s="6" customFormat="1" x14ac:dyDescent="0.35">
      <c r="A11" s="88" t="s">
        <v>740</v>
      </c>
      <c r="B11" s="99">
        <f>ROUND((B9/B10),2)</f>
        <v>5600.58</v>
      </c>
      <c r="C11" s="99">
        <f>ROUND((C9/C10),2)</f>
        <v>5785.96</v>
      </c>
      <c r="D11" s="99">
        <f>ROUND((D9/D10),2)</f>
        <v>5984.38</v>
      </c>
      <c r="E11" s="99">
        <f t="shared" ref="E11:L11" si="0">ROUND((E9/E10),2)</f>
        <v>6201.04</v>
      </c>
      <c r="F11" s="99">
        <f t="shared" si="0"/>
        <v>6426.7</v>
      </c>
      <c r="G11" s="99">
        <f t="shared" si="0"/>
        <v>6651.29</v>
      </c>
      <c r="H11" s="99">
        <f t="shared" si="0"/>
        <v>6886.54</v>
      </c>
      <c r="I11" s="99">
        <f t="shared" si="0"/>
        <v>7120.61</v>
      </c>
      <c r="J11" s="99">
        <f t="shared" si="0"/>
        <v>7341.02</v>
      </c>
      <c r="K11" s="99">
        <f t="shared" si="0"/>
        <v>7599.3</v>
      </c>
      <c r="L11" s="99">
        <f t="shared" si="0"/>
        <v>7859.93</v>
      </c>
      <c r="AD11" s="109" t="str">
        <f>B7</f>
        <v>1993-94</v>
      </c>
      <c r="AE11" s="109" t="str">
        <f t="shared" ref="AE11:AN11" si="1">C7</f>
        <v>1994-95</v>
      </c>
      <c r="AF11" s="109" t="str">
        <f t="shared" si="1"/>
        <v>1995-96</v>
      </c>
      <c r="AG11" s="109" t="str">
        <f t="shared" si="1"/>
        <v>1996-97</v>
      </c>
      <c r="AH11" s="109" t="str">
        <f t="shared" si="1"/>
        <v>1997-98</v>
      </c>
      <c r="AI11" s="109" t="str">
        <f t="shared" si="1"/>
        <v>1998-99</v>
      </c>
      <c r="AJ11" s="109" t="str">
        <f t="shared" si="1"/>
        <v>1999-00</v>
      </c>
      <c r="AK11" s="109" t="str">
        <f t="shared" si="1"/>
        <v>2000-01</v>
      </c>
      <c r="AL11" s="109" t="str">
        <f t="shared" si="1"/>
        <v>2001-02</v>
      </c>
      <c r="AM11" s="109" t="str">
        <f t="shared" si="1"/>
        <v>2002-03</v>
      </c>
      <c r="AN11" s="109" t="str">
        <f t="shared" si="1"/>
        <v>2003-04</v>
      </c>
      <c r="AS11" s="8"/>
      <c r="AT11" s="8"/>
      <c r="AU11" s="8"/>
      <c r="AV11" s="8"/>
      <c r="AW11" s="8"/>
      <c r="AX11" s="8"/>
      <c r="AY11" s="8"/>
      <c r="AZ11" s="8"/>
    </row>
    <row r="12" spans="1:52" s="6" customFormat="1" x14ac:dyDescent="0.35">
      <c r="A12" s="88" t="s">
        <v>4</v>
      </c>
      <c r="B12" s="100">
        <f>INDEX(Data9400!$F$7:$F$437,Data9400!$A$1)</f>
        <v>194.646884507165</v>
      </c>
      <c r="C12" s="100">
        <f>INDEX(Data9400!$S$7:$S$437,Data9400!$A$1)</f>
        <v>194.52731540194969</v>
      </c>
      <c r="D12" s="100">
        <f>INDEX(Data9400!$AG$7:$AG$437,Data9400!$A$1)+INDEX(Data9400!$AH$7:$AH$437,Data9400!$A$1)</f>
        <v>208.69887826137543</v>
      </c>
      <c r="E12" s="100">
        <f>INDEX(Data9400!$BB$7:$BB$437,Data9400!$A$1)+INDEX(Data9400!$BC7:$BC437,Data9400!$A$1)</f>
        <v>215.44486885414523</v>
      </c>
      <c r="F12" s="100">
        <f>INDEX(Data9400!$BY$7:$BY$437,Data9400!$A$1)+INDEX(Data9400!$BZ7:$BZ437,Data9400!$A$1)</f>
        <v>213.32012544531548</v>
      </c>
      <c r="G12" s="100">
        <f>INDEX(Data9400!$CW$7:$CW$437,Data9400!$A$1)+INDEX(Data9400!$CX7:$CX437,Data9400!$A$1)</f>
        <v>211.41165906383895</v>
      </c>
      <c r="H12" s="100">
        <f>INDEX(Data9400!$DX$7:$DX$437,Data9400!$A$1)+INDEX(Data9400!$DY7:$DY437,Data9400!$A$1)</f>
        <v>215.22658177796811</v>
      </c>
      <c r="I12" s="100">
        <f>INDEX(Data0104!$F$7:$F$437,Data0104!$A$1)+INDEX(Data0104!$G$7:$G$437,Data0104!$A$1)</f>
        <v>221.50766406148171</v>
      </c>
      <c r="J12" s="100">
        <f>INDEX(Data0104!$AL$7:$AL$437,Data0104!$A$1)</f>
        <v>227.99991451300579</v>
      </c>
      <c r="K12" s="100">
        <f>INDEX(Data0104!$BN$7:$BN$437,Data0104!$A$1)</f>
        <v>231.14501445643813</v>
      </c>
      <c r="L12" s="100">
        <f>INDEX(Data0104!$CO$7:$CO$437,Data0104!$A$1)</f>
        <v>245.77330513207957</v>
      </c>
      <c r="AC12" s="6" t="s">
        <v>463</v>
      </c>
      <c r="AD12" s="110">
        <f>ROUND(B32/B14,2)</f>
        <v>5817.23</v>
      </c>
      <c r="AE12" s="110">
        <f t="shared" ref="AE12:AN12" si="2">ROUND(C32/C14,2)</f>
        <v>5992.87</v>
      </c>
      <c r="AF12" s="110">
        <f t="shared" si="2"/>
        <v>6207.31</v>
      </c>
      <c r="AG12" s="110">
        <f t="shared" si="2"/>
        <v>6440.85</v>
      </c>
      <c r="AH12" s="110">
        <f t="shared" si="2"/>
        <v>6664.55</v>
      </c>
      <c r="AI12" s="110">
        <f t="shared" si="2"/>
        <v>6906.08</v>
      </c>
      <c r="AJ12" s="110">
        <f t="shared" si="2"/>
        <v>7158.19</v>
      </c>
      <c r="AK12" s="110">
        <f t="shared" si="2"/>
        <v>7418.61</v>
      </c>
      <c r="AL12" s="110">
        <f t="shared" si="2"/>
        <v>7667.18</v>
      </c>
      <c r="AM12" s="110">
        <f t="shared" si="2"/>
        <v>7931.03</v>
      </c>
      <c r="AN12" s="110">
        <f t="shared" si="2"/>
        <v>8214.7099999999991</v>
      </c>
      <c r="AS12" s="8"/>
      <c r="AT12" s="8"/>
      <c r="AU12" s="8"/>
      <c r="AV12" s="8"/>
      <c r="AW12" s="8"/>
      <c r="AX12" s="8"/>
      <c r="AY12" s="8"/>
      <c r="AZ12" s="8"/>
    </row>
    <row r="13" spans="1:52" s="6" customFormat="1" x14ac:dyDescent="0.35">
      <c r="A13" s="88" t="s">
        <v>24</v>
      </c>
      <c r="B13" s="99">
        <f t="shared" ref="B13:L13" si="3">B11+B12</f>
        <v>5795.2268845071649</v>
      </c>
      <c r="C13" s="99">
        <f t="shared" si="3"/>
        <v>5980.4873154019497</v>
      </c>
      <c r="D13" s="99">
        <f t="shared" si="3"/>
        <v>6193.0788782613754</v>
      </c>
      <c r="E13" s="99">
        <f t="shared" si="3"/>
        <v>6416.4848688541451</v>
      </c>
      <c r="F13" s="99">
        <f t="shared" si="3"/>
        <v>6640.020125445315</v>
      </c>
      <c r="G13" s="99">
        <f t="shared" si="3"/>
        <v>6862.7016590638386</v>
      </c>
      <c r="H13" s="99">
        <f t="shared" si="3"/>
        <v>7101.766581777968</v>
      </c>
      <c r="I13" s="99">
        <f t="shared" si="3"/>
        <v>7342.1176640614813</v>
      </c>
      <c r="J13" s="99">
        <f t="shared" si="3"/>
        <v>7569.0199145130064</v>
      </c>
      <c r="K13" s="99">
        <f t="shared" si="3"/>
        <v>7830.445014456438</v>
      </c>
      <c r="L13" s="99">
        <f t="shared" si="3"/>
        <v>8105.7033051320795</v>
      </c>
      <c r="AC13" s="6" t="s">
        <v>462</v>
      </c>
      <c r="AD13" s="110">
        <f>Data9400!G437/Data9400!E437</f>
        <v>5795.5983272780222</v>
      </c>
      <c r="AE13" s="110">
        <f>Data9400!U437/Data9400!R437</f>
        <v>5993.4008866410122</v>
      </c>
      <c r="AF13" s="110">
        <f>Data9400!AO437/Data9400!AF437</f>
        <v>6208.2922960761689</v>
      </c>
      <c r="AG13" s="110">
        <f>Data9400!BM437/Data9400!BA437</f>
        <v>6440.8539466948614</v>
      </c>
      <c r="AH13" s="110">
        <f>Data9400!CJ437/Data9400!BX437</f>
        <v>6664.5489669626759</v>
      </c>
      <c r="AI13" s="110">
        <f>Data9400!DK437/Data9400!CV437</f>
        <v>6906.0764795648884</v>
      </c>
      <c r="AJ13" s="110">
        <f>Data9400!EM437/Data9400!DW437</f>
        <v>7158.1904075147986</v>
      </c>
      <c r="AK13" s="110">
        <f>Data0104!V437/Data0104!E437</f>
        <v>7418.6121024726754</v>
      </c>
      <c r="AL13" s="110">
        <f>Data0104!AZ437/Data0104!AN437</f>
        <v>7667.184547233237</v>
      </c>
      <c r="AM13" s="110">
        <f>Data0104!CA437/Data0104!BP437</f>
        <v>7931.026687123318</v>
      </c>
      <c r="AN13" s="111">
        <f>Data0104!DB437/Data0104!CQ437</f>
        <v>8215.7909029019193</v>
      </c>
      <c r="AS13" s="8"/>
      <c r="AT13" s="8"/>
      <c r="AU13" s="8"/>
      <c r="AV13" s="8"/>
      <c r="AW13" s="8"/>
      <c r="AX13" s="8"/>
      <c r="AY13" s="8"/>
      <c r="AZ13" s="8"/>
    </row>
    <row r="14" spans="1:52" s="2" customFormat="1" x14ac:dyDescent="0.35">
      <c r="A14" s="82" t="s">
        <v>5</v>
      </c>
      <c r="B14" s="86">
        <f>INDEX(Data9400!$E$7:$E$437,Data9400!$A$1)</f>
        <v>796546</v>
      </c>
      <c r="C14" s="86">
        <f>INDEX(Data9400!$R$7:$R$437,Data9400!$A$1)</f>
        <v>811828</v>
      </c>
      <c r="D14" s="86">
        <f>INDEX(Data9400!$AF$7:$AF$437,Data9400!$A$1)</f>
        <v>825112</v>
      </c>
      <c r="E14" s="86">
        <f>INDEX(Data9400!$BA$7:$BA$437,Data9400!$A$1)</f>
        <v>836092</v>
      </c>
      <c r="F14" s="86">
        <f>INDEX(Data9400!$BX$7:$BX$437,Data9400!$A$1)</f>
        <v>845468</v>
      </c>
      <c r="G14" s="86">
        <f>INDEX(Data9400!$CV$7:$CV$437,Data9400!$A$1)</f>
        <v>853849</v>
      </c>
      <c r="H14" s="86">
        <f>INDEX(Data9400!$DW$7:$DW$437,Data9400!$A$1)</f>
        <v>856337</v>
      </c>
      <c r="I14" s="86">
        <f>INDEX(Data0104!$E$7:$E$437,Data0104!$A$1)</f>
        <v>859312</v>
      </c>
      <c r="J14" s="86">
        <f>INDEX(Data0104!$AN$7:$AN$437,Data0104!$A$1)</f>
        <v>861205</v>
      </c>
      <c r="K14" s="86">
        <f>INDEX(Data0104!$BP$7:$BP$437,Data0104!$A$1)</f>
        <v>862963</v>
      </c>
      <c r="L14" s="86">
        <f>INDEX(Data0104!$CQ$7:$CQ$437,Data0104!$A$1)</f>
        <v>863704</v>
      </c>
      <c r="AS14" s="4"/>
      <c r="AT14" s="4"/>
      <c r="AU14" s="4"/>
      <c r="AV14" s="4"/>
      <c r="AW14" s="4"/>
      <c r="AX14" s="4"/>
      <c r="AY14" s="4"/>
      <c r="AZ14" s="4"/>
    </row>
    <row r="15" spans="1:52" s="2" customFormat="1" x14ac:dyDescent="0.35">
      <c r="A15" s="82" t="s">
        <v>38</v>
      </c>
      <c r="B15" s="87">
        <f t="shared" ref="B15:L15" si="4">B13*B14</f>
        <v>4616164793.9466438</v>
      </c>
      <c r="C15" s="87">
        <f t="shared" si="4"/>
        <v>4855127056.2881336</v>
      </c>
      <c r="D15" s="87">
        <f t="shared" si="4"/>
        <v>5109983699.3999996</v>
      </c>
      <c r="E15" s="87">
        <f t="shared" si="4"/>
        <v>5364771666.9700003</v>
      </c>
      <c r="F15" s="87">
        <f t="shared" si="4"/>
        <v>5613924535.4199991</v>
      </c>
      <c r="G15" s="87">
        <f t="shared" si="4"/>
        <v>5859710948.8899994</v>
      </c>
      <c r="H15" s="87">
        <f t="shared" si="4"/>
        <v>6081505489.3400002</v>
      </c>
      <c r="I15" s="87">
        <f t="shared" si="4"/>
        <v>6309169814.1399994</v>
      </c>
      <c r="J15" s="87">
        <f t="shared" si="4"/>
        <v>6518477795.4781733</v>
      </c>
      <c r="K15" s="87">
        <f t="shared" si="4"/>
        <v>6757384321.0103712</v>
      </c>
      <c r="L15" s="87">
        <f t="shared" si="4"/>
        <v>7000928367.4557972</v>
      </c>
      <c r="AS15" s="4"/>
      <c r="AT15" s="4"/>
      <c r="AU15" s="4"/>
      <c r="AV15" s="4"/>
      <c r="AW15" s="4"/>
      <c r="AX15" s="4"/>
      <c r="AY15" s="4"/>
      <c r="AZ15" s="4"/>
    </row>
    <row r="16" spans="1:52" s="2" customFormat="1" x14ac:dyDescent="0.35">
      <c r="A16" s="82" t="s">
        <v>37</v>
      </c>
      <c r="B16" s="84" t="s">
        <v>644</v>
      </c>
      <c r="C16" s="84" t="s">
        <v>644</v>
      </c>
      <c r="D16" s="84" t="s">
        <v>644</v>
      </c>
      <c r="E16" s="84" t="s">
        <v>644</v>
      </c>
      <c r="F16" s="84" t="s">
        <v>644</v>
      </c>
      <c r="G16" s="84" t="s">
        <v>644</v>
      </c>
      <c r="H16" s="84" t="s">
        <v>644</v>
      </c>
      <c r="I16" s="84" t="s">
        <v>644</v>
      </c>
      <c r="J16" s="84" t="s">
        <v>644</v>
      </c>
      <c r="K16" s="84" t="s">
        <v>644</v>
      </c>
      <c r="L16" s="84" t="s">
        <v>644</v>
      </c>
      <c r="AS16" s="4"/>
      <c r="AT16" s="4"/>
      <c r="AU16" s="4"/>
      <c r="AV16" s="4"/>
      <c r="AW16" s="4"/>
      <c r="AX16" s="4"/>
      <c r="AY16" s="4"/>
      <c r="AZ16" s="4"/>
    </row>
    <row r="17" spans="1:52" s="6" customFormat="1" x14ac:dyDescent="0.35">
      <c r="A17" s="88" t="s">
        <v>39</v>
      </c>
      <c r="B17" s="89" t="s">
        <v>644</v>
      </c>
      <c r="C17" s="89" t="s">
        <v>644</v>
      </c>
      <c r="D17" s="89" t="s">
        <v>644</v>
      </c>
      <c r="E17" s="89" t="s">
        <v>644</v>
      </c>
      <c r="F17" s="89" t="s">
        <v>644</v>
      </c>
      <c r="G17" s="89" t="s">
        <v>644</v>
      </c>
      <c r="H17" s="89" t="s">
        <v>644</v>
      </c>
      <c r="I17" s="89" t="s">
        <v>644</v>
      </c>
      <c r="J17" s="89" t="s">
        <v>644</v>
      </c>
      <c r="K17" s="89" t="s">
        <v>644</v>
      </c>
      <c r="L17" s="89" t="s">
        <v>644</v>
      </c>
      <c r="AS17" s="8"/>
      <c r="AT17" s="8"/>
      <c r="AU17" s="8"/>
      <c r="AV17" s="8"/>
      <c r="AW17" s="8"/>
      <c r="AX17" s="8"/>
      <c r="AY17" s="8"/>
      <c r="AZ17" s="8"/>
    </row>
    <row r="18" spans="1:52" s="2" customFormat="1" x14ac:dyDescent="0.35">
      <c r="A18" s="82" t="s">
        <v>744</v>
      </c>
      <c r="B18" s="86">
        <f>INDEX(Data9400!$I$7:$I$437,Data9400!$A$1)</f>
        <v>17527037</v>
      </c>
      <c r="C18" s="86">
        <f>INDEX(Data9400!$T$7:$T$437,Data9400!$A$1)</f>
        <v>10054071</v>
      </c>
      <c r="D18" s="87">
        <f t="shared" ref="D18:I18" si="5">SUM(D19:D23)</f>
        <v>11739019</v>
      </c>
      <c r="E18" s="86">
        <f t="shared" si="5"/>
        <v>19079511</v>
      </c>
      <c r="F18" s="86">
        <f t="shared" si="5"/>
        <v>17616969</v>
      </c>
      <c r="G18" s="86">
        <f t="shared" si="5"/>
        <v>24982042</v>
      </c>
      <c r="H18" s="86">
        <f t="shared" si="5"/>
        <v>23431231</v>
      </c>
      <c r="I18" s="86">
        <f t="shared" si="5"/>
        <v>23302444</v>
      </c>
      <c r="J18" s="86">
        <f>SUM(J19:J25)</f>
        <v>31133279</v>
      </c>
      <c r="K18" s="86">
        <f>SUM(K19:K25)</f>
        <v>30046091</v>
      </c>
      <c r="L18" s="86">
        <f>SUM(L19:L25)</f>
        <v>25606871</v>
      </c>
      <c r="AS18" s="4"/>
      <c r="AT18" s="4"/>
      <c r="AU18" s="4"/>
      <c r="AV18" s="4"/>
      <c r="AW18" s="4"/>
      <c r="AX18" s="4"/>
      <c r="AY18" s="4"/>
      <c r="AZ18" s="4"/>
    </row>
    <row r="19" spans="1:52" s="2" customFormat="1" x14ac:dyDescent="0.35">
      <c r="A19" s="82" t="s">
        <v>9</v>
      </c>
      <c r="B19" s="89" t="s">
        <v>644</v>
      </c>
      <c r="C19" s="89" t="s">
        <v>644</v>
      </c>
      <c r="D19" s="86">
        <f>INDEX(Data9400!$AI$7:$AI$437,Data9400!$A$1)</f>
        <v>5487762</v>
      </c>
      <c r="E19" s="86">
        <f>INDEX(Data9400!$BF$7:$BF$437,Data9400!$A$1)</f>
        <v>8605758</v>
      </c>
      <c r="F19" s="86">
        <f>INDEX(Data9400!$CC$7:$CC$437,Data9400!$A$1)</f>
        <v>5898171</v>
      </c>
      <c r="G19" s="86">
        <f>INDEX(Data9400!$DA$7:$DA$437,Data9400!$A$1)</f>
        <v>6868495</v>
      </c>
      <c r="H19" s="86">
        <f>INDEX(Data9400!$EC$7:$EC$437,Data9400!$A$1)</f>
        <v>11449950</v>
      </c>
      <c r="I19" s="86">
        <f>INDEX(Data0104!$K$7:$K$437,Data0104!$A$1)</f>
        <v>5762123</v>
      </c>
      <c r="J19" s="86">
        <f>INDEX(Data0104!$AP$7:$AP$437,Data0104!$A$1)</f>
        <v>6068749</v>
      </c>
      <c r="K19" s="86">
        <f>INDEX(Data0104!$BR$7:$BR$437,Data0104!$A$1)</f>
        <v>4211841</v>
      </c>
      <c r="L19" s="86">
        <f>INDEX(Data0104!$CS$7:$CS$437,Data0104!$A$1)</f>
        <v>3765674</v>
      </c>
      <c r="AC19" s="14" t="s">
        <v>464</v>
      </c>
      <c r="AS19" s="4"/>
      <c r="AT19" s="4"/>
      <c r="AU19" s="4"/>
      <c r="AV19" s="4"/>
      <c r="AW19" s="4"/>
      <c r="AX19" s="4"/>
      <c r="AY19" s="4"/>
      <c r="AZ19" s="4"/>
    </row>
    <row r="20" spans="1:52" s="2" customFormat="1" x14ac:dyDescent="0.35">
      <c r="A20" s="82" t="s">
        <v>6</v>
      </c>
      <c r="B20" s="89">
        <v>0</v>
      </c>
      <c r="C20" s="89">
        <v>0</v>
      </c>
      <c r="D20" s="86">
        <f>INDEX(Data9400!$AJ$7:$AJ$437,Data9400!$A$1)</f>
        <v>4074615</v>
      </c>
      <c r="E20" s="86">
        <f>INDEX(Data9400!$BG$7:$BG$437,Data9400!$A$1)</f>
        <v>5453018</v>
      </c>
      <c r="F20" s="86">
        <f>INDEX(Data9400!$CD$7:$CD$437,Data9400!$A$1)</f>
        <v>6440994</v>
      </c>
      <c r="G20" s="86">
        <f>INDEX(Data9400!$DB$7:$DB$437,Data9400!$A$1)</f>
        <v>9515228</v>
      </c>
      <c r="H20" s="86">
        <f>INDEX(Data9400!$ED$7:$ED$437,Data9400!$A$1)</f>
        <v>8112155</v>
      </c>
      <c r="I20" s="86">
        <f>INDEX(Data0104!$L$7:$L$437,Data0104!$A$1)</f>
        <v>10832619</v>
      </c>
      <c r="J20" s="86">
        <f>INDEX(Data0104!$AQ$7:$AQ$437,Data0104!$A$1)</f>
        <v>12419310</v>
      </c>
      <c r="K20" s="86">
        <f>INDEX(Data0104!$BS$7:$BS$437,Data0104!$A$1)</f>
        <v>13615884</v>
      </c>
      <c r="L20" s="86">
        <f>INDEX(Data0104!$CT$7:$CT$437,Data0104!$A$1)</f>
        <v>18360437</v>
      </c>
      <c r="AD20" s="13" t="str">
        <f t="shared" ref="AD20:AN20" si="6">AD11</f>
        <v>1993-94</v>
      </c>
      <c r="AE20" s="13" t="str">
        <f t="shared" si="6"/>
        <v>1994-95</v>
      </c>
      <c r="AF20" s="13" t="str">
        <f t="shared" si="6"/>
        <v>1995-96</v>
      </c>
      <c r="AG20" s="13" t="str">
        <f t="shared" si="6"/>
        <v>1996-97</v>
      </c>
      <c r="AH20" s="13" t="str">
        <f t="shared" si="6"/>
        <v>1997-98</v>
      </c>
      <c r="AI20" s="13" t="str">
        <f t="shared" si="6"/>
        <v>1998-99</v>
      </c>
      <c r="AJ20" s="13" t="str">
        <f t="shared" si="6"/>
        <v>1999-00</v>
      </c>
      <c r="AK20" s="13" t="str">
        <f t="shared" si="6"/>
        <v>2000-01</v>
      </c>
      <c r="AL20" s="13" t="str">
        <f t="shared" si="6"/>
        <v>2001-02</v>
      </c>
      <c r="AM20" s="13" t="str">
        <f t="shared" si="6"/>
        <v>2002-03</v>
      </c>
      <c r="AN20" s="13" t="str">
        <f t="shared" si="6"/>
        <v>2003-04</v>
      </c>
      <c r="AS20" s="4"/>
      <c r="AT20" s="4"/>
      <c r="AU20" s="4"/>
      <c r="AV20" s="4"/>
      <c r="AW20" s="4"/>
      <c r="AX20" s="4"/>
      <c r="AY20" s="4"/>
      <c r="AZ20" s="4"/>
    </row>
    <row r="21" spans="1:52" s="2" customFormat="1" x14ac:dyDescent="0.35">
      <c r="A21" s="82" t="s">
        <v>7</v>
      </c>
      <c r="B21" s="89">
        <v>0</v>
      </c>
      <c r="C21" s="89">
        <v>0</v>
      </c>
      <c r="D21" s="86">
        <f>INDEX(Data9400!$AK$7:$AK$437,Data9400!$A$1)</f>
        <v>0</v>
      </c>
      <c r="E21" s="86">
        <f>INDEX(Data9400!$BH$7:$BH$437,Data9400!$A$1)</f>
        <v>0</v>
      </c>
      <c r="F21" s="86">
        <f>INDEX(Data9400!$CE$7:$CE$437,Data9400!$A$1)</f>
        <v>0</v>
      </c>
      <c r="G21" s="86">
        <f>INDEX(Data9400!$DC$7:$DC$437,Data9400!$A$1)</f>
        <v>0</v>
      </c>
      <c r="H21" s="86">
        <f>INDEX(Data9400!$EE$7:$EE$437,Data9400!$A$1)</f>
        <v>0</v>
      </c>
      <c r="I21" s="86">
        <f>INDEX(Data0104!$M$7:$M$437,Data0104!$A$1)</f>
        <v>0</v>
      </c>
      <c r="J21" s="86">
        <f>INDEX(Data0104!$AR$7:$AR$437,Data0104!$A$1)</f>
        <v>0</v>
      </c>
      <c r="K21" s="86">
        <f>INDEX(Data0104!$BT$7:$BT$437,Data0104!$A$1)</f>
        <v>0</v>
      </c>
      <c r="L21" s="86">
        <f>INDEX(Data0104!$CU$7:$CU$437,Data0104!$A$1)</f>
        <v>0</v>
      </c>
      <c r="AC21" s="2" t="s">
        <v>463</v>
      </c>
      <c r="AD21" s="3">
        <f>B32</f>
        <v>4633691830.9466438</v>
      </c>
      <c r="AE21" s="3">
        <f t="shared" ref="AE21:AN21" si="7">C32</f>
        <v>4865181127.2881336</v>
      </c>
      <c r="AF21" s="3">
        <f t="shared" si="7"/>
        <v>5121722718.3999996</v>
      </c>
      <c r="AG21" s="3">
        <f t="shared" si="7"/>
        <v>5385146458</v>
      </c>
      <c r="AH21" s="3">
        <f t="shared" si="7"/>
        <v>5634662886</v>
      </c>
      <c r="AI21" s="3">
        <f t="shared" si="7"/>
        <v>5896746496</v>
      </c>
      <c r="AJ21" s="3">
        <f t="shared" si="7"/>
        <v>6129823299</v>
      </c>
      <c r="AK21" s="3">
        <f t="shared" si="7"/>
        <v>6374902403</v>
      </c>
      <c r="AL21" s="3">
        <f t="shared" si="7"/>
        <v>6603017668</v>
      </c>
      <c r="AM21" s="3">
        <f t="shared" si="7"/>
        <v>6844182583</v>
      </c>
      <c r="AN21" s="3">
        <f t="shared" si="7"/>
        <v>7095077651.4557972</v>
      </c>
      <c r="AS21" s="4"/>
      <c r="AT21" s="4"/>
      <c r="AU21" s="4"/>
      <c r="AV21" s="4"/>
      <c r="AW21" s="4"/>
      <c r="AX21" s="4"/>
      <c r="AY21" s="4"/>
      <c r="AZ21" s="4"/>
    </row>
    <row r="22" spans="1:52" s="2" customFormat="1" x14ac:dyDescent="0.35">
      <c r="A22" s="82" t="s">
        <v>8</v>
      </c>
      <c r="B22" s="89" t="s">
        <v>644</v>
      </c>
      <c r="C22" s="89" t="s">
        <v>644</v>
      </c>
      <c r="D22" s="86">
        <f>INDEX(Data9400!$AM$7:$AM$437,Data9400!$A$1)</f>
        <v>1456149</v>
      </c>
      <c r="E22" s="86">
        <f>INDEX(Data9400!$BK$7:$BK$437,Data9400!$A$1)</f>
        <v>148325</v>
      </c>
      <c r="F22" s="86">
        <f>INDEX(Data9400!$CH$7:$CH$437,Data9400!$A$1)</f>
        <v>1502804</v>
      </c>
      <c r="G22" s="86">
        <f>INDEX(Data9400!$DE$7:$DE$437,Data9400!$A$1)</f>
        <v>155313</v>
      </c>
      <c r="H22" s="86">
        <f>INDEX(Data9400!$EG$7:$EG$437,Data9400!$A$1)</f>
        <v>202376</v>
      </c>
      <c r="I22" s="86">
        <f>INDEX(Data0104!$N$7:$N$437,Data0104!$A$1)</f>
        <v>608066</v>
      </c>
      <c r="J22" s="86">
        <f>INDEX(Data0104!$AS$7:$AS$437,Data0104!$A$1)</f>
        <v>671955</v>
      </c>
      <c r="K22" s="86">
        <f>INDEX(Data0104!$BU$7:$BU$437,Data0104!$A$1)</f>
        <v>720727</v>
      </c>
      <c r="L22" s="86">
        <f>INDEX(Data0104!$CV$7:$CV$437,Data0104!$A$1)</f>
        <v>267781</v>
      </c>
      <c r="AS22" s="4"/>
      <c r="AT22" s="4"/>
      <c r="AU22" s="4"/>
      <c r="AV22" s="4"/>
      <c r="AW22" s="4"/>
      <c r="AX22" s="4"/>
      <c r="AY22" s="4"/>
      <c r="AZ22" s="4"/>
    </row>
    <row r="23" spans="1:52" s="2" customFormat="1" x14ac:dyDescent="0.35">
      <c r="A23" s="82" t="s">
        <v>20</v>
      </c>
      <c r="B23" s="89">
        <v>0</v>
      </c>
      <c r="C23" s="89">
        <v>0</v>
      </c>
      <c r="D23" s="86">
        <f>INDEX(Data9400!$AL$7:$AL$437,Data9400!$A$1)</f>
        <v>720493</v>
      </c>
      <c r="E23" s="86">
        <f>INDEX(Data9400!$BI$7:$BI$437,Data9400!$A$1)</f>
        <v>4872410</v>
      </c>
      <c r="F23" s="86">
        <f>INDEX(Data9400!$CF$7:$CF$437,Data9400!$A$1)</f>
        <v>3775000</v>
      </c>
      <c r="G23" s="86">
        <f>INDEX(Data9400!$DD$7:$DD$437,Data9400!$A$1)</f>
        <v>8443006</v>
      </c>
      <c r="H23" s="86">
        <f>INDEX(Data9400!EF$7:$EF$437,Data9400!$A$1)</f>
        <v>3666750</v>
      </c>
      <c r="I23" s="86">
        <f>INDEX(Data0104!$O$7:$O$437,Data0104!$A$1)</f>
        <v>6099636</v>
      </c>
      <c r="J23" s="86">
        <f>INDEX(Data0104!$AT$7:$AT$437,Data0104!$A$1)</f>
        <v>11179985</v>
      </c>
      <c r="K23" s="86">
        <f>INDEX(Data0104!$BV$7:$BV$437,Data0104!$A$1)</f>
        <v>11304360</v>
      </c>
      <c r="L23" s="86">
        <f>INDEX(Data0104!$CW$7:$CW$437,Data0104!$A$1)</f>
        <v>3019700</v>
      </c>
      <c r="AS23" s="4"/>
      <c r="AT23" s="4"/>
      <c r="AU23" s="4"/>
      <c r="AV23" s="4"/>
      <c r="AW23" s="4"/>
      <c r="AX23" s="4"/>
      <c r="AY23" s="4"/>
      <c r="AZ23" s="4"/>
    </row>
    <row r="24" spans="1:52" s="2" customFormat="1" x14ac:dyDescent="0.35">
      <c r="A24" s="82" t="s">
        <v>720</v>
      </c>
      <c r="B24" s="89" t="s">
        <v>644</v>
      </c>
      <c r="C24" s="89" t="s">
        <v>644</v>
      </c>
      <c r="D24" s="89" t="s">
        <v>644</v>
      </c>
      <c r="E24" s="89" t="s">
        <v>644</v>
      </c>
      <c r="F24" s="89" t="s">
        <v>644</v>
      </c>
      <c r="G24" s="89" t="s">
        <v>644</v>
      </c>
      <c r="H24" s="89" t="s">
        <v>644</v>
      </c>
      <c r="I24" s="89" t="s">
        <v>644</v>
      </c>
      <c r="J24" s="86">
        <f>INDEX(Data0104!$AU$7:$AU$437,Data0104!$A$1)</f>
        <v>600000</v>
      </c>
      <c r="K24" s="90" t="s">
        <v>644</v>
      </c>
      <c r="L24" s="90" t="s">
        <v>644</v>
      </c>
      <c r="AS24" s="4"/>
      <c r="AT24" s="4"/>
      <c r="AU24" s="4"/>
      <c r="AV24" s="4"/>
      <c r="AW24" s="4"/>
      <c r="AX24" s="4"/>
      <c r="AY24" s="4"/>
      <c r="AZ24" s="4"/>
    </row>
    <row r="25" spans="1:52" s="2" customFormat="1" x14ac:dyDescent="0.35">
      <c r="A25" s="82" t="s">
        <v>721</v>
      </c>
      <c r="B25" s="89" t="s">
        <v>644</v>
      </c>
      <c r="C25" s="89" t="s">
        <v>644</v>
      </c>
      <c r="D25" s="89" t="s">
        <v>644</v>
      </c>
      <c r="E25" s="89" t="s">
        <v>644</v>
      </c>
      <c r="F25" s="89" t="s">
        <v>644</v>
      </c>
      <c r="G25" s="89" t="s">
        <v>644</v>
      </c>
      <c r="H25" s="89" t="s">
        <v>644</v>
      </c>
      <c r="I25" s="89" t="s">
        <v>644</v>
      </c>
      <c r="J25" s="86">
        <f>INDEX(Data0104!$AV$7:$AV$437,Data0104!$A$1)</f>
        <v>193280</v>
      </c>
      <c r="K25" s="86">
        <f>INDEX(Data0104!$BW$7:$BW$437,Data0104!$A$1)</f>
        <v>193279</v>
      </c>
      <c r="L25" s="86">
        <f>INDEX(Data0104!$CX$7:$CX$437,Data0104!$A$1)</f>
        <v>193279</v>
      </c>
      <c r="AS25" s="4"/>
      <c r="AT25" s="4"/>
      <c r="AU25" s="4"/>
      <c r="AV25" s="4"/>
      <c r="AW25" s="4"/>
      <c r="AX25" s="4"/>
      <c r="AY25" s="4"/>
      <c r="AZ25" s="4"/>
    </row>
    <row r="26" spans="1:52" s="2" customFormat="1" x14ac:dyDescent="0.35">
      <c r="A26" s="82" t="s">
        <v>25</v>
      </c>
      <c r="B26" s="87">
        <f>B15+B18</f>
        <v>4633691830.9466438</v>
      </c>
      <c r="C26" s="87">
        <f t="shared" ref="C26:L26" si="8">C15+C18</f>
        <v>4865181127.2881336</v>
      </c>
      <c r="D26" s="87">
        <f t="shared" si="8"/>
        <v>5121722718.3999996</v>
      </c>
      <c r="E26" s="87">
        <f t="shared" si="8"/>
        <v>5383851177.9700003</v>
      </c>
      <c r="F26" s="87">
        <f t="shared" si="8"/>
        <v>5631541504.4199991</v>
      </c>
      <c r="G26" s="87">
        <f t="shared" si="8"/>
        <v>5884692990.8899994</v>
      </c>
      <c r="H26" s="87">
        <f t="shared" si="8"/>
        <v>6104936720.3400002</v>
      </c>
      <c r="I26" s="87">
        <f t="shared" si="8"/>
        <v>6332472258.1399994</v>
      </c>
      <c r="J26" s="87">
        <f t="shared" si="8"/>
        <v>6549611074.4781733</v>
      </c>
      <c r="K26" s="87">
        <f t="shared" si="8"/>
        <v>6787430412.0103712</v>
      </c>
      <c r="L26" s="87">
        <f t="shared" si="8"/>
        <v>7026535238.4557972</v>
      </c>
      <c r="AS26" s="4"/>
      <c r="AT26" s="4"/>
      <c r="AU26" s="4"/>
      <c r="AV26" s="4"/>
      <c r="AW26" s="4"/>
      <c r="AX26" s="4"/>
      <c r="AY26" s="4"/>
      <c r="AZ26" s="4"/>
    </row>
    <row r="27" spans="1:52" s="2" customFormat="1" x14ac:dyDescent="0.35">
      <c r="A27" s="82" t="s">
        <v>752</v>
      </c>
      <c r="B27" s="89">
        <v>0</v>
      </c>
      <c r="C27" s="89">
        <v>0</v>
      </c>
      <c r="D27" s="89">
        <v>0</v>
      </c>
      <c r="E27" s="87">
        <f t="shared" ref="E27:J27" si="9">SUM(E28:E31)</f>
        <v>614485</v>
      </c>
      <c r="F27" s="87">
        <f t="shared" si="9"/>
        <v>2729867</v>
      </c>
      <c r="G27" s="87">
        <f t="shared" si="9"/>
        <v>11932718</v>
      </c>
      <c r="H27" s="87">
        <f t="shared" si="9"/>
        <v>24390733</v>
      </c>
      <c r="I27" s="87">
        <f t="shared" si="9"/>
        <v>42071881</v>
      </c>
      <c r="J27" s="87">
        <f t="shared" si="9"/>
        <v>53028075</v>
      </c>
      <c r="K27" s="87">
        <f>SUM(K28:K31)</f>
        <v>56221239</v>
      </c>
      <c r="L27" s="87">
        <f>SUM(L28:L31)</f>
        <v>68542413</v>
      </c>
      <c r="AS27" s="4"/>
      <c r="AT27" s="4"/>
      <c r="AU27" s="4"/>
      <c r="AV27" s="4"/>
      <c r="AW27" s="4"/>
      <c r="AX27" s="4"/>
      <c r="AY27" s="4"/>
      <c r="AZ27" s="4"/>
    </row>
    <row r="28" spans="1:52" s="2" customFormat="1" x14ac:dyDescent="0.35">
      <c r="A28" s="82" t="s">
        <v>19</v>
      </c>
      <c r="B28" s="89">
        <v>0</v>
      </c>
      <c r="C28" s="89">
        <v>0</v>
      </c>
      <c r="D28" s="89">
        <v>0</v>
      </c>
      <c r="E28" s="86">
        <f>INDEX(Data9400!$BJ$7:$BJ$437,Data9400!$A$1)</f>
        <v>614485</v>
      </c>
      <c r="F28" s="86">
        <f>INDEX(Data9400!$CG$7:$CG$437,Data9400!$A$1)</f>
        <v>2729867</v>
      </c>
      <c r="G28" s="86">
        <f>INDEX(Data9400!$DI$7:$DI$437,Data9400!$A$1)</f>
        <v>2594900</v>
      </c>
      <c r="H28" s="86">
        <f>INDEX(Data9400!$EJ$7:$EJ$437,Data9400!$A$1)</f>
        <v>9757037</v>
      </c>
      <c r="I28" s="86">
        <f>INDEX(Data0104!$S$7:$S$437,Data0104!$A$1)</f>
        <v>18264058</v>
      </c>
      <c r="J28" s="86">
        <f>INDEX(Data0104!$AW$7:$AW$437,Data0104!$A$1)</f>
        <v>26331301</v>
      </c>
      <c r="K28" s="86">
        <f>INDEX(Data0104!$BX$7:$BX$437,Data0104!$A$1)</f>
        <v>27369293</v>
      </c>
      <c r="L28" s="86">
        <f>INDEX(Data0104!$CY$7:$CY$437,Data0104!$A$1)</f>
        <v>39906556</v>
      </c>
      <c r="AS28" s="4"/>
      <c r="AT28" s="4"/>
      <c r="AU28" s="4"/>
      <c r="AV28" s="4"/>
      <c r="AW28" s="4"/>
      <c r="AX28" s="4"/>
      <c r="AY28" s="4"/>
      <c r="AZ28" s="4"/>
    </row>
    <row r="29" spans="1:52" s="2" customFormat="1" x14ac:dyDescent="0.35">
      <c r="A29" s="82" t="s">
        <v>10</v>
      </c>
      <c r="B29" s="89" t="s">
        <v>644</v>
      </c>
      <c r="C29" s="89" t="s">
        <v>644</v>
      </c>
      <c r="D29" s="89" t="s">
        <v>644</v>
      </c>
      <c r="E29" s="89" t="s">
        <v>644</v>
      </c>
      <c r="F29" s="89" t="s">
        <v>644</v>
      </c>
      <c r="G29" s="86">
        <f>INDEX(Data9400!$DH$7:$DH$437,Data9400!$A$1)</f>
        <v>9337818</v>
      </c>
      <c r="H29" s="86">
        <f>INDEX(Data9400!$EK$7:$EK$437,Data9400!$A$1)</f>
        <v>14633696</v>
      </c>
      <c r="I29" s="86">
        <f>INDEX(Data0104!$T$7:$T$437,Data0104!$A$1)</f>
        <v>23807823</v>
      </c>
      <c r="J29" s="86">
        <f>INDEX(Data0104!$AX$7:$AX$437,Data0104!$A$1)</f>
        <v>26663274</v>
      </c>
      <c r="K29" s="86">
        <f>INDEX(Data0104!$BY$7:$BY$437,Data0104!$A$1)</f>
        <v>28851946</v>
      </c>
      <c r="L29" s="86">
        <f>INDEX(Data0104!$CZ$7:$CZ$437,Data0104!$A$1)</f>
        <v>28635857</v>
      </c>
      <c r="AS29" s="4"/>
      <c r="AT29" s="4"/>
      <c r="AU29" s="4"/>
      <c r="AV29" s="4"/>
      <c r="AW29" s="4"/>
      <c r="AX29" s="4"/>
      <c r="AY29" s="4"/>
      <c r="AZ29" s="4"/>
    </row>
    <row r="30" spans="1:52" s="2" customFormat="1" x14ac:dyDescent="0.35">
      <c r="A30" s="82" t="s">
        <v>11</v>
      </c>
      <c r="B30" s="89" t="s">
        <v>644</v>
      </c>
      <c r="C30" s="89" t="s">
        <v>644</v>
      </c>
      <c r="D30" s="89" t="s">
        <v>644</v>
      </c>
      <c r="E30" s="89" t="s">
        <v>644</v>
      </c>
      <c r="F30" s="89" t="s">
        <v>644</v>
      </c>
      <c r="G30" s="89" t="s">
        <v>644</v>
      </c>
      <c r="H30" s="89" t="s">
        <v>644</v>
      </c>
      <c r="I30" s="89" t="s">
        <v>644</v>
      </c>
      <c r="J30" s="86">
        <f>INDEX(Data0104!$AY$7:$AY$437,Data0104!$A$1)</f>
        <v>33500</v>
      </c>
      <c r="K30" s="86">
        <f>INDEX(Data0104!$BZ$7:$BZ$437,Data0104!$A$1)</f>
        <v>0</v>
      </c>
      <c r="L30" s="86">
        <f>INDEX(Data0104!$DA$7:$DA$437,Data0104!$A$1)</f>
        <v>0</v>
      </c>
      <c r="AS30" s="4"/>
      <c r="AT30" s="4"/>
      <c r="AU30" s="4"/>
      <c r="AV30" s="4"/>
      <c r="AW30" s="4"/>
      <c r="AX30" s="4"/>
      <c r="AY30" s="4"/>
      <c r="AZ30" s="4"/>
    </row>
    <row r="31" spans="1:52" s="2" customFormat="1" x14ac:dyDescent="0.35">
      <c r="A31" s="82" t="s">
        <v>738</v>
      </c>
      <c r="B31" s="89" t="s">
        <v>644</v>
      </c>
      <c r="C31" s="89" t="s">
        <v>644</v>
      </c>
      <c r="D31" s="89" t="s">
        <v>644</v>
      </c>
      <c r="E31" s="89" t="s">
        <v>644</v>
      </c>
      <c r="F31" s="89" t="s">
        <v>644</v>
      </c>
      <c r="G31" s="89" t="s">
        <v>644</v>
      </c>
      <c r="H31" s="89" t="s">
        <v>644</v>
      </c>
      <c r="I31" s="89" t="s">
        <v>644</v>
      </c>
      <c r="J31" s="89" t="s">
        <v>644</v>
      </c>
      <c r="K31" s="89" t="s">
        <v>644</v>
      </c>
      <c r="L31" s="89" t="s">
        <v>644</v>
      </c>
      <c r="AS31" s="4"/>
      <c r="AT31" s="4"/>
      <c r="AU31" s="4"/>
      <c r="AV31" s="4"/>
      <c r="AW31" s="4"/>
      <c r="AX31" s="4"/>
      <c r="AY31" s="4"/>
      <c r="AZ31" s="4"/>
    </row>
    <row r="32" spans="1:52" s="6" customFormat="1" x14ac:dyDescent="0.35">
      <c r="A32" s="88" t="s">
        <v>26</v>
      </c>
      <c r="B32" s="99">
        <f>B26</f>
        <v>4633691830.9466438</v>
      </c>
      <c r="C32" s="99">
        <f>C26</f>
        <v>4865181127.2881336</v>
      </c>
      <c r="D32" s="99">
        <f>D26</f>
        <v>5121722718.3999996</v>
      </c>
      <c r="E32" s="100">
        <f>INDEX(Data9400!$BM$7:$BM$437,Data9400!$A$1)</f>
        <v>5385146458</v>
      </c>
      <c r="F32" s="100">
        <f>INDEX(Data9400!$CJ$7:$CJ$437,Data9400!$A$1)</f>
        <v>5634662886</v>
      </c>
      <c r="G32" s="100">
        <f>INDEX(Data9400!$DK$7:$DK$437,Data9400!$A$1)</f>
        <v>5896746496</v>
      </c>
      <c r="H32" s="100">
        <f>INDEX(Data9400!$EM$7:$EM$437,Data9400!$A$1)</f>
        <v>6129823299</v>
      </c>
      <c r="I32" s="100">
        <f>INDEX(Data0104!$V$7:$V$437,Data0104!$A$1)</f>
        <v>6374902403</v>
      </c>
      <c r="J32" s="100">
        <f>INDEX(Data0104!$AZ$7:$AZ$437,Data0104!$A$1)</f>
        <v>6603017668</v>
      </c>
      <c r="K32" s="100">
        <f>INDEX(Data0104!$CA$7:$CA$437,Data0104!$A$1)</f>
        <v>6844182583</v>
      </c>
      <c r="L32" s="101">
        <f>L26+L28+L29+L30</f>
        <v>7095077651.4557972</v>
      </c>
      <c r="AS32" s="8"/>
      <c r="AT32" s="8"/>
      <c r="AU32" s="8"/>
      <c r="AV32" s="8"/>
      <c r="AW32" s="8"/>
      <c r="AX32" s="8"/>
      <c r="AY32" s="8"/>
      <c r="AZ32" s="8"/>
    </row>
    <row r="33" spans="1:52" s="2" customFormat="1" x14ac:dyDescent="0.35">
      <c r="A33" s="82" t="s">
        <v>12</v>
      </c>
      <c r="B33" s="86">
        <f>INDEX(Data9400!$H$7:$H$437,Data9400!$A$1)</f>
        <v>1828780999</v>
      </c>
      <c r="C33" s="86">
        <f>INDEX(Data9400!$V$7:$V$437,Data9400!$A$1)</f>
        <v>2088665276</v>
      </c>
      <c r="D33" s="86">
        <f>INDEX(Data9400!$AP$7:$AP$437,Data9400!$A$1)</f>
        <v>2337397865</v>
      </c>
      <c r="E33" s="86">
        <f>INDEX(Data9400!$BN$7:$BN$437,Data9400!$A$1)</f>
        <v>3174835448</v>
      </c>
      <c r="F33" s="86">
        <f>INDEX(Data9400!$CK$7:$CK$437,Data9400!$A$1)</f>
        <v>3385988471</v>
      </c>
      <c r="G33" s="86">
        <f>INDEX(Data9400!$DL$7:$DL$437,Data9400!$A$1)</f>
        <v>3531482236</v>
      </c>
      <c r="H33" s="86">
        <f>INDEX(Data9400!$EN$7:$EN$437,Data9400!$A$1)</f>
        <v>3726984693</v>
      </c>
      <c r="I33" s="86">
        <f>INDEX(Data0104!$W$7:$W$437,Data0104!$A$1)</f>
        <v>3872823126</v>
      </c>
      <c r="J33" s="86">
        <f>INDEX(Data0104!$BA$7:$BA$437,Data0104!$A$1)</f>
        <v>4010763163</v>
      </c>
      <c r="K33" s="86">
        <f>INDEX(Data0104!$CB$7:$CB$437,Data0104!$A$1)</f>
        <v>4147194887</v>
      </c>
      <c r="L33" s="86">
        <f>INDEX(Data0104!$DC$7:$DC$437,Data0104!$A$1)</f>
        <v>4212457413</v>
      </c>
      <c r="AS33" s="4"/>
      <c r="AT33" s="4"/>
      <c r="AU33" s="4"/>
      <c r="AV33" s="4"/>
      <c r="AW33" s="4"/>
      <c r="AX33" s="4"/>
      <c r="AY33" s="4"/>
      <c r="AZ33" s="4"/>
    </row>
    <row r="34" spans="1:52" s="2" customFormat="1" x14ac:dyDescent="0.35">
      <c r="A34" s="82" t="s">
        <v>27</v>
      </c>
      <c r="B34" s="87">
        <f t="shared" ref="B34:L34" si="10">B32-B33</f>
        <v>2804910831.9466438</v>
      </c>
      <c r="C34" s="87">
        <f t="shared" si="10"/>
        <v>2776515851.2881336</v>
      </c>
      <c r="D34" s="87">
        <f t="shared" si="10"/>
        <v>2784324853.3999996</v>
      </c>
      <c r="E34" s="87">
        <f t="shared" si="10"/>
        <v>2210311010</v>
      </c>
      <c r="F34" s="87">
        <f t="shared" si="10"/>
        <v>2248674415</v>
      </c>
      <c r="G34" s="87">
        <f t="shared" si="10"/>
        <v>2365264260</v>
      </c>
      <c r="H34" s="87">
        <f t="shared" si="10"/>
        <v>2402838606</v>
      </c>
      <c r="I34" s="87">
        <f t="shared" si="10"/>
        <v>2502079277</v>
      </c>
      <c r="J34" s="87">
        <f t="shared" si="10"/>
        <v>2592254505</v>
      </c>
      <c r="K34" s="87">
        <f t="shared" si="10"/>
        <v>2696987696</v>
      </c>
      <c r="L34" s="87">
        <f t="shared" si="10"/>
        <v>2882620238.4557972</v>
      </c>
      <c r="AS34" s="4"/>
      <c r="AT34" s="4"/>
      <c r="AU34" s="4"/>
      <c r="AV34" s="4"/>
      <c r="AW34" s="4"/>
      <c r="AX34" s="4"/>
      <c r="AY34" s="4"/>
      <c r="AZ34" s="4"/>
    </row>
    <row r="35" spans="1:52" s="2" customFormat="1" x14ac:dyDescent="0.35">
      <c r="A35" s="82" t="s">
        <v>28</v>
      </c>
      <c r="B35" s="87"/>
      <c r="C35" s="87"/>
      <c r="D35" s="87"/>
      <c r="E35" s="87"/>
      <c r="F35" s="87"/>
      <c r="G35" s="87"/>
      <c r="H35" s="87"/>
      <c r="I35" s="87"/>
      <c r="J35" s="87"/>
      <c r="K35" s="83"/>
      <c r="L35" s="82"/>
      <c r="AS35" s="4"/>
      <c r="AT35" s="4"/>
      <c r="AU35" s="4"/>
      <c r="AV35" s="4"/>
      <c r="AW35" s="4"/>
      <c r="AX35" s="4"/>
      <c r="AY35" s="4"/>
      <c r="AZ35" s="4"/>
    </row>
    <row r="36" spans="1:52" s="2" customFormat="1" x14ac:dyDescent="0.35">
      <c r="A36" s="82" t="s">
        <v>459</v>
      </c>
      <c r="B36" s="86">
        <f>INDEX(Data9400!$J$7:$J$437,Data9400!$A$1)</f>
        <v>2781086784.4900002</v>
      </c>
      <c r="C36" s="86">
        <f>INDEX(Data9400!$X$7:$X$437,Data9400!$A$1)</f>
        <v>2770388159.6999998</v>
      </c>
      <c r="D36" s="86">
        <f>INDEX(Data9400!$AS$7:$AS$437,Data9400!$A$1)</f>
        <v>2776632180.0599999</v>
      </c>
      <c r="E36" s="86">
        <f>INDEX(Data9400!$BP$7:$BP$437,Data9400!$A$1)</f>
        <v>2202974710.9399996</v>
      </c>
      <c r="F36" s="86">
        <f>INDEX(Data9400!$CN$7:$CN$437,Data9400!$A$1)</f>
        <v>2243560541.1600003</v>
      </c>
      <c r="G36" s="86">
        <f>INDEX(Data9400!$DO$7:$DO$437,Data9400!$A$1)</f>
        <v>2350089724.9699993</v>
      </c>
      <c r="H36" s="86">
        <f>INDEX(Data9400!$ES$7:$ES$437,Data9400!$A$1)+INDEX(Data9400!$EQ$7:$EQ$437,Data9400!$A$1)</f>
        <v>2395844292</v>
      </c>
      <c r="I36" s="86">
        <f>INDEX(Data0104!$Y$7:$Y$437,Data0104!$A$1)</f>
        <v>2493906950</v>
      </c>
      <c r="J36" s="86">
        <f>INDEX(Data0104!$BC$7:$BC$437,Data0104!$A$1)</f>
        <v>2586497613</v>
      </c>
      <c r="K36" s="86">
        <f>INDEX(Data0104!$CD$7:$CD$437,Data0104!$A$1)</f>
        <v>2691592825</v>
      </c>
      <c r="L36" s="86">
        <f>INDEX(Data0104!$DE$7:$DE$437,Data0104!$A$1)</f>
        <v>2865215744</v>
      </c>
      <c r="AS36" s="4"/>
      <c r="AT36" s="4"/>
      <c r="AU36" s="4"/>
      <c r="AV36" s="4"/>
      <c r="AW36" s="4"/>
      <c r="AX36" s="4"/>
      <c r="AY36" s="4"/>
      <c r="AZ36" s="4"/>
    </row>
    <row r="37" spans="1:52" s="2" customFormat="1" x14ac:dyDescent="0.35">
      <c r="A37" s="82" t="s">
        <v>13</v>
      </c>
      <c r="B37" s="87"/>
      <c r="C37" s="87"/>
      <c r="D37" s="87"/>
      <c r="E37" s="87"/>
      <c r="F37" s="87"/>
      <c r="G37" s="87"/>
      <c r="H37" s="87"/>
      <c r="I37" s="87"/>
      <c r="J37" s="87"/>
      <c r="K37" s="83"/>
      <c r="L37" s="82"/>
      <c r="AS37" s="4"/>
      <c r="AT37" s="4"/>
      <c r="AU37" s="4"/>
      <c r="AV37" s="4"/>
      <c r="AW37" s="4"/>
      <c r="AX37" s="4"/>
      <c r="AY37" s="4"/>
      <c r="AZ37" s="4"/>
    </row>
    <row r="38" spans="1:52" s="2" customFormat="1" x14ac:dyDescent="0.35">
      <c r="A38" s="82" t="s">
        <v>14</v>
      </c>
      <c r="B38" s="86">
        <f>INDEX(Data9400!$K$7:$K$437,Data9400!$A$1)</f>
        <v>205224212.95000002</v>
      </c>
      <c r="C38" s="86">
        <f>INDEX(Data9400!$Y$7:$Y$437,Data9400!$A$1)</f>
        <v>225324095.85999998</v>
      </c>
      <c r="D38" s="86">
        <f>INDEX(Data9400!$AT$7:$AT$437,Data9400!$A$1)</f>
        <v>246997121.0999999</v>
      </c>
      <c r="E38" s="86">
        <f>INDEX(Data9400!$BQ$7:$BQ$437,Data9400!$A$1)</f>
        <v>325097265.50000006</v>
      </c>
      <c r="F38" s="86">
        <f>INDEX(Data9400!$CO$7:$CO$437,Data9400!$A$1)</f>
        <v>346853745.10000014</v>
      </c>
      <c r="G38" s="86">
        <f>INDEX(Data9400!$DP$7:$DP$437,Data9400!$A$1)</f>
        <v>385726952.76999986</v>
      </c>
      <c r="H38" s="86">
        <f>INDEX(Data9400!$ET$7:$ET$437,Data9400!$A$1)</f>
        <v>424961170.08999991</v>
      </c>
      <c r="I38" s="86">
        <f>INDEX(Data0104!$AB$7:$AB$437,Data0104!$A$1)</f>
        <v>462422470</v>
      </c>
      <c r="J38" s="86">
        <f>INDEX(Data0104!$BF$7:$BF$437,Data0104!$A$1)</f>
        <v>513696661</v>
      </c>
      <c r="K38" s="86">
        <f>INDEX(Data0104!$CG$7:$CG$437,Data0104!$A$1)</f>
        <v>527506731</v>
      </c>
      <c r="L38" s="86">
        <f>INDEX(Data0104!$DH$7:$DH$437,Data0104!$A$1)</f>
        <v>530979267</v>
      </c>
      <c r="AS38" s="4"/>
      <c r="AT38" s="4"/>
      <c r="AU38" s="4"/>
      <c r="AV38" s="4"/>
      <c r="AW38" s="4"/>
      <c r="AX38" s="4"/>
      <c r="AY38" s="4"/>
      <c r="AZ38" s="4"/>
    </row>
    <row r="39" spans="1:52" s="2" customFormat="1" x14ac:dyDescent="0.35">
      <c r="A39" s="88" t="s">
        <v>739</v>
      </c>
      <c r="B39" s="89" t="s">
        <v>644</v>
      </c>
      <c r="C39" s="89" t="s">
        <v>644</v>
      </c>
      <c r="D39" s="89" t="s">
        <v>644</v>
      </c>
      <c r="E39" s="89" t="s">
        <v>644</v>
      </c>
      <c r="F39" s="89" t="s">
        <v>644</v>
      </c>
      <c r="G39" s="89" t="s">
        <v>644</v>
      </c>
      <c r="H39" s="89" t="s">
        <v>644</v>
      </c>
      <c r="I39" s="89" t="s">
        <v>644</v>
      </c>
      <c r="J39" s="89" t="s">
        <v>644</v>
      </c>
      <c r="K39" s="89" t="s">
        <v>644</v>
      </c>
      <c r="L39" s="89" t="s">
        <v>644</v>
      </c>
      <c r="AC39" s="14" t="s">
        <v>471</v>
      </c>
      <c r="AS39" s="4"/>
      <c r="AT39" s="4"/>
      <c r="AU39" s="4"/>
      <c r="AV39" s="4"/>
      <c r="AW39" s="4"/>
      <c r="AX39" s="4"/>
      <c r="AY39" s="4"/>
      <c r="AZ39" s="4"/>
    </row>
    <row r="40" spans="1:52" s="2" customFormat="1" x14ac:dyDescent="0.35">
      <c r="A40" s="82" t="s">
        <v>469</v>
      </c>
      <c r="B40" s="87">
        <f t="shared" ref="B40:J40" si="11">B36+B38</f>
        <v>2986310997.4400001</v>
      </c>
      <c r="C40" s="87">
        <f t="shared" si="11"/>
        <v>2995712255.5599999</v>
      </c>
      <c r="D40" s="87">
        <f t="shared" si="11"/>
        <v>3023629301.1599998</v>
      </c>
      <c r="E40" s="87">
        <f t="shared" si="11"/>
        <v>2528071976.4399996</v>
      </c>
      <c r="F40" s="87">
        <f t="shared" si="11"/>
        <v>2590414286.2600002</v>
      </c>
      <c r="G40" s="87">
        <f t="shared" si="11"/>
        <v>2735816677.7399993</v>
      </c>
      <c r="H40" s="87">
        <f t="shared" si="11"/>
        <v>2820805462.0900002</v>
      </c>
      <c r="I40" s="87">
        <f t="shared" si="11"/>
        <v>2956329420</v>
      </c>
      <c r="J40" s="87">
        <f t="shared" si="11"/>
        <v>3100194274</v>
      </c>
      <c r="K40" s="83">
        <f>K36+K38</f>
        <v>3219099556</v>
      </c>
      <c r="L40" s="91">
        <f>L36+L38</f>
        <v>3396195011</v>
      </c>
      <c r="AD40" s="13" t="str">
        <f>AD20</f>
        <v>1993-94</v>
      </c>
      <c r="AE40" s="13" t="str">
        <f t="shared" ref="AE40:AN40" si="12">AE20</f>
        <v>1994-95</v>
      </c>
      <c r="AF40" s="13" t="str">
        <f t="shared" si="12"/>
        <v>1995-96</v>
      </c>
      <c r="AG40" s="13" t="str">
        <f t="shared" si="12"/>
        <v>1996-97</v>
      </c>
      <c r="AH40" s="13" t="str">
        <f t="shared" si="12"/>
        <v>1997-98</v>
      </c>
      <c r="AI40" s="13" t="str">
        <f t="shared" si="12"/>
        <v>1998-99</v>
      </c>
      <c r="AJ40" s="13" t="str">
        <f t="shared" si="12"/>
        <v>1999-00</v>
      </c>
      <c r="AK40" s="13" t="str">
        <f t="shared" si="12"/>
        <v>2000-01</v>
      </c>
      <c r="AL40" s="13" t="str">
        <f t="shared" si="12"/>
        <v>2001-02</v>
      </c>
      <c r="AM40" s="13" t="str">
        <f t="shared" si="12"/>
        <v>2002-03</v>
      </c>
      <c r="AN40" s="13" t="str">
        <f t="shared" si="12"/>
        <v>2003-04</v>
      </c>
      <c r="AO40" s="13"/>
      <c r="AS40" s="4"/>
      <c r="AT40" s="4"/>
      <c r="AU40" s="4"/>
      <c r="AV40" s="4"/>
      <c r="AW40" s="4"/>
      <c r="AX40" s="4"/>
      <c r="AY40" s="4"/>
      <c r="AZ40" s="4"/>
    </row>
    <row r="41" spans="1:52" s="6" customFormat="1" x14ac:dyDescent="0.35">
      <c r="A41" s="88" t="s">
        <v>470</v>
      </c>
      <c r="B41" s="89" t="s">
        <v>644</v>
      </c>
      <c r="C41" s="89" t="s">
        <v>644</v>
      </c>
      <c r="D41" s="89" t="s">
        <v>644</v>
      </c>
      <c r="E41" s="89" t="s">
        <v>644</v>
      </c>
      <c r="F41" s="89" t="s">
        <v>644</v>
      </c>
      <c r="G41" s="89" t="s">
        <v>644</v>
      </c>
      <c r="H41" s="86">
        <f>INDEX(Data9400!$EQ$7:$EQ$437,Data9400!$A$1)</f>
        <v>25535974</v>
      </c>
      <c r="I41" s="86">
        <f>INDEX(Data0104!$Z$7:$Z$437,Data0104!$A$1)</f>
        <v>28244202</v>
      </c>
      <c r="J41" s="86">
        <f>INDEX(Data0104!$BD$7:$BD$437,Data0104!$A$1)</f>
        <v>28403576</v>
      </c>
      <c r="K41" s="86">
        <f>INDEX(Data0104!$CE$7:$CE$437,Data0104!$A$1)</f>
        <v>27114394</v>
      </c>
      <c r="L41" s="86">
        <f>INDEX(Data0104!$DF$7:$DF$437,Data0104!$A$1)</f>
        <v>26929773</v>
      </c>
      <c r="AC41" s="5" t="s">
        <v>463</v>
      </c>
      <c r="AD41" s="5">
        <f>B14</f>
        <v>796546</v>
      </c>
      <c r="AE41" s="5">
        <f t="shared" ref="AE41:AN41" si="13">C14</f>
        <v>811828</v>
      </c>
      <c r="AF41" s="5">
        <f t="shared" si="13"/>
        <v>825112</v>
      </c>
      <c r="AG41" s="5">
        <f t="shared" si="13"/>
        <v>836092</v>
      </c>
      <c r="AH41" s="5">
        <f t="shared" si="13"/>
        <v>845468</v>
      </c>
      <c r="AI41" s="5">
        <f t="shared" si="13"/>
        <v>853849</v>
      </c>
      <c r="AJ41" s="5">
        <f t="shared" si="13"/>
        <v>856337</v>
      </c>
      <c r="AK41" s="5">
        <f t="shared" si="13"/>
        <v>859312</v>
      </c>
      <c r="AL41" s="5">
        <f t="shared" si="13"/>
        <v>861205</v>
      </c>
      <c r="AM41" s="5">
        <f t="shared" si="13"/>
        <v>862963</v>
      </c>
      <c r="AN41" s="5">
        <f t="shared" si="13"/>
        <v>863704</v>
      </c>
      <c r="AO41" s="5"/>
      <c r="AS41" s="8"/>
      <c r="AT41" s="8"/>
      <c r="AU41" s="8"/>
      <c r="AV41" s="8"/>
      <c r="AW41" s="8"/>
      <c r="AX41" s="8"/>
      <c r="AY41" s="8"/>
      <c r="AZ41" s="8"/>
    </row>
    <row r="42" spans="1:52" s="2" customFormat="1" x14ac:dyDescent="0.35">
      <c r="A42" s="82" t="s">
        <v>746</v>
      </c>
      <c r="B42" s="83">
        <f t="shared" ref="B42:G42" si="14">B40</f>
        <v>2986310997.4400001</v>
      </c>
      <c r="C42" s="83">
        <f t="shared" si="14"/>
        <v>2995712255.5599999</v>
      </c>
      <c r="D42" s="83">
        <f t="shared" si="14"/>
        <v>3023629301.1599998</v>
      </c>
      <c r="E42" s="83">
        <f t="shared" si="14"/>
        <v>2528071976.4399996</v>
      </c>
      <c r="F42" s="83">
        <f t="shared" si="14"/>
        <v>2590414286.2600002</v>
      </c>
      <c r="G42" s="83">
        <f t="shared" si="14"/>
        <v>2735816677.7399993</v>
      </c>
      <c r="H42" s="83">
        <f>H40-H41</f>
        <v>2795269488.0900002</v>
      </c>
      <c r="I42" s="83">
        <f>I40-I41</f>
        <v>2928085218</v>
      </c>
      <c r="J42" s="83">
        <f>J40-J41</f>
        <v>3071790698</v>
      </c>
      <c r="K42" s="83">
        <f>K40-K41</f>
        <v>3191985162</v>
      </c>
      <c r="L42" s="83">
        <f>L40-L41</f>
        <v>3369265238</v>
      </c>
      <c r="AS42" s="4"/>
      <c r="AT42" s="4"/>
      <c r="AU42" s="4"/>
      <c r="AV42" s="4"/>
      <c r="AW42" s="4"/>
      <c r="AX42" s="4"/>
      <c r="AY42" s="4"/>
      <c r="AZ42" s="4"/>
    </row>
    <row r="43" spans="1:52" s="2" customFormat="1" x14ac:dyDescent="0.35">
      <c r="A43" s="82" t="s">
        <v>21</v>
      </c>
      <c r="B43" s="92">
        <f t="shared" ref="B43:L43" si="15">ROUND(((B42/B44)*1000),2)</f>
        <v>16.72</v>
      </c>
      <c r="C43" s="92">
        <f t="shared" si="15"/>
        <v>15.53</v>
      </c>
      <c r="D43" s="92">
        <f t="shared" si="15"/>
        <v>14.4</v>
      </c>
      <c r="E43" s="92">
        <f t="shared" si="15"/>
        <v>11.18</v>
      </c>
      <c r="F43" s="92">
        <f t="shared" si="15"/>
        <v>10.68</v>
      </c>
      <c r="G43" s="92">
        <f t="shared" si="15"/>
        <v>10.56</v>
      </c>
      <c r="H43" s="92">
        <f t="shared" si="15"/>
        <v>10.08</v>
      </c>
      <c r="I43" s="92">
        <f t="shared" si="15"/>
        <v>9.84</v>
      </c>
      <c r="J43" s="92">
        <f t="shared" si="15"/>
        <v>9.49</v>
      </c>
      <c r="K43" s="92">
        <f t="shared" si="15"/>
        <v>9.17</v>
      </c>
      <c r="L43" s="92">
        <f t="shared" si="15"/>
        <v>8.99</v>
      </c>
      <c r="AF43" s="15" t="s">
        <v>467</v>
      </c>
      <c r="AS43" s="4"/>
      <c r="AT43" s="4"/>
      <c r="AU43" s="4"/>
      <c r="AV43" s="4"/>
      <c r="AW43" s="4"/>
      <c r="AX43" s="4"/>
      <c r="AY43" s="4"/>
      <c r="AZ43" s="4"/>
    </row>
    <row r="44" spans="1:52" s="2" customFormat="1" x14ac:dyDescent="0.35">
      <c r="A44" s="82" t="s">
        <v>22</v>
      </c>
      <c r="B44" s="86">
        <f>INDEX(Data9400!$M$7:$M$437,Data9400!$A$1)</f>
        <v>178577491145</v>
      </c>
      <c r="C44" s="86">
        <f>INDEX(Data9400!$AA$7:$AA$437,Data9400!$A$1)</f>
        <v>192842317891</v>
      </c>
      <c r="D44" s="86">
        <f>INDEX(Data9400!$AV7:$AV$437,Data9400!$A$1)</f>
        <v>209977770435</v>
      </c>
      <c r="E44" s="86">
        <f>INDEX(Data9400!$BS7:$BS$437,Data9400!$A$1)</f>
        <v>226178745688</v>
      </c>
      <c r="F44" s="86">
        <f>INDEX(Data9400!$CQ7:$CQ$437,Data9400!$A$1)</f>
        <v>242607292038</v>
      </c>
      <c r="G44" s="86">
        <f>INDEX(Data9400!$DR7:$DR$437,Data9400!$A$1)</f>
        <v>259041971003</v>
      </c>
      <c r="H44" s="86">
        <f>INDEX(Data9400!$EV7:$EV$437,Data9400!$A$1)</f>
        <v>277354101516</v>
      </c>
      <c r="I44" s="86">
        <f>INDEX(Data0104!$AD$7:$AD$437,Data0104!$A$1)</f>
        <v>297503930792</v>
      </c>
      <c r="J44" s="86">
        <f>INDEX(Data0104!$BH$7:$BH$437,Data0104!$A$1)</f>
        <v>323844333227</v>
      </c>
      <c r="K44" s="86">
        <f>INDEX(Data0104!$CI$7:$CI$437,Data0104!$A$1)</f>
        <v>347978137878</v>
      </c>
      <c r="L44" s="86">
        <f>INDEX(Data0104!$DJ$7:$DJ$437,Data0104!$A$1)</f>
        <v>374659675344</v>
      </c>
      <c r="AC44" s="16" t="s">
        <v>468</v>
      </c>
      <c r="AF44" s="17" t="s">
        <v>466</v>
      </c>
      <c r="AS44" s="4"/>
      <c r="AT44" s="4"/>
      <c r="AU44" s="4"/>
      <c r="AV44" s="4"/>
      <c r="AW44" s="4"/>
      <c r="AX44" s="4"/>
      <c r="AY44" s="4"/>
      <c r="AZ44" s="4"/>
    </row>
    <row r="45" spans="1:52" s="2" customFormat="1" x14ac:dyDescent="0.35">
      <c r="A45" s="82" t="s">
        <v>747</v>
      </c>
      <c r="B45" s="86">
        <f>INDEX(Data9400!$N$7:$N$437,Data9400!$A$1)</f>
        <v>25151673.550000008</v>
      </c>
      <c r="C45" s="86">
        <f>INDEX(Data9400!$AB$7:$AB$437,Data9400!$A$1)</f>
        <v>7316992</v>
      </c>
      <c r="D45" s="86">
        <f>INDEX(Data9400!$AW$7:$AW$437,Data9400!$A$1)</f>
        <v>11473149</v>
      </c>
      <c r="E45" s="86">
        <f>INDEX(Data9400!$BT$7:$BT$437,Data9400!$A$1)</f>
        <v>8489961</v>
      </c>
      <c r="F45" s="86">
        <f>INDEX(Data9400!$CR$7:$CR$437,Data9400!$A$1)</f>
        <v>9180559</v>
      </c>
      <c r="G45" s="86">
        <f>INDEX(Data9400!$DS$7:$DS$437,Data9400!$A$1)</f>
        <v>15710791</v>
      </c>
      <c r="H45" s="86">
        <f>INDEX(Data9400!$EX$7:$EX$437,Data9400!$A$1)</f>
        <v>9512062</v>
      </c>
      <c r="I45" s="86">
        <f>INDEX(Data0104!$AF$7:$AF$437,Data0104!$A$1)</f>
        <v>9804960</v>
      </c>
      <c r="J45" s="86">
        <f>INDEX(Data0104!$BI$7:$BI$437,Data0104!$A$1)</f>
        <v>7139940</v>
      </c>
      <c r="K45" s="83">
        <f>IF((K$34-K$36)&gt;0,K$34-K$36,0)</f>
        <v>5394871</v>
      </c>
      <c r="L45" s="83">
        <f>IF((L$34-L$36)&gt;0,L$34-L$36,0)</f>
        <v>17404494.455797195</v>
      </c>
      <c r="AS45" s="4"/>
      <c r="AT45" s="4"/>
      <c r="AU45" s="4"/>
      <c r="AV45" s="4"/>
      <c r="AW45" s="4"/>
      <c r="AX45" s="4"/>
      <c r="AY45" s="4"/>
      <c r="AZ45" s="4"/>
    </row>
    <row r="46" spans="1:52" s="2" customFormat="1" x14ac:dyDescent="0.35">
      <c r="A46" s="82" t="s">
        <v>23</v>
      </c>
      <c r="B46" s="86">
        <f>INDEX(Data9400!$O$7:$O$437,Data9400!$A$1)</f>
        <v>1022754.8399999978</v>
      </c>
      <c r="C46" s="86">
        <f>INDEX(Data9400!$AC$7:$AC$437,Data9400!$A$1)</f>
        <v>767553</v>
      </c>
      <c r="D46" s="86">
        <f>INDEX(Data9400!$AX$7:$AX$437,Data9400!$A$1)</f>
        <v>2966721</v>
      </c>
      <c r="E46" s="86">
        <f>INDEX(Data9400!$BU$7:$BU$437,Data9400!$A$1)</f>
        <v>1153671</v>
      </c>
      <c r="F46" s="86">
        <f>INDEX(Data9400!$CS$7:$CS$437,Data9400!$A$1)</f>
        <v>4066684</v>
      </c>
      <c r="G46" s="86">
        <f>INDEX(Data9400!$DT$7:$DT$437,Data9400!$A$1)</f>
        <v>697094</v>
      </c>
      <c r="H46" s="86">
        <f>INDEX(Data9400!$EY$7:$EY$437,Data9400!$A$1)</f>
        <v>2517748</v>
      </c>
      <c r="I46" s="86">
        <f>INDEX(Data0104!$AG$7:$AG$437,Data0104!$A$1)</f>
        <v>1632633</v>
      </c>
      <c r="J46" s="86">
        <f>INDEX(Data0104!$BJ$7:$BJ$437,Data0104!$A$1)</f>
        <v>1383048</v>
      </c>
      <c r="K46" s="83">
        <f>-IF((K$34-K$36)&lt;0,K$34-K$36,0)</f>
        <v>0</v>
      </c>
      <c r="L46" s="83">
        <f>-IF((L$34-L$36)&lt;0,L$34-L$36,0)</f>
        <v>0</v>
      </c>
      <c r="AD46" s="13" t="str">
        <f>AD40</f>
        <v>1993-94</v>
      </c>
      <c r="AE46" s="13" t="str">
        <f t="shared" ref="AE46:AN46" si="16">AE40</f>
        <v>1994-95</v>
      </c>
      <c r="AF46" s="13" t="str">
        <f t="shared" si="16"/>
        <v>1995-96</v>
      </c>
      <c r="AG46" s="13" t="str">
        <f t="shared" si="16"/>
        <v>1996-97</v>
      </c>
      <c r="AH46" s="13" t="str">
        <f t="shared" si="16"/>
        <v>1997-98</v>
      </c>
      <c r="AI46" s="13" t="str">
        <f t="shared" si="16"/>
        <v>1998-99</v>
      </c>
      <c r="AJ46" s="13" t="str">
        <f t="shared" si="16"/>
        <v>1999-00</v>
      </c>
      <c r="AK46" s="13" t="str">
        <f t="shared" si="16"/>
        <v>2000-01</v>
      </c>
      <c r="AL46" s="13" t="str">
        <f t="shared" si="16"/>
        <v>2001-02</v>
      </c>
      <c r="AM46" s="13" t="str">
        <f t="shared" si="16"/>
        <v>2002-03</v>
      </c>
      <c r="AN46" s="13" t="str">
        <f t="shared" si="16"/>
        <v>2003-04</v>
      </c>
      <c r="AO46" s="13"/>
      <c r="AS46" s="4"/>
      <c r="AT46" s="4"/>
      <c r="AU46" s="4"/>
      <c r="AV46" s="4"/>
      <c r="AW46" s="4"/>
      <c r="AX46" s="4"/>
      <c r="AY46" s="4"/>
      <c r="AZ46" s="4"/>
    </row>
    <row r="47" spans="1:52" s="2" customFormat="1" x14ac:dyDescent="0.35">
      <c r="A47" s="2" t="s">
        <v>745</v>
      </c>
      <c r="B47" s="5"/>
      <c r="C47" s="104">
        <f t="shared" ref="C47:K47" si="17">C42/B42-1</f>
        <v>3.1481175698240271E-3</v>
      </c>
      <c r="D47" s="104">
        <f t="shared" si="17"/>
        <v>9.3190010316197558E-3</v>
      </c>
      <c r="E47" s="104">
        <f t="shared" si="17"/>
        <v>-0.16389486784305285</v>
      </c>
      <c r="F47" s="104">
        <f t="shared" si="17"/>
        <v>2.466002170863435E-2</v>
      </c>
      <c r="G47" s="104">
        <f t="shared" si="17"/>
        <v>5.6130941004779888E-2</v>
      </c>
      <c r="H47" s="104">
        <f t="shared" si="17"/>
        <v>2.173128442184713E-2</v>
      </c>
      <c r="I47" s="104">
        <f t="shared" si="17"/>
        <v>4.751446344472221E-2</v>
      </c>
      <c r="J47" s="104">
        <f t="shared" si="17"/>
        <v>4.9078312037023508E-2</v>
      </c>
      <c r="K47" s="104">
        <f t="shared" si="17"/>
        <v>3.9128467990432014E-2</v>
      </c>
      <c r="L47" s="104">
        <f>L42/K42-1</f>
        <v>5.5539129100751206E-2</v>
      </c>
      <c r="M47" s="9"/>
      <c r="AC47" s="2" t="s">
        <v>463</v>
      </c>
      <c r="AD47" s="18">
        <f>B43</f>
        <v>16.72</v>
      </c>
      <c r="AE47" s="18">
        <f t="shared" ref="AE47:AN47" si="18">C43</f>
        <v>15.53</v>
      </c>
      <c r="AF47" s="18">
        <f t="shared" si="18"/>
        <v>14.4</v>
      </c>
      <c r="AG47" s="18">
        <f t="shared" si="18"/>
        <v>11.18</v>
      </c>
      <c r="AH47" s="18">
        <f t="shared" si="18"/>
        <v>10.68</v>
      </c>
      <c r="AI47" s="18">
        <f t="shared" si="18"/>
        <v>10.56</v>
      </c>
      <c r="AJ47" s="18">
        <f t="shared" si="18"/>
        <v>10.08</v>
      </c>
      <c r="AK47" s="18">
        <f t="shared" si="18"/>
        <v>9.84</v>
      </c>
      <c r="AL47" s="18">
        <f t="shared" si="18"/>
        <v>9.49</v>
      </c>
      <c r="AM47" s="18">
        <f t="shared" si="18"/>
        <v>9.17</v>
      </c>
      <c r="AN47" s="18">
        <f t="shared" si="18"/>
        <v>8.99</v>
      </c>
      <c r="AO47" s="18"/>
      <c r="AS47" s="4"/>
      <c r="AT47" s="4"/>
      <c r="AU47" s="4"/>
      <c r="AV47" s="4"/>
      <c r="AW47" s="4"/>
      <c r="AX47" s="4"/>
      <c r="AY47" s="4"/>
      <c r="AZ47" s="4"/>
    </row>
    <row r="48" spans="1:52" s="2" customFormat="1" x14ac:dyDescent="0.35">
      <c r="B48" s="45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9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S48" s="4"/>
      <c r="AT48" s="4"/>
      <c r="AU48" s="4"/>
      <c r="AV48" s="4"/>
      <c r="AW48" s="4"/>
      <c r="AX48" s="4"/>
      <c r="AY48" s="4"/>
      <c r="AZ48" s="4"/>
    </row>
    <row r="49" spans="1:52" s="2" customFormat="1" x14ac:dyDescent="0.35">
      <c r="B49" s="45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9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S49" s="4"/>
      <c r="AT49" s="4"/>
      <c r="AU49" s="4"/>
      <c r="AV49" s="4"/>
      <c r="AW49" s="4"/>
      <c r="AX49" s="4"/>
      <c r="AY49" s="4"/>
      <c r="AZ49" s="4"/>
    </row>
    <row r="50" spans="1:52" s="2" customFormat="1" x14ac:dyDescent="0.35">
      <c r="B50" s="45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9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S50" s="4"/>
      <c r="AT50" s="4"/>
      <c r="AU50" s="4"/>
      <c r="AV50" s="4"/>
      <c r="AW50" s="4"/>
      <c r="AX50" s="4"/>
      <c r="AY50" s="4"/>
      <c r="AZ50" s="4"/>
    </row>
    <row r="51" spans="1:52" s="10" customFormat="1" ht="12" customHeight="1" x14ac:dyDescent="0.25">
      <c r="A51" s="103" t="s">
        <v>748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AC51" s="2" t="s">
        <v>462</v>
      </c>
      <c r="AD51" s="18">
        <v>17.760000000000002</v>
      </c>
      <c r="AE51" s="18">
        <v>16.489999999999998</v>
      </c>
      <c r="AF51" s="18">
        <v>15.29</v>
      </c>
      <c r="AG51" s="18">
        <v>11.88</v>
      </c>
      <c r="AH51" s="18">
        <v>11.34</v>
      </c>
      <c r="AI51" s="18">
        <v>11.22</v>
      </c>
      <c r="AJ51" s="18">
        <v>10.71</v>
      </c>
      <c r="AK51" s="18">
        <v>10.48</v>
      </c>
      <c r="AL51" s="18">
        <v>10.07</v>
      </c>
      <c r="AM51" s="18">
        <v>9.75</v>
      </c>
      <c r="AN51" s="18">
        <v>9.57</v>
      </c>
      <c r="AO51" s="18"/>
    </row>
    <row r="52" spans="1:52" s="10" customFormat="1" ht="11.5" x14ac:dyDescent="0.25">
      <c r="A52" s="115" t="s">
        <v>749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AC52" s="2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</row>
    <row r="53" spans="1:52" s="10" customFormat="1" ht="11.5" x14ac:dyDescent="0.25">
      <c r="A53" s="94" t="s">
        <v>750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AC53" s="2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</row>
    <row r="54" spans="1:52" s="2" customFormat="1" ht="25.5" customHeight="1" x14ac:dyDescent="0.25">
      <c r="A54" s="114" t="s">
        <v>751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</row>
    <row r="55" spans="1:52" s="2" customFormat="1" ht="11.5" x14ac:dyDescent="0.25"/>
    <row r="56" spans="1:52" s="2" customFormat="1" ht="11.5" x14ac:dyDescent="0.25"/>
    <row r="57" spans="1:52" s="2" customFormat="1" ht="11.5" x14ac:dyDescent="0.25"/>
    <row r="58" spans="1:52" s="2" customFormat="1" ht="11.5" x14ac:dyDescent="0.25"/>
    <row r="59" spans="1:52" s="2" customFormat="1" ht="11.5" x14ac:dyDescent="0.25">
      <c r="K59" s="5"/>
    </row>
    <row r="60" spans="1:52" s="2" customFormat="1" ht="11.5" x14ac:dyDescent="0.25">
      <c r="K60" s="5"/>
    </row>
    <row r="61" spans="1:52" x14ac:dyDescent="0.35">
      <c r="K61" s="5"/>
    </row>
    <row r="83" spans="1:12" x14ac:dyDescent="0.35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2" x14ac:dyDescent="0.35">
      <c r="L84" s="19"/>
    </row>
    <row r="85" spans="1:12" x14ac:dyDescent="0.35">
      <c r="L85" s="9"/>
    </row>
    <row r="87" spans="1:12" x14ac:dyDescent="0.35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2" x14ac:dyDescent="0.35">
      <c r="L88" s="19"/>
    </row>
    <row r="89" spans="1:12" x14ac:dyDescent="0.35">
      <c r="L89" s="9"/>
    </row>
    <row r="91" spans="1:12" x14ac:dyDescent="0.3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2" x14ac:dyDescent="0.35">
      <c r="L92" s="19"/>
    </row>
    <row r="93" spans="1:12" x14ac:dyDescent="0.35">
      <c r="L93" s="9"/>
    </row>
  </sheetData>
  <sheetProtection selectLockedCells="1"/>
  <mergeCells count="7">
    <mergeCell ref="M1:AB1"/>
    <mergeCell ref="A1:L1"/>
    <mergeCell ref="A2:L2"/>
    <mergeCell ref="A3:L3"/>
    <mergeCell ref="A54:L54"/>
    <mergeCell ref="A52:L52"/>
    <mergeCell ref="A4:L4"/>
  </mergeCells>
  <hyperlinks>
    <hyperlink ref="AF44" r:id="rId1" location="swt" xr:uid="{00000000-0004-0000-0000-000000000000}"/>
  </hyperlinks>
  <pageMargins left="0.17" right="0.17" top="0.41" bottom="0.4" header="0.25" footer="0.18"/>
  <pageSetup scale="65" fitToHeight="2" orientation="landscape" r:id="rId2"/>
  <headerFooter alignWithMargins="0">
    <oddFooter>&amp;CPage &amp;P of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0194" r:id="rId5" name="Drop Down 2">
              <controlPr locked="0" defaultSize="0" print="0" autoFill="0" autoLine="0" autoPict="0">
                <anchor moveWithCells="1" sizeWithCells="1">
                  <from>
                    <xdr:col>10</xdr:col>
                    <xdr:colOff>831850</xdr:colOff>
                    <xdr:row>0</xdr:row>
                    <xdr:rowOff>76200</xdr:rowOff>
                  </from>
                  <to>
                    <xdr:col>11</xdr:col>
                    <xdr:colOff>831850</xdr:colOff>
                    <xdr:row>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653" r:id="rId6" name="Drop Down 1189">
              <controlPr locked="0" defaultSize="0" print="0" autoFill="0" autoLine="0" autoPict="0">
                <anchor moveWithCells="1" sizeWithCells="1">
                  <from>
                    <xdr:col>8</xdr:col>
                    <xdr:colOff>711200</xdr:colOff>
                    <xdr:row>0</xdr:row>
                    <xdr:rowOff>95250</xdr:rowOff>
                  </from>
                  <to>
                    <xdr:col>10</xdr:col>
                    <xdr:colOff>673100</xdr:colOff>
                    <xdr:row>1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Y877"/>
  <sheetViews>
    <sheetView topLeftCell="A7" workbookViewId="0"/>
  </sheetViews>
  <sheetFormatPr defaultColWidth="9.1796875" defaultRowHeight="10" x14ac:dyDescent="0.2"/>
  <cols>
    <col min="1" max="1" width="5" style="42" bestFit="1" customWidth="1"/>
    <col min="2" max="2" width="31.26953125" style="40" bestFit="1" customWidth="1"/>
    <col min="3" max="3" width="10.453125" style="40" bestFit="1" customWidth="1"/>
    <col min="4" max="5" width="10.81640625" style="40" bestFit="1" customWidth="1"/>
    <col min="6" max="6" width="7.81640625" style="40" bestFit="1" customWidth="1"/>
    <col min="7" max="7" width="10.453125" style="40" bestFit="1" customWidth="1"/>
    <col min="8" max="8" width="8.7265625" style="40" bestFit="1" customWidth="1"/>
    <col min="9" max="9" width="11.7265625" style="40" bestFit="1" customWidth="1"/>
    <col min="10" max="10" width="11.26953125" style="40" bestFit="1" customWidth="1"/>
    <col min="11" max="11" width="9.54296875" style="40" bestFit="1" customWidth="1"/>
    <col min="12" max="12" width="10.453125" style="40" customWidth="1"/>
    <col min="13" max="13" width="11.81640625" style="40" bestFit="1" customWidth="1"/>
    <col min="14" max="14" width="10" style="43" bestFit="1" customWidth="1"/>
    <col min="15" max="15" width="8.7265625" style="43" bestFit="1" customWidth="1"/>
    <col min="16" max="16" width="9.54296875" style="40" bestFit="1" customWidth="1"/>
    <col min="17" max="17" width="10.81640625" style="40" bestFit="1" customWidth="1"/>
    <col min="18" max="18" width="11.26953125" style="40" bestFit="1" customWidth="1"/>
    <col min="19" max="19" width="7.81640625" style="40" bestFit="1" customWidth="1"/>
    <col min="20" max="20" width="10.54296875" style="40" bestFit="1" customWidth="1"/>
    <col min="21" max="21" width="11.81640625" style="40" bestFit="1" customWidth="1"/>
    <col min="22" max="22" width="8.7265625" style="40" bestFit="1" customWidth="1"/>
    <col min="23" max="23" width="11" style="40" bestFit="1" customWidth="1"/>
    <col min="24" max="24" width="11.26953125" style="40" bestFit="1" customWidth="1"/>
    <col min="25" max="25" width="9.54296875" style="40" bestFit="1" customWidth="1"/>
    <col min="26" max="26" width="10.453125" style="40" bestFit="1" customWidth="1"/>
    <col min="27" max="27" width="11.81640625" style="40" bestFit="1" customWidth="1"/>
    <col min="28" max="28" width="7.81640625" style="40" bestFit="1" customWidth="1"/>
    <col min="29" max="29" width="6.54296875" style="40" bestFit="1" customWidth="1"/>
    <col min="30" max="30" width="11.7265625" style="40" bestFit="1" customWidth="1"/>
    <col min="31" max="32" width="11" style="40" bestFit="1" customWidth="1"/>
    <col min="33" max="33" width="9" style="40" bestFit="1" customWidth="1"/>
    <col min="34" max="34" width="12.1796875" style="40" bestFit="1" customWidth="1"/>
    <col min="35" max="35" width="11.453125" style="40" bestFit="1" customWidth="1"/>
    <col min="36" max="36" width="9.81640625" style="40" bestFit="1" customWidth="1"/>
    <col min="37" max="37" width="9" style="40" bestFit="1" customWidth="1"/>
    <col min="38" max="38" width="8.453125" style="40" bestFit="1" customWidth="1"/>
    <col min="39" max="39" width="7.453125" style="40" bestFit="1" customWidth="1"/>
    <col min="40" max="40" width="11" style="40" bestFit="1" customWidth="1"/>
    <col min="41" max="41" width="13.54296875" style="40" bestFit="1" customWidth="1"/>
    <col min="42" max="42" width="9.54296875" style="40" bestFit="1" customWidth="1"/>
    <col min="43" max="43" width="9.81640625" style="40" bestFit="1" customWidth="1"/>
    <col min="44" max="44" width="11" style="40" bestFit="1" customWidth="1"/>
    <col min="45" max="45" width="11.26953125" style="40" bestFit="1" customWidth="1"/>
    <col min="46" max="47" width="10.453125" style="40" bestFit="1" customWidth="1"/>
    <col min="48" max="48" width="11.81640625" style="40" bestFit="1" customWidth="1"/>
    <col min="49" max="49" width="11.453125" style="40" bestFit="1" customWidth="1"/>
    <col min="50" max="50" width="10" style="40" bestFit="1" customWidth="1"/>
    <col min="51" max="51" width="8.7265625" style="40" bestFit="1" customWidth="1"/>
    <col min="52" max="53" width="7.54296875" style="40" bestFit="1" customWidth="1"/>
    <col min="54" max="54" width="6.1796875" style="40" bestFit="1" customWidth="1"/>
    <col min="55" max="56" width="7.54296875" style="40" bestFit="1" customWidth="1"/>
    <col min="57" max="57" width="8.7265625" style="40" bestFit="1" customWidth="1"/>
    <col min="58" max="58" width="9.54296875" style="40" bestFit="1" customWidth="1"/>
    <col min="59" max="59" width="7.7265625" style="40" bestFit="1" customWidth="1"/>
    <col min="60" max="60" width="8.453125" style="40" bestFit="1" customWidth="1"/>
    <col min="61" max="61" width="9.54296875" style="40" bestFit="1" customWidth="1"/>
    <col min="62" max="62" width="9.7265625" style="40" bestFit="1" customWidth="1"/>
    <col min="63" max="63" width="7.54296875" style="40" bestFit="1" customWidth="1"/>
    <col min="64" max="64" width="8.54296875" style="40" bestFit="1" customWidth="1"/>
    <col min="65" max="65" width="9" style="40" bestFit="1" customWidth="1"/>
    <col min="66" max="66" width="8.7265625" style="40" bestFit="1" customWidth="1"/>
    <col min="67" max="67" width="9.453125" style="40" bestFit="1" customWidth="1"/>
    <col min="68" max="68" width="11.26953125" style="40" bestFit="1" customWidth="1"/>
    <col min="69" max="69" width="9.54296875" style="40" bestFit="1" customWidth="1"/>
    <col min="70" max="70" width="10.453125" style="40" bestFit="1" customWidth="1"/>
    <col min="71" max="71" width="11.81640625" style="40" bestFit="1" customWidth="1"/>
    <col min="72" max="72" width="7" style="40" bestFit="1" customWidth="1"/>
    <col min="73" max="73" width="6.1796875" style="40" bestFit="1" customWidth="1"/>
    <col min="74" max="74" width="11" style="40" bestFit="1" customWidth="1"/>
    <col min="75" max="76" width="8.54296875" style="40" bestFit="1" customWidth="1"/>
    <col min="77" max="77" width="6.1796875" style="40" bestFit="1" customWidth="1"/>
    <col min="78" max="78" width="10" style="40" bestFit="1" customWidth="1"/>
    <col min="79" max="80" width="11.54296875" style="40" bestFit="1" customWidth="1"/>
    <col min="81" max="81" width="10.81640625" style="40" bestFit="1" customWidth="1"/>
    <col min="82" max="82" width="9.453125" style="40" bestFit="1" customWidth="1"/>
    <col min="83" max="83" width="8" style="40" bestFit="1" customWidth="1"/>
    <col min="84" max="84" width="9.7265625" style="40" bestFit="1" customWidth="1"/>
    <col min="85" max="85" width="11" style="40" bestFit="1" customWidth="1"/>
    <col min="86" max="86" width="7.453125" style="40" bestFit="1" customWidth="1"/>
    <col min="87" max="87" width="10.54296875" style="40" bestFit="1" customWidth="1"/>
    <col min="88" max="88" width="11.81640625" style="40" bestFit="1" customWidth="1"/>
    <col min="89" max="89" width="9.54296875" style="40" bestFit="1" customWidth="1"/>
    <col min="90" max="90" width="9.453125" style="40" bestFit="1" customWidth="1"/>
    <col min="91" max="91" width="11" style="40" bestFit="1" customWidth="1"/>
    <col min="92" max="92" width="11.26953125" style="40" bestFit="1" customWidth="1"/>
    <col min="93" max="93" width="9.54296875" style="40" bestFit="1" customWidth="1"/>
    <col min="94" max="94" width="10.453125" style="40" bestFit="1" customWidth="1"/>
    <col min="95" max="95" width="11.81640625" style="40" bestFit="1" customWidth="1"/>
    <col min="96" max="96" width="9.81640625" style="40" bestFit="1" customWidth="1"/>
    <col min="97" max="97" width="8.54296875" style="40" bestFit="1" customWidth="1"/>
    <col min="98" max="98" width="9.54296875" style="40" bestFit="1" customWidth="1"/>
    <col min="99" max="100" width="7.54296875" style="40" bestFit="1" customWidth="1"/>
    <col min="101" max="101" width="7.81640625" style="40" bestFit="1" customWidth="1"/>
    <col min="102" max="102" width="13.81640625" style="40" bestFit="1" customWidth="1"/>
    <col min="103" max="103" width="7.54296875" style="40" bestFit="1" customWidth="1"/>
    <col min="104" max="104" width="9.7265625" style="40" bestFit="1" customWidth="1"/>
    <col min="105" max="105" width="9.54296875" style="40" bestFit="1" customWidth="1"/>
    <col min="106" max="106" width="10.54296875" style="40" bestFit="1" customWidth="1"/>
    <col min="107" max="107" width="6.1796875" style="40" bestFit="1" customWidth="1"/>
    <col min="108" max="108" width="9.453125" style="40" bestFit="1" customWidth="1"/>
    <col min="109" max="109" width="7.54296875" style="40" bestFit="1" customWidth="1"/>
    <col min="110" max="110" width="11.26953125" style="40" bestFit="1" customWidth="1"/>
    <col min="111" max="111" width="9.54296875" style="40" bestFit="1" customWidth="1"/>
    <col min="112" max="112" width="9" style="40" bestFit="1" customWidth="1"/>
    <col min="113" max="114" width="7.81640625" style="40" bestFit="1" customWidth="1"/>
    <col min="115" max="116" width="9.54296875" style="40" bestFit="1" customWidth="1"/>
    <col min="117" max="117" width="11.81640625" style="40" bestFit="1" customWidth="1"/>
    <col min="118" max="118" width="9.54296875" style="40" bestFit="1" customWidth="1"/>
    <col min="119" max="119" width="11.26953125" style="40" bestFit="1" customWidth="1"/>
    <col min="120" max="120" width="9.54296875" style="40" bestFit="1" customWidth="1"/>
    <col min="121" max="121" width="10.453125" style="40" bestFit="1" customWidth="1"/>
    <col min="122" max="122" width="11.81640625" style="40" bestFit="1" customWidth="1"/>
    <col min="123" max="123" width="7.81640625" style="40" bestFit="1" customWidth="1"/>
    <col min="124" max="124" width="6.1796875" style="40" bestFit="1" customWidth="1"/>
    <col min="125" max="125" width="8.7265625" style="40" bestFit="1" customWidth="1"/>
    <col min="126" max="127" width="8.54296875" style="40" bestFit="1" customWidth="1"/>
    <col min="128" max="128" width="6.1796875" style="40" bestFit="1" customWidth="1"/>
    <col min="129" max="129" width="8.54296875" style="40" bestFit="1" customWidth="1"/>
    <col min="130" max="130" width="9.54296875" style="40" bestFit="1" customWidth="1"/>
    <col min="131" max="131" width="10.26953125" style="40" bestFit="1" customWidth="1"/>
    <col min="132" max="132" width="8.7265625" style="40" bestFit="1" customWidth="1"/>
    <col min="133" max="133" width="9.54296875" style="40" bestFit="1" customWidth="1"/>
    <col min="134" max="134" width="7.7265625" style="40" bestFit="1" customWidth="1"/>
    <col min="135" max="135" width="6.1796875" style="40" bestFit="1" customWidth="1"/>
    <col min="136" max="136" width="7" style="40" bestFit="1" customWidth="1"/>
    <col min="137" max="137" width="6.453125" style="40" bestFit="1" customWidth="1"/>
    <col min="138" max="138" width="7" style="40" bestFit="1" customWidth="1"/>
    <col min="139" max="139" width="8.81640625" style="40" bestFit="1" customWidth="1"/>
    <col min="140" max="140" width="8" style="40" bestFit="1" customWidth="1"/>
    <col min="141" max="141" width="7.81640625" style="40" bestFit="1" customWidth="1"/>
    <col min="142" max="142" width="7" style="40" bestFit="1" customWidth="1"/>
    <col min="143" max="143" width="10.54296875" style="40" bestFit="1" customWidth="1"/>
    <col min="144" max="144" width="8.7265625" style="40" bestFit="1" customWidth="1"/>
    <col min="145" max="145" width="7.453125" style="40" bestFit="1" customWidth="1"/>
    <col min="146" max="146" width="16.453125" style="40" bestFit="1" customWidth="1"/>
    <col min="147" max="147" width="8.7265625" style="40" bestFit="1" customWidth="1"/>
    <col min="148" max="148" width="10.453125" style="40" bestFit="1" customWidth="1"/>
    <col min="149" max="149" width="10.54296875" style="40" bestFit="1" customWidth="1"/>
    <col min="150" max="150" width="9.453125" style="40" bestFit="1" customWidth="1"/>
    <col min="151" max="151" width="9.453125" style="40" customWidth="1"/>
    <col min="152" max="152" width="10.453125" style="40" bestFit="1" customWidth="1"/>
    <col min="153" max="153" width="8.7265625" style="40" bestFit="1" customWidth="1"/>
    <col min="154" max="154" width="8.1796875" style="40" bestFit="1" customWidth="1"/>
    <col min="155" max="155" width="7.453125" style="40" bestFit="1" customWidth="1"/>
    <col min="156" max="16384" width="9.1796875" style="40"/>
  </cols>
  <sheetData>
    <row r="1" spans="1:155" s="25" customFormat="1" ht="10.5" x14ac:dyDescent="0.25">
      <c r="A1" s="34">
        <v>431</v>
      </c>
      <c r="B1" s="25" t="s">
        <v>1</v>
      </c>
      <c r="C1" s="26" t="s">
        <v>472</v>
      </c>
      <c r="D1" s="26" t="s">
        <v>473</v>
      </c>
      <c r="E1" s="26" t="s">
        <v>474</v>
      </c>
      <c r="F1" s="26" t="s">
        <v>475</v>
      </c>
      <c r="G1" s="26" t="s">
        <v>476</v>
      </c>
      <c r="H1" s="26" t="s">
        <v>477</v>
      </c>
      <c r="I1" s="26" t="s">
        <v>478</v>
      </c>
      <c r="J1" s="26" t="s">
        <v>479</v>
      </c>
      <c r="K1" s="26" t="s">
        <v>650</v>
      </c>
      <c r="L1" s="26" t="s">
        <v>645</v>
      </c>
      <c r="M1" s="26" t="s">
        <v>647</v>
      </c>
      <c r="N1" s="26" t="s">
        <v>480</v>
      </c>
      <c r="O1" s="26" t="s">
        <v>481</v>
      </c>
      <c r="P1" s="27" t="s">
        <v>472</v>
      </c>
      <c r="Q1" s="27" t="s">
        <v>474</v>
      </c>
      <c r="R1" s="27" t="s">
        <v>483</v>
      </c>
      <c r="S1" s="27" t="s">
        <v>475</v>
      </c>
      <c r="T1" s="27" t="s">
        <v>485</v>
      </c>
      <c r="U1" s="27" t="s">
        <v>487</v>
      </c>
      <c r="V1" s="27" t="s">
        <v>484</v>
      </c>
      <c r="W1" s="27" t="s">
        <v>486</v>
      </c>
      <c r="X1" s="27" t="s">
        <v>479</v>
      </c>
      <c r="Y1" s="27" t="s">
        <v>650</v>
      </c>
      <c r="Z1" s="27" t="s">
        <v>660</v>
      </c>
      <c r="AA1" s="27" t="s">
        <v>647</v>
      </c>
      <c r="AB1" s="27" t="s">
        <v>480</v>
      </c>
      <c r="AC1" s="27" t="s">
        <v>481</v>
      </c>
      <c r="AD1" s="52" t="s">
        <v>489</v>
      </c>
      <c r="AE1" s="52" t="s">
        <v>490</v>
      </c>
      <c r="AF1" s="52" t="s">
        <v>491</v>
      </c>
      <c r="AG1" s="52" t="s">
        <v>492</v>
      </c>
      <c r="AH1" s="52" t="s">
        <v>493</v>
      </c>
      <c r="AI1" s="52" t="s">
        <v>494</v>
      </c>
      <c r="AJ1" s="52" t="s">
        <v>502</v>
      </c>
      <c r="AK1" s="52" t="s">
        <v>503</v>
      </c>
      <c r="AL1" s="52" t="s">
        <v>504</v>
      </c>
      <c r="AM1" s="52" t="s">
        <v>505</v>
      </c>
      <c r="AN1" s="52" t="s">
        <v>497</v>
      </c>
      <c r="AO1" s="52" t="s">
        <v>499</v>
      </c>
      <c r="AP1" s="52" t="s">
        <v>495</v>
      </c>
      <c r="AQ1" s="52" t="s">
        <v>496</v>
      </c>
      <c r="AR1" s="52" t="s">
        <v>498</v>
      </c>
      <c r="AS1" s="52" t="s">
        <v>479</v>
      </c>
      <c r="AT1" s="52" t="s">
        <v>650</v>
      </c>
      <c r="AU1" s="52" t="s">
        <v>660</v>
      </c>
      <c r="AV1" s="52" t="s">
        <v>647</v>
      </c>
      <c r="AW1" s="52" t="s">
        <v>500</v>
      </c>
      <c r="AX1" s="52" t="s">
        <v>501</v>
      </c>
      <c r="AY1" s="28" t="s">
        <v>508</v>
      </c>
      <c r="AZ1" s="28" t="s">
        <v>509</v>
      </c>
      <c r="BA1" s="28" t="s">
        <v>509</v>
      </c>
      <c r="BB1" s="28"/>
      <c r="BC1" s="28" t="s">
        <v>510</v>
      </c>
      <c r="BD1" s="28" t="s">
        <v>510</v>
      </c>
      <c r="BE1" s="28" t="s">
        <v>511</v>
      </c>
      <c r="BF1" s="28" t="s">
        <v>512</v>
      </c>
      <c r="BG1" s="28" t="s">
        <v>519</v>
      </c>
      <c r="BH1" s="28" t="s">
        <v>520</v>
      </c>
      <c r="BI1" s="28" t="s">
        <v>521</v>
      </c>
      <c r="BJ1" s="28" t="s">
        <v>522</v>
      </c>
      <c r="BK1" s="28" t="s">
        <v>523</v>
      </c>
      <c r="BL1" s="28" t="s">
        <v>513</v>
      </c>
      <c r="BM1" s="28" t="s">
        <v>514</v>
      </c>
      <c r="BN1" s="28" t="s">
        <v>515</v>
      </c>
      <c r="BO1" s="28" t="s">
        <v>516</v>
      </c>
      <c r="BP1" s="28" t="s">
        <v>479</v>
      </c>
      <c r="BQ1" s="28" t="s">
        <v>663</v>
      </c>
      <c r="BR1" s="28" t="s">
        <v>660</v>
      </c>
      <c r="BS1" s="28" t="s">
        <v>662</v>
      </c>
      <c r="BT1" s="28" t="s">
        <v>517</v>
      </c>
      <c r="BU1" s="28" t="s">
        <v>518</v>
      </c>
      <c r="BV1" s="29" t="s">
        <v>536</v>
      </c>
      <c r="BW1" s="29" t="s">
        <v>537</v>
      </c>
      <c r="BX1" s="30" t="s">
        <v>537</v>
      </c>
      <c r="BY1" s="29" t="s">
        <v>475</v>
      </c>
      <c r="BZ1" s="29" t="s">
        <v>538</v>
      </c>
      <c r="CA1" s="29" t="s">
        <v>549</v>
      </c>
      <c r="CB1" s="29" t="s">
        <v>539</v>
      </c>
      <c r="CC1" s="29" t="s">
        <v>540</v>
      </c>
      <c r="CD1" s="29" t="s">
        <v>545</v>
      </c>
      <c r="CE1" s="29" t="s">
        <v>546</v>
      </c>
      <c r="CF1" s="29" t="s">
        <v>547</v>
      </c>
      <c r="CG1" s="29" t="s">
        <v>548</v>
      </c>
      <c r="CH1" s="29" t="s">
        <v>505</v>
      </c>
      <c r="CI1" s="29" t="s">
        <v>485</v>
      </c>
      <c r="CJ1" s="29" t="s">
        <v>487</v>
      </c>
      <c r="CK1" s="29" t="s">
        <v>484</v>
      </c>
      <c r="CL1" s="29" t="s">
        <v>541</v>
      </c>
      <c r="CM1" s="29" t="s">
        <v>542</v>
      </c>
      <c r="CN1" s="29" t="s">
        <v>479</v>
      </c>
      <c r="CO1" s="29" t="s">
        <v>663</v>
      </c>
      <c r="CP1" s="29" t="s">
        <v>513</v>
      </c>
      <c r="CQ1" s="29" t="s">
        <v>662</v>
      </c>
      <c r="CR1" s="29" t="s">
        <v>543</v>
      </c>
      <c r="CS1" s="29" t="s">
        <v>544</v>
      </c>
      <c r="CT1" s="31" t="s">
        <v>553</v>
      </c>
      <c r="CU1" s="31">
        <v>959697</v>
      </c>
      <c r="CV1" s="31">
        <v>969798</v>
      </c>
      <c r="CW1" s="31" t="s">
        <v>554</v>
      </c>
      <c r="CX1" s="31" t="s">
        <v>555</v>
      </c>
      <c r="CY1" s="31" t="s">
        <v>510</v>
      </c>
      <c r="CZ1" s="31" t="s">
        <v>556</v>
      </c>
      <c r="DA1" s="31" t="s">
        <v>568</v>
      </c>
      <c r="DB1" s="31" t="s">
        <v>563</v>
      </c>
      <c r="DC1" s="31" t="s">
        <v>520</v>
      </c>
      <c r="DD1" s="31" t="s">
        <v>564</v>
      </c>
      <c r="DE1" s="31" t="s">
        <v>566</v>
      </c>
      <c r="DF1" s="31" t="s">
        <v>521</v>
      </c>
      <c r="DG1" s="31" t="s">
        <v>557</v>
      </c>
      <c r="DH1" s="31" t="s">
        <v>567</v>
      </c>
      <c r="DI1" s="31" t="s">
        <v>565</v>
      </c>
      <c r="DJ1" s="31" t="s">
        <v>558</v>
      </c>
      <c r="DK1" s="31" t="s">
        <v>559</v>
      </c>
      <c r="DL1" s="31" t="s">
        <v>560</v>
      </c>
      <c r="DM1" s="31" t="s">
        <v>561</v>
      </c>
      <c r="DN1" s="31" t="s">
        <v>562</v>
      </c>
      <c r="DO1" s="31" t="s">
        <v>479</v>
      </c>
      <c r="DP1" s="31" t="s">
        <v>663</v>
      </c>
      <c r="DQ1" s="31" t="s">
        <v>513</v>
      </c>
      <c r="DR1" s="31" t="s">
        <v>662</v>
      </c>
      <c r="DS1" s="31" t="s">
        <v>517</v>
      </c>
      <c r="DT1" s="31" t="s">
        <v>518</v>
      </c>
      <c r="DU1" s="62"/>
      <c r="DV1" s="62"/>
      <c r="DW1" s="62"/>
      <c r="DX1" s="62"/>
      <c r="DY1" s="62"/>
      <c r="DZ1" s="62"/>
      <c r="EA1" s="62"/>
      <c r="EB1" s="62" t="s">
        <v>664</v>
      </c>
      <c r="EC1" s="62"/>
      <c r="ED1" s="62"/>
      <c r="EE1" s="62"/>
      <c r="EF1" s="62"/>
      <c r="EG1" s="62"/>
      <c r="EH1" s="62" t="s">
        <v>665</v>
      </c>
      <c r="EI1" s="62" t="s">
        <v>666</v>
      </c>
      <c r="EJ1" s="62"/>
      <c r="EK1" s="62"/>
      <c r="EL1" s="62"/>
      <c r="EM1" s="62" t="s">
        <v>667</v>
      </c>
      <c r="EN1" s="62"/>
      <c r="EO1" s="62"/>
      <c r="EP1" s="62" t="s">
        <v>690</v>
      </c>
      <c r="EQ1" s="62"/>
      <c r="ER1" s="62" t="s">
        <v>689</v>
      </c>
      <c r="ES1" s="62" t="s">
        <v>691</v>
      </c>
      <c r="ET1" s="62" t="s">
        <v>684</v>
      </c>
      <c r="EU1" s="62" t="s">
        <v>513</v>
      </c>
      <c r="EV1" s="62"/>
      <c r="EW1" s="62"/>
      <c r="EX1" s="62"/>
      <c r="EY1" s="62"/>
    </row>
    <row r="2" spans="1:155" s="25" customFormat="1" ht="10.5" x14ac:dyDescent="0.25">
      <c r="C2" s="26"/>
      <c r="D2" s="26"/>
      <c r="E2" s="26"/>
      <c r="F2" s="26"/>
      <c r="G2" s="26"/>
      <c r="H2" s="26"/>
      <c r="I2" s="26"/>
      <c r="J2" s="26" t="s">
        <v>642</v>
      </c>
      <c r="K2" s="26" t="s">
        <v>646</v>
      </c>
      <c r="L2" s="26" t="s">
        <v>646</v>
      </c>
      <c r="M2" s="26" t="s">
        <v>648</v>
      </c>
      <c r="N2" s="60"/>
      <c r="O2" s="60"/>
      <c r="P2" s="27"/>
      <c r="Q2" s="27"/>
      <c r="R2" s="27"/>
      <c r="S2" s="27"/>
      <c r="T2" s="27"/>
      <c r="U2" s="27"/>
      <c r="V2" s="27"/>
      <c r="W2" s="27"/>
      <c r="X2" s="27" t="s">
        <v>642</v>
      </c>
      <c r="Y2" s="27" t="s">
        <v>646</v>
      </c>
      <c r="Z2" s="27" t="s">
        <v>646</v>
      </c>
      <c r="AA2" s="27" t="s">
        <v>648</v>
      </c>
      <c r="AB2" s="27"/>
      <c r="AC2" s="27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 t="s">
        <v>642</v>
      </c>
      <c r="AT2" s="52" t="s">
        <v>646</v>
      </c>
      <c r="AU2" s="52" t="s">
        <v>646</v>
      </c>
      <c r="AV2" s="52" t="s">
        <v>648</v>
      </c>
      <c r="AW2" s="52"/>
      <c r="AX2" s="52"/>
      <c r="AY2" s="28" t="s">
        <v>524</v>
      </c>
      <c r="AZ2" s="28">
        <v>939495</v>
      </c>
      <c r="BA2" s="28">
        <v>949596</v>
      </c>
      <c r="BB2" s="28" t="s">
        <v>525</v>
      </c>
      <c r="BC2" s="28" t="s">
        <v>525</v>
      </c>
      <c r="BD2" s="28" t="s">
        <v>513</v>
      </c>
      <c r="BE2" s="28" t="s">
        <v>526</v>
      </c>
      <c r="BF2" s="28" t="s">
        <v>527</v>
      </c>
      <c r="BG2" s="28" t="s">
        <v>531</v>
      </c>
      <c r="BH2" s="28" t="s">
        <v>532</v>
      </c>
      <c r="BI2" s="28" t="s">
        <v>533</v>
      </c>
      <c r="BJ2" s="28" t="s">
        <v>533</v>
      </c>
      <c r="BK2" s="28" t="s">
        <v>534</v>
      </c>
      <c r="BL2" s="28" t="s">
        <v>528</v>
      </c>
      <c r="BM2" s="28" t="s">
        <v>528</v>
      </c>
      <c r="BN2" s="28" t="s">
        <v>529</v>
      </c>
      <c r="BO2" s="28" t="s">
        <v>530</v>
      </c>
      <c r="BP2" s="28" t="s">
        <v>642</v>
      </c>
      <c r="BQ2" s="28" t="s">
        <v>530</v>
      </c>
      <c r="BR2" s="28" t="s">
        <v>646</v>
      </c>
      <c r="BS2" s="28" t="s">
        <v>585</v>
      </c>
      <c r="BT2" s="28" t="s">
        <v>526</v>
      </c>
      <c r="BU2" s="28" t="s">
        <v>526</v>
      </c>
      <c r="BV2" s="29" t="s">
        <v>550</v>
      </c>
      <c r="BW2" s="29" t="s">
        <v>551</v>
      </c>
      <c r="BX2" s="29" t="s">
        <v>552</v>
      </c>
      <c r="BY2" s="33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 t="s">
        <v>642</v>
      </c>
      <c r="CO2" s="29" t="s">
        <v>530</v>
      </c>
      <c r="CP2" s="29" t="s">
        <v>530</v>
      </c>
      <c r="CQ2" s="29" t="s">
        <v>585</v>
      </c>
      <c r="CR2" s="29"/>
      <c r="CS2" s="29"/>
      <c r="CT2" s="31"/>
      <c r="CU2" s="31"/>
      <c r="CV2" s="31"/>
      <c r="CW2" s="31"/>
      <c r="CX2" s="31"/>
      <c r="CY2" s="31"/>
      <c r="CZ2" s="31"/>
      <c r="DA2" s="31"/>
      <c r="DB2" s="31" t="s">
        <v>531</v>
      </c>
      <c r="DC2" s="31"/>
      <c r="DD2" s="31"/>
      <c r="DE2" s="31" t="s">
        <v>573</v>
      </c>
      <c r="DF2" s="31" t="s">
        <v>569</v>
      </c>
      <c r="DG2" s="31" t="s">
        <v>570</v>
      </c>
      <c r="DH2" s="31" t="s">
        <v>573</v>
      </c>
      <c r="DI2" s="31" t="s">
        <v>572</v>
      </c>
      <c r="DJ2" s="31" t="s">
        <v>565</v>
      </c>
      <c r="DK2" s="31" t="s">
        <v>571</v>
      </c>
      <c r="DL2" s="31"/>
      <c r="DM2" s="31"/>
      <c r="DN2" s="31"/>
      <c r="DO2" s="31" t="s">
        <v>642</v>
      </c>
      <c r="DP2" s="31" t="s">
        <v>530</v>
      </c>
      <c r="DQ2" s="31" t="s">
        <v>530</v>
      </c>
      <c r="DR2" s="31" t="s">
        <v>585</v>
      </c>
      <c r="DS2" s="31"/>
      <c r="DT2" s="31"/>
      <c r="DU2" s="62" t="s">
        <v>553</v>
      </c>
      <c r="DV2" s="62" t="s">
        <v>668</v>
      </c>
      <c r="DW2" s="62" t="s">
        <v>669</v>
      </c>
      <c r="DX2" s="62" t="s">
        <v>554</v>
      </c>
      <c r="DY2" s="62" t="s">
        <v>670</v>
      </c>
      <c r="DZ2" s="62" t="s">
        <v>671</v>
      </c>
      <c r="EA2" s="62" t="s">
        <v>672</v>
      </c>
      <c r="EB2" s="62" t="s">
        <v>673</v>
      </c>
      <c r="EC2" s="62" t="s">
        <v>674</v>
      </c>
      <c r="ED2" s="62" t="s">
        <v>531</v>
      </c>
      <c r="EE2" s="62" t="s">
        <v>520</v>
      </c>
      <c r="EF2" s="62" t="s">
        <v>675</v>
      </c>
      <c r="EG2" s="62" t="s">
        <v>676</v>
      </c>
      <c r="EH2" s="62" t="s">
        <v>513</v>
      </c>
      <c r="EI2" s="62" t="s">
        <v>677</v>
      </c>
      <c r="EJ2" s="62" t="s">
        <v>678</v>
      </c>
      <c r="EK2" s="62" t="s">
        <v>679</v>
      </c>
      <c r="EL2" s="62" t="s">
        <v>680</v>
      </c>
      <c r="EM2" s="62" t="s">
        <v>681</v>
      </c>
      <c r="EN2" s="62" t="s">
        <v>560</v>
      </c>
      <c r="EO2" s="62" t="s">
        <v>683</v>
      </c>
      <c r="EP2" s="62" t="s">
        <v>642</v>
      </c>
      <c r="EQ2" s="62" t="s">
        <v>682</v>
      </c>
      <c r="ER2" s="62" t="s">
        <v>642</v>
      </c>
      <c r="ES2" s="62" t="s">
        <v>642</v>
      </c>
      <c r="ET2" s="62" t="s">
        <v>530</v>
      </c>
      <c r="EU2" s="62" t="s">
        <v>530</v>
      </c>
      <c r="EV2" s="62" t="s">
        <v>685</v>
      </c>
      <c r="EW2" s="62" t="s">
        <v>686</v>
      </c>
      <c r="EX2" s="62" t="s">
        <v>687</v>
      </c>
      <c r="EY2" s="62" t="s">
        <v>688</v>
      </c>
    </row>
    <row r="3" spans="1:155" s="25" customFormat="1" ht="10.5" x14ac:dyDescent="0.25">
      <c r="C3" s="32" t="s">
        <v>482</v>
      </c>
      <c r="D3" s="32" t="s">
        <v>482</v>
      </c>
      <c r="E3" s="32" t="s">
        <v>482</v>
      </c>
      <c r="F3" s="32" t="s">
        <v>482</v>
      </c>
      <c r="G3" s="32" t="s">
        <v>482</v>
      </c>
      <c r="H3" s="32" t="s">
        <v>482</v>
      </c>
      <c r="I3" s="32" t="s">
        <v>482</v>
      </c>
      <c r="J3" s="32" t="s">
        <v>482</v>
      </c>
      <c r="K3" s="32" t="s">
        <v>482</v>
      </c>
      <c r="L3" s="32" t="s">
        <v>482</v>
      </c>
      <c r="M3" s="32" t="s">
        <v>482</v>
      </c>
      <c r="N3" s="32" t="s">
        <v>482</v>
      </c>
      <c r="O3" s="32" t="s">
        <v>482</v>
      </c>
      <c r="P3" s="27" t="s">
        <v>488</v>
      </c>
      <c r="Q3" s="27" t="s">
        <v>488</v>
      </c>
      <c r="R3" s="27" t="s">
        <v>488</v>
      </c>
      <c r="S3" s="27" t="s">
        <v>488</v>
      </c>
      <c r="T3" s="27" t="s">
        <v>488</v>
      </c>
      <c r="U3" s="27" t="s">
        <v>488</v>
      </c>
      <c r="V3" s="27" t="s">
        <v>488</v>
      </c>
      <c r="W3" s="27" t="s">
        <v>488</v>
      </c>
      <c r="X3" s="27" t="s">
        <v>488</v>
      </c>
      <c r="Y3" s="27" t="s">
        <v>488</v>
      </c>
      <c r="Z3" s="27" t="s">
        <v>488</v>
      </c>
      <c r="AA3" s="27" t="s">
        <v>488</v>
      </c>
      <c r="AB3" s="27" t="s">
        <v>488</v>
      </c>
      <c r="AC3" s="27" t="s">
        <v>488</v>
      </c>
      <c r="AD3" s="52" t="s">
        <v>506</v>
      </c>
      <c r="AE3" s="52" t="s">
        <v>506</v>
      </c>
      <c r="AF3" s="52" t="s">
        <v>506</v>
      </c>
      <c r="AG3" s="52" t="s">
        <v>506</v>
      </c>
      <c r="AH3" s="52" t="s">
        <v>506</v>
      </c>
      <c r="AI3" s="52" t="s">
        <v>506</v>
      </c>
      <c r="AJ3" s="52" t="s">
        <v>506</v>
      </c>
      <c r="AK3" s="52" t="s">
        <v>506</v>
      </c>
      <c r="AL3" s="52" t="s">
        <v>506</v>
      </c>
      <c r="AM3" s="52" t="s">
        <v>506</v>
      </c>
      <c r="AN3" s="52" t="s">
        <v>506</v>
      </c>
      <c r="AO3" s="52" t="s">
        <v>506</v>
      </c>
      <c r="AP3" s="52" t="s">
        <v>506</v>
      </c>
      <c r="AQ3" s="52" t="s">
        <v>506</v>
      </c>
      <c r="AR3" s="52" t="s">
        <v>506</v>
      </c>
      <c r="AS3" s="52" t="s">
        <v>506</v>
      </c>
      <c r="AT3" s="52" t="s">
        <v>506</v>
      </c>
      <c r="AU3" s="52" t="s">
        <v>506</v>
      </c>
      <c r="AV3" s="52" t="s">
        <v>506</v>
      </c>
      <c r="AW3" s="52" t="s">
        <v>506</v>
      </c>
      <c r="AX3" s="52" t="s">
        <v>506</v>
      </c>
      <c r="AY3" s="28" t="s">
        <v>507</v>
      </c>
      <c r="AZ3" s="28" t="s">
        <v>507</v>
      </c>
      <c r="BA3" s="28" t="s">
        <v>507</v>
      </c>
      <c r="BB3" s="28" t="s">
        <v>507</v>
      </c>
      <c r="BC3" s="28" t="s">
        <v>507</v>
      </c>
      <c r="BD3" s="28" t="s">
        <v>507</v>
      </c>
      <c r="BE3" s="28" t="s">
        <v>507</v>
      </c>
      <c r="BF3" s="28" t="s">
        <v>507</v>
      </c>
      <c r="BG3" s="28" t="s">
        <v>507</v>
      </c>
      <c r="BH3" s="28" t="s">
        <v>507</v>
      </c>
      <c r="BI3" s="28" t="s">
        <v>507</v>
      </c>
      <c r="BJ3" s="28" t="s">
        <v>507</v>
      </c>
      <c r="BK3" s="28" t="s">
        <v>507</v>
      </c>
      <c r="BL3" s="28" t="s">
        <v>507</v>
      </c>
      <c r="BM3" s="28" t="s">
        <v>507</v>
      </c>
      <c r="BN3" s="28" t="s">
        <v>507</v>
      </c>
      <c r="BO3" s="28" t="s">
        <v>507</v>
      </c>
      <c r="BP3" s="28" t="s">
        <v>507</v>
      </c>
      <c r="BQ3" s="28" t="s">
        <v>507</v>
      </c>
      <c r="BR3" s="28" t="s">
        <v>507</v>
      </c>
      <c r="BS3" s="28" t="s">
        <v>507</v>
      </c>
      <c r="BT3" s="28" t="s">
        <v>507</v>
      </c>
      <c r="BU3" s="28" t="s">
        <v>507</v>
      </c>
      <c r="BV3" s="29" t="s">
        <v>535</v>
      </c>
      <c r="BW3" s="29" t="s">
        <v>535</v>
      </c>
      <c r="BX3" s="29" t="s">
        <v>535</v>
      </c>
      <c r="BY3" s="29" t="s">
        <v>535</v>
      </c>
      <c r="BZ3" s="29" t="s">
        <v>535</v>
      </c>
      <c r="CA3" s="29" t="s">
        <v>535</v>
      </c>
      <c r="CB3" s="29" t="s">
        <v>535</v>
      </c>
      <c r="CC3" s="29" t="s">
        <v>535</v>
      </c>
      <c r="CD3" s="29" t="s">
        <v>535</v>
      </c>
      <c r="CE3" s="29" t="s">
        <v>535</v>
      </c>
      <c r="CF3" s="29" t="s">
        <v>535</v>
      </c>
      <c r="CG3" s="29" t="s">
        <v>535</v>
      </c>
      <c r="CH3" s="29" t="s">
        <v>535</v>
      </c>
      <c r="CI3" s="29" t="s">
        <v>535</v>
      </c>
      <c r="CJ3" s="29" t="s">
        <v>535</v>
      </c>
      <c r="CK3" s="29" t="s">
        <v>535</v>
      </c>
      <c r="CL3" s="29" t="s">
        <v>535</v>
      </c>
      <c r="CM3" s="29" t="s">
        <v>535</v>
      </c>
      <c r="CN3" s="29" t="s">
        <v>535</v>
      </c>
      <c r="CO3" s="29" t="s">
        <v>535</v>
      </c>
      <c r="CP3" s="29" t="s">
        <v>535</v>
      </c>
      <c r="CQ3" s="29" t="s">
        <v>535</v>
      </c>
      <c r="CR3" s="29" t="s">
        <v>535</v>
      </c>
      <c r="CS3" s="29" t="s">
        <v>535</v>
      </c>
      <c r="CT3" s="31" t="s">
        <v>574</v>
      </c>
      <c r="CU3" s="31" t="s">
        <v>574</v>
      </c>
      <c r="CV3" s="31" t="s">
        <v>574</v>
      </c>
      <c r="CW3" s="31" t="s">
        <v>574</v>
      </c>
      <c r="CX3" s="31" t="s">
        <v>574</v>
      </c>
      <c r="CY3" s="31" t="s">
        <v>574</v>
      </c>
      <c r="CZ3" s="31" t="s">
        <v>574</v>
      </c>
      <c r="DA3" s="31" t="s">
        <v>574</v>
      </c>
      <c r="DB3" s="31" t="s">
        <v>574</v>
      </c>
      <c r="DC3" s="31" t="s">
        <v>574</v>
      </c>
      <c r="DD3" s="31" t="s">
        <v>574</v>
      </c>
      <c r="DE3" s="31" t="s">
        <v>574</v>
      </c>
      <c r="DF3" s="31" t="s">
        <v>574</v>
      </c>
      <c r="DG3" s="31" t="s">
        <v>574</v>
      </c>
      <c r="DH3" s="31" t="s">
        <v>574</v>
      </c>
      <c r="DI3" s="31" t="s">
        <v>574</v>
      </c>
      <c r="DJ3" s="31" t="s">
        <v>574</v>
      </c>
      <c r="DK3" s="31" t="s">
        <v>574</v>
      </c>
      <c r="DL3" s="31" t="s">
        <v>574</v>
      </c>
      <c r="DM3" s="31" t="s">
        <v>574</v>
      </c>
      <c r="DN3" s="31" t="s">
        <v>574</v>
      </c>
      <c r="DO3" s="31" t="s">
        <v>574</v>
      </c>
      <c r="DP3" s="31" t="s">
        <v>574</v>
      </c>
      <c r="DQ3" s="31" t="s">
        <v>574</v>
      </c>
      <c r="DR3" s="31" t="s">
        <v>574</v>
      </c>
      <c r="DS3" s="31" t="s">
        <v>574</v>
      </c>
      <c r="DT3" s="31" t="s">
        <v>574</v>
      </c>
      <c r="DU3" s="63" t="s">
        <v>575</v>
      </c>
      <c r="DV3" s="63" t="s">
        <v>575</v>
      </c>
      <c r="DW3" s="63" t="s">
        <v>575</v>
      </c>
      <c r="DX3" s="63" t="s">
        <v>575</v>
      </c>
      <c r="DY3" s="63" t="s">
        <v>575</v>
      </c>
      <c r="DZ3" s="63" t="s">
        <v>575</v>
      </c>
      <c r="EA3" s="63" t="s">
        <v>575</v>
      </c>
      <c r="EB3" s="63" t="s">
        <v>575</v>
      </c>
      <c r="EC3" s="63" t="s">
        <v>575</v>
      </c>
      <c r="ED3" s="63" t="s">
        <v>575</v>
      </c>
      <c r="EE3" s="63" t="s">
        <v>575</v>
      </c>
      <c r="EF3" s="63" t="s">
        <v>575</v>
      </c>
      <c r="EG3" s="63" t="s">
        <v>575</v>
      </c>
      <c r="EH3" s="63" t="s">
        <v>575</v>
      </c>
      <c r="EI3" s="63" t="s">
        <v>575</v>
      </c>
      <c r="EJ3" s="63" t="s">
        <v>575</v>
      </c>
      <c r="EK3" s="63" t="s">
        <v>575</v>
      </c>
      <c r="EL3" s="63" t="s">
        <v>575</v>
      </c>
      <c r="EM3" s="63" t="s">
        <v>575</v>
      </c>
      <c r="EN3" s="63" t="s">
        <v>575</v>
      </c>
      <c r="EO3" s="63" t="s">
        <v>575</v>
      </c>
      <c r="EP3" s="63" t="s">
        <v>575</v>
      </c>
      <c r="EQ3" s="63" t="s">
        <v>575</v>
      </c>
      <c r="ER3" s="63"/>
      <c r="ES3" s="63" t="s">
        <v>575</v>
      </c>
      <c r="ET3" s="63" t="s">
        <v>575</v>
      </c>
      <c r="EU3" s="63" t="s">
        <v>575</v>
      </c>
      <c r="EV3" s="63" t="s">
        <v>575</v>
      </c>
      <c r="EW3" s="63" t="s">
        <v>575</v>
      </c>
      <c r="EX3" s="63" t="s">
        <v>575</v>
      </c>
      <c r="EY3" s="63" t="s">
        <v>575</v>
      </c>
    </row>
    <row r="4" spans="1:155" s="34" customFormat="1" ht="10.5" x14ac:dyDescent="0.25">
      <c r="M4" s="25"/>
      <c r="N4" s="35"/>
      <c r="O4" s="35"/>
      <c r="AA4" s="25"/>
    </row>
    <row r="5" spans="1:155" s="34" customFormat="1" ht="10.5" x14ac:dyDescent="0.25">
      <c r="I5" s="34">
        <f>G22-H22+I22</f>
        <v>4040341</v>
      </c>
      <c r="M5" s="25"/>
      <c r="N5" s="35"/>
      <c r="O5" s="35"/>
      <c r="AA5" s="25"/>
    </row>
    <row r="6" spans="1:155" s="37" customFormat="1" ht="10.5" x14ac:dyDescent="0.25">
      <c r="A6" s="36"/>
      <c r="M6" s="38"/>
      <c r="N6" s="39"/>
      <c r="O6" s="39"/>
      <c r="AA6" s="25"/>
    </row>
    <row r="7" spans="1:155" s="37" customFormat="1" ht="10.5" x14ac:dyDescent="0.25">
      <c r="A7" s="23" t="s">
        <v>643</v>
      </c>
      <c r="B7" s="24" t="s">
        <v>18</v>
      </c>
      <c r="M7" s="38"/>
      <c r="N7" s="39"/>
      <c r="O7" s="39"/>
    </row>
    <row r="8" spans="1:155" s="37" customFormat="1" x14ac:dyDescent="0.2">
      <c r="A8" s="105">
        <v>7</v>
      </c>
      <c r="B8" s="49" t="s">
        <v>40</v>
      </c>
      <c r="C8" s="37">
        <v>3162239.36</v>
      </c>
      <c r="D8" s="37">
        <v>600</v>
      </c>
      <c r="E8" s="37">
        <v>615</v>
      </c>
      <c r="F8" s="37">
        <v>190</v>
      </c>
      <c r="G8" s="37">
        <v>3358146</v>
      </c>
      <c r="H8" s="37">
        <v>2136370</v>
      </c>
      <c r="I8" s="37">
        <v>8569</v>
      </c>
      <c r="J8" s="37">
        <v>1236100</v>
      </c>
      <c r="K8" s="37">
        <v>207110</v>
      </c>
      <c r="L8" s="37">
        <f t="shared" ref="L8:L71" si="0">J8+K8</f>
        <v>1443210</v>
      </c>
      <c r="M8" s="47">
        <v>69955423</v>
      </c>
      <c r="N8" s="41">
        <v>0</v>
      </c>
      <c r="O8" s="41">
        <v>5755</v>
      </c>
      <c r="P8" s="37">
        <v>3366715</v>
      </c>
      <c r="Q8" s="37">
        <v>615</v>
      </c>
      <c r="R8" s="37">
        <v>633</v>
      </c>
      <c r="S8" s="37">
        <v>194.37</v>
      </c>
      <c r="T8" s="37">
        <v>0</v>
      </c>
      <c r="U8" s="37">
        <v>3588287</v>
      </c>
      <c r="V8" s="37">
        <v>2495295</v>
      </c>
      <c r="W8" s="37">
        <v>1092992</v>
      </c>
      <c r="X8" s="37">
        <v>1092992</v>
      </c>
      <c r="Y8" s="37">
        <v>207109</v>
      </c>
      <c r="Z8" s="37">
        <v>1300101</v>
      </c>
      <c r="AA8" s="46">
        <v>71892007</v>
      </c>
      <c r="AB8" s="37">
        <v>0</v>
      </c>
      <c r="AC8" s="37">
        <v>0</v>
      </c>
      <c r="AD8" s="37">
        <v>3588287</v>
      </c>
      <c r="AE8" s="37">
        <v>633</v>
      </c>
      <c r="AF8" s="37">
        <v>642</v>
      </c>
      <c r="AG8" s="37">
        <v>200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3767705</v>
      </c>
      <c r="AP8" s="37">
        <v>2723856</v>
      </c>
      <c r="AQ8" s="37">
        <v>0</v>
      </c>
      <c r="AR8" s="37">
        <v>1043849</v>
      </c>
      <c r="AS8" s="37">
        <v>1043721</v>
      </c>
      <c r="AT8" s="37">
        <v>207109</v>
      </c>
      <c r="AU8" s="37">
        <v>1250830</v>
      </c>
      <c r="AV8" s="45">
        <v>79188901</v>
      </c>
      <c r="AW8" s="37">
        <v>128</v>
      </c>
      <c r="AX8" s="37">
        <v>0</v>
      </c>
      <c r="AY8" s="37">
        <v>3767577</v>
      </c>
      <c r="AZ8" s="37">
        <v>642</v>
      </c>
      <c r="BA8" s="37">
        <v>649</v>
      </c>
      <c r="BB8" s="37">
        <v>206</v>
      </c>
      <c r="BC8" s="37">
        <v>0</v>
      </c>
      <c r="BD8" s="37">
        <v>0</v>
      </c>
      <c r="BE8" s="37">
        <v>3942351</v>
      </c>
      <c r="BF8" s="37">
        <v>96</v>
      </c>
      <c r="BG8" s="37">
        <v>0</v>
      </c>
      <c r="BH8" s="37">
        <v>0</v>
      </c>
      <c r="BI8" s="37">
        <v>0</v>
      </c>
      <c r="BJ8" s="37">
        <v>0</v>
      </c>
      <c r="BK8" s="37">
        <v>0</v>
      </c>
      <c r="BL8" s="37">
        <v>0</v>
      </c>
      <c r="BM8" s="37">
        <v>3942447</v>
      </c>
      <c r="BN8" s="37">
        <v>3270609</v>
      </c>
      <c r="BO8" s="37">
        <v>671838</v>
      </c>
      <c r="BP8" s="37">
        <v>671714</v>
      </c>
      <c r="BQ8" s="37">
        <v>207109</v>
      </c>
      <c r="BR8" s="37">
        <v>878823</v>
      </c>
      <c r="BS8" s="45">
        <v>84983907</v>
      </c>
      <c r="BT8" s="37">
        <v>124</v>
      </c>
      <c r="BU8" s="37">
        <v>0</v>
      </c>
      <c r="BV8" s="37">
        <v>3942323</v>
      </c>
      <c r="BW8" s="37">
        <v>649</v>
      </c>
      <c r="BX8" s="37">
        <v>641</v>
      </c>
      <c r="BY8" s="37">
        <v>206</v>
      </c>
      <c r="BZ8" s="37">
        <v>0</v>
      </c>
      <c r="CA8" s="37">
        <v>0</v>
      </c>
      <c r="CB8" s="37">
        <v>4025775</v>
      </c>
      <c r="CC8" s="37">
        <v>93</v>
      </c>
      <c r="CD8" s="37">
        <v>-546</v>
      </c>
      <c r="CE8" s="37">
        <v>0</v>
      </c>
      <c r="CF8" s="37">
        <v>0</v>
      </c>
      <c r="CG8" s="37">
        <v>150000</v>
      </c>
      <c r="CH8" s="37">
        <v>0</v>
      </c>
      <c r="CI8" s="37">
        <v>149454</v>
      </c>
      <c r="CJ8" s="37">
        <v>4175322</v>
      </c>
      <c r="CK8" s="37">
        <v>3352837</v>
      </c>
      <c r="CL8" s="37">
        <v>0</v>
      </c>
      <c r="CM8" s="37">
        <v>822485</v>
      </c>
      <c r="CN8" s="37">
        <v>822485</v>
      </c>
      <c r="CO8" s="37">
        <v>207109</v>
      </c>
      <c r="CP8" s="37">
        <v>1029594</v>
      </c>
      <c r="CQ8" s="45">
        <v>93033864</v>
      </c>
      <c r="CR8" s="37">
        <v>0</v>
      </c>
      <c r="CS8" s="37">
        <v>0</v>
      </c>
      <c r="CT8" s="37">
        <v>4025322</v>
      </c>
      <c r="CU8" s="37">
        <v>641</v>
      </c>
      <c r="CV8" s="37">
        <v>644</v>
      </c>
      <c r="CW8" s="37">
        <v>208.88</v>
      </c>
      <c r="CX8" s="37">
        <v>0</v>
      </c>
      <c r="CY8" s="37">
        <v>0</v>
      </c>
      <c r="CZ8" s="37">
        <v>4178678</v>
      </c>
      <c r="DA8" s="37">
        <v>0</v>
      </c>
      <c r="DB8" s="37">
        <v>0</v>
      </c>
      <c r="DC8" s="37">
        <v>0</v>
      </c>
      <c r="DD8" s="37">
        <v>0</v>
      </c>
      <c r="DE8" s="37">
        <v>0</v>
      </c>
      <c r="DF8" s="37">
        <v>0</v>
      </c>
      <c r="DG8" s="37">
        <v>4178678</v>
      </c>
      <c r="DH8" s="37">
        <v>0</v>
      </c>
      <c r="DI8" s="37">
        <v>150000</v>
      </c>
      <c r="DJ8" s="37">
        <v>150000</v>
      </c>
      <c r="DK8" s="37">
        <v>4328678</v>
      </c>
      <c r="DL8" s="37">
        <v>3352141</v>
      </c>
      <c r="DM8" s="37">
        <v>0</v>
      </c>
      <c r="DN8" s="37">
        <v>976537</v>
      </c>
      <c r="DO8" s="37">
        <v>983025</v>
      </c>
      <c r="DP8" s="37">
        <v>143874</v>
      </c>
      <c r="DQ8" s="37">
        <v>1126899</v>
      </c>
      <c r="DR8" s="45">
        <v>94768757</v>
      </c>
      <c r="DS8" s="37">
        <v>0</v>
      </c>
      <c r="DT8" s="37">
        <v>6488</v>
      </c>
      <c r="DU8" s="61">
        <v>4178678</v>
      </c>
      <c r="DV8" s="61">
        <v>644</v>
      </c>
      <c r="DW8" s="61">
        <v>639</v>
      </c>
      <c r="DX8" s="61">
        <v>212.43</v>
      </c>
      <c r="DY8" s="61">
        <v>0</v>
      </c>
      <c r="DZ8" s="61">
        <v>0</v>
      </c>
      <c r="EA8" s="61">
        <v>0</v>
      </c>
      <c r="EB8" s="61">
        <v>4281977</v>
      </c>
      <c r="EC8" s="61">
        <v>0</v>
      </c>
      <c r="ED8" s="61">
        <v>0</v>
      </c>
      <c r="EE8" s="61">
        <v>0</v>
      </c>
      <c r="EF8" s="61">
        <v>0</v>
      </c>
      <c r="EG8" s="61">
        <v>0</v>
      </c>
      <c r="EH8" s="61">
        <v>0</v>
      </c>
      <c r="EI8" s="61">
        <v>4281977</v>
      </c>
      <c r="EJ8" s="61">
        <v>150000</v>
      </c>
      <c r="EK8" s="61">
        <v>26804</v>
      </c>
      <c r="EL8" s="61">
        <v>176804</v>
      </c>
      <c r="EM8" s="61">
        <v>4458781</v>
      </c>
      <c r="EN8" s="61">
        <v>3633369</v>
      </c>
      <c r="EO8" s="61">
        <v>0</v>
      </c>
      <c r="EP8" s="61">
        <v>825412</v>
      </c>
      <c r="EQ8" s="61">
        <v>8862</v>
      </c>
      <c r="ER8" s="61">
        <v>816550</v>
      </c>
      <c r="ES8" s="61">
        <v>816550</v>
      </c>
      <c r="ET8" s="61">
        <v>135388</v>
      </c>
      <c r="EU8" s="61">
        <v>951938</v>
      </c>
      <c r="EV8" s="61">
        <v>97224046</v>
      </c>
      <c r="EW8" s="61">
        <v>905100</v>
      </c>
      <c r="EX8" s="61">
        <v>0</v>
      </c>
      <c r="EY8" s="61">
        <v>0</v>
      </c>
    </row>
    <row r="9" spans="1:155" s="37" customFormat="1" x14ac:dyDescent="0.2">
      <c r="A9" s="105">
        <v>14</v>
      </c>
      <c r="B9" s="49" t="s">
        <v>41</v>
      </c>
      <c r="C9" s="37">
        <v>9765857</v>
      </c>
      <c r="D9" s="37">
        <v>1784</v>
      </c>
      <c r="E9" s="37">
        <v>1837</v>
      </c>
      <c r="F9" s="37">
        <v>190</v>
      </c>
      <c r="G9" s="37">
        <v>10405025.18</v>
      </c>
      <c r="H9" s="37">
        <v>3226065</v>
      </c>
      <c r="I9" s="37">
        <v>22724</v>
      </c>
      <c r="J9" s="37">
        <v>7178703</v>
      </c>
      <c r="K9" s="37">
        <v>291164</v>
      </c>
      <c r="L9" s="37">
        <f t="shared" si="0"/>
        <v>7469867</v>
      </c>
      <c r="M9" s="47">
        <v>407958087</v>
      </c>
      <c r="N9" s="41">
        <v>22981.179999999702</v>
      </c>
      <c r="O9" s="41">
        <v>0</v>
      </c>
      <c r="P9" s="37">
        <v>10404768</v>
      </c>
      <c r="Q9" s="37">
        <v>1837</v>
      </c>
      <c r="R9" s="37">
        <v>1875</v>
      </c>
      <c r="S9" s="37">
        <v>194.37</v>
      </c>
      <c r="T9" s="37">
        <v>56101</v>
      </c>
      <c r="U9" s="37">
        <v>11040545</v>
      </c>
      <c r="V9" s="37">
        <v>4271145</v>
      </c>
      <c r="W9" s="37">
        <v>6769400</v>
      </c>
      <c r="X9" s="37">
        <v>6846498</v>
      </c>
      <c r="Y9" s="37">
        <v>296713</v>
      </c>
      <c r="Z9" s="37">
        <v>7143211</v>
      </c>
      <c r="AA9" s="46">
        <v>421226306</v>
      </c>
      <c r="AB9" s="37">
        <v>0</v>
      </c>
      <c r="AC9" s="37">
        <v>77098</v>
      </c>
      <c r="AD9" s="37">
        <v>11040545</v>
      </c>
      <c r="AE9" s="37">
        <v>1875</v>
      </c>
      <c r="AF9" s="37">
        <v>1909</v>
      </c>
      <c r="AG9" s="37">
        <v>200</v>
      </c>
      <c r="AH9" s="37">
        <v>0</v>
      </c>
      <c r="AI9" s="37">
        <v>0</v>
      </c>
      <c r="AJ9" s="37">
        <v>-20298</v>
      </c>
      <c r="AK9" s="37">
        <v>0</v>
      </c>
      <c r="AL9" s="37">
        <v>0</v>
      </c>
      <c r="AM9" s="37">
        <v>165</v>
      </c>
      <c r="AN9" s="37">
        <v>-20133</v>
      </c>
      <c r="AO9" s="37">
        <v>11602413</v>
      </c>
      <c r="AP9" s="37">
        <v>5216903</v>
      </c>
      <c r="AQ9" s="37">
        <v>0</v>
      </c>
      <c r="AR9" s="37">
        <v>6385510</v>
      </c>
      <c r="AS9" s="37">
        <v>6499600</v>
      </c>
      <c r="AT9" s="37">
        <v>245055</v>
      </c>
      <c r="AU9" s="37">
        <v>6744655</v>
      </c>
      <c r="AV9" s="45">
        <v>459890191</v>
      </c>
      <c r="AW9" s="37">
        <v>0</v>
      </c>
      <c r="AX9" s="37">
        <v>114090</v>
      </c>
      <c r="AY9" s="37">
        <v>11602413</v>
      </c>
      <c r="AZ9" s="37">
        <v>1910</v>
      </c>
      <c r="BA9" s="37">
        <v>1938</v>
      </c>
      <c r="BB9" s="37">
        <v>206</v>
      </c>
      <c r="BC9" s="37">
        <v>0</v>
      </c>
      <c r="BD9" s="37">
        <v>0</v>
      </c>
      <c r="BE9" s="37">
        <v>12171725</v>
      </c>
      <c r="BF9" s="37">
        <v>0</v>
      </c>
      <c r="BG9" s="37">
        <v>0</v>
      </c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12171725</v>
      </c>
      <c r="BN9" s="37">
        <v>7331728</v>
      </c>
      <c r="BO9" s="37">
        <v>4839997</v>
      </c>
      <c r="BP9" s="37">
        <v>4827309</v>
      </c>
      <c r="BQ9" s="37">
        <v>1408759</v>
      </c>
      <c r="BR9" s="37">
        <v>6236068</v>
      </c>
      <c r="BS9" s="45">
        <v>497028746</v>
      </c>
      <c r="BT9" s="37">
        <v>12688</v>
      </c>
      <c r="BU9" s="37">
        <v>0</v>
      </c>
      <c r="BV9" s="37">
        <v>12159037</v>
      </c>
      <c r="BW9" s="37">
        <v>1938</v>
      </c>
      <c r="BX9" s="37">
        <v>1956</v>
      </c>
      <c r="BY9" s="37">
        <v>206</v>
      </c>
      <c r="BZ9" s="37">
        <v>0</v>
      </c>
      <c r="CA9" s="37">
        <v>0</v>
      </c>
      <c r="CB9" s="37">
        <v>12674900</v>
      </c>
      <c r="CC9" s="37">
        <v>9516</v>
      </c>
      <c r="CD9" s="37">
        <v>-3022</v>
      </c>
      <c r="CE9" s="37">
        <v>0</v>
      </c>
      <c r="CF9" s="37">
        <v>0</v>
      </c>
      <c r="CG9" s="37">
        <v>0</v>
      </c>
      <c r="CH9" s="37">
        <v>3703</v>
      </c>
      <c r="CI9" s="37">
        <v>681</v>
      </c>
      <c r="CJ9" s="37">
        <v>12685097</v>
      </c>
      <c r="CK9" s="37">
        <v>8013173</v>
      </c>
      <c r="CL9" s="37">
        <v>0</v>
      </c>
      <c r="CM9" s="37">
        <v>4671924</v>
      </c>
      <c r="CN9" s="37">
        <v>4671924</v>
      </c>
      <c r="CO9" s="37">
        <v>1325390</v>
      </c>
      <c r="CP9" s="37">
        <v>5997314</v>
      </c>
      <c r="CQ9" s="45">
        <v>537889664</v>
      </c>
      <c r="CR9" s="37">
        <v>0</v>
      </c>
      <c r="CS9" s="37">
        <v>0</v>
      </c>
      <c r="CT9" s="37">
        <v>12685097</v>
      </c>
      <c r="CU9" s="37">
        <v>1956</v>
      </c>
      <c r="CV9" s="37">
        <v>2000</v>
      </c>
      <c r="CW9" s="37">
        <v>208.88</v>
      </c>
      <c r="CX9" s="37">
        <v>0</v>
      </c>
      <c r="CY9" s="37">
        <v>0</v>
      </c>
      <c r="CZ9" s="37">
        <v>13388200</v>
      </c>
      <c r="DA9" s="37">
        <v>0</v>
      </c>
      <c r="DB9" s="37">
        <v>0</v>
      </c>
      <c r="DC9" s="37">
        <v>0</v>
      </c>
      <c r="DD9" s="37">
        <v>0</v>
      </c>
      <c r="DE9" s="37">
        <v>0</v>
      </c>
      <c r="DF9" s="37">
        <v>0</v>
      </c>
      <c r="DG9" s="37">
        <v>13388200</v>
      </c>
      <c r="DH9" s="37">
        <v>0</v>
      </c>
      <c r="DI9" s="37">
        <v>0</v>
      </c>
      <c r="DJ9" s="37">
        <v>0</v>
      </c>
      <c r="DK9" s="37">
        <v>13388200</v>
      </c>
      <c r="DL9" s="37">
        <v>8286419</v>
      </c>
      <c r="DM9" s="37">
        <v>0</v>
      </c>
      <c r="DN9" s="37">
        <v>5101781</v>
      </c>
      <c r="DO9" s="37">
        <v>5101781</v>
      </c>
      <c r="DP9" s="37">
        <v>1367404</v>
      </c>
      <c r="DQ9" s="37">
        <v>6469185</v>
      </c>
      <c r="DR9" s="45">
        <v>578895840</v>
      </c>
      <c r="DS9" s="37">
        <v>0</v>
      </c>
      <c r="DT9" s="37">
        <v>0</v>
      </c>
      <c r="DU9" s="61">
        <v>13388200</v>
      </c>
      <c r="DV9" s="61">
        <v>2000</v>
      </c>
      <c r="DW9" s="61">
        <v>2028</v>
      </c>
      <c r="DX9" s="61">
        <v>212.43</v>
      </c>
      <c r="DY9" s="61">
        <v>0</v>
      </c>
      <c r="DZ9" s="61">
        <v>0</v>
      </c>
      <c r="EA9" s="61">
        <v>0</v>
      </c>
      <c r="EB9" s="61">
        <v>14006443</v>
      </c>
      <c r="EC9" s="61">
        <v>0</v>
      </c>
      <c r="ED9" s="61">
        <v>0</v>
      </c>
      <c r="EE9" s="61">
        <v>0</v>
      </c>
      <c r="EF9" s="61">
        <v>0</v>
      </c>
      <c r="EG9" s="61">
        <v>0</v>
      </c>
      <c r="EH9" s="61">
        <v>0</v>
      </c>
      <c r="EI9" s="61">
        <v>14006443</v>
      </c>
      <c r="EJ9" s="61">
        <v>0</v>
      </c>
      <c r="EK9" s="61">
        <v>0</v>
      </c>
      <c r="EL9" s="61">
        <v>0</v>
      </c>
      <c r="EM9" s="61">
        <v>14006443</v>
      </c>
      <c r="EN9" s="61">
        <v>9123750</v>
      </c>
      <c r="EO9" s="61">
        <v>0</v>
      </c>
      <c r="EP9" s="61">
        <v>4882693</v>
      </c>
      <c r="EQ9" s="61">
        <v>4238</v>
      </c>
      <c r="ER9" s="61">
        <v>4878455</v>
      </c>
      <c r="ES9" s="61">
        <v>4906081</v>
      </c>
      <c r="ET9" s="61">
        <v>1380908</v>
      </c>
      <c r="EU9" s="61">
        <v>6286989</v>
      </c>
      <c r="EV9" s="61">
        <v>659506289</v>
      </c>
      <c r="EW9" s="61">
        <v>444600</v>
      </c>
      <c r="EX9" s="61">
        <v>0</v>
      </c>
      <c r="EY9" s="61">
        <v>27626</v>
      </c>
    </row>
    <row r="10" spans="1:155" s="37" customFormat="1" x14ac:dyDescent="0.2">
      <c r="A10" s="105">
        <v>63</v>
      </c>
      <c r="B10" s="49" t="s">
        <v>42</v>
      </c>
      <c r="C10" s="37">
        <v>2403114</v>
      </c>
      <c r="D10" s="37">
        <v>437</v>
      </c>
      <c r="E10" s="37">
        <v>439</v>
      </c>
      <c r="F10" s="37">
        <v>190</v>
      </c>
      <c r="G10" s="37">
        <v>2497523.6800000002</v>
      </c>
      <c r="H10" s="37">
        <v>1350036</v>
      </c>
      <c r="I10" s="37">
        <v>0</v>
      </c>
      <c r="J10" s="37">
        <v>1147435</v>
      </c>
      <c r="K10" s="37">
        <v>27322</v>
      </c>
      <c r="L10" s="37">
        <f t="shared" si="0"/>
        <v>1174757</v>
      </c>
      <c r="M10" s="47">
        <v>65164189</v>
      </c>
      <c r="N10" s="41">
        <v>52.680000000167638</v>
      </c>
      <c r="O10" s="41">
        <v>0</v>
      </c>
      <c r="P10" s="37">
        <v>2497471</v>
      </c>
      <c r="Q10" s="37">
        <v>439</v>
      </c>
      <c r="R10" s="37">
        <v>443</v>
      </c>
      <c r="S10" s="37">
        <v>194.37</v>
      </c>
      <c r="T10" s="37">
        <v>0</v>
      </c>
      <c r="U10" s="37">
        <v>2606333</v>
      </c>
      <c r="V10" s="37">
        <v>1453771</v>
      </c>
      <c r="W10" s="37">
        <v>1152562</v>
      </c>
      <c r="X10" s="37">
        <v>1159338</v>
      </c>
      <c r="Y10" s="37">
        <v>20858</v>
      </c>
      <c r="Z10" s="37">
        <v>1180196</v>
      </c>
      <c r="AA10" s="46">
        <v>71628087</v>
      </c>
      <c r="AB10" s="37">
        <v>0</v>
      </c>
      <c r="AC10" s="37">
        <v>6776</v>
      </c>
      <c r="AD10" s="37">
        <v>2606333</v>
      </c>
      <c r="AE10" s="37">
        <v>443</v>
      </c>
      <c r="AF10" s="37">
        <v>453</v>
      </c>
      <c r="AG10" s="37">
        <v>200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2755767</v>
      </c>
      <c r="AP10" s="37">
        <v>1541798</v>
      </c>
      <c r="AQ10" s="37">
        <v>0</v>
      </c>
      <c r="AR10" s="37">
        <v>1213969</v>
      </c>
      <c r="AS10" s="37">
        <v>1220745</v>
      </c>
      <c r="AT10" s="37">
        <v>257899</v>
      </c>
      <c r="AU10" s="37">
        <v>1478644</v>
      </c>
      <c r="AV10" s="45">
        <v>81622761</v>
      </c>
      <c r="AW10" s="37">
        <v>0</v>
      </c>
      <c r="AX10" s="37">
        <v>6776</v>
      </c>
      <c r="AY10" s="37">
        <v>2755767</v>
      </c>
      <c r="AZ10" s="37">
        <v>453</v>
      </c>
      <c r="BA10" s="37">
        <v>468</v>
      </c>
      <c r="BB10" s="37">
        <v>206</v>
      </c>
      <c r="BC10" s="37">
        <v>0</v>
      </c>
      <c r="BD10" s="37">
        <v>0</v>
      </c>
      <c r="BE10" s="37">
        <v>2943425</v>
      </c>
      <c r="BF10" s="37">
        <v>0</v>
      </c>
      <c r="BG10" s="37">
        <v>-15289</v>
      </c>
      <c r="BH10" s="37">
        <v>0</v>
      </c>
      <c r="BI10" s="37">
        <v>0</v>
      </c>
      <c r="BJ10" s="37">
        <v>0</v>
      </c>
      <c r="BK10" s="37">
        <v>0</v>
      </c>
      <c r="BL10" s="37">
        <v>-15289</v>
      </c>
      <c r="BM10" s="37">
        <v>2928136</v>
      </c>
      <c r="BN10" s="37">
        <v>2057006</v>
      </c>
      <c r="BO10" s="37">
        <v>871130</v>
      </c>
      <c r="BP10" s="37">
        <v>877906</v>
      </c>
      <c r="BQ10" s="37">
        <v>247489</v>
      </c>
      <c r="BR10" s="37">
        <v>1125395</v>
      </c>
      <c r="BS10" s="45">
        <v>90342647</v>
      </c>
      <c r="BT10" s="37">
        <v>0</v>
      </c>
      <c r="BU10" s="37">
        <v>6776</v>
      </c>
      <c r="BV10" s="37">
        <v>2928136</v>
      </c>
      <c r="BW10" s="37">
        <v>468</v>
      </c>
      <c r="BX10" s="37">
        <v>481</v>
      </c>
      <c r="BY10" s="37">
        <v>206</v>
      </c>
      <c r="BZ10" s="37">
        <v>0</v>
      </c>
      <c r="CA10" s="37">
        <v>0</v>
      </c>
      <c r="CB10" s="37">
        <v>3108559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3108559</v>
      </c>
      <c r="CK10" s="37">
        <v>2210025</v>
      </c>
      <c r="CL10" s="37">
        <v>0</v>
      </c>
      <c r="CM10" s="37">
        <v>898534</v>
      </c>
      <c r="CN10" s="37">
        <v>911862</v>
      </c>
      <c r="CO10" s="37">
        <v>245163</v>
      </c>
      <c r="CP10" s="37">
        <v>1157025</v>
      </c>
      <c r="CQ10" s="45">
        <v>97908660</v>
      </c>
      <c r="CR10" s="37">
        <v>0</v>
      </c>
      <c r="CS10" s="37">
        <v>13328</v>
      </c>
      <c r="CT10" s="37">
        <v>3108559</v>
      </c>
      <c r="CU10" s="37">
        <v>481</v>
      </c>
      <c r="CV10" s="37">
        <v>488</v>
      </c>
      <c r="CW10" s="37">
        <v>208.88</v>
      </c>
      <c r="CX10" s="37">
        <v>0</v>
      </c>
      <c r="CY10" s="37">
        <v>0</v>
      </c>
      <c r="CZ10" s="37">
        <v>3255731</v>
      </c>
      <c r="DA10" s="37">
        <v>0</v>
      </c>
      <c r="DB10" s="37">
        <v>0</v>
      </c>
      <c r="DC10" s="37">
        <v>0</v>
      </c>
      <c r="DD10" s="37">
        <v>0</v>
      </c>
      <c r="DE10" s="37">
        <v>0</v>
      </c>
      <c r="DF10" s="37">
        <v>0</v>
      </c>
      <c r="DG10" s="37">
        <v>3255731</v>
      </c>
      <c r="DH10" s="37">
        <v>0</v>
      </c>
      <c r="DI10" s="37">
        <v>0</v>
      </c>
      <c r="DJ10" s="37">
        <v>0</v>
      </c>
      <c r="DK10" s="37">
        <v>3255731</v>
      </c>
      <c r="DL10" s="37">
        <v>2370890</v>
      </c>
      <c r="DM10" s="37">
        <v>0</v>
      </c>
      <c r="DN10" s="37">
        <v>884841</v>
      </c>
      <c r="DO10" s="37">
        <v>891617</v>
      </c>
      <c r="DP10" s="37">
        <v>250004</v>
      </c>
      <c r="DQ10" s="37">
        <v>1141621</v>
      </c>
      <c r="DR10" s="45">
        <v>103923367</v>
      </c>
      <c r="DS10" s="37">
        <v>0</v>
      </c>
      <c r="DT10" s="37">
        <v>6776</v>
      </c>
      <c r="DU10" s="61">
        <v>3255731</v>
      </c>
      <c r="DV10" s="61">
        <v>488</v>
      </c>
      <c r="DW10" s="61">
        <v>481</v>
      </c>
      <c r="DX10" s="61">
        <v>212.43</v>
      </c>
      <c r="DY10" s="61">
        <v>0</v>
      </c>
      <c r="DZ10" s="61">
        <v>0</v>
      </c>
      <c r="EA10" s="61">
        <v>0</v>
      </c>
      <c r="EB10" s="61">
        <v>3311209</v>
      </c>
      <c r="EC10" s="61">
        <v>0</v>
      </c>
      <c r="ED10" s="61">
        <v>0</v>
      </c>
      <c r="EE10" s="61">
        <v>0</v>
      </c>
      <c r="EF10" s="61">
        <v>0</v>
      </c>
      <c r="EG10" s="61">
        <v>0</v>
      </c>
      <c r="EH10" s="61">
        <v>0</v>
      </c>
      <c r="EI10" s="61">
        <v>3311209</v>
      </c>
      <c r="EJ10" s="61">
        <v>0</v>
      </c>
      <c r="EK10" s="61">
        <v>34420</v>
      </c>
      <c r="EL10" s="61">
        <v>34420</v>
      </c>
      <c r="EM10" s="61">
        <v>3345629</v>
      </c>
      <c r="EN10" s="61">
        <v>2451681</v>
      </c>
      <c r="EO10" s="61">
        <v>0</v>
      </c>
      <c r="EP10" s="61">
        <v>893948</v>
      </c>
      <c r="EQ10" s="61">
        <v>1</v>
      </c>
      <c r="ER10" s="61">
        <v>893947</v>
      </c>
      <c r="ES10" s="61">
        <v>921376</v>
      </c>
      <c r="ET10" s="61">
        <v>255544</v>
      </c>
      <c r="EU10" s="61">
        <v>1176920</v>
      </c>
      <c r="EV10" s="61">
        <v>113840810</v>
      </c>
      <c r="EW10" s="61">
        <v>100</v>
      </c>
      <c r="EX10" s="61">
        <v>0</v>
      </c>
      <c r="EY10" s="61">
        <v>27429</v>
      </c>
    </row>
    <row r="11" spans="1:155" s="37" customFormat="1" x14ac:dyDescent="0.2">
      <c r="A11" s="105">
        <v>70</v>
      </c>
      <c r="B11" s="49" t="s">
        <v>43</v>
      </c>
      <c r="C11" s="37">
        <v>3948799</v>
      </c>
      <c r="D11" s="37">
        <v>759</v>
      </c>
      <c r="E11" s="37">
        <v>765</v>
      </c>
      <c r="F11" s="37">
        <v>190</v>
      </c>
      <c r="G11" s="37">
        <v>4125645</v>
      </c>
      <c r="H11" s="37">
        <v>1969194</v>
      </c>
      <c r="I11" s="37">
        <v>0</v>
      </c>
      <c r="J11" s="37">
        <v>2167161</v>
      </c>
      <c r="K11" s="37">
        <v>95478</v>
      </c>
      <c r="L11" s="37">
        <f t="shared" si="0"/>
        <v>2262639</v>
      </c>
      <c r="M11" s="47">
        <v>128046014</v>
      </c>
      <c r="N11" s="41">
        <v>0</v>
      </c>
      <c r="O11" s="41">
        <v>10710</v>
      </c>
      <c r="P11" s="37">
        <v>4125645</v>
      </c>
      <c r="Q11" s="37">
        <v>765</v>
      </c>
      <c r="R11" s="37">
        <v>765</v>
      </c>
      <c r="S11" s="37">
        <v>194.37</v>
      </c>
      <c r="T11" s="37">
        <v>0</v>
      </c>
      <c r="U11" s="37">
        <v>4274338</v>
      </c>
      <c r="V11" s="37">
        <v>2201658</v>
      </c>
      <c r="W11" s="37">
        <v>2072680</v>
      </c>
      <c r="X11" s="37">
        <v>2072680</v>
      </c>
      <c r="Y11" s="37">
        <v>93141</v>
      </c>
      <c r="Z11" s="37">
        <v>2165821</v>
      </c>
      <c r="AA11" s="46">
        <v>136625787</v>
      </c>
      <c r="AB11" s="37">
        <v>0</v>
      </c>
      <c r="AC11" s="37">
        <v>0</v>
      </c>
      <c r="AD11" s="37">
        <v>4274338</v>
      </c>
      <c r="AE11" s="37">
        <v>765</v>
      </c>
      <c r="AF11" s="37">
        <v>764</v>
      </c>
      <c r="AG11" s="37">
        <v>200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4421551</v>
      </c>
      <c r="AP11" s="37">
        <v>2277104</v>
      </c>
      <c r="AQ11" s="37">
        <v>0</v>
      </c>
      <c r="AR11" s="37">
        <v>2144447</v>
      </c>
      <c r="AS11" s="37">
        <v>2144447</v>
      </c>
      <c r="AT11" s="37">
        <v>90204</v>
      </c>
      <c r="AU11" s="37">
        <v>2234651</v>
      </c>
      <c r="AV11" s="45">
        <v>144960970</v>
      </c>
      <c r="AW11" s="37">
        <v>0</v>
      </c>
      <c r="AX11" s="37">
        <v>0</v>
      </c>
      <c r="AY11" s="37">
        <v>4421551</v>
      </c>
      <c r="AZ11" s="37">
        <v>764</v>
      </c>
      <c r="BA11" s="37">
        <v>757</v>
      </c>
      <c r="BB11" s="37">
        <v>206</v>
      </c>
      <c r="BC11" s="37">
        <v>0</v>
      </c>
      <c r="BD11" s="37">
        <v>0</v>
      </c>
      <c r="BE11" s="37">
        <v>4536981</v>
      </c>
      <c r="BF11" s="37">
        <v>0</v>
      </c>
      <c r="BG11" s="37">
        <v>23090</v>
      </c>
      <c r="BH11" s="37">
        <v>0</v>
      </c>
      <c r="BI11" s="37">
        <v>0</v>
      </c>
      <c r="BJ11" s="37">
        <v>0</v>
      </c>
      <c r="BK11" s="37">
        <v>0</v>
      </c>
      <c r="BL11" s="37">
        <v>23090</v>
      </c>
      <c r="BM11" s="37">
        <v>4560071</v>
      </c>
      <c r="BN11" s="37">
        <v>2996418</v>
      </c>
      <c r="BO11" s="37">
        <v>1563653</v>
      </c>
      <c r="BP11" s="37">
        <v>1563653</v>
      </c>
      <c r="BQ11" s="37">
        <v>88032</v>
      </c>
      <c r="BR11" s="37">
        <v>1651685</v>
      </c>
      <c r="BS11" s="45">
        <v>157741364</v>
      </c>
      <c r="BT11" s="37">
        <v>0</v>
      </c>
      <c r="BU11" s="37">
        <v>0</v>
      </c>
      <c r="BV11" s="37">
        <v>4560071</v>
      </c>
      <c r="BW11" s="37">
        <v>757</v>
      </c>
      <c r="BX11" s="37">
        <v>752</v>
      </c>
      <c r="BY11" s="37">
        <v>206</v>
      </c>
      <c r="BZ11" s="37">
        <v>0</v>
      </c>
      <c r="CA11" s="37">
        <v>0</v>
      </c>
      <c r="CB11" s="37">
        <v>4684862</v>
      </c>
      <c r="CC11" s="37">
        <v>0</v>
      </c>
      <c r="CD11" s="37">
        <v>0</v>
      </c>
      <c r="CE11" s="37">
        <v>0</v>
      </c>
      <c r="CF11" s="37">
        <v>0</v>
      </c>
      <c r="CG11" s="37">
        <v>0</v>
      </c>
      <c r="CH11" s="37">
        <v>0</v>
      </c>
      <c r="CI11" s="37">
        <v>0</v>
      </c>
      <c r="CJ11" s="37">
        <v>4684862</v>
      </c>
      <c r="CK11" s="37">
        <v>3007611</v>
      </c>
      <c r="CL11" s="37">
        <v>0</v>
      </c>
      <c r="CM11" s="37">
        <v>1677251</v>
      </c>
      <c r="CN11" s="37">
        <v>1677251</v>
      </c>
      <c r="CO11" s="37">
        <v>226310</v>
      </c>
      <c r="CP11" s="37">
        <v>1903561</v>
      </c>
      <c r="CQ11" s="45">
        <v>167187577</v>
      </c>
      <c r="CR11" s="37">
        <v>0</v>
      </c>
      <c r="CS11" s="37">
        <v>0</v>
      </c>
      <c r="CT11" s="37">
        <v>4684862</v>
      </c>
      <c r="CU11" s="37">
        <v>752</v>
      </c>
      <c r="CV11" s="37">
        <v>743</v>
      </c>
      <c r="CW11" s="37">
        <v>208.88</v>
      </c>
      <c r="CX11" s="37">
        <v>0</v>
      </c>
      <c r="CY11" s="37">
        <v>0</v>
      </c>
      <c r="CZ11" s="37">
        <v>4783991</v>
      </c>
      <c r="DA11" s="37">
        <v>0</v>
      </c>
      <c r="DB11" s="37">
        <v>0</v>
      </c>
      <c r="DC11" s="37">
        <v>0</v>
      </c>
      <c r="DD11" s="37">
        <v>0</v>
      </c>
      <c r="DE11" s="37">
        <v>0</v>
      </c>
      <c r="DF11" s="37">
        <v>0</v>
      </c>
      <c r="DG11" s="37">
        <v>4783991</v>
      </c>
      <c r="DH11" s="37">
        <v>45071</v>
      </c>
      <c r="DI11" s="37">
        <v>0</v>
      </c>
      <c r="DJ11" s="37">
        <v>45071</v>
      </c>
      <c r="DK11" s="37">
        <v>4829062</v>
      </c>
      <c r="DL11" s="37">
        <v>3319843</v>
      </c>
      <c r="DM11" s="37">
        <v>0</v>
      </c>
      <c r="DN11" s="37">
        <v>1509219</v>
      </c>
      <c r="DO11" s="37">
        <v>1509219</v>
      </c>
      <c r="DP11" s="37">
        <v>267034</v>
      </c>
      <c r="DQ11" s="37">
        <v>1776253</v>
      </c>
      <c r="DR11" s="45">
        <v>190794860</v>
      </c>
      <c r="DS11" s="37">
        <v>0</v>
      </c>
      <c r="DT11" s="37">
        <v>0</v>
      </c>
      <c r="DU11" s="61">
        <v>4783991</v>
      </c>
      <c r="DV11" s="61">
        <v>743</v>
      </c>
      <c r="DW11" s="61">
        <v>738</v>
      </c>
      <c r="DX11" s="61">
        <v>212.43</v>
      </c>
      <c r="DY11" s="61">
        <v>0</v>
      </c>
      <c r="DZ11" s="61">
        <v>0</v>
      </c>
      <c r="EA11" s="61">
        <v>0</v>
      </c>
      <c r="EB11" s="61">
        <v>4908571</v>
      </c>
      <c r="EC11" s="61">
        <v>0</v>
      </c>
      <c r="ED11" s="61">
        <v>0</v>
      </c>
      <c r="EE11" s="61">
        <v>0</v>
      </c>
      <c r="EF11" s="61">
        <v>0</v>
      </c>
      <c r="EG11" s="61">
        <v>0</v>
      </c>
      <c r="EH11" s="61">
        <v>0</v>
      </c>
      <c r="EI11" s="61">
        <v>4908571</v>
      </c>
      <c r="EJ11" s="61">
        <v>0</v>
      </c>
      <c r="EK11" s="61">
        <v>26605</v>
      </c>
      <c r="EL11" s="61">
        <v>26605</v>
      </c>
      <c r="EM11" s="61">
        <v>4935176</v>
      </c>
      <c r="EN11" s="61">
        <v>3237942</v>
      </c>
      <c r="EO11" s="61">
        <v>0</v>
      </c>
      <c r="EP11" s="61">
        <v>1697234</v>
      </c>
      <c r="EQ11" s="61">
        <v>13734</v>
      </c>
      <c r="ER11" s="61">
        <v>1683500</v>
      </c>
      <c r="ES11" s="61">
        <v>1683500</v>
      </c>
      <c r="ET11" s="61">
        <v>291903</v>
      </c>
      <c r="EU11" s="61">
        <v>1975403</v>
      </c>
      <c r="EV11" s="61">
        <v>204714199</v>
      </c>
      <c r="EW11" s="61">
        <v>1423300</v>
      </c>
      <c r="EX11" s="61">
        <v>0</v>
      </c>
      <c r="EY11" s="61">
        <v>0</v>
      </c>
    </row>
    <row r="12" spans="1:155" s="37" customFormat="1" x14ac:dyDescent="0.2">
      <c r="A12" s="105">
        <v>84</v>
      </c>
      <c r="B12" s="49" t="s">
        <v>44</v>
      </c>
      <c r="C12" s="37">
        <v>2114747</v>
      </c>
      <c r="D12" s="37">
        <v>363</v>
      </c>
      <c r="E12" s="37">
        <v>371</v>
      </c>
      <c r="F12" s="37">
        <v>190</v>
      </c>
      <c r="G12" s="37">
        <v>2231936</v>
      </c>
      <c r="H12" s="37">
        <v>1253195</v>
      </c>
      <c r="I12" s="37">
        <v>0</v>
      </c>
      <c r="J12" s="37">
        <v>966783</v>
      </c>
      <c r="K12" s="37">
        <v>88858</v>
      </c>
      <c r="L12" s="37">
        <f t="shared" si="0"/>
        <v>1055641</v>
      </c>
      <c r="M12" s="47">
        <v>52636167</v>
      </c>
      <c r="N12" s="41">
        <v>11958</v>
      </c>
      <c r="O12" s="41">
        <v>0</v>
      </c>
      <c r="P12" s="37">
        <v>2219978</v>
      </c>
      <c r="Q12" s="37">
        <v>371</v>
      </c>
      <c r="R12" s="37">
        <v>382</v>
      </c>
      <c r="S12" s="37">
        <v>194.37</v>
      </c>
      <c r="T12" s="37">
        <v>0</v>
      </c>
      <c r="U12" s="37">
        <v>2360049</v>
      </c>
      <c r="V12" s="37">
        <v>1394162</v>
      </c>
      <c r="W12" s="37">
        <v>965887</v>
      </c>
      <c r="X12" s="37">
        <v>910988</v>
      </c>
      <c r="Y12" s="37">
        <v>88860</v>
      </c>
      <c r="Z12" s="37">
        <v>999848</v>
      </c>
      <c r="AA12" s="46">
        <v>55446250</v>
      </c>
      <c r="AB12" s="37">
        <v>54899</v>
      </c>
      <c r="AC12" s="37">
        <v>0</v>
      </c>
      <c r="AD12" s="37">
        <v>2305150</v>
      </c>
      <c r="AE12" s="37">
        <v>382</v>
      </c>
      <c r="AF12" s="37">
        <v>393</v>
      </c>
      <c r="AG12" s="37">
        <v>200</v>
      </c>
      <c r="AH12" s="37">
        <v>0</v>
      </c>
      <c r="AI12" s="37">
        <v>41174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2491301</v>
      </c>
      <c r="AP12" s="37">
        <v>1581515</v>
      </c>
      <c r="AQ12" s="37">
        <v>0</v>
      </c>
      <c r="AR12" s="37">
        <v>909786</v>
      </c>
      <c r="AS12" s="37">
        <v>900000</v>
      </c>
      <c r="AT12" s="37">
        <v>89179.45</v>
      </c>
      <c r="AU12" s="37">
        <v>989179.45</v>
      </c>
      <c r="AV12" s="45">
        <v>57526142</v>
      </c>
      <c r="AW12" s="37">
        <v>9786</v>
      </c>
      <c r="AX12" s="37">
        <v>0</v>
      </c>
      <c r="AY12" s="37">
        <v>2481515</v>
      </c>
      <c r="AZ12" s="37">
        <v>393</v>
      </c>
      <c r="BA12" s="37">
        <v>405</v>
      </c>
      <c r="BB12" s="37">
        <v>206</v>
      </c>
      <c r="BC12" s="37">
        <v>0</v>
      </c>
      <c r="BD12" s="37">
        <v>0</v>
      </c>
      <c r="BE12" s="37">
        <v>2640717</v>
      </c>
      <c r="BF12" s="37">
        <v>7340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2648057</v>
      </c>
      <c r="BN12" s="37">
        <v>1946153</v>
      </c>
      <c r="BO12" s="37">
        <v>701904</v>
      </c>
      <c r="BP12" s="37">
        <v>700000</v>
      </c>
      <c r="BQ12" s="37">
        <v>88860</v>
      </c>
      <c r="BR12" s="37">
        <v>788860</v>
      </c>
      <c r="BS12" s="45">
        <v>63285666</v>
      </c>
      <c r="BT12" s="37">
        <v>1904</v>
      </c>
      <c r="BU12" s="37">
        <v>0</v>
      </c>
      <c r="BV12" s="37">
        <v>2646153</v>
      </c>
      <c r="BW12" s="37">
        <v>405</v>
      </c>
      <c r="BX12" s="37">
        <v>411</v>
      </c>
      <c r="BY12" s="37">
        <v>206</v>
      </c>
      <c r="BZ12" s="37">
        <v>0</v>
      </c>
      <c r="CA12" s="37">
        <v>0</v>
      </c>
      <c r="CB12" s="37">
        <v>2770021</v>
      </c>
      <c r="CC12" s="37">
        <v>1428</v>
      </c>
      <c r="CD12" s="37">
        <v>0</v>
      </c>
      <c r="CE12" s="37">
        <v>0</v>
      </c>
      <c r="CF12" s="37">
        <v>0</v>
      </c>
      <c r="CG12" s="37">
        <v>0</v>
      </c>
      <c r="CH12" s="37">
        <v>0</v>
      </c>
      <c r="CI12" s="37">
        <v>0</v>
      </c>
      <c r="CJ12" s="37">
        <v>2771449</v>
      </c>
      <c r="CK12" s="37">
        <v>2066339</v>
      </c>
      <c r="CL12" s="37">
        <v>0</v>
      </c>
      <c r="CM12" s="37">
        <v>705110</v>
      </c>
      <c r="CN12" s="37">
        <v>685741</v>
      </c>
      <c r="CO12" s="37">
        <v>88860</v>
      </c>
      <c r="CP12" s="37">
        <v>774601</v>
      </c>
      <c r="CQ12" s="45">
        <v>67339536</v>
      </c>
      <c r="CR12" s="37">
        <v>19369</v>
      </c>
      <c r="CS12" s="37">
        <v>0</v>
      </c>
      <c r="CT12" s="37">
        <v>2752080</v>
      </c>
      <c r="CU12" s="37">
        <v>411</v>
      </c>
      <c r="CV12" s="37">
        <v>415</v>
      </c>
      <c r="CW12" s="37">
        <v>208.88</v>
      </c>
      <c r="CX12" s="37">
        <v>0</v>
      </c>
      <c r="CY12" s="37">
        <v>0</v>
      </c>
      <c r="CZ12" s="37">
        <v>2865550</v>
      </c>
      <c r="DA12" s="37">
        <v>14527</v>
      </c>
      <c r="DB12" s="37">
        <v>0</v>
      </c>
      <c r="DC12" s="37">
        <v>0</v>
      </c>
      <c r="DD12" s="37">
        <v>0</v>
      </c>
      <c r="DE12" s="37">
        <v>0</v>
      </c>
      <c r="DF12" s="37">
        <v>14527</v>
      </c>
      <c r="DG12" s="37">
        <v>2880077</v>
      </c>
      <c r="DH12" s="37">
        <v>0</v>
      </c>
      <c r="DI12" s="37">
        <v>0</v>
      </c>
      <c r="DJ12" s="37">
        <v>0</v>
      </c>
      <c r="DK12" s="37">
        <v>2880077</v>
      </c>
      <c r="DL12" s="37">
        <v>2162490</v>
      </c>
      <c r="DM12" s="37">
        <v>0</v>
      </c>
      <c r="DN12" s="37">
        <v>717587</v>
      </c>
      <c r="DO12" s="37">
        <v>666121</v>
      </c>
      <c r="DP12" s="37">
        <v>88860</v>
      </c>
      <c r="DQ12" s="37">
        <v>754981</v>
      </c>
      <c r="DR12" s="45">
        <v>74111632</v>
      </c>
      <c r="DS12" s="37">
        <v>51466</v>
      </c>
      <c r="DT12" s="37">
        <v>0</v>
      </c>
      <c r="DU12" s="61">
        <v>2828611</v>
      </c>
      <c r="DV12" s="61">
        <v>415</v>
      </c>
      <c r="DW12" s="61">
        <v>408</v>
      </c>
      <c r="DX12" s="61">
        <v>212.43</v>
      </c>
      <c r="DY12" s="61">
        <v>0</v>
      </c>
      <c r="DZ12" s="61">
        <v>0</v>
      </c>
      <c r="EA12" s="61">
        <v>0</v>
      </c>
      <c r="EB12" s="61">
        <v>2867571</v>
      </c>
      <c r="EC12" s="61">
        <v>38600</v>
      </c>
      <c r="ED12" s="61">
        <v>0</v>
      </c>
      <c r="EE12" s="61">
        <v>0</v>
      </c>
      <c r="EF12" s="61">
        <v>0</v>
      </c>
      <c r="EG12" s="61">
        <v>0</v>
      </c>
      <c r="EH12" s="61">
        <v>38600</v>
      </c>
      <c r="EI12" s="61">
        <v>2906171</v>
      </c>
      <c r="EJ12" s="61">
        <v>0</v>
      </c>
      <c r="EK12" s="61">
        <v>35142</v>
      </c>
      <c r="EL12" s="61">
        <v>35142</v>
      </c>
      <c r="EM12" s="61">
        <v>2941313</v>
      </c>
      <c r="EN12" s="61">
        <v>2194536</v>
      </c>
      <c r="EO12" s="61">
        <v>0</v>
      </c>
      <c r="EP12" s="61">
        <v>746777</v>
      </c>
      <c r="EQ12" s="61">
        <v>305</v>
      </c>
      <c r="ER12" s="61">
        <v>746472</v>
      </c>
      <c r="ES12" s="61">
        <v>709695</v>
      </c>
      <c r="ET12" s="61">
        <v>88860</v>
      </c>
      <c r="EU12" s="61">
        <v>798555</v>
      </c>
      <c r="EV12" s="61">
        <v>83595599</v>
      </c>
      <c r="EW12" s="61">
        <v>31900</v>
      </c>
      <c r="EX12" s="61">
        <v>36777</v>
      </c>
      <c r="EY12" s="61">
        <v>0</v>
      </c>
    </row>
    <row r="13" spans="1:155" s="37" customFormat="1" x14ac:dyDescent="0.2">
      <c r="A13" s="105">
        <v>91</v>
      </c>
      <c r="B13" s="49" t="s">
        <v>45</v>
      </c>
      <c r="C13" s="37">
        <v>3204718</v>
      </c>
      <c r="D13" s="37">
        <v>574</v>
      </c>
      <c r="E13" s="37">
        <v>577</v>
      </c>
      <c r="F13" s="37">
        <v>190</v>
      </c>
      <c r="G13" s="37">
        <v>3331096.01</v>
      </c>
      <c r="H13" s="37">
        <v>2227603</v>
      </c>
      <c r="I13" s="37">
        <v>22959</v>
      </c>
      <c r="J13" s="37">
        <v>1126377</v>
      </c>
      <c r="K13" s="37">
        <v>0</v>
      </c>
      <c r="L13" s="37">
        <f t="shared" si="0"/>
        <v>1126377</v>
      </c>
      <c r="M13" s="47">
        <v>54460088</v>
      </c>
      <c r="N13" s="41">
        <v>75.009999999776483</v>
      </c>
      <c r="O13" s="41">
        <v>0</v>
      </c>
      <c r="P13" s="37">
        <v>3353980</v>
      </c>
      <c r="Q13" s="37">
        <v>577</v>
      </c>
      <c r="R13" s="37">
        <v>576</v>
      </c>
      <c r="S13" s="37">
        <v>194.37</v>
      </c>
      <c r="T13" s="37">
        <v>0</v>
      </c>
      <c r="U13" s="37">
        <v>3460124</v>
      </c>
      <c r="V13" s="37">
        <v>2344643</v>
      </c>
      <c r="W13" s="37">
        <v>1115481</v>
      </c>
      <c r="X13" s="37">
        <v>1115481</v>
      </c>
      <c r="Y13" s="37">
        <v>0</v>
      </c>
      <c r="Z13" s="37">
        <v>1115481</v>
      </c>
      <c r="AA13" s="46">
        <v>57021445</v>
      </c>
      <c r="AB13" s="37">
        <v>0</v>
      </c>
      <c r="AC13" s="37">
        <v>0</v>
      </c>
      <c r="AD13" s="37">
        <v>3460124</v>
      </c>
      <c r="AE13" s="37">
        <v>576</v>
      </c>
      <c r="AF13" s="37">
        <v>578</v>
      </c>
      <c r="AG13" s="37">
        <v>200</v>
      </c>
      <c r="AH13" s="37">
        <v>0</v>
      </c>
      <c r="AI13" s="37">
        <v>0</v>
      </c>
      <c r="AJ13" s="37">
        <v>52761</v>
      </c>
      <c r="AK13" s="37">
        <v>0</v>
      </c>
      <c r="AL13" s="37">
        <v>0</v>
      </c>
      <c r="AM13" s="37">
        <v>0</v>
      </c>
      <c r="AN13" s="37">
        <v>52761</v>
      </c>
      <c r="AO13" s="37">
        <v>3640499</v>
      </c>
      <c r="AP13" s="37">
        <v>2604575</v>
      </c>
      <c r="AQ13" s="37">
        <v>0</v>
      </c>
      <c r="AR13" s="37">
        <v>1035924</v>
      </c>
      <c r="AS13" s="37">
        <v>1035924</v>
      </c>
      <c r="AT13" s="37">
        <v>174120</v>
      </c>
      <c r="AU13" s="37">
        <v>1210044</v>
      </c>
      <c r="AV13" s="45">
        <v>61847084</v>
      </c>
      <c r="AW13" s="37">
        <v>0</v>
      </c>
      <c r="AX13" s="37">
        <v>0</v>
      </c>
      <c r="AY13" s="37">
        <v>3640499</v>
      </c>
      <c r="AZ13" s="37">
        <v>578</v>
      </c>
      <c r="BA13" s="37">
        <v>583</v>
      </c>
      <c r="BB13" s="37">
        <v>206</v>
      </c>
      <c r="BC13" s="37">
        <v>0</v>
      </c>
      <c r="BD13" s="37">
        <v>0</v>
      </c>
      <c r="BE13" s="37">
        <v>3792089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3792089</v>
      </c>
      <c r="BN13" s="37">
        <v>3020988</v>
      </c>
      <c r="BO13" s="37">
        <v>771101</v>
      </c>
      <c r="BP13" s="37">
        <v>771101</v>
      </c>
      <c r="BQ13" s="37">
        <v>438943</v>
      </c>
      <c r="BR13" s="37">
        <v>1210044</v>
      </c>
      <c r="BS13" s="45">
        <v>65243582</v>
      </c>
      <c r="BT13" s="37">
        <v>0</v>
      </c>
      <c r="BU13" s="37">
        <v>0</v>
      </c>
      <c r="BV13" s="37">
        <v>3792089</v>
      </c>
      <c r="BW13" s="37">
        <v>583</v>
      </c>
      <c r="BX13" s="37">
        <v>577</v>
      </c>
      <c r="BY13" s="37">
        <v>206</v>
      </c>
      <c r="BZ13" s="37">
        <v>0</v>
      </c>
      <c r="CA13" s="37">
        <v>0</v>
      </c>
      <c r="CB13" s="37">
        <v>3871924</v>
      </c>
      <c r="CC13" s="37">
        <v>0</v>
      </c>
      <c r="CD13" s="37">
        <v>61551</v>
      </c>
      <c r="CE13" s="37">
        <v>0</v>
      </c>
      <c r="CF13" s="37">
        <v>0</v>
      </c>
      <c r="CG13" s="37">
        <v>0</v>
      </c>
      <c r="CH13" s="37">
        <v>0</v>
      </c>
      <c r="CI13" s="37">
        <v>61551</v>
      </c>
      <c r="CJ13" s="37">
        <v>3933475</v>
      </c>
      <c r="CK13" s="37">
        <v>3314501</v>
      </c>
      <c r="CL13" s="37">
        <v>0</v>
      </c>
      <c r="CM13" s="37">
        <v>618974</v>
      </c>
      <c r="CN13" s="37">
        <v>618974</v>
      </c>
      <c r="CO13" s="37">
        <v>545532</v>
      </c>
      <c r="CP13" s="37">
        <v>1164506</v>
      </c>
      <c r="CQ13" s="45">
        <v>71065828</v>
      </c>
      <c r="CR13" s="37">
        <v>0</v>
      </c>
      <c r="CS13" s="37">
        <v>0</v>
      </c>
      <c r="CT13" s="37">
        <v>3933475</v>
      </c>
      <c r="CU13" s="37">
        <v>577</v>
      </c>
      <c r="CV13" s="37">
        <v>583</v>
      </c>
      <c r="CW13" s="37">
        <v>208.88</v>
      </c>
      <c r="CX13" s="37">
        <v>0</v>
      </c>
      <c r="CY13" s="37">
        <v>0</v>
      </c>
      <c r="CZ13" s="37">
        <v>4096152</v>
      </c>
      <c r="DA13" s="37">
        <v>0</v>
      </c>
      <c r="DB13" s="37">
        <v>5964</v>
      </c>
      <c r="DC13" s="37">
        <v>0</v>
      </c>
      <c r="DD13" s="37">
        <v>0</v>
      </c>
      <c r="DE13" s="37">
        <v>0</v>
      </c>
      <c r="DF13" s="37">
        <v>5964</v>
      </c>
      <c r="DG13" s="37">
        <v>4102116</v>
      </c>
      <c r="DH13" s="37">
        <v>0</v>
      </c>
      <c r="DI13" s="37">
        <v>0</v>
      </c>
      <c r="DJ13" s="37">
        <v>0</v>
      </c>
      <c r="DK13" s="37">
        <v>4102116</v>
      </c>
      <c r="DL13" s="37">
        <v>3594274</v>
      </c>
      <c r="DM13" s="37">
        <v>0</v>
      </c>
      <c r="DN13" s="37">
        <v>507842</v>
      </c>
      <c r="DO13" s="37">
        <v>500816</v>
      </c>
      <c r="DP13" s="37">
        <v>816231</v>
      </c>
      <c r="DQ13" s="37">
        <v>1317047</v>
      </c>
      <c r="DR13" s="45">
        <v>77815908</v>
      </c>
      <c r="DS13" s="37">
        <v>7026</v>
      </c>
      <c r="DT13" s="37">
        <v>0</v>
      </c>
      <c r="DU13" s="61">
        <v>4095090</v>
      </c>
      <c r="DV13" s="61">
        <v>583</v>
      </c>
      <c r="DW13" s="61">
        <v>580</v>
      </c>
      <c r="DX13" s="61">
        <v>212.43</v>
      </c>
      <c r="DY13" s="61">
        <v>0</v>
      </c>
      <c r="DZ13" s="61">
        <v>0</v>
      </c>
      <c r="EA13" s="61">
        <v>0</v>
      </c>
      <c r="EB13" s="61">
        <v>4197228</v>
      </c>
      <c r="EC13" s="61">
        <v>5270</v>
      </c>
      <c r="ED13" s="61">
        <v>0</v>
      </c>
      <c r="EE13" s="61">
        <v>0</v>
      </c>
      <c r="EF13" s="61">
        <v>0</v>
      </c>
      <c r="EG13" s="61">
        <v>0</v>
      </c>
      <c r="EH13" s="61">
        <v>5270</v>
      </c>
      <c r="EI13" s="61">
        <v>4202498</v>
      </c>
      <c r="EJ13" s="61">
        <v>0</v>
      </c>
      <c r="EK13" s="61">
        <v>14473</v>
      </c>
      <c r="EL13" s="61">
        <v>14473</v>
      </c>
      <c r="EM13" s="61">
        <v>4216971</v>
      </c>
      <c r="EN13" s="61">
        <v>3861257</v>
      </c>
      <c r="EO13" s="61">
        <v>0</v>
      </c>
      <c r="EP13" s="61">
        <v>355714</v>
      </c>
      <c r="EQ13" s="61">
        <v>593</v>
      </c>
      <c r="ER13" s="61">
        <v>355121</v>
      </c>
      <c r="ES13" s="61">
        <v>355121</v>
      </c>
      <c r="ET13" s="61">
        <v>798625</v>
      </c>
      <c r="EU13" s="61">
        <v>1153746</v>
      </c>
      <c r="EV13" s="61">
        <v>86720878</v>
      </c>
      <c r="EW13" s="61">
        <v>44600</v>
      </c>
      <c r="EX13" s="61">
        <v>0</v>
      </c>
      <c r="EY13" s="61">
        <v>0</v>
      </c>
    </row>
    <row r="14" spans="1:155" s="37" customFormat="1" x14ac:dyDescent="0.2">
      <c r="A14" s="105">
        <v>105</v>
      </c>
      <c r="B14" s="49" t="s">
        <v>46</v>
      </c>
      <c r="C14" s="37">
        <v>2345846</v>
      </c>
      <c r="D14" s="37">
        <v>504</v>
      </c>
      <c r="E14" s="37">
        <v>512</v>
      </c>
      <c r="F14" s="37">
        <v>190</v>
      </c>
      <c r="G14" s="37">
        <v>2480363.52</v>
      </c>
      <c r="H14" s="37">
        <v>1395935</v>
      </c>
      <c r="I14" s="37">
        <v>0</v>
      </c>
      <c r="J14" s="37">
        <v>1084193</v>
      </c>
      <c r="K14" s="37">
        <v>250130</v>
      </c>
      <c r="L14" s="37">
        <f t="shared" si="0"/>
        <v>1334323</v>
      </c>
      <c r="M14" s="47">
        <v>83455174</v>
      </c>
      <c r="N14" s="41">
        <v>235.52000000001863</v>
      </c>
      <c r="O14" s="41">
        <v>0</v>
      </c>
      <c r="P14" s="37">
        <v>2480128</v>
      </c>
      <c r="Q14" s="37">
        <v>512</v>
      </c>
      <c r="R14" s="37">
        <v>512</v>
      </c>
      <c r="S14" s="37">
        <v>194.37</v>
      </c>
      <c r="T14" s="37">
        <v>0</v>
      </c>
      <c r="U14" s="37">
        <v>2579645</v>
      </c>
      <c r="V14" s="37">
        <v>1495165</v>
      </c>
      <c r="W14" s="37">
        <v>1084480</v>
      </c>
      <c r="X14" s="37">
        <v>1084480</v>
      </c>
      <c r="Y14" s="37">
        <v>245700</v>
      </c>
      <c r="Z14" s="37">
        <v>1330180</v>
      </c>
      <c r="AA14" s="46">
        <v>88591338</v>
      </c>
      <c r="AB14" s="37">
        <v>0</v>
      </c>
      <c r="AC14" s="37">
        <v>0</v>
      </c>
      <c r="AD14" s="37">
        <v>2579645</v>
      </c>
      <c r="AE14" s="37">
        <v>512</v>
      </c>
      <c r="AF14" s="37">
        <v>517</v>
      </c>
      <c r="AG14" s="37">
        <v>200</v>
      </c>
      <c r="AH14" s="37">
        <v>61.63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2740100</v>
      </c>
      <c r="AP14" s="37">
        <v>1630002</v>
      </c>
      <c r="AQ14" s="37">
        <v>0</v>
      </c>
      <c r="AR14" s="37">
        <v>1110098</v>
      </c>
      <c r="AS14" s="37">
        <v>1085441</v>
      </c>
      <c r="AT14" s="37">
        <v>249662.5</v>
      </c>
      <c r="AU14" s="37">
        <v>1335103.5</v>
      </c>
      <c r="AV14" s="45">
        <v>100379767</v>
      </c>
      <c r="AW14" s="37">
        <v>24657</v>
      </c>
      <c r="AX14" s="37">
        <v>0</v>
      </c>
      <c r="AY14" s="37">
        <v>2715443</v>
      </c>
      <c r="AZ14" s="37">
        <v>517</v>
      </c>
      <c r="BA14" s="37">
        <v>524</v>
      </c>
      <c r="BB14" s="37">
        <v>206</v>
      </c>
      <c r="BC14" s="37">
        <v>141.69</v>
      </c>
      <c r="BD14" s="37">
        <v>74246</v>
      </c>
      <c r="BE14" s="37">
        <v>2934400</v>
      </c>
      <c r="BF14" s="37">
        <v>18493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2952893</v>
      </c>
      <c r="BN14" s="37">
        <v>2068717</v>
      </c>
      <c r="BO14" s="37">
        <v>884176</v>
      </c>
      <c r="BP14" s="37">
        <v>884176</v>
      </c>
      <c r="BQ14" s="37">
        <v>252720</v>
      </c>
      <c r="BR14" s="37">
        <v>1136896</v>
      </c>
      <c r="BS14" s="45">
        <v>106044778</v>
      </c>
      <c r="BT14" s="37">
        <v>0</v>
      </c>
      <c r="BU14" s="37">
        <v>0</v>
      </c>
      <c r="BV14" s="37">
        <v>2952893</v>
      </c>
      <c r="BW14" s="37">
        <v>524</v>
      </c>
      <c r="BX14" s="37">
        <v>515</v>
      </c>
      <c r="BY14" s="37">
        <v>206</v>
      </c>
      <c r="BZ14" s="37">
        <v>58.71</v>
      </c>
      <c r="CA14" s="37">
        <v>30236</v>
      </c>
      <c r="CB14" s="37">
        <v>3038500</v>
      </c>
      <c r="CC14" s="37">
        <v>0</v>
      </c>
      <c r="CD14" s="37">
        <v>0</v>
      </c>
      <c r="CE14" s="37">
        <v>0</v>
      </c>
      <c r="CF14" s="37">
        <v>0</v>
      </c>
      <c r="CG14" s="37">
        <v>0</v>
      </c>
      <c r="CH14" s="37">
        <v>0</v>
      </c>
      <c r="CI14" s="37">
        <v>0</v>
      </c>
      <c r="CJ14" s="37">
        <v>3038500</v>
      </c>
      <c r="CK14" s="37">
        <v>2220657</v>
      </c>
      <c r="CL14" s="37">
        <v>0</v>
      </c>
      <c r="CM14" s="37">
        <v>817843</v>
      </c>
      <c r="CN14" s="37">
        <v>817843</v>
      </c>
      <c r="CO14" s="37">
        <v>250015</v>
      </c>
      <c r="CP14" s="37">
        <v>1067858</v>
      </c>
      <c r="CQ14" s="45">
        <v>112758789</v>
      </c>
      <c r="CR14" s="37">
        <v>0</v>
      </c>
      <c r="CS14" s="37">
        <v>0</v>
      </c>
      <c r="CT14" s="37">
        <v>3038500</v>
      </c>
      <c r="CU14" s="37">
        <v>515</v>
      </c>
      <c r="CV14" s="37">
        <v>513</v>
      </c>
      <c r="CW14" s="37">
        <v>208.88</v>
      </c>
      <c r="CX14" s="37">
        <v>0</v>
      </c>
      <c r="CY14" s="37">
        <v>0</v>
      </c>
      <c r="CZ14" s="37">
        <v>3133855</v>
      </c>
      <c r="DA14" s="37">
        <v>0</v>
      </c>
      <c r="DB14" s="37">
        <v>0</v>
      </c>
      <c r="DC14" s="37">
        <v>0</v>
      </c>
      <c r="DD14" s="37">
        <v>0</v>
      </c>
      <c r="DE14" s="37">
        <v>0</v>
      </c>
      <c r="DF14" s="37">
        <v>0</v>
      </c>
      <c r="DG14" s="37">
        <v>3133855</v>
      </c>
      <c r="DH14" s="37">
        <v>12218</v>
      </c>
      <c r="DI14" s="37">
        <v>0</v>
      </c>
      <c r="DJ14" s="37">
        <v>12218</v>
      </c>
      <c r="DK14" s="37">
        <v>3146073</v>
      </c>
      <c r="DL14" s="37">
        <v>2219161</v>
      </c>
      <c r="DM14" s="37">
        <v>0</v>
      </c>
      <c r="DN14" s="37">
        <v>926912</v>
      </c>
      <c r="DO14" s="37">
        <v>926912</v>
      </c>
      <c r="DP14" s="37">
        <v>578164</v>
      </c>
      <c r="DQ14" s="37">
        <v>1505076</v>
      </c>
      <c r="DR14" s="45">
        <v>114228038</v>
      </c>
      <c r="DS14" s="37">
        <v>0</v>
      </c>
      <c r="DT14" s="37">
        <v>0</v>
      </c>
      <c r="DU14" s="61">
        <v>3133855</v>
      </c>
      <c r="DV14" s="61">
        <v>513</v>
      </c>
      <c r="DW14" s="61">
        <v>519</v>
      </c>
      <c r="DX14" s="61">
        <v>212.43</v>
      </c>
      <c r="DY14" s="61">
        <v>0</v>
      </c>
      <c r="DZ14" s="61">
        <v>0</v>
      </c>
      <c r="EA14" s="61">
        <v>0</v>
      </c>
      <c r="EB14" s="61">
        <v>3280760</v>
      </c>
      <c r="EC14" s="61">
        <v>0</v>
      </c>
      <c r="ED14" s="61">
        <v>0</v>
      </c>
      <c r="EE14" s="61">
        <v>0</v>
      </c>
      <c r="EF14" s="61">
        <v>0</v>
      </c>
      <c r="EG14" s="61">
        <v>0</v>
      </c>
      <c r="EH14" s="61">
        <v>0</v>
      </c>
      <c r="EI14" s="61">
        <v>3280760</v>
      </c>
      <c r="EJ14" s="61">
        <v>0</v>
      </c>
      <c r="EK14" s="61">
        <v>0</v>
      </c>
      <c r="EL14" s="61">
        <v>0</v>
      </c>
      <c r="EM14" s="61">
        <v>3280760</v>
      </c>
      <c r="EN14" s="61">
        <v>2487119</v>
      </c>
      <c r="EO14" s="61">
        <v>0</v>
      </c>
      <c r="EP14" s="61">
        <v>793641</v>
      </c>
      <c r="EQ14" s="61">
        <v>2660</v>
      </c>
      <c r="ER14" s="61">
        <v>790981</v>
      </c>
      <c r="ES14" s="61">
        <v>790981</v>
      </c>
      <c r="ET14" s="61">
        <v>523140</v>
      </c>
      <c r="EU14" s="61">
        <v>1314121</v>
      </c>
      <c r="EV14" s="61">
        <v>118238566</v>
      </c>
      <c r="EW14" s="61">
        <v>239300</v>
      </c>
      <c r="EX14" s="61">
        <v>0</v>
      </c>
      <c r="EY14" s="61">
        <v>0</v>
      </c>
    </row>
    <row r="15" spans="1:155" s="37" customFormat="1" x14ac:dyDescent="0.2">
      <c r="A15" s="105">
        <v>112</v>
      </c>
      <c r="B15" s="49" t="s">
        <v>47</v>
      </c>
      <c r="C15" s="37">
        <v>6383096</v>
      </c>
      <c r="D15" s="37">
        <v>1184</v>
      </c>
      <c r="E15" s="37">
        <v>1225</v>
      </c>
      <c r="F15" s="37">
        <v>190</v>
      </c>
      <c r="G15" s="37">
        <v>6836884.25</v>
      </c>
      <c r="H15" s="37">
        <v>4653199</v>
      </c>
      <c r="I15" s="37">
        <v>0</v>
      </c>
      <c r="J15" s="37">
        <v>2183526</v>
      </c>
      <c r="K15" s="37">
        <v>465000</v>
      </c>
      <c r="L15" s="37">
        <f t="shared" si="0"/>
        <v>2648526</v>
      </c>
      <c r="M15" s="47">
        <v>124125336</v>
      </c>
      <c r="N15" s="41">
        <v>159.25</v>
      </c>
      <c r="O15" s="41">
        <v>0</v>
      </c>
      <c r="P15" s="37">
        <v>6836725</v>
      </c>
      <c r="Q15" s="37">
        <v>1225</v>
      </c>
      <c r="R15" s="37">
        <v>1276</v>
      </c>
      <c r="S15" s="37">
        <v>194.37</v>
      </c>
      <c r="T15" s="37">
        <v>0</v>
      </c>
      <c r="U15" s="37">
        <v>7369372</v>
      </c>
      <c r="V15" s="37">
        <v>5278998</v>
      </c>
      <c r="W15" s="37">
        <v>2090374</v>
      </c>
      <c r="X15" s="37">
        <v>2090374</v>
      </c>
      <c r="Y15" s="37">
        <v>471600</v>
      </c>
      <c r="Z15" s="37">
        <v>2561974</v>
      </c>
      <c r="AA15" s="46">
        <v>134924083</v>
      </c>
      <c r="AB15" s="37">
        <v>0</v>
      </c>
      <c r="AC15" s="37">
        <v>0</v>
      </c>
      <c r="AD15" s="37">
        <v>7369372</v>
      </c>
      <c r="AE15" s="37">
        <v>1276</v>
      </c>
      <c r="AF15" s="37">
        <v>1309</v>
      </c>
      <c r="AG15" s="37">
        <v>200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7821759</v>
      </c>
      <c r="AP15" s="37">
        <v>5834956</v>
      </c>
      <c r="AQ15" s="37">
        <v>0</v>
      </c>
      <c r="AR15" s="37">
        <v>1986803</v>
      </c>
      <c r="AS15" s="37">
        <v>1986803</v>
      </c>
      <c r="AT15" s="37">
        <v>469443</v>
      </c>
      <c r="AU15" s="37">
        <v>2456246</v>
      </c>
      <c r="AV15" s="45">
        <v>147808645</v>
      </c>
      <c r="AW15" s="37">
        <v>0</v>
      </c>
      <c r="AX15" s="37">
        <v>0</v>
      </c>
      <c r="AY15" s="37">
        <v>7821759</v>
      </c>
      <c r="AZ15" s="37">
        <v>1309</v>
      </c>
      <c r="BA15" s="37">
        <v>1331</v>
      </c>
      <c r="BB15" s="37">
        <v>206</v>
      </c>
      <c r="BC15" s="37">
        <v>0</v>
      </c>
      <c r="BD15" s="37">
        <v>0</v>
      </c>
      <c r="BE15" s="37">
        <v>8227403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8227403</v>
      </c>
      <c r="BN15" s="37">
        <v>6739489</v>
      </c>
      <c r="BO15" s="37">
        <v>1487914</v>
      </c>
      <c r="BP15" s="37">
        <v>1488019</v>
      </c>
      <c r="BQ15" s="37">
        <v>477535</v>
      </c>
      <c r="BR15" s="37">
        <v>1965554</v>
      </c>
      <c r="BS15" s="45">
        <v>218992124</v>
      </c>
      <c r="BT15" s="37">
        <v>0</v>
      </c>
      <c r="BU15" s="37">
        <v>105</v>
      </c>
      <c r="BV15" s="37">
        <v>8227403</v>
      </c>
      <c r="BW15" s="37">
        <v>1331</v>
      </c>
      <c r="BX15" s="37">
        <v>1335</v>
      </c>
      <c r="BY15" s="37">
        <v>206</v>
      </c>
      <c r="BZ15" s="37">
        <v>0</v>
      </c>
      <c r="CA15" s="37">
        <v>0</v>
      </c>
      <c r="CB15" s="37">
        <v>8527139</v>
      </c>
      <c r="CC15" s="37">
        <v>0</v>
      </c>
      <c r="CD15" s="37">
        <v>0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8527139</v>
      </c>
      <c r="CK15" s="37">
        <v>6454743</v>
      </c>
      <c r="CL15" s="37">
        <v>0</v>
      </c>
      <c r="CM15" s="37">
        <v>2072396</v>
      </c>
      <c r="CN15" s="37">
        <v>2071624</v>
      </c>
      <c r="CO15" s="37">
        <v>478772</v>
      </c>
      <c r="CP15" s="37">
        <v>2550396</v>
      </c>
      <c r="CQ15" s="45">
        <v>242449530</v>
      </c>
      <c r="CR15" s="37">
        <v>772</v>
      </c>
      <c r="CS15" s="37">
        <v>0</v>
      </c>
      <c r="CT15" s="37">
        <v>8526367</v>
      </c>
      <c r="CU15" s="37">
        <v>1335</v>
      </c>
      <c r="CV15" s="37">
        <v>1344</v>
      </c>
      <c r="CW15" s="37">
        <v>208.88</v>
      </c>
      <c r="CX15" s="37">
        <v>0</v>
      </c>
      <c r="CY15" s="37">
        <v>0</v>
      </c>
      <c r="CZ15" s="37">
        <v>8864580</v>
      </c>
      <c r="DA15" s="37">
        <v>579</v>
      </c>
      <c r="DB15" s="37">
        <v>0</v>
      </c>
      <c r="DC15" s="37">
        <v>0</v>
      </c>
      <c r="DD15" s="37">
        <v>160000</v>
      </c>
      <c r="DE15" s="37">
        <v>0</v>
      </c>
      <c r="DF15" s="37">
        <v>160579</v>
      </c>
      <c r="DG15" s="37">
        <v>9025159</v>
      </c>
      <c r="DH15" s="37">
        <v>0</v>
      </c>
      <c r="DI15" s="37">
        <v>0</v>
      </c>
      <c r="DJ15" s="37">
        <v>0</v>
      </c>
      <c r="DK15" s="37">
        <v>9025159</v>
      </c>
      <c r="DL15" s="37">
        <v>6542391</v>
      </c>
      <c r="DM15" s="37">
        <v>0</v>
      </c>
      <c r="DN15" s="37">
        <v>2482768</v>
      </c>
      <c r="DO15" s="37">
        <v>2482768</v>
      </c>
      <c r="DP15" s="37">
        <v>566240</v>
      </c>
      <c r="DQ15" s="37">
        <v>3049008</v>
      </c>
      <c r="DR15" s="45">
        <v>263508848</v>
      </c>
      <c r="DS15" s="37">
        <v>0</v>
      </c>
      <c r="DT15" s="37">
        <v>0</v>
      </c>
      <c r="DU15" s="61">
        <v>9025159</v>
      </c>
      <c r="DV15" s="61">
        <v>1344</v>
      </c>
      <c r="DW15" s="61">
        <v>1357</v>
      </c>
      <c r="DX15" s="61">
        <v>212.43</v>
      </c>
      <c r="DY15" s="61">
        <v>0</v>
      </c>
      <c r="DZ15" s="61">
        <v>0</v>
      </c>
      <c r="EA15" s="61">
        <v>0</v>
      </c>
      <c r="EB15" s="61">
        <v>9400726</v>
      </c>
      <c r="EC15" s="61">
        <v>0</v>
      </c>
      <c r="ED15" s="61">
        <v>0</v>
      </c>
      <c r="EE15" s="61">
        <v>0</v>
      </c>
      <c r="EF15" s="61">
        <v>0</v>
      </c>
      <c r="EG15" s="61">
        <v>0</v>
      </c>
      <c r="EH15" s="61">
        <v>0</v>
      </c>
      <c r="EI15" s="61">
        <v>9400726</v>
      </c>
      <c r="EJ15" s="61">
        <v>0</v>
      </c>
      <c r="EK15" s="61">
        <v>0</v>
      </c>
      <c r="EL15" s="61">
        <v>0</v>
      </c>
      <c r="EM15" s="61">
        <v>9400726</v>
      </c>
      <c r="EN15" s="61">
        <v>6877993</v>
      </c>
      <c r="EO15" s="61">
        <v>0</v>
      </c>
      <c r="EP15" s="61">
        <v>2522733</v>
      </c>
      <c r="EQ15" s="61">
        <v>11938</v>
      </c>
      <c r="ER15" s="61">
        <v>2510795</v>
      </c>
      <c r="ES15" s="61">
        <v>2504024</v>
      </c>
      <c r="ET15" s="61">
        <v>715355</v>
      </c>
      <c r="EU15" s="61">
        <v>3219379</v>
      </c>
      <c r="EV15" s="61">
        <v>294805800</v>
      </c>
      <c r="EW15" s="61">
        <v>1093200</v>
      </c>
      <c r="EX15" s="61">
        <v>6771</v>
      </c>
      <c r="EY15" s="61">
        <v>0</v>
      </c>
    </row>
    <row r="16" spans="1:155" s="37" customFormat="1" x14ac:dyDescent="0.2">
      <c r="A16" s="105">
        <v>119</v>
      </c>
      <c r="B16" s="49" t="s">
        <v>48</v>
      </c>
      <c r="C16" s="37">
        <v>8138407</v>
      </c>
      <c r="D16" s="37">
        <v>1742</v>
      </c>
      <c r="E16" s="37">
        <v>1781</v>
      </c>
      <c r="F16" s="37">
        <v>190</v>
      </c>
      <c r="G16" s="37">
        <v>8659222</v>
      </c>
      <c r="H16" s="37">
        <v>5372768</v>
      </c>
      <c r="I16" s="37">
        <v>11123</v>
      </c>
      <c r="J16" s="37">
        <v>3297577</v>
      </c>
      <c r="K16" s="37">
        <v>968399</v>
      </c>
      <c r="L16" s="37">
        <f t="shared" si="0"/>
        <v>4265976</v>
      </c>
      <c r="M16" s="47">
        <v>243543575</v>
      </c>
      <c r="N16" s="41">
        <v>0</v>
      </c>
      <c r="O16" s="41">
        <v>0</v>
      </c>
      <c r="P16" s="37">
        <v>8670345</v>
      </c>
      <c r="Q16" s="37">
        <v>1781</v>
      </c>
      <c r="R16" s="37">
        <v>1811</v>
      </c>
      <c r="S16" s="37">
        <v>194.37</v>
      </c>
      <c r="T16" s="37">
        <v>0</v>
      </c>
      <c r="U16" s="37">
        <v>9168405</v>
      </c>
      <c r="V16" s="37">
        <v>6049822</v>
      </c>
      <c r="W16" s="37">
        <v>3118583</v>
      </c>
      <c r="X16" s="37">
        <v>3128708</v>
      </c>
      <c r="Y16" s="37">
        <v>902016</v>
      </c>
      <c r="Z16" s="37">
        <v>4030724</v>
      </c>
      <c r="AA16" s="46">
        <v>258803735</v>
      </c>
      <c r="AB16" s="37">
        <v>0</v>
      </c>
      <c r="AC16" s="37">
        <v>10125</v>
      </c>
      <c r="AD16" s="37">
        <v>9168405</v>
      </c>
      <c r="AE16" s="37">
        <v>1811</v>
      </c>
      <c r="AF16" s="37">
        <v>1821</v>
      </c>
      <c r="AG16" s="37">
        <v>200</v>
      </c>
      <c r="AH16" s="37">
        <v>37.380000000000003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9651300</v>
      </c>
      <c r="AP16" s="37">
        <v>6232053</v>
      </c>
      <c r="AQ16" s="37">
        <v>0</v>
      </c>
      <c r="AR16" s="37">
        <v>3419247</v>
      </c>
      <c r="AS16" s="37">
        <v>3413947</v>
      </c>
      <c r="AT16" s="37">
        <v>850648</v>
      </c>
      <c r="AU16" s="37">
        <v>4264595</v>
      </c>
      <c r="AV16" s="45">
        <v>279774948</v>
      </c>
      <c r="AW16" s="37">
        <v>5300</v>
      </c>
      <c r="AX16" s="37">
        <v>0</v>
      </c>
      <c r="AY16" s="37">
        <v>9646000</v>
      </c>
      <c r="AZ16" s="37">
        <v>1821</v>
      </c>
      <c r="BA16" s="37">
        <v>1823</v>
      </c>
      <c r="BB16" s="37">
        <v>206</v>
      </c>
      <c r="BC16" s="37">
        <v>96.91</v>
      </c>
      <c r="BD16" s="37">
        <v>176667</v>
      </c>
      <c r="BE16" s="37">
        <v>10208800</v>
      </c>
      <c r="BF16" s="37">
        <v>3975</v>
      </c>
      <c r="BG16" s="37">
        <v>0</v>
      </c>
      <c r="BH16" s="37">
        <v>0</v>
      </c>
      <c r="BI16" s="37">
        <v>500000</v>
      </c>
      <c r="BJ16" s="37">
        <v>0</v>
      </c>
      <c r="BK16" s="37">
        <v>0</v>
      </c>
      <c r="BL16" s="37">
        <v>500000</v>
      </c>
      <c r="BM16" s="37">
        <v>10712775</v>
      </c>
      <c r="BN16" s="37">
        <v>7959744</v>
      </c>
      <c r="BO16" s="37">
        <v>2753031</v>
      </c>
      <c r="BP16" s="37">
        <v>2753030.63</v>
      </c>
      <c r="BQ16" s="37">
        <v>700471.37</v>
      </c>
      <c r="BR16" s="37">
        <v>3453502</v>
      </c>
      <c r="BS16" s="45">
        <v>307291425</v>
      </c>
      <c r="BT16" s="37">
        <v>0</v>
      </c>
      <c r="BU16" s="37">
        <v>0</v>
      </c>
      <c r="BV16" s="37">
        <v>10712775</v>
      </c>
      <c r="BW16" s="37">
        <v>1823</v>
      </c>
      <c r="BX16" s="37">
        <v>1818</v>
      </c>
      <c r="BY16" s="37">
        <v>206</v>
      </c>
      <c r="BZ16" s="37">
        <v>0</v>
      </c>
      <c r="CA16" s="37">
        <v>0</v>
      </c>
      <c r="CB16" s="37">
        <v>11057894</v>
      </c>
      <c r="CC16" s="37">
        <v>0</v>
      </c>
      <c r="CD16" s="37">
        <v>-11344</v>
      </c>
      <c r="CE16" s="37">
        <v>0</v>
      </c>
      <c r="CF16" s="37">
        <v>0</v>
      </c>
      <c r="CG16" s="37">
        <v>0</v>
      </c>
      <c r="CH16" s="37">
        <v>0</v>
      </c>
      <c r="CI16" s="37">
        <v>-11344</v>
      </c>
      <c r="CJ16" s="37">
        <v>11046550</v>
      </c>
      <c r="CK16" s="37">
        <v>8733545</v>
      </c>
      <c r="CL16" s="37">
        <v>0</v>
      </c>
      <c r="CM16" s="37">
        <v>2313005</v>
      </c>
      <c r="CN16" s="37">
        <v>2305707.98</v>
      </c>
      <c r="CO16" s="37">
        <v>748446.02</v>
      </c>
      <c r="CP16" s="37">
        <v>3054154</v>
      </c>
      <c r="CQ16" s="45">
        <v>342025691</v>
      </c>
      <c r="CR16" s="37">
        <v>7297</v>
      </c>
      <c r="CS16" s="37">
        <v>0</v>
      </c>
      <c r="CT16" s="37">
        <v>11039253</v>
      </c>
      <c r="CU16" s="37">
        <v>1818</v>
      </c>
      <c r="CV16" s="37">
        <v>1815</v>
      </c>
      <c r="CW16" s="37">
        <v>208.88</v>
      </c>
      <c r="CX16" s="37">
        <v>0</v>
      </c>
      <c r="CY16" s="37">
        <v>0</v>
      </c>
      <c r="CZ16" s="37">
        <v>11400160</v>
      </c>
      <c r="DA16" s="37">
        <v>5473</v>
      </c>
      <c r="DB16" s="37">
        <v>10497</v>
      </c>
      <c r="DC16" s="37">
        <v>0</v>
      </c>
      <c r="DD16" s="37">
        <v>0</v>
      </c>
      <c r="DE16" s="37">
        <v>0</v>
      </c>
      <c r="DF16" s="37">
        <v>15970</v>
      </c>
      <c r="DG16" s="37">
        <v>11416130</v>
      </c>
      <c r="DH16" s="37">
        <v>12562</v>
      </c>
      <c r="DI16" s="37">
        <v>0</v>
      </c>
      <c r="DJ16" s="37">
        <v>12562</v>
      </c>
      <c r="DK16" s="37">
        <v>11428692</v>
      </c>
      <c r="DL16" s="37">
        <v>8802433</v>
      </c>
      <c r="DM16" s="37">
        <v>0</v>
      </c>
      <c r="DN16" s="37">
        <v>2626259</v>
      </c>
      <c r="DO16" s="37">
        <v>2626259</v>
      </c>
      <c r="DP16" s="37">
        <v>1108194</v>
      </c>
      <c r="DQ16" s="37">
        <v>3734453</v>
      </c>
      <c r="DR16" s="45">
        <v>381824821</v>
      </c>
      <c r="DS16" s="37">
        <v>0</v>
      </c>
      <c r="DT16" s="37">
        <v>0</v>
      </c>
      <c r="DU16" s="61">
        <v>11416130</v>
      </c>
      <c r="DV16" s="61">
        <v>1815</v>
      </c>
      <c r="DW16" s="61">
        <v>1819</v>
      </c>
      <c r="DX16" s="61">
        <v>212.43</v>
      </c>
      <c r="DY16" s="61">
        <v>0</v>
      </c>
      <c r="DZ16" s="61">
        <v>0</v>
      </c>
      <c r="EA16" s="61">
        <v>0</v>
      </c>
      <c r="EB16" s="61">
        <v>11827702</v>
      </c>
      <c r="EC16" s="61">
        <v>0</v>
      </c>
      <c r="ED16" s="61">
        <v>7984</v>
      </c>
      <c r="EE16" s="61">
        <v>0</v>
      </c>
      <c r="EF16" s="61">
        <v>0</v>
      </c>
      <c r="EG16" s="61">
        <v>0</v>
      </c>
      <c r="EH16" s="61">
        <v>7984</v>
      </c>
      <c r="EI16" s="61">
        <v>11835686</v>
      </c>
      <c r="EJ16" s="61">
        <v>0</v>
      </c>
      <c r="EK16" s="61">
        <v>0</v>
      </c>
      <c r="EL16" s="61">
        <v>0</v>
      </c>
      <c r="EM16" s="61">
        <v>11835686</v>
      </c>
      <c r="EN16" s="61">
        <v>9018844</v>
      </c>
      <c r="EO16" s="61">
        <v>0</v>
      </c>
      <c r="EP16" s="61">
        <v>2816842</v>
      </c>
      <c r="EQ16" s="61">
        <v>5381</v>
      </c>
      <c r="ER16" s="61">
        <v>2811461</v>
      </c>
      <c r="ES16" s="61">
        <v>2785451</v>
      </c>
      <c r="ET16" s="61">
        <v>1295032</v>
      </c>
      <c r="EU16" s="61">
        <v>4080483</v>
      </c>
      <c r="EV16" s="61">
        <v>422369484</v>
      </c>
      <c r="EW16" s="61">
        <v>557000</v>
      </c>
      <c r="EX16" s="61">
        <v>26010</v>
      </c>
      <c r="EY16" s="61">
        <v>0</v>
      </c>
    </row>
    <row r="17" spans="1:155" s="37" customFormat="1" x14ac:dyDescent="0.2">
      <c r="A17" s="105">
        <v>140</v>
      </c>
      <c r="B17" s="49" t="s">
        <v>49</v>
      </c>
      <c r="C17" s="37">
        <v>16869089</v>
      </c>
      <c r="D17" s="37">
        <v>3060</v>
      </c>
      <c r="E17" s="37">
        <v>3090</v>
      </c>
      <c r="F17" s="37">
        <v>190</v>
      </c>
      <c r="G17" s="37">
        <v>17622270</v>
      </c>
      <c r="H17" s="37">
        <v>10520916</v>
      </c>
      <c r="I17" s="37">
        <v>-5552</v>
      </c>
      <c r="J17" s="37">
        <v>7095822</v>
      </c>
      <c r="K17" s="37">
        <v>167440</v>
      </c>
      <c r="L17" s="37">
        <f t="shared" si="0"/>
        <v>7263262</v>
      </c>
      <c r="M17" s="47">
        <v>388539292</v>
      </c>
      <c r="N17" s="41">
        <v>0</v>
      </c>
      <c r="O17" s="41">
        <v>20</v>
      </c>
      <c r="P17" s="37">
        <v>17616718</v>
      </c>
      <c r="Q17" s="37">
        <v>3090</v>
      </c>
      <c r="R17" s="37">
        <v>3124</v>
      </c>
      <c r="S17" s="37">
        <v>194.37</v>
      </c>
      <c r="T17" s="37">
        <v>0</v>
      </c>
      <c r="U17" s="37">
        <v>18417761</v>
      </c>
      <c r="V17" s="37">
        <v>11539528</v>
      </c>
      <c r="W17" s="37">
        <v>6878233</v>
      </c>
      <c r="X17" s="37">
        <v>6884128</v>
      </c>
      <c r="Y17" s="37">
        <v>165080</v>
      </c>
      <c r="Z17" s="37">
        <v>7049208</v>
      </c>
      <c r="AA17" s="46">
        <v>411686805</v>
      </c>
      <c r="AB17" s="37">
        <v>0</v>
      </c>
      <c r="AC17" s="37">
        <v>5895</v>
      </c>
      <c r="AD17" s="37">
        <v>18417761</v>
      </c>
      <c r="AE17" s="37">
        <v>3124</v>
      </c>
      <c r="AF17" s="37">
        <v>3150</v>
      </c>
      <c r="AG17" s="37">
        <v>200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19201046</v>
      </c>
      <c r="AP17" s="37">
        <v>12627725</v>
      </c>
      <c r="AQ17" s="37">
        <v>0</v>
      </c>
      <c r="AR17" s="37">
        <v>6573321</v>
      </c>
      <c r="AS17" s="37">
        <v>6573321</v>
      </c>
      <c r="AT17" s="37">
        <v>129657</v>
      </c>
      <c r="AU17" s="37">
        <v>6702978</v>
      </c>
      <c r="AV17" s="45">
        <v>459108834</v>
      </c>
      <c r="AW17" s="37">
        <v>0</v>
      </c>
      <c r="AX17" s="37">
        <v>0</v>
      </c>
      <c r="AY17" s="37">
        <v>19201046</v>
      </c>
      <c r="AZ17" s="37">
        <v>3150</v>
      </c>
      <c r="BA17" s="37">
        <v>3163</v>
      </c>
      <c r="BB17" s="37">
        <v>206</v>
      </c>
      <c r="BC17" s="37">
        <v>0</v>
      </c>
      <c r="BD17" s="37">
        <v>0</v>
      </c>
      <c r="BE17" s="37">
        <v>19931866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19931866</v>
      </c>
      <c r="BN17" s="37">
        <v>14760995</v>
      </c>
      <c r="BO17" s="37">
        <v>5170871</v>
      </c>
      <c r="BP17" s="37">
        <v>5170871</v>
      </c>
      <c r="BQ17" s="37">
        <v>755835</v>
      </c>
      <c r="BR17" s="37">
        <v>5926706</v>
      </c>
      <c r="BS17" s="45">
        <v>510435541</v>
      </c>
      <c r="BT17" s="37">
        <v>0</v>
      </c>
      <c r="BU17" s="37">
        <v>0</v>
      </c>
      <c r="BV17" s="37">
        <v>19931866</v>
      </c>
      <c r="BW17" s="37">
        <v>3163</v>
      </c>
      <c r="BX17" s="37">
        <v>3139</v>
      </c>
      <c r="BY17" s="37">
        <v>206</v>
      </c>
      <c r="BZ17" s="37">
        <v>0</v>
      </c>
      <c r="CA17" s="37">
        <v>0</v>
      </c>
      <c r="CB17" s="37">
        <v>20427262</v>
      </c>
      <c r="CC17" s="37">
        <v>0</v>
      </c>
      <c r="CD17" s="37">
        <v>-878</v>
      </c>
      <c r="CE17" s="37">
        <v>0</v>
      </c>
      <c r="CF17" s="37">
        <v>0</v>
      </c>
      <c r="CG17" s="37">
        <v>920000</v>
      </c>
      <c r="CH17" s="37">
        <v>0</v>
      </c>
      <c r="CI17" s="37">
        <v>919122</v>
      </c>
      <c r="CJ17" s="37">
        <v>21346384</v>
      </c>
      <c r="CK17" s="37">
        <v>15402864</v>
      </c>
      <c r="CL17" s="37">
        <v>0</v>
      </c>
      <c r="CM17" s="37">
        <v>5943520</v>
      </c>
      <c r="CN17" s="37">
        <v>5943520</v>
      </c>
      <c r="CO17" s="37">
        <v>295180</v>
      </c>
      <c r="CP17" s="37">
        <v>6238700</v>
      </c>
      <c r="CQ17" s="45">
        <v>565899485</v>
      </c>
      <c r="CR17" s="37">
        <v>0</v>
      </c>
      <c r="CS17" s="37">
        <v>0</v>
      </c>
      <c r="CT17" s="37">
        <v>20426384</v>
      </c>
      <c r="CU17" s="37">
        <v>3139</v>
      </c>
      <c r="CV17" s="37">
        <v>3116</v>
      </c>
      <c r="CW17" s="37">
        <v>208.88</v>
      </c>
      <c r="CX17" s="37">
        <v>0</v>
      </c>
      <c r="CY17" s="37">
        <v>0</v>
      </c>
      <c r="CZ17" s="37">
        <v>20927586</v>
      </c>
      <c r="DA17" s="37">
        <v>0</v>
      </c>
      <c r="DB17" s="37">
        <v>0</v>
      </c>
      <c r="DC17" s="37">
        <v>0</v>
      </c>
      <c r="DD17" s="37">
        <v>0</v>
      </c>
      <c r="DE17" s="37">
        <v>0</v>
      </c>
      <c r="DF17" s="37">
        <v>0</v>
      </c>
      <c r="DG17" s="37">
        <v>20927586</v>
      </c>
      <c r="DH17" s="37">
        <v>114175</v>
      </c>
      <c r="DI17" s="37">
        <v>920000</v>
      </c>
      <c r="DJ17" s="37">
        <v>1034175</v>
      </c>
      <c r="DK17" s="37">
        <v>21961761</v>
      </c>
      <c r="DL17" s="37">
        <v>15430886</v>
      </c>
      <c r="DM17" s="37">
        <v>0</v>
      </c>
      <c r="DN17" s="37">
        <v>6530875</v>
      </c>
      <c r="DO17" s="37">
        <v>6537591</v>
      </c>
      <c r="DP17" s="37">
        <v>430140</v>
      </c>
      <c r="DQ17" s="37">
        <v>6967731</v>
      </c>
      <c r="DR17" s="45">
        <v>616496574</v>
      </c>
      <c r="DS17" s="37">
        <v>0</v>
      </c>
      <c r="DT17" s="37">
        <v>6716</v>
      </c>
      <c r="DU17" s="61">
        <v>20927586</v>
      </c>
      <c r="DV17" s="61">
        <v>3116</v>
      </c>
      <c r="DW17" s="61">
        <v>3093</v>
      </c>
      <c r="DX17" s="61">
        <v>212.43</v>
      </c>
      <c r="DY17" s="61">
        <v>0</v>
      </c>
      <c r="DZ17" s="61">
        <v>0</v>
      </c>
      <c r="EA17" s="61">
        <v>0</v>
      </c>
      <c r="EB17" s="61">
        <v>21430160</v>
      </c>
      <c r="EC17" s="61">
        <v>0</v>
      </c>
      <c r="ED17" s="61">
        <v>28436</v>
      </c>
      <c r="EE17" s="61">
        <v>0</v>
      </c>
      <c r="EF17" s="61">
        <v>0</v>
      </c>
      <c r="EG17" s="61">
        <v>0</v>
      </c>
      <c r="EH17" s="61">
        <v>28436</v>
      </c>
      <c r="EI17" s="61">
        <v>21458596</v>
      </c>
      <c r="EJ17" s="61">
        <v>920000</v>
      </c>
      <c r="EK17" s="61">
        <v>117786</v>
      </c>
      <c r="EL17" s="61">
        <v>1037786</v>
      </c>
      <c r="EM17" s="61">
        <v>22496382</v>
      </c>
      <c r="EN17" s="61">
        <v>15903788</v>
      </c>
      <c r="EO17" s="61">
        <v>0</v>
      </c>
      <c r="EP17" s="61">
        <v>6592594</v>
      </c>
      <c r="EQ17" s="61">
        <v>19508</v>
      </c>
      <c r="ER17" s="61">
        <v>6573086</v>
      </c>
      <c r="ES17" s="61">
        <v>6579804</v>
      </c>
      <c r="ET17" s="61">
        <v>430462</v>
      </c>
      <c r="EU17" s="61">
        <v>7010266</v>
      </c>
      <c r="EV17" s="61">
        <v>671239333</v>
      </c>
      <c r="EW17" s="61">
        <v>1867900</v>
      </c>
      <c r="EX17" s="61">
        <v>0</v>
      </c>
      <c r="EY17" s="61">
        <v>6718</v>
      </c>
    </row>
    <row r="18" spans="1:155" s="37" customFormat="1" x14ac:dyDescent="0.2">
      <c r="A18" s="105">
        <v>147</v>
      </c>
      <c r="B18" s="49" t="s">
        <v>50</v>
      </c>
      <c r="C18" s="37">
        <v>64320739</v>
      </c>
      <c r="D18" s="37">
        <v>12561</v>
      </c>
      <c r="E18" s="37">
        <v>12865</v>
      </c>
      <c r="F18" s="37">
        <v>190</v>
      </c>
      <c r="G18" s="37">
        <v>68326015</v>
      </c>
      <c r="H18" s="37">
        <v>19928992</v>
      </c>
      <c r="I18" s="37">
        <v>0</v>
      </c>
      <c r="J18" s="37">
        <v>48397023</v>
      </c>
      <c r="K18" s="37">
        <v>4458932</v>
      </c>
      <c r="L18" s="37">
        <f t="shared" si="0"/>
        <v>52855955</v>
      </c>
      <c r="M18" s="47">
        <v>3016590391</v>
      </c>
      <c r="N18" s="41">
        <v>0</v>
      </c>
      <c r="O18" s="41">
        <v>0</v>
      </c>
      <c r="P18" s="37">
        <v>68326015</v>
      </c>
      <c r="Q18" s="37">
        <v>12865</v>
      </c>
      <c r="R18" s="37">
        <v>13129</v>
      </c>
      <c r="S18" s="37">
        <v>194.37</v>
      </c>
      <c r="T18" s="37">
        <v>0</v>
      </c>
      <c r="U18" s="37">
        <v>72280003</v>
      </c>
      <c r="V18" s="37">
        <v>25973278</v>
      </c>
      <c r="W18" s="37">
        <v>46306725</v>
      </c>
      <c r="X18" s="37">
        <v>46306725</v>
      </c>
      <c r="Y18" s="37">
        <v>4524553</v>
      </c>
      <c r="Z18" s="37">
        <v>50831278</v>
      </c>
      <c r="AA18" s="46">
        <v>3238572844</v>
      </c>
      <c r="AB18" s="37">
        <v>0</v>
      </c>
      <c r="AC18" s="37">
        <v>0</v>
      </c>
      <c r="AD18" s="37">
        <v>72280003</v>
      </c>
      <c r="AE18" s="37">
        <v>13129</v>
      </c>
      <c r="AF18" s="37">
        <v>13322</v>
      </c>
      <c r="AG18" s="37">
        <v>200</v>
      </c>
      <c r="AH18" s="37">
        <v>0</v>
      </c>
      <c r="AI18" s="37">
        <v>0</v>
      </c>
      <c r="AJ18" s="37">
        <v>-15074</v>
      </c>
      <c r="AK18" s="37">
        <v>0</v>
      </c>
      <c r="AL18" s="37">
        <v>0</v>
      </c>
      <c r="AM18" s="37">
        <v>0</v>
      </c>
      <c r="AN18" s="37">
        <v>-15074</v>
      </c>
      <c r="AO18" s="37">
        <v>75991865</v>
      </c>
      <c r="AP18" s="37">
        <v>30290183</v>
      </c>
      <c r="AQ18" s="37">
        <v>0</v>
      </c>
      <c r="AR18" s="37">
        <v>45701682</v>
      </c>
      <c r="AS18" s="37">
        <v>45701682</v>
      </c>
      <c r="AT18" s="37">
        <v>4221058</v>
      </c>
      <c r="AU18" s="37">
        <v>49922740</v>
      </c>
      <c r="AV18" s="45">
        <v>3480726916</v>
      </c>
      <c r="AW18" s="37">
        <v>0</v>
      </c>
      <c r="AX18" s="37">
        <v>0</v>
      </c>
      <c r="AY18" s="37">
        <v>75991865</v>
      </c>
      <c r="AZ18" s="37">
        <v>13322</v>
      </c>
      <c r="BA18" s="37">
        <v>13491</v>
      </c>
      <c r="BB18" s="37">
        <v>206</v>
      </c>
      <c r="BC18" s="37">
        <v>0</v>
      </c>
      <c r="BD18" s="37">
        <v>0</v>
      </c>
      <c r="BE18" s="37">
        <v>79735048</v>
      </c>
      <c r="BF18" s="37">
        <v>0</v>
      </c>
      <c r="BG18" s="37">
        <v>-7611</v>
      </c>
      <c r="BH18" s="37">
        <v>0</v>
      </c>
      <c r="BI18" s="37">
        <v>0</v>
      </c>
      <c r="BJ18" s="37">
        <v>0</v>
      </c>
      <c r="BK18" s="37">
        <v>0</v>
      </c>
      <c r="BL18" s="37">
        <v>-7611</v>
      </c>
      <c r="BM18" s="37">
        <v>79727437</v>
      </c>
      <c r="BN18" s="37">
        <v>48201840</v>
      </c>
      <c r="BO18" s="37">
        <v>31525597</v>
      </c>
      <c r="BP18" s="37">
        <v>31531507</v>
      </c>
      <c r="BQ18" s="37">
        <v>4582698</v>
      </c>
      <c r="BR18" s="37">
        <v>36114205</v>
      </c>
      <c r="BS18" s="45">
        <v>3654680616</v>
      </c>
      <c r="BT18" s="37">
        <v>0</v>
      </c>
      <c r="BU18" s="37">
        <v>5910</v>
      </c>
      <c r="BV18" s="37">
        <v>79727437</v>
      </c>
      <c r="BW18" s="37">
        <v>13491</v>
      </c>
      <c r="BX18" s="37">
        <v>13643</v>
      </c>
      <c r="BY18" s="37">
        <v>206</v>
      </c>
      <c r="BZ18" s="37">
        <v>0</v>
      </c>
      <c r="CA18" s="37">
        <v>0</v>
      </c>
      <c r="CB18" s="37">
        <v>83436222</v>
      </c>
      <c r="CC18" s="37">
        <v>0</v>
      </c>
      <c r="CD18" s="37">
        <v>97314</v>
      </c>
      <c r="CE18" s="37">
        <v>0</v>
      </c>
      <c r="CF18" s="37">
        <v>0</v>
      </c>
      <c r="CG18" s="37">
        <v>0</v>
      </c>
      <c r="CH18" s="37">
        <v>0</v>
      </c>
      <c r="CI18" s="37">
        <v>97314</v>
      </c>
      <c r="CJ18" s="37">
        <v>83533536</v>
      </c>
      <c r="CK18" s="37">
        <v>52564889</v>
      </c>
      <c r="CL18" s="37">
        <v>0</v>
      </c>
      <c r="CM18" s="37">
        <v>30968647</v>
      </c>
      <c r="CN18" s="37">
        <v>30968647</v>
      </c>
      <c r="CO18" s="37">
        <v>4386643</v>
      </c>
      <c r="CP18" s="37">
        <v>35355290</v>
      </c>
      <c r="CQ18" s="45">
        <v>3856324536</v>
      </c>
      <c r="CR18" s="37">
        <v>0</v>
      </c>
      <c r="CS18" s="37">
        <v>0</v>
      </c>
      <c r="CT18" s="37">
        <v>83533536</v>
      </c>
      <c r="CU18" s="37">
        <v>13643</v>
      </c>
      <c r="CV18" s="37">
        <v>13794</v>
      </c>
      <c r="CW18" s="37">
        <v>208.88</v>
      </c>
      <c r="CX18" s="37">
        <v>0</v>
      </c>
      <c r="CY18" s="37">
        <v>0</v>
      </c>
      <c r="CZ18" s="37">
        <v>87339332</v>
      </c>
      <c r="DA18" s="37">
        <v>0</v>
      </c>
      <c r="DB18" s="37">
        <v>130259</v>
      </c>
      <c r="DC18" s="37">
        <v>0</v>
      </c>
      <c r="DD18" s="37">
        <v>4140000</v>
      </c>
      <c r="DE18" s="37">
        <v>0</v>
      </c>
      <c r="DF18" s="37">
        <v>4270259</v>
      </c>
      <c r="DG18" s="37">
        <v>91609591</v>
      </c>
      <c r="DH18" s="37">
        <v>0</v>
      </c>
      <c r="DI18" s="37">
        <v>0</v>
      </c>
      <c r="DJ18" s="37">
        <v>0</v>
      </c>
      <c r="DK18" s="37">
        <v>91609591</v>
      </c>
      <c r="DL18" s="37">
        <v>55628595</v>
      </c>
      <c r="DM18" s="37">
        <v>0</v>
      </c>
      <c r="DN18" s="37">
        <v>35980996</v>
      </c>
      <c r="DO18" s="37">
        <v>35980996</v>
      </c>
      <c r="DP18" s="37">
        <v>5355933</v>
      </c>
      <c r="DQ18" s="37">
        <v>41336929</v>
      </c>
      <c r="DR18" s="45">
        <v>3998437863</v>
      </c>
      <c r="DS18" s="37">
        <v>0</v>
      </c>
      <c r="DT18" s="37">
        <v>0</v>
      </c>
      <c r="DU18" s="61">
        <v>91609591</v>
      </c>
      <c r="DV18" s="61">
        <v>13794</v>
      </c>
      <c r="DW18" s="61">
        <v>13935</v>
      </c>
      <c r="DX18" s="61">
        <v>212.43</v>
      </c>
      <c r="DY18" s="61">
        <v>0</v>
      </c>
      <c r="DZ18" s="61">
        <v>0</v>
      </c>
      <c r="EA18" s="61">
        <v>0</v>
      </c>
      <c r="EB18" s="61">
        <v>95506170</v>
      </c>
      <c r="EC18" s="61">
        <v>0</v>
      </c>
      <c r="ED18" s="61">
        <v>307287</v>
      </c>
      <c r="EE18" s="61">
        <v>0</v>
      </c>
      <c r="EF18" s="61">
        <v>0</v>
      </c>
      <c r="EG18" s="61">
        <v>0</v>
      </c>
      <c r="EH18" s="61">
        <v>307287</v>
      </c>
      <c r="EI18" s="61">
        <v>95813457</v>
      </c>
      <c r="EJ18" s="61">
        <v>0</v>
      </c>
      <c r="EK18" s="61">
        <v>0</v>
      </c>
      <c r="EL18" s="61">
        <v>0</v>
      </c>
      <c r="EM18" s="61">
        <v>95813457</v>
      </c>
      <c r="EN18" s="61">
        <v>59827972</v>
      </c>
      <c r="EO18" s="61">
        <v>0</v>
      </c>
      <c r="EP18" s="61">
        <v>35985485</v>
      </c>
      <c r="EQ18" s="61">
        <v>540252</v>
      </c>
      <c r="ER18" s="61">
        <v>35445233</v>
      </c>
      <c r="ES18" s="61">
        <v>35445233</v>
      </c>
      <c r="ET18" s="61">
        <v>5253564</v>
      </c>
      <c r="EU18" s="61">
        <v>40698797</v>
      </c>
      <c r="EV18" s="61">
        <v>4167025675</v>
      </c>
      <c r="EW18" s="61">
        <v>55314800</v>
      </c>
      <c r="EX18" s="61">
        <v>0</v>
      </c>
      <c r="EY18" s="61">
        <v>0</v>
      </c>
    </row>
    <row r="19" spans="1:155" s="37" customFormat="1" x14ac:dyDescent="0.2">
      <c r="A19" s="105">
        <v>154</v>
      </c>
      <c r="B19" s="49" t="s">
        <v>51</v>
      </c>
      <c r="C19" s="37">
        <v>4537351.96</v>
      </c>
      <c r="D19" s="37">
        <v>702</v>
      </c>
      <c r="E19" s="37">
        <v>727</v>
      </c>
      <c r="F19" s="37">
        <v>206.83</v>
      </c>
      <c r="G19" s="37">
        <v>4849300.83</v>
      </c>
      <c r="H19" s="37">
        <v>1791427</v>
      </c>
      <c r="I19" s="37">
        <v>0</v>
      </c>
      <c r="J19" s="37">
        <v>3057627</v>
      </c>
      <c r="K19" s="37">
        <v>162458</v>
      </c>
      <c r="L19" s="37">
        <f t="shared" si="0"/>
        <v>3220085</v>
      </c>
      <c r="M19" s="47">
        <v>137692850</v>
      </c>
      <c r="N19" s="41">
        <v>246.83000000007451</v>
      </c>
      <c r="O19" s="41">
        <v>0</v>
      </c>
      <c r="P19" s="37">
        <v>4849054</v>
      </c>
      <c r="Q19" s="37">
        <v>727</v>
      </c>
      <c r="R19" s="37">
        <v>750</v>
      </c>
      <c r="S19" s="37">
        <v>194.37</v>
      </c>
      <c r="T19" s="37">
        <v>10892</v>
      </c>
      <c r="U19" s="37">
        <v>5159132</v>
      </c>
      <c r="V19" s="37">
        <v>2330779</v>
      </c>
      <c r="W19" s="37">
        <v>2828353</v>
      </c>
      <c r="X19" s="37">
        <v>2828353</v>
      </c>
      <c r="Y19" s="37">
        <v>165823.85</v>
      </c>
      <c r="Z19" s="37">
        <v>2994176.85</v>
      </c>
      <c r="AA19" s="46">
        <v>151820728</v>
      </c>
      <c r="AB19" s="37">
        <v>0</v>
      </c>
      <c r="AC19" s="37">
        <v>0</v>
      </c>
      <c r="AD19" s="37">
        <v>5159132</v>
      </c>
      <c r="AE19" s="37">
        <v>750</v>
      </c>
      <c r="AF19" s="37">
        <v>785</v>
      </c>
      <c r="AG19" s="37">
        <v>200</v>
      </c>
      <c r="AH19" s="37">
        <v>0</v>
      </c>
      <c r="AI19" s="37">
        <v>0</v>
      </c>
      <c r="AJ19" s="37">
        <v>13357</v>
      </c>
      <c r="AK19" s="37">
        <v>0</v>
      </c>
      <c r="AL19" s="37">
        <v>0</v>
      </c>
      <c r="AM19" s="37">
        <v>0</v>
      </c>
      <c r="AN19" s="37">
        <v>13357</v>
      </c>
      <c r="AO19" s="37">
        <v>5570246</v>
      </c>
      <c r="AP19" s="37">
        <v>2577805</v>
      </c>
      <c r="AQ19" s="37">
        <v>0</v>
      </c>
      <c r="AR19" s="37">
        <v>2992441</v>
      </c>
      <c r="AS19" s="37">
        <v>2990184</v>
      </c>
      <c r="AT19" s="37">
        <v>151688</v>
      </c>
      <c r="AU19" s="37">
        <v>3141872</v>
      </c>
      <c r="AV19" s="45">
        <v>159646814</v>
      </c>
      <c r="AW19" s="37">
        <v>2257</v>
      </c>
      <c r="AX19" s="37">
        <v>0</v>
      </c>
      <c r="AY19" s="37">
        <v>5567989</v>
      </c>
      <c r="AZ19" s="37">
        <v>785</v>
      </c>
      <c r="BA19" s="37">
        <v>814</v>
      </c>
      <c r="BB19" s="37">
        <v>206</v>
      </c>
      <c r="BC19" s="37">
        <v>0</v>
      </c>
      <c r="BD19" s="37">
        <v>0</v>
      </c>
      <c r="BE19" s="37">
        <v>5941370</v>
      </c>
      <c r="BF19" s="37">
        <v>1693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5943063</v>
      </c>
      <c r="BN19" s="37">
        <v>3675221</v>
      </c>
      <c r="BO19" s="37">
        <v>2267842</v>
      </c>
      <c r="BP19" s="37">
        <v>2267842</v>
      </c>
      <c r="BQ19" s="37">
        <v>889967</v>
      </c>
      <c r="BR19" s="37">
        <v>3157809</v>
      </c>
      <c r="BS19" s="45">
        <v>168489026</v>
      </c>
      <c r="BT19" s="37">
        <v>0</v>
      </c>
      <c r="BU19" s="37">
        <v>0</v>
      </c>
      <c r="BV19" s="37">
        <v>5943063</v>
      </c>
      <c r="BW19" s="37">
        <v>814</v>
      </c>
      <c r="BX19" s="37">
        <v>830</v>
      </c>
      <c r="BY19" s="37">
        <v>206</v>
      </c>
      <c r="BZ19" s="37">
        <v>0</v>
      </c>
      <c r="CA19" s="37">
        <v>0</v>
      </c>
      <c r="CB19" s="37">
        <v>6230860</v>
      </c>
      <c r="CC19" s="37">
        <v>0</v>
      </c>
      <c r="CD19" s="37">
        <v>-4024</v>
      </c>
      <c r="CE19" s="37">
        <v>0</v>
      </c>
      <c r="CF19" s="37">
        <v>0</v>
      </c>
      <c r="CG19" s="37">
        <v>0</v>
      </c>
      <c r="CH19" s="37">
        <v>0</v>
      </c>
      <c r="CI19" s="37">
        <v>-4024</v>
      </c>
      <c r="CJ19" s="37">
        <v>6226836</v>
      </c>
      <c r="CK19" s="37">
        <v>4059020</v>
      </c>
      <c r="CL19" s="37">
        <v>0</v>
      </c>
      <c r="CM19" s="37">
        <v>2167816</v>
      </c>
      <c r="CN19" s="37">
        <v>2175323</v>
      </c>
      <c r="CO19" s="37">
        <v>902057</v>
      </c>
      <c r="CP19" s="37">
        <v>3077380</v>
      </c>
      <c r="CQ19" s="45">
        <v>179130287</v>
      </c>
      <c r="CR19" s="37">
        <v>0</v>
      </c>
      <c r="CS19" s="37">
        <v>7507</v>
      </c>
      <c r="CT19" s="37">
        <v>6226836</v>
      </c>
      <c r="CU19" s="37">
        <v>830</v>
      </c>
      <c r="CV19" s="37">
        <v>820</v>
      </c>
      <c r="CW19" s="37">
        <v>208.88</v>
      </c>
      <c r="CX19" s="37">
        <v>0</v>
      </c>
      <c r="CY19" s="37">
        <v>0</v>
      </c>
      <c r="CZ19" s="37">
        <v>6323094</v>
      </c>
      <c r="DA19" s="37">
        <v>0</v>
      </c>
      <c r="DB19" s="37">
        <v>10476</v>
      </c>
      <c r="DC19" s="37">
        <v>0</v>
      </c>
      <c r="DD19" s="37">
        <v>0</v>
      </c>
      <c r="DE19" s="37">
        <v>0</v>
      </c>
      <c r="DF19" s="37">
        <v>10476</v>
      </c>
      <c r="DG19" s="37">
        <v>6333570</v>
      </c>
      <c r="DH19" s="37">
        <v>61689</v>
      </c>
      <c r="DI19" s="37">
        <v>0</v>
      </c>
      <c r="DJ19" s="37">
        <v>61689</v>
      </c>
      <c r="DK19" s="37">
        <v>6395259</v>
      </c>
      <c r="DL19" s="37">
        <v>4186122</v>
      </c>
      <c r="DM19" s="37">
        <v>0</v>
      </c>
      <c r="DN19" s="37">
        <v>2209137</v>
      </c>
      <c r="DO19" s="37">
        <v>2209137</v>
      </c>
      <c r="DP19" s="37">
        <v>802719</v>
      </c>
      <c r="DQ19" s="37">
        <v>3011856</v>
      </c>
      <c r="DR19" s="45">
        <v>191122540</v>
      </c>
      <c r="DS19" s="37">
        <v>0</v>
      </c>
      <c r="DT19" s="37">
        <v>0</v>
      </c>
      <c r="DU19" s="61">
        <v>6333570</v>
      </c>
      <c r="DV19" s="61">
        <v>820</v>
      </c>
      <c r="DW19" s="61">
        <v>822</v>
      </c>
      <c r="DX19" s="61">
        <v>212.43</v>
      </c>
      <c r="DY19" s="61">
        <v>0</v>
      </c>
      <c r="DZ19" s="61">
        <v>0</v>
      </c>
      <c r="EA19" s="61">
        <v>0</v>
      </c>
      <c r="EB19" s="61">
        <v>6523639</v>
      </c>
      <c r="EC19" s="61">
        <v>0</v>
      </c>
      <c r="ED19" s="61">
        <v>0</v>
      </c>
      <c r="EE19" s="61">
        <v>0</v>
      </c>
      <c r="EF19" s="61">
        <v>0</v>
      </c>
      <c r="EG19" s="61">
        <v>0</v>
      </c>
      <c r="EH19" s="61">
        <v>0</v>
      </c>
      <c r="EI19" s="61">
        <v>6523639</v>
      </c>
      <c r="EJ19" s="61">
        <v>0</v>
      </c>
      <c r="EK19" s="61">
        <v>0</v>
      </c>
      <c r="EL19" s="61">
        <v>0</v>
      </c>
      <c r="EM19" s="61">
        <v>6523639</v>
      </c>
      <c r="EN19" s="61">
        <v>4107404</v>
      </c>
      <c r="EO19" s="61">
        <v>0</v>
      </c>
      <c r="EP19" s="61">
        <v>2416235</v>
      </c>
      <c r="EQ19" s="61">
        <v>24113</v>
      </c>
      <c r="ER19" s="61">
        <v>2392122</v>
      </c>
      <c r="ES19" s="61">
        <v>2392122</v>
      </c>
      <c r="ET19" s="61">
        <v>838024</v>
      </c>
      <c r="EU19" s="61">
        <v>3230146</v>
      </c>
      <c r="EV19" s="61">
        <v>209711464</v>
      </c>
      <c r="EW19" s="61">
        <v>1565500</v>
      </c>
      <c r="EX19" s="61">
        <v>0</v>
      </c>
      <c r="EY19" s="61">
        <v>0</v>
      </c>
    </row>
    <row r="20" spans="1:155" s="37" customFormat="1" x14ac:dyDescent="0.2">
      <c r="A20" s="105">
        <v>161</v>
      </c>
      <c r="B20" s="49" t="s">
        <v>52</v>
      </c>
      <c r="C20" s="37">
        <v>1905660</v>
      </c>
      <c r="D20" s="37">
        <v>314</v>
      </c>
      <c r="E20" s="37">
        <v>306</v>
      </c>
      <c r="F20" s="37">
        <v>194.21</v>
      </c>
      <c r="G20" s="37">
        <v>1916536.14</v>
      </c>
      <c r="H20" s="37">
        <v>753474</v>
      </c>
      <c r="I20" s="37">
        <v>0</v>
      </c>
      <c r="J20" s="37">
        <v>1169267</v>
      </c>
      <c r="K20" s="37">
        <v>0</v>
      </c>
      <c r="L20" s="37">
        <f t="shared" si="0"/>
        <v>1169267</v>
      </c>
      <c r="M20" s="37">
        <v>57675867</v>
      </c>
      <c r="N20" s="41">
        <v>0</v>
      </c>
      <c r="O20" s="41">
        <v>6204.8600000001024</v>
      </c>
      <c r="P20" s="37">
        <v>1916536</v>
      </c>
      <c r="Q20" s="37">
        <v>306</v>
      </c>
      <c r="R20" s="37">
        <v>304</v>
      </c>
      <c r="S20" s="37">
        <v>194.37</v>
      </c>
      <c r="T20" s="37">
        <v>0</v>
      </c>
      <c r="U20" s="37">
        <v>1963098</v>
      </c>
      <c r="V20" s="37">
        <v>852031</v>
      </c>
      <c r="W20" s="37">
        <v>1111067</v>
      </c>
      <c r="X20" s="37">
        <v>1111000</v>
      </c>
      <c r="Y20" s="37">
        <v>0</v>
      </c>
      <c r="Z20" s="37">
        <v>1111000</v>
      </c>
      <c r="AA20" s="37">
        <v>59452233</v>
      </c>
      <c r="AB20" s="37">
        <v>67</v>
      </c>
      <c r="AC20" s="37">
        <v>0</v>
      </c>
      <c r="AD20" s="37">
        <v>1963031</v>
      </c>
      <c r="AE20" s="37">
        <v>304</v>
      </c>
      <c r="AF20" s="37">
        <v>308</v>
      </c>
      <c r="AG20" s="37">
        <v>200</v>
      </c>
      <c r="AH20" s="37">
        <v>0</v>
      </c>
      <c r="AI20" s="37">
        <v>50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2050511</v>
      </c>
      <c r="AP20" s="37">
        <v>938557</v>
      </c>
      <c r="AQ20" s="37">
        <v>0</v>
      </c>
      <c r="AR20" s="37">
        <v>1111954</v>
      </c>
      <c r="AS20" s="37">
        <v>1111954</v>
      </c>
      <c r="AT20" s="37">
        <v>0</v>
      </c>
      <c r="AU20" s="37">
        <v>1111954</v>
      </c>
      <c r="AV20" s="40">
        <v>65427315</v>
      </c>
      <c r="AW20" s="37">
        <v>0</v>
      </c>
      <c r="AX20" s="37">
        <v>0</v>
      </c>
      <c r="AY20" s="37">
        <v>2050511</v>
      </c>
      <c r="AZ20" s="37">
        <v>308</v>
      </c>
      <c r="BA20" s="37">
        <v>317</v>
      </c>
      <c r="BB20" s="37">
        <v>206</v>
      </c>
      <c r="BC20" s="37">
        <v>0</v>
      </c>
      <c r="BD20" s="37">
        <v>0</v>
      </c>
      <c r="BE20" s="37">
        <v>2175730</v>
      </c>
      <c r="BF20" s="37">
        <v>0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2175730</v>
      </c>
      <c r="BN20" s="37">
        <v>1296330</v>
      </c>
      <c r="BO20" s="37">
        <v>879400</v>
      </c>
      <c r="BP20" s="37">
        <v>879399</v>
      </c>
      <c r="BQ20" s="37">
        <v>0</v>
      </c>
      <c r="BR20" s="37">
        <v>879399</v>
      </c>
      <c r="BS20" s="40">
        <v>68933406</v>
      </c>
      <c r="BT20" s="37">
        <v>1</v>
      </c>
      <c r="BU20" s="37">
        <v>0</v>
      </c>
      <c r="BV20" s="37">
        <v>2175729</v>
      </c>
      <c r="BW20" s="37">
        <v>317</v>
      </c>
      <c r="BX20" s="37">
        <v>335</v>
      </c>
      <c r="BY20" s="37">
        <v>206</v>
      </c>
      <c r="BZ20" s="37">
        <v>0</v>
      </c>
      <c r="CA20" s="37">
        <v>0</v>
      </c>
      <c r="CB20" s="37">
        <v>2368283</v>
      </c>
      <c r="CC20" s="37">
        <v>1</v>
      </c>
      <c r="CD20" s="37">
        <v>-37321</v>
      </c>
      <c r="CE20" s="37">
        <v>0</v>
      </c>
      <c r="CF20" s="37">
        <v>0</v>
      </c>
      <c r="CG20" s="37">
        <v>0</v>
      </c>
      <c r="CH20" s="37">
        <v>0</v>
      </c>
      <c r="CI20" s="37">
        <v>-37321</v>
      </c>
      <c r="CJ20" s="37">
        <v>2330963</v>
      </c>
      <c r="CK20" s="37">
        <v>1437235</v>
      </c>
      <c r="CL20" s="37">
        <v>0</v>
      </c>
      <c r="CM20" s="37">
        <v>893728</v>
      </c>
      <c r="CN20" s="37">
        <v>827141</v>
      </c>
      <c r="CO20" s="37">
        <v>0</v>
      </c>
      <c r="CP20" s="37">
        <v>827141</v>
      </c>
      <c r="CQ20" s="40">
        <v>72182492</v>
      </c>
      <c r="CR20" s="37">
        <v>66587</v>
      </c>
      <c r="CS20" s="37">
        <v>0</v>
      </c>
      <c r="CT20" s="37">
        <v>2264376</v>
      </c>
      <c r="CU20" s="37">
        <v>335</v>
      </c>
      <c r="CV20" s="37">
        <v>349</v>
      </c>
      <c r="CW20" s="37">
        <v>208.88</v>
      </c>
      <c r="CX20" s="37">
        <v>0</v>
      </c>
      <c r="CY20" s="37">
        <v>0</v>
      </c>
      <c r="CZ20" s="37">
        <v>2431905</v>
      </c>
      <c r="DA20" s="37">
        <v>49940</v>
      </c>
      <c r="DB20" s="37">
        <v>17941</v>
      </c>
      <c r="DC20" s="37">
        <v>0</v>
      </c>
      <c r="DD20" s="37">
        <v>0</v>
      </c>
      <c r="DE20" s="37">
        <v>0</v>
      </c>
      <c r="DF20" s="37">
        <v>67881</v>
      </c>
      <c r="DG20" s="37">
        <v>2499786</v>
      </c>
      <c r="DH20" s="37">
        <v>0</v>
      </c>
      <c r="DI20" s="37">
        <v>0</v>
      </c>
      <c r="DJ20" s="37">
        <v>0</v>
      </c>
      <c r="DK20" s="37">
        <v>2499786</v>
      </c>
      <c r="DL20" s="37">
        <v>1628588</v>
      </c>
      <c r="DM20" s="37">
        <v>0</v>
      </c>
      <c r="DN20" s="37">
        <v>871198</v>
      </c>
      <c r="DO20" s="37">
        <v>799107</v>
      </c>
      <c r="DP20" s="37">
        <v>328822</v>
      </c>
      <c r="DQ20" s="37">
        <v>1127929</v>
      </c>
      <c r="DR20" s="40">
        <v>75690846</v>
      </c>
      <c r="DS20" s="37">
        <v>72091</v>
      </c>
      <c r="DT20" s="37">
        <v>0</v>
      </c>
      <c r="DU20" s="61">
        <v>2427695</v>
      </c>
      <c r="DV20" s="61">
        <v>349</v>
      </c>
      <c r="DW20" s="61">
        <v>356</v>
      </c>
      <c r="DX20" s="61">
        <v>212.43</v>
      </c>
      <c r="DY20" s="61">
        <v>0</v>
      </c>
      <c r="DZ20" s="61">
        <v>0</v>
      </c>
      <c r="EA20" s="61">
        <v>0</v>
      </c>
      <c r="EB20" s="61">
        <v>2552014</v>
      </c>
      <c r="EC20" s="61">
        <v>54068</v>
      </c>
      <c r="ED20" s="61">
        <v>0</v>
      </c>
      <c r="EE20" s="61">
        <v>0</v>
      </c>
      <c r="EF20" s="61">
        <v>0</v>
      </c>
      <c r="EG20" s="61">
        <v>0</v>
      </c>
      <c r="EH20" s="61">
        <v>54068</v>
      </c>
      <c r="EI20" s="61">
        <v>2606082</v>
      </c>
      <c r="EJ20" s="61">
        <v>0</v>
      </c>
      <c r="EK20" s="61">
        <v>0</v>
      </c>
      <c r="EL20" s="61">
        <v>0</v>
      </c>
      <c r="EM20" s="61">
        <v>2606082</v>
      </c>
      <c r="EN20" s="61">
        <v>1770897</v>
      </c>
      <c r="EO20" s="61">
        <v>0</v>
      </c>
      <c r="EP20" s="61">
        <v>835185</v>
      </c>
      <c r="EQ20" s="61">
        <v>1225</v>
      </c>
      <c r="ER20" s="61">
        <v>833960</v>
      </c>
      <c r="ES20" s="61">
        <v>771419</v>
      </c>
      <c r="ET20" s="61">
        <v>356510</v>
      </c>
      <c r="EU20" s="61">
        <v>1127929</v>
      </c>
      <c r="EV20" s="61">
        <v>86470589</v>
      </c>
      <c r="EW20" s="61">
        <v>93900</v>
      </c>
      <c r="EX20" s="61">
        <v>62541</v>
      </c>
      <c r="EY20" s="61">
        <v>0</v>
      </c>
    </row>
    <row r="21" spans="1:155" s="37" customFormat="1" x14ac:dyDescent="0.2">
      <c r="A21" s="105">
        <v>2450</v>
      </c>
      <c r="B21" s="49" t="s">
        <v>53</v>
      </c>
      <c r="C21" s="37">
        <v>9192012</v>
      </c>
      <c r="D21" s="37">
        <v>1503</v>
      </c>
      <c r="E21" s="37">
        <v>1572</v>
      </c>
      <c r="F21" s="37">
        <v>196</v>
      </c>
      <c r="G21" s="37">
        <v>9922464</v>
      </c>
      <c r="H21" s="37">
        <v>1494866</v>
      </c>
      <c r="I21" s="37">
        <v>0</v>
      </c>
      <c r="J21" s="37">
        <v>8311482</v>
      </c>
      <c r="K21" s="37">
        <v>532240</v>
      </c>
      <c r="L21" s="37">
        <f t="shared" si="0"/>
        <v>8843722</v>
      </c>
      <c r="M21" s="47">
        <v>1315480458</v>
      </c>
      <c r="N21" s="41">
        <v>116116</v>
      </c>
      <c r="O21" s="41">
        <v>0</v>
      </c>
      <c r="P21" s="37">
        <v>9806348</v>
      </c>
      <c r="Q21" s="37">
        <v>1572</v>
      </c>
      <c r="R21" s="37">
        <v>1645</v>
      </c>
      <c r="S21" s="37">
        <v>194.37</v>
      </c>
      <c r="T21" s="37">
        <v>0</v>
      </c>
      <c r="U21" s="37">
        <v>10581462</v>
      </c>
      <c r="V21" s="37">
        <v>2265191</v>
      </c>
      <c r="W21" s="37">
        <v>8316271</v>
      </c>
      <c r="X21" s="37">
        <v>8316016</v>
      </c>
      <c r="Y21" s="37">
        <v>541077</v>
      </c>
      <c r="Z21" s="37">
        <v>8857093</v>
      </c>
      <c r="AA21" s="46">
        <v>1491349145</v>
      </c>
      <c r="AB21" s="37">
        <v>255</v>
      </c>
      <c r="AC21" s="37">
        <v>0</v>
      </c>
      <c r="AD21" s="37">
        <v>10581207</v>
      </c>
      <c r="AE21" s="37">
        <v>1645</v>
      </c>
      <c r="AF21" s="37">
        <v>1690</v>
      </c>
      <c r="AG21" s="37">
        <v>200</v>
      </c>
      <c r="AH21" s="37">
        <v>0</v>
      </c>
      <c r="AI21" s="37">
        <v>191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11208846</v>
      </c>
      <c r="AP21" s="37">
        <v>2532915</v>
      </c>
      <c r="AQ21" s="37">
        <v>0</v>
      </c>
      <c r="AR21" s="37">
        <v>8675931</v>
      </c>
      <c r="AS21" s="37">
        <v>8675716</v>
      </c>
      <c r="AT21" s="37">
        <v>628439</v>
      </c>
      <c r="AU21" s="37">
        <v>9304155</v>
      </c>
      <c r="AV21" s="45">
        <v>1696075939</v>
      </c>
      <c r="AW21" s="37">
        <v>215</v>
      </c>
      <c r="AX21" s="37">
        <v>0</v>
      </c>
      <c r="AY21" s="37">
        <v>11208631</v>
      </c>
      <c r="AZ21" s="37">
        <v>1690</v>
      </c>
      <c r="BA21" s="37">
        <v>1731</v>
      </c>
      <c r="BB21" s="37">
        <v>206</v>
      </c>
      <c r="BC21" s="37">
        <v>0</v>
      </c>
      <c r="BD21" s="37">
        <v>0</v>
      </c>
      <c r="BE21" s="37">
        <v>11837149</v>
      </c>
      <c r="BF21" s="37">
        <v>161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11837310</v>
      </c>
      <c r="BN21" s="37">
        <v>4647454</v>
      </c>
      <c r="BO21" s="37">
        <v>7189856</v>
      </c>
      <c r="BP21" s="37">
        <v>7189520</v>
      </c>
      <c r="BQ21" s="37">
        <v>638070</v>
      </c>
      <c r="BR21" s="37">
        <v>7827590</v>
      </c>
      <c r="BS21" s="45">
        <v>1937129236</v>
      </c>
      <c r="BT21" s="37">
        <v>336</v>
      </c>
      <c r="BU21" s="37">
        <v>0</v>
      </c>
      <c r="BV21" s="37">
        <v>11836974</v>
      </c>
      <c r="BW21" s="37">
        <v>1731</v>
      </c>
      <c r="BX21" s="37">
        <v>1780</v>
      </c>
      <c r="BY21" s="37">
        <v>206</v>
      </c>
      <c r="BZ21" s="37">
        <v>0</v>
      </c>
      <c r="CA21" s="37">
        <v>0</v>
      </c>
      <c r="CB21" s="37">
        <v>12538729</v>
      </c>
      <c r="CC21" s="37">
        <v>252</v>
      </c>
      <c r="CD21" s="37">
        <v>0</v>
      </c>
      <c r="CE21" s="37">
        <v>0</v>
      </c>
      <c r="CF21" s="37">
        <v>0</v>
      </c>
      <c r="CG21" s="37">
        <v>0</v>
      </c>
      <c r="CH21" s="37">
        <v>0</v>
      </c>
      <c r="CI21" s="37">
        <v>0</v>
      </c>
      <c r="CJ21" s="37">
        <v>12538981</v>
      </c>
      <c r="CK21" s="37">
        <v>4680707</v>
      </c>
      <c r="CL21" s="37">
        <v>0</v>
      </c>
      <c r="CM21" s="37">
        <v>7858274</v>
      </c>
      <c r="CN21" s="37">
        <v>7857148</v>
      </c>
      <c r="CO21" s="37">
        <v>631475</v>
      </c>
      <c r="CP21" s="37">
        <v>8488623</v>
      </c>
      <c r="CQ21" s="45">
        <v>2076486192</v>
      </c>
      <c r="CR21" s="37">
        <v>1126</v>
      </c>
      <c r="CS21" s="37">
        <v>0</v>
      </c>
      <c r="CT21" s="37">
        <v>12537855</v>
      </c>
      <c r="CU21" s="37">
        <v>1780</v>
      </c>
      <c r="CV21" s="37">
        <v>1837</v>
      </c>
      <c r="CW21" s="37">
        <v>208.88</v>
      </c>
      <c r="CX21" s="37">
        <v>0</v>
      </c>
      <c r="CY21" s="37">
        <v>0</v>
      </c>
      <c r="CZ21" s="37">
        <v>13323063</v>
      </c>
      <c r="DA21" s="37">
        <v>845</v>
      </c>
      <c r="DB21" s="37">
        <v>0</v>
      </c>
      <c r="DC21" s="37">
        <v>0</v>
      </c>
      <c r="DD21" s="37">
        <v>0</v>
      </c>
      <c r="DE21" s="37">
        <v>0</v>
      </c>
      <c r="DF21" s="37">
        <v>845</v>
      </c>
      <c r="DG21" s="37">
        <v>13323908</v>
      </c>
      <c r="DH21" s="37">
        <v>0</v>
      </c>
      <c r="DI21" s="37">
        <v>0</v>
      </c>
      <c r="DJ21" s="37">
        <v>0</v>
      </c>
      <c r="DK21" s="37">
        <v>13323908</v>
      </c>
      <c r="DL21" s="37">
        <v>5444620</v>
      </c>
      <c r="DM21" s="37">
        <v>0</v>
      </c>
      <c r="DN21" s="37">
        <v>7879288</v>
      </c>
      <c r="DO21" s="37">
        <v>7879122</v>
      </c>
      <c r="DP21" s="37">
        <v>545181</v>
      </c>
      <c r="DQ21" s="37">
        <v>8424303</v>
      </c>
      <c r="DR21" s="45">
        <v>2325120073</v>
      </c>
      <c r="DS21" s="37">
        <v>166</v>
      </c>
      <c r="DT21" s="37">
        <v>0</v>
      </c>
      <c r="DU21" s="61">
        <v>13323742</v>
      </c>
      <c r="DV21" s="61">
        <v>1837</v>
      </c>
      <c r="DW21" s="61">
        <v>1886</v>
      </c>
      <c r="DX21" s="61">
        <v>212.43</v>
      </c>
      <c r="DY21" s="61">
        <v>0</v>
      </c>
      <c r="DZ21" s="61">
        <v>0</v>
      </c>
      <c r="EA21" s="61">
        <v>0</v>
      </c>
      <c r="EB21" s="61">
        <v>14079782</v>
      </c>
      <c r="EC21" s="61">
        <v>125</v>
      </c>
      <c r="ED21" s="61">
        <v>0</v>
      </c>
      <c r="EE21" s="61">
        <v>0</v>
      </c>
      <c r="EF21" s="61">
        <v>0</v>
      </c>
      <c r="EG21" s="61">
        <v>0</v>
      </c>
      <c r="EH21" s="61">
        <v>125</v>
      </c>
      <c r="EI21" s="61">
        <v>14079907</v>
      </c>
      <c r="EJ21" s="61">
        <v>0</v>
      </c>
      <c r="EK21" s="61">
        <v>0</v>
      </c>
      <c r="EL21" s="61">
        <v>0</v>
      </c>
      <c r="EM21" s="61">
        <v>14079907</v>
      </c>
      <c r="EN21" s="61">
        <v>5652856</v>
      </c>
      <c r="EO21" s="61">
        <v>0</v>
      </c>
      <c r="EP21" s="61">
        <v>8427051</v>
      </c>
      <c r="EQ21" s="61">
        <v>27921</v>
      </c>
      <c r="ER21" s="61">
        <v>8399130</v>
      </c>
      <c r="ES21" s="61">
        <v>8398752</v>
      </c>
      <c r="ET21" s="61">
        <v>540580</v>
      </c>
      <c r="EU21" s="61">
        <v>8939332</v>
      </c>
      <c r="EV21" s="61">
        <v>2518347307</v>
      </c>
      <c r="EW21" s="61">
        <v>7865800</v>
      </c>
      <c r="EX21" s="61">
        <v>378</v>
      </c>
      <c r="EY21" s="61">
        <v>0</v>
      </c>
    </row>
    <row r="22" spans="1:155" s="37" customFormat="1" x14ac:dyDescent="0.2">
      <c r="A22" s="105">
        <v>170</v>
      </c>
      <c r="B22" s="49" t="s">
        <v>54</v>
      </c>
      <c r="C22" s="37">
        <v>11851461</v>
      </c>
      <c r="D22" s="37">
        <v>2196</v>
      </c>
      <c r="E22" s="37">
        <v>2240</v>
      </c>
      <c r="F22" s="37">
        <v>190</v>
      </c>
      <c r="G22" s="37">
        <v>12514880</v>
      </c>
      <c r="H22" s="37">
        <v>8486266</v>
      </c>
      <c r="I22" s="37">
        <v>11727</v>
      </c>
      <c r="J22" s="37">
        <v>4028000</v>
      </c>
      <c r="K22" s="37">
        <v>780000</v>
      </c>
      <c r="L22" s="37">
        <f t="shared" si="0"/>
        <v>4808000</v>
      </c>
      <c r="M22" s="47">
        <v>240695949</v>
      </c>
      <c r="N22" s="41">
        <v>12341</v>
      </c>
      <c r="O22" s="41">
        <v>0</v>
      </c>
      <c r="P22" s="37">
        <v>12514266</v>
      </c>
      <c r="Q22" s="37">
        <v>2240</v>
      </c>
      <c r="R22" s="37">
        <v>2275</v>
      </c>
      <c r="S22" s="37">
        <v>194.37</v>
      </c>
      <c r="T22" s="37">
        <v>0</v>
      </c>
      <c r="U22" s="37">
        <v>13152002</v>
      </c>
      <c r="V22" s="37">
        <v>9351269</v>
      </c>
      <c r="W22" s="37">
        <v>3800733</v>
      </c>
      <c r="X22" s="37">
        <v>3800724</v>
      </c>
      <c r="Y22" s="37">
        <v>760000</v>
      </c>
      <c r="Z22" s="37">
        <v>4560724</v>
      </c>
      <c r="AA22" s="46">
        <v>245651777</v>
      </c>
      <c r="AB22" s="37">
        <v>9</v>
      </c>
      <c r="AC22" s="37">
        <v>0</v>
      </c>
      <c r="AD22" s="37">
        <v>13151993</v>
      </c>
      <c r="AE22" s="37">
        <v>2275</v>
      </c>
      <c r="AF22" s="37">
        <v>2305</v>
      </c>
      <c r="AG22" s="37">
        <v>200</v>
      </c>
      <c r="AH22" s="37">
        <v>0</v>
      </c>
      <c r="AI22" s="37">
        <v>7</v>
      </c>
      <c r="AJ22" s="37">
        <v>-4881</v>
      </c>
      <c r="AK22" s="37">
        <v>0</v>
      </c>
      <c r="AL22" s="37">
        <v>0</v>
      </c>
      <c r="AM22" s="37">
        <v>52737</v>
      </c>
      <c r="AN22" s="37">
        <v>47856</v>
      </c>
      <c r="AO22" s="37">
        <v>13834299</v>
      </c>
      <c r="AP22" s="37">
        <v>10165563</v>
      </c>
      <c r="AQ22" s="37">
        <v>0</v>
      </c>
      <c r="AR22" s="37">
        <v>3668736</v>
      </c>
      <c r="AS22" s="37">
        <v>3658954</v>
      </c>
      <c r="AT22" s="37">
        <v>800000</v>
      </c>
      <c r="AU22" s="37">
        <v>4458954</v>
      </c>
      <c r="AV22" s="45">
        <v>255174016</v>
      </c>
      <c r="AW22" s="37">
        <v>9782</v>
      </c>
      <c r="AX22" s="37">
        <v>0</v>
      </c>
      <c r="AY22" s="37">
        <v>13824517</v>
      </c>
      <c r="AZ22" s="37">
        <v>2305</v>
      </c>
      <c r="BA22" s="37">
        <v>2324</v>
      </c>
      <c r="BB22" s="37">
        <v>206</v>
      </c>
      <c r="BC22" s="37">
        <v>0</v>
      </c>
      <c r="BD22" s="37">
        <v>0</v>
      </c>
      <c r="BE22" s="37">
        <v>14417213</v>
      </c>
      <c r="BF22" s="37">
        <v>7337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14424550</v>
      </c>
      <c r="BN22" s="37">
        <v>12027257</v>
      </c>
      <c r="BO22" s="37">
        <v>2397293</v>
      </c>
      <c r="BP22" s="37">
        <v>2397296</v>
      </c>
      <c r="BQ22" s="37">
        <v>825000</v>
      </c>
      <c r="BR22" s="37">
        <v>3222296</v>
      </c>
      <c r="BS22" s="45">
        <v>273674163</v>
      </c>
      <c r="BT22" s="37">
        <v>0</v>
      </c>
      <c r="BU22" s="37">
        <v>3</v>
      </c>
      <c r="BV22" s="37">
        <v>14424550</v>
      </c>
      <c r="BW22" s="37">
        <v>2324</v>
      </c>
      <c r="BX22" s="37">
        <v>2359</v>
      </c>
      <c r="BY22" s="37">
        <v>206</v>
      </c>
      <c r="BZ22" s="37">
        <v>0</v>
      </c>
      <c r="CA22" s="37">
        <v>0</v>
      </c>
      <c r="CB22" s="37">
        <v>15127748</v>
      </c>
      <c r="CC22" s="37">
        <v>0</v>
      </c>
      <c r="CD22" s="37">
        <v>14426</v>
      </c>
      <c r="CE22" s="37">
        <v>0</v>
      </c>
      <c r="CF22" s="37">
        <v>0</v>
      </c>
      <c r="CG22" s="37">
        <v>0</v>
      </c>
      <c r="CH22" s="37">
        <v>93600</v>
      </c>
      <c r="CI22" s="37">
        <v>108026</v>
      </c>
      <c r="CJ22" s="37">
        <v>15235774</v>
      </c>
      <c r="CK22" s="37">
        <v>12533970</v>
      </c>
      <c r="CL22" s="37">
        <v>0</v>
      </c>
      <c r="CM22" s="37">
        <v>2701804</v>
      </c>
      <c r="CN22" s="37">
        <v>2694384</v>
      </c>
      <c r="CO22" s="37">
        <v>850000</v>
      </c>
      <c r="CP22" s="37">
        <v>3544384</v>
      </c>
      <c r="CQ22" s="45">
        <v>302729760</v>
      </c>
      <c r="CR22" s="37">
        <v>7420</v>
      </c>
      <c r="CS22" s="37">
        <v>0</v>
      </c>
      <c r="CT22" s="37">
        <v>15228354</v>
      </c>
      <c r="CU22" s="37">
        <v>2359</v>
      </c>
      <c r="CV22" s="37">
        <v>2382</v>
      </c>
      <c r="CW22" s="37">
        <v>208.88</v>
      </c>
      <c r="CX22" s="37">
        <v>0</v>
      </c>
      <c r="CY22" s="37">
        <v>0</v>
      </c>
      <c r="CZ22" s="37">
        <v>15874386</v>
      </c>
      <c r="DA22" s="37">
        <v>5565</v>
      </c>
      <c r="DB22" s="37">
        <v>0</v>
      </c>
      <c r="DC22" s="37">
        <v>0</v>
      </c>
      <c r="DD22" s="37">
        <v>0</v>
      </c>
      <c r="DE22" s="37">
        <v>0</v>
      </c>
      <c r="DF22" s="37">
        <v>5565</v>
      </c>
      <c r="DG22" s="37">
        <v>15879951</v>
      </c>
      <c r="DH22" s="37">
        <v>0</v>
      </c>
      <c r="DI22" s="37">
        <v>0</v>
      </c>
      <c r="DJ22" s="37">
        <v>0</v>
      </c>
      <c r="DK22" s="37">
        <v>15879951</v>
      </c>
      <c r="DL22" s="37">
        <v>13211913</v>
      </c>
      <c r="DM22" s="37">
        <v>0</v>
      </c>
      <c r="DN22" s="37">
        <v>2668038</v>
      </c>
      <c r="DO22" s="37">
        <v>2654710</v>
      </c>
      <c r="DP22" s="37">
        <v>850000</v>
      </c>
      <c r="DQ22" s="37">
        <v>3504710</v>
      </c>
      <c r="DR22" s="45">
        <v>324234305</v>
      </c>
      <c r="DS22" s="37">
        <v>13328</v>
      </c>
      <c r="DT22" s="37">
        <v>0</v>
      </c>
      <c r="DU22" s="61">
        <v>15866623</v>
      </c>
      <c r="DV22" s="61">
        <v>2382</v>
      </c>
      <c r="DW22" s="61">
        <v>2371</v>
      </c>
      <c r="DX22" s="61">
        <v>212.43</v>
      </c>
      <c r="DY22" s="61">
        <v>0</v>
      </c>
      <c r="DZ22" s="61">
        <v>0</v>
      </c>
      <c r="EA22" s="61">
        <v>0</v>
      </c>
      <c r="EB22" s="61">
        <v>16297021</v>
      </c>
      <c r="EC22" s="61">
        <v>9996</v>
      </c>
      <c r="ED22" s="61">
        <v>11010</v>
      </c>
      <c r="EE22" s="61">
        <v>0</v>
      </c>
      <c r="EF22" s="61">
        <v>0</v>
      </c>
      <c r="EG22" s="61">
        <v>44058</v>
      </c>
      <c r="EH22" s="61">
        <v>65064</v>
      </c>
      <c r="EI22" s="61">
        <v>16362085</v>
      </c>
      <c r="EJ22" s="61">
        <v>0</v>
      </c>
      <c r="EK22" s="61">
        <v>54988</v>
      </c>
      <c r="EL22" s="61">
        <v>54988</v>
      </c>
      <c r="EM22" s="61">
        <v>16417073</v>
      </c>
      <c r="EN22" s="61">
        <v>13807021</v>
      </c>
      <c r="EO22" s="61">
        <v>0</v>
      </c>
      <c r="EP22" s="61">
        <v>2610052</v>
      </c>
      <c r="EQ22" s="61">
        <v>16313</v>
      </c>
      <c r="ER22" s="61">
        <v>2593739</v>
      </c>
      <c r="ES22" s="61">
        <v>2593739</v>
      </c>
      <c r="ET22" s="61">
        <v>900000</v>
      </c>
      <c r="EU22" s="61">
        <v>3493739</v>
      </c>
      <c r="EV22" s="61">
        <v>353862769</v>
      </c>
      <c r="EW22" s="61">
        <v>1652300</v>
      </c>
      <c r="EX22" s="61">
        <v>0</v>
      </c>
      <c r="EY22" s="61">
        <v>0</v>
      </c>
    </row>
    <row r="23" spans="1:155" s="37" customFormat="1" x14ac:dyDescent="0.2">
      <c r="A23" s="105">
        <v>182</v>
      </c>
      <c r="B23" s="49" t="s">
        <v>55</v>
      </c>
      <c r="C23" s="37">
        <v>16725881</v>
      </c>
      <c r="D23" s="37">
        <v>2909</v>
      </c>
      <c r="E23" s="37">
        <v>2965</v>
      </c>
      <c r="F23" s="37">
        <v>190</v>
      </c>
      <c r="G23" s="37">
        <v>17612100</v>
      </c>
      <c r="H23" s="37">
        <v>2710214</v>
      </c>
      <c r="I23" s="37">
        <v>0</v>
      </c>
      <c r="J23" s="37">
        <v>14901000</v>
      </c>
      <c r="K23" s="37">
        <v>169212</v>
      </c>
      <c r="L23" s="37">
        <f t="shared" si="0"/>
        <v>15070212</v>
      </c>
      <c r="M23" s="47">
        <v>852617012</v>
      </c>
      <c r="N23" s="41">
        <v>886</v>
      </c>
      <c r="O23" s="41">
        <v>0</v>
      </c>
      <c r="P23" s="37">
        <v>17611214</v>
      </c>
      <c r="Q23" s="37">
        <v>2965</v>
      </c>
      <c r="R23" s="37">
        <v>2987</v>
      </c>
      <c r="S23" s="37">
        <v>194.37</v>
      </c>
      <c r="T23" s="37">
        <v>0</v>
      </c>
      <c r="U23" s="37">
        <v>18322467</v>
      </c>
      <c r="V23" s="37">
        <v>3688678</v>
      </c>
      <c r="W23" s="37">
        <v>14633789</v>
      </c>
      <c r="X23" s="37">
        <v>14631702</v>
      </c>
      <c r="Y23" s="37">
        <v>164870</v>
      </c>
      <c r="Z23" s="37">
        <v>14796572</v>
      </c>
      <c r="AA23" s="46">
        <v>905589657</v>
      </c>
      <c r="AB23" s="37">
        <v>2087</v>
      </c>
      <c r="AC23" s="37">
        <v>0</v>
      </c>
      <c r="AD23" s="37">
        <v>18320380</v>
      </c>
      <c r="AE23" s="37">
        <v>2987</v>
      </c>
      <c r="AF23" s="37">
        <v>3032</v>
      </c>
      <c r="AG23" s="37">
        <v>200</v>
      </c>
      <c r="AH23" s="37">
        <v>0</v>
      </c>
      <c r="AI23" s="37">
        <v>1565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19204343</v>
      </c>
      <c r="AP23" s="37">
        <v>4913343</v>
      </c>
      <c r="AQ23" s="37">
        <v>0</v>
      </c>
      <c r="AR23" s="37">
        <v>14291000</v>
      </c>
      <c r="AS23" s="37">
        <v>14289435</v>
      </c>
      <c r="AT23" s="37">
        <v>200590</v>
      </c>
      <c r="AU23" s="37">
        <v>14490025</v>
      </c>
      <c r="AV23" s="45">
        <v>963218560</v>
      </c>
      <c r="AW23" s="37">
        <v>1565</v>
      </c>
      <c r="AX23" s="37">
        <v>0</v>
      </c>
      <c r="AY23" s="37">
        <v>19202778</v>
      </c>
      <c r="AZ23" s="37">
        <v>3032</v>
      </c>
      <c r="BA23" s="37">
        <v>3082</v>
      </c>
      <c r="BB23" s="37">
        <v>206</v>
      </c>
      <c r="BC23" s="37">
        <v>0</v>
      </c>
      <c r="BD23" s="37">
        <v>0</v>
      </c>
      <c r="BE23" s="37">
        <v>20154338</v>
      </c>
      <c r="BF23" s="37">
        <v>1174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20155512</v>
      </c>
      <c r="BN23" s="37">
        <v>9700460</v>
      </c>
      <c r="BO23" s="37">
        <v>10455052</v>
      </c>
      <c r="BP23" s="37">
        <v>10455052</v>
      </c>
      <c r="BQ23" s="37">
        <v>196567</v>
      </c>
      <c r="BR23" s="37">
        <v>10651619</v>
      </c>
      <c r="BS23" s="45">
        <v>1028117793</v>
      </c>
      <c r="BT23" s="37">
        <v>0</v>
      </c>
      <c r="BU23" s="37">
        <v>0</v>
      </c>
      <c r="BV23" s="37">
        <v>20155512</v>
      </c>
      <c r="BW23" s="37">
        <v>3082</v>
      </c>
      <c r="BX23" s="37">
        <v>3149</v>
      </c>
      <c r="BY23" s="37">
        <v>206</v>
      </c>
      <c r="BZ23" s="37">
        <v>0</v>
      </c>
      <c r="CA23" s="37">
        <v>0</v>
      </c>
      <c r="CB23" s="37">
        <v>21242367</v>
      </c>
      <c r="CC23" s="37">
        <v>0</v>
      </c>
      <c r="CD23" s="37">
        <v>-4913</v>
      </c>
      <c r="CE23" s="37">
        <v>0</v>
      </c>
      <c r="CF23" s="37">
        <v>0</v>
      </c>
      <c r="CG23" s="37">
        <v>0</v>
      </c>
      <c r="CH23" s="37">
        <v>0</v>
      </c>
      <c r="CI23" s="37">
        <v>-4913</v>
      </c>
      <c r="CJ23" s="37">
        <v>21237454</v>
      </c>
      <c r="CK23" s="37">
        <v>10322086</v>
      </c>
      <c r="CL23" s="37">
        <v>0</v>
      </c>
      <c r="CM23" s="37">
        <v>10915368</v>
      </c>
      <c r="CN23" s="37">
        <v>10915368</v>
      </c>
      <c r="CO23" s="37">
        <v>203653</v>
      </c>
      <c r="CP23" s="37">
        <v>11119021</v>
      </c>
      <c r="CQ23" s="45">
        <v>1086471492</v>
      </c>
      <c r="CR23" s="37">
        <v>0</v>
      </c>
      <c r="CS23" s="37">
        <v>0</v>
      </c>
      <c r="CT23" s="37">
        <v>21237454</v>
      </c>
      <c r="CU23" s="37">
        <v>3149</v>
      </c>
      <c r="CV23" s="37">
        <v>3182</v>
      </c>
      <c r="CW23" s="37">
        <v>208.88</v>
      </c>
      <c r="CX23" s="37">
        <v>0</v>
      </c>
      <c r="CY23" s="37">
        <v>0</v>
      </c>
      <c r="CZ23" s="37">
        <v>22124669</v>
      </c>
      <c r="DA23" s="37">
        <v>0</v>
      </c>
      <c r="DB23" s="37">
        <v>0</v>
      </c>
      <c r="DC23" s="37">
        <v>0</v>
      </c>
      <c r="DD23" s="37">
        <v>0</v>
      </c>
      <c r="DE23" s="37">
        <v>0</v>
      </c>
      <c r="DF23" s="37">
        <v>0</v>
      </c>
      <c r="DG23" s="37">
        <v>22124669</v>
      </c>
      <c r="DH23" s="37">
        <v>0</v>
      </c>
      <c r="DI23" s="37">
        <v>0</v>
      </c>
      <c r="DJ23" s="37">
        <v>0</v>
      </c>
      <c r="DK23" s="37">
        <v>22124669</v>
      </c>
      <c r="DL23" s="37">
        <v>11167128</v>
      </c>
      <c r="DM23" s="37">
        <v>0</v>
      </c>
      <c r="DN23" s="37">
        <v>10957541</v>
      </c>
      <c r="DO23" s="37">
        <v>10992306</v>
      </c>
      <c r="DP23" s="37">
        <v>181516</v>
      </c>
      <c r="DQ23" s="37">
        <v>11173822</v>
      </c>
      <c r="DR23" s="45">
        <v>1179055451</v>
      </c>
      <c r="DS23" s="37">
        <v>0</v>
      </c>
      <c r="DT23" s="37">
        <v>34765</v>
      </c>
      <c r="DU23" s="61">
        <v>22124669</v>
      </c>
      <c r="DV23" s="61">
        <v>3182</v>
      </c>
      <c r="DW23" s="61">
        <v>3201</v>
      </c>
      <c r="DX23" s="61">
        <v>212.43</v>
      </c>
      <c r="DY23" s="61">
        <v>0</v>
      </c>
      <c r="DZ23" s="61">
        <v>0</v>
      </c>
      <c r="EA23" s="61">
        <v>0</v>
      </c>
      <c r="EB23" s="61">
        <v>22936766</v>
      </c>
      <c r="EC23" s="61">
        <v>0</v>
      </c>
      <c r="ED23" s="61">
        <v>0</v>
      </c>
      <c r="EE23" s="61">
        <v>0</v>
      </c>
      <c r="EF23" s="61">
        <v>0</v>
      </c>
      <c r="EG23" s="61">
        <v>0</v>
      </c>
      <c r="EH23" s="61">
        <v>0</v>
      </c>
      <c r="EI23" s="61">
        <v>22936766</v>
      </c>
      <c r="EJ23" s="61">
        <v>0</v>
      </c>
      <c r="EK23" s="61">
        <v>0</v>
      </c>
      <c r="EL23" s="61">
        <v>0</v>
      </c>
      <c r="EM23" s="61">
        <v>22936766</v>
      </c>
      <c r="EN23" s="61">
        <v>11837245</v>
      </c>
      <c r="EO23" s="61">
        <v>0</v>
      </c>
      <c r="EP23" s="61">
        <v>11099521</v>
      </c>
      <c r="EQ23" s="61">
        <v>338787</v>
      </c>
      <c r="ER23" s="61">
        <v>10760734</v>
      </c>
      <c r="ES23" s="61">
        <v>10760734</v>
      </c>
      <c r="ET23" s="61">
        <v>1166894</v>
      </c>
      <c r="EU23" s="61">
        <v>11927628</v>
      </c>
      <c r="EV23" s="61">
        <v>1220382129</v>
      </c>
      <c r="EW23" s="61">
        <v>34663200</v>
      </c>
      <c r="EX23" s="61">
        <v>0</v>
      </c>
      <c r="EY23" s="61">
        <v>0</v>
      </c>
    </row>
    <row r="24" spans="1:155" s="37" customFormat="1" x14ac:dyDescent="0.2">
      <c r="A24" s="105">
        <v>196</v>
      </c>
      <c r="B24" s="49" t="s">
        <v>56</v>
      </c>
      <c r="C24" s="37">
        <v>3044579</v>
      </c>
      <c r="D24" s="37">
        <v>475</v>
      </c>
      <c r="E24" s="37">
        <v>471</v>
      </c>
      <c r="F24" s="37">
        <v>205</v>
      </c>
      <c r="G24" s="37">
        <v>3115665</v>
      </c>
      <c r="H24" s="37">
        <v>1690672</v>
      </c>
      <c r="I24" s="37">
        <v>0</v>
      </c>
      <c r="J24" s="37">
        <v>1412407</v>
      </c>
      <c r="K24" s="37">
        <v>88440</v>
      </c>
      <c r="L24" s="37">
        <f t="shared" si="0"/>
        <v>1500847</v>
      </c>
      <c r="M24" s="47">
        <v>65254220</v>
      </c>
      <c r="N24" s="41">
        <v>12586</v>
      </c>
      <c r="O24" s="41">
        <v>0</v>
      </c>
      <c r="P24" s="37">
        <v>3103079</v>
      </c>
      <c r="Q24" s="37">
        <v>471</v>
      </c>
      <c r="R24" s="37">
        <v>486</v>
      </c>
      <c r="S24" s="37">
        <v>194.37</v>
      </c>
      <c r="T24" s="37">
        <v>0</v>
      </c>
      <c r="U24" s="37">
        <v>3296368</v>
      </c>
      <c r="V24" s="37">
        <v>1891345</v>
      </c>
      <c r="W24" s="37">
        <v>1405023</v>
      </c>
      <c r="X24" s="37">
        <v>1405022.71</v>
      </c>
      <c r="Y24" s="37">
        <v>80143.289999999994</v>
      </c>
      <c r="Z24" s="37">
        <v>1485166</v>
      </c>
      <c r="AA24" s="46">
        <v>68799185</v>
      </c>
      <c r="AB24" s="37">
        <v>0</v>
      </c>
      <c r="AC24" s="37">
        <v>0</v>
      </c>
      <c r="AD24" s="37">
        <v>3296368</v>
      </c>
      <c r="AE24" s="37">
        <v>486</v>
      </c>
      <c r="AF24" s="37">
        <v>507</v>
      </c>
      <c r="AG24" s="37">
        <v>200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3540204</v>
      </c>
      <c r="AP24" s="37">
        <v>2183761</v>
      </c>
      <c r="AQ24" s="37">
        <v>0</v>
      </c>
      <c r="AR24" s="37">
        <v>1356443</v>
      </c>
      <c r="AS24" s="37">
        <v>1356442.81</v>
      </c>
      <c r="AT24" s="37">
        <v>54607.58</v>
      </c>
      <c r="AU24" s="37">
        <v>1411050.3900000001</v>
      </c>
      <c r="AV24" s="45">
        <v>75078360</v>
      </c>
      <c r="AW24" s="37">
        <v>0</v>
      </c>
      <c r="AX24" s="37">
        <v>0</v>
      </c>
      <c r="AY24" s="37">
        <v>3540204</v>
      </c>
      <c r="AZ24" s="37">
        <v>507</v>
      </c>
      <c r="BA24" s="37">
        <v>537</v>
      </c>
      <c r="BB24" s="37">
        <v>206</v>
      </c>
      <c r="BC24" s="37">
        <v>0</v>
      </c>
      <c r="BD24" s="37">
        <v>0</v>
      </c>
      <c r="BE24" s="37">
        <v>3860305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3860305</v>
      </c>
      <c r="BN24" s="37">
        <v>2729361</v>
      </c>
      <c r="BO24" s="37">
        <v>1130944</v>
      </c>
      <c r="BP24" s="37">
        <v>1123755.3999999999</v>
      </c>
      <c r="BQ24" s="37">
        <v>40380.660000000003</v>
      </c>
      <c r="BR24" s="37">
        <v>1164136.0599999998</v>
      </c>
      <c r="BS24" s="45">
        <v>82568469</v>
      </c>
      <c r="BT24" s="37">
        <v>7189</v>
      </c>
      <c r="BU24" s="37">
        <v>0</v>
      </c>
      <c r="BV24" s="37">
        <v>3853116</v>
      </c>
      <c r="BW24" s="37">
        <v>537</v>
      </c>
      <c r="BX24" s="37">
        <v>558</v>
      </c>
      <c r="BY24" s="37">
        <v>206</v>
      </c>
      <c r="BZ24" s="37">
        <v>0</v>
      </c>
      <c r="CA24" s="37">
        <v>0</v>
      </c>
      <c r="CB24" s="37">
        <v>4118743</v>
      </c>
      <c r="CC24" s="37">
        <v>5392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4124135</v>
      </c>
      <c r="CK24" s="37">
        <v>2891905</v>
      </c>
      <c r="CL24" s="37">
        <v>0</v>
      </c>
      <c r="CM24" s="37">
        <v>1232230</v>
      </c>
      <c r="CN24" s="37">
        <v>1232230</v>
      </c>
      <c r="CO24" s="37">
        <v>40380.660000000003</v>
      </c>
      <c r="CP24" s="37">
        <v>1272610.6599999999</v>
      </c>
      <c r="CQ24" s="45">
        <v>90433729</v>
      </c>
      <c r="CR24" s="37">
        <v>0</v>
      </c>
      <c r="CS24" s="37">
        <v>0</v>
      </c>
      <c r="CT24" s="37">
        <v>4124135</v>
      </c>
      <c r="CU24" s="37">
        <v>558</v>
      </c>
      <c r="CV24" s="37">
        <v>564</v>
      </c>
      <c r="CW24" s="37">
        <v>208.88</v>
      </c>
      <c r="CX24" s="37">
        <v>0</v>
      </c>
      <c r="CY24" s="37">
        <v>0</v>
      </c>
      <c r="CZ24" s="37">
        <v>4286287</v>
      </c>
      <c r="DA24" s="37">
        <v>0</v>
      </c>
      <c r="DB24" s="37">
        <v>0</v>
      </c>
      <c r="DC24" s="37">
        <v>0</v>
      </c>
      <c r="DD24" s="37">
        <v>0</v>
      </c>
      <c r="DE24" s="37">
        <v>0</v>
      </c>
      <c r="DF24" s="37">
        <v>0</v>
      </c>
      <c r="DG24" s="37">
        <v>4286287</v>
      </c>
      <c r="DH24" s="37">
        <v>0</v>
      </c>
      <c r="DI24" s="37">
        <v>0</v>
      </c>
      <c r="DJ24" s="37">
        <v>0</v>
      </c>
      <c r="DK24" s="37">
        <v>4286287</v>
      </c>
      <c r="DL24" s="37">
        <v>3023640</v>
      </c>
      <c r="DM24" s="37">
        <v>0</v>
      </c>
      <c r="DN24" s="37">
        <v>1262647</v>
      </c>
      <c r="DO24" s="37">
        <v>1270247</v>
      </c>
      <c r="DP24" s="37">
        <v>25301</v>
      </c>
      <c r="DQ24" s="37">
        <v>1295548</v>
      </c>
      <c r="DR24" s="45">
        <v>97711921</v>
      </c>
      <c r="DS24" s="37">
        <v>0</v>
      </c>
      <c r="DT24" s="37">
        <v>7600</v>
      </c>
      <c r="DU24" s="61">
        <v>4286287</v>
      </c>
      <c r="DV24" s="61">
        <v>564</v>
      </c>
      <c r="DW24" s="61">
        <v>565</v>
      </c>
      <c r="DX24" s="61">
        <v>212.43</v>
      </c>
      <c r="DY24" s="61">
        <v>0</v>
      </c>
      <c r="DZ24" s="61">
        <v>0</v>
      </c>
      <c r="EA24" s="61">
        <v>0</v>
      </c>
      <c r="EB24" s="61">
        <v>4413910</v>
      </c>
      <c r="EC24" s="61">
        <v>0</v>
      </c>
      <c r="ED24" s="61">
        <v>0</v>
      </c>
      <c r="EE24" s="61">
        <v>0</v>
      </c>
      <c r="EF24" s="61">
        <v>0</v>
      </c>
      <c r="EG24" s="61">
        <v>0</v>
      </c>
      <c r="EH24" s="61">
        <v>0</v>
      </c>
      <c r="EI24" s="61">
        <v>4413910</v>
      </c>
      <c r="EJ24" s="61">
        <v>0</v>
      </c>
      <c r="EK24" s="61">
        <v>0</v>
      </c>
      <c r="EL24" s="61">
        <v>0</v>
      </c>
      <c r="EM24" s="61">
        <v>4413910</v>
      </c>
      <c r="EN24" s="61">
        <v>3139681</v>
      </c>
      <c r="EO24" s="61">
        <v>0</v>
      </c>
      <c r="EP24" s="61">
        <v>1274229</v>
      </c>
      <c r="EQ24" s="61">
        <v>1176</v>
      </c>
      <c r="ER24" s="61">
        <v>1273053</v>
      </c>
      <c r="ES24" s="61">
        <v>1280664</v>
      </c>
      <c r="ET24" s="61">
        <v>10196</v>
      </c>
      <c r="EU24" s="61">
        <v>1290860</v>
      </c>
      <c r="EV24" s="61">
        <v>105930825</v>
      </c>
      <c r="EW24" s="61">
        <v>96500</v>
      </c>
      <c r="EX24" s="61">
        <v>0</v>
      </c>
      <c r="EY24" s="61">
        <v>7611</v>
      </c>
    </row>
    <row r="25" spans="1:155" s="37" customFormat="1" x14ac:dyDescent="0.2">
      <c r="A25" s="105">
        <v>203</v>
      </c>
      <c r="B25" s="49" t="s">
        <v>57</v>
      </c>
      <c r="C25" s="37">
        <v>4025351</v>
      </c>
      <c r="D25" s="37">
        <v>881</v>
      </c>
      <c r="E25" s="37">
        <v>887</v>
      </c>
      <c r="F25" s="37">
        <v>190</v>
      </c>
      <c r="G25" s="37">
        <v>4221295.09</v>
      </c>
      <c r="H25" s="37">
        <v>2635666</v>
      </c>
      <c r="I25" s="37">
        <v>0</v>
      </c>
      <c r="J25" s="37">
        <v>1585567</v>
      </c>
      <c r="K25" s="37">
        <v>80000</v>
      </c>
      <c r="L25" s="37">
        <f t="shared" si="0"/>
        <v>1665567</v>
      </c>
      <c r="M25" s="47">
        <v>100384802</v>
      </c>
      <c r="N25" s="41">
        <v>62.089999999850988</v>
      </c>
      <c r="O25" s="41">
        <v>0</v>
      </c>
      <c r="P25" s="37">
        <v>4221233</v>
      </c>
      <c r="Q25" s="37">
        <v>887</v>
      </c>
      <c r="R25" s="37">
        <v>892</v>
      </c>
      <c r="S25" s="37">
        <v>194.37</v>
      </c>
      <c r="T25" s="37">
        <v>15000</v>
      </c>
      <c r="U25" s="37">
        <v>4433406</v>
      </c>
      <c r="V25" s="37">
        <v>2883494</v>
      </c>
      <c r="W25" s="37">
        <v>1549912</v>
      </c>
      <c r="X25" s="37">
        <v>1533484</v>
      </c>
      <c r="Y25" s="37">
        <v>80000</v>
      </c>
      <c r="Z25" s="37">
        <v>1613484</v>
      </c>
      <c r="AA25" s="46">
        <v>103794077</v>
      </c>
      <c r="AB25" s="37">
        <v>16428</v>
      </c>
      <c r="AC25" s="37">
        <v>0</v>
      </c>
      <c r="AD25" s="37">
        <v>4416978</v>
      </c>
      <c r="AE25" s="37">
        <v>892</v>
      </c>
      <c r="AF25" s="37">
        <v>894</v>
      </c>
      <c r="AG25" s="37">
        <v>200</v>
      </c>
      <c r="AH25" s="37">
        <v>148.22999999999999</v>
      </c>
      <c r="AI25" s="37">
        <v>12321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4750521</v>
      </c>
      <c r="AP25" s="37">
        <v>3311949</v>
      </c>
      <c r="AQ25" s="37">
        <v>0</v>
      </c>
      <c r="AR25" s="37">
        <v>1438572</v>
      </c>
      <c r="AS25" s="37">
        <v>1443872</v>
      </c>
      <c r="AT25" s="37">
        <v>80000</v>
      </c>
      <c r="AU25" s="37">
        <v>1523872</v>
      </c>
      <c r="AV25" s="45">
        <v>112804577</v>
      </c>
      <c r="AW25" s="37">
        <v>0</v>
      </c>
      <c r="AX25" s="37">
        <v>5300</v>
      </c>
      <c r="AY25" s="37">
        <v>4750521</v>
      </c>
      <c r="AZ25" s="37">
        <v>894</v>
      </c>
      <c r="BA25" s="37">
        <v>904</v>
      </c>
      <c r="BB25" s="37">
        <v>206</v>
      </c>
      <c r="BC25" s="37">
        <v>80.22</v>
      </c>
      <c r="BD25" s="37">
        <v>72519</v>
      </c>
      <c r="BE25" s="37">
        <v>5062400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5062400</v>
      </c>
      <c r="BN25" s="37">
        <v>3899415</v>
      </c>
      <c r="BO25" s="37">
        <v>1162985</v>
      </c>
      <c r="BP25" s="37">
        <v>1162985</v>
      </c>
      <c r="BQ25" s="37">
        <v>319712</v>
      </c>
      <c r="BR25" s="37">
        <v>1482697</v>
      </c>
      <c r="BS25" s="45">
        <v>119855899</v>
      </c>
      <c r="BT25" s="37">
        <v>0</v>
      </c>
      <c r="BU25" s="37">
        <v>0</v>
      </c>
      <c r="BV25" s="37">
        <v>5062400</v>
      </c>
      <c r="BW25" s="37">
        <v>904</v>
      </c>
      <c r="BX25" s="37">
        <v>912</v>
      </c>
      <c r="BY25" s="37">
        <v>206</v>
      </c>
      <c r="BZ25" s="37">
        <v>94</v>
      </c>
      <c r="CA25" s="37">
        <v>85728</v>
      </c>
      <c r="CB25" s="37">
        <v>5380800</v>
      </c>
      <c r="CC25" s="37">
        <v>0</v>
      </c>
      <c r="CD25" s="37">
        <v>0</v>
      </c>
      <c r="CE25" s="37">
        <v>0</v>
      </c>
      <c r="CF25" s="37">
        <v>0</v>
      </c>
      <c r="CG25" s="37">
        <v>271114</v>
      </c>
      <c r="CH25" s="37">
        <v>0</v>
      </c>
      <c r="CI25" s="37">
        <v>271114</v>
      </c>
      <c r="CJ25" s="37">
        <v>5651914</v>
      </c>
      <c r="CK25" s="37">
        <v>4375380</v>
      </c>
      <c r="CL25" s="37">
        <v>0</v>
      </c>
      <c r="CM25" s="37">
        <v>1276534</v>
      </c>
      <c r="CN25" s="37">
        <v>1202386</v>
      </c>
      <c r="CO25" s="37">
        <v>210776</v>
      </c>
      <c r="CP25" s="37">
        <v>1413162</v>
      </c>
      <c r="CQ25" s="45">
        <v>130485836</v>
      </c>
      <c r="CR25" s="37">
        <v>74148</v>
      </c>
      <c r="CS25" s="37">
        <v>0</v>
      </c>
      <c r="CT25" s="37">
        <v>5306652</v>
      </c>
      <c r="CU25" s="37">
        <v>912</v>
      </c>
      <c r="CV25" s="37">
        <v>913</v>
      </c>
      <c r="CW25" s="37">
        <v>208.88</v>
      </c>
      <c r="CX25" s="37">
        <v>72.42</v>
      </c>
      <c r="CY25" s="37">
        <v>66119</v>
      </c>
      <c r="CZ25" s="37">
        <v>5569300</v>
      </c>
      <c r="DA25" s="37">
        <v>55611</v>
      </c>
      <c r="DB25" s="37">
        <v>0</v>
      </c>
      <c r="DC25" s="37">
        <v>0</v>
      </c>
      <c r="DD25" s="37">
        <v>0</v>
      </c>
      <c r="DE25" s="37">
        <v>0</v>
      </c>
      <c r="DF25" s="37">
        <v>55611</v>
      </c>
      <c r="DG25" s="37">
        <v>5624911</v>
      </c>
      <c r="DH25" s="37">
        <v>0</v>
      </c>
      <c r="DI25" s="37">
        <v>0</v>
      </c>
      <c r="DJ25" s="37">
        <v>0</v>
      </c>
      <c r="DK25" s="37">
        <v>5624911</v>
      </c>
      <c r="DL25" s="37">
        <v>4703725</v>
      </c>
      <c r="DM25" s="37">
        <v>0</v>
      </c>
      <c r="DN25" s="37">
        <v>921186</v>
      </c>
      <c r="DO25" s="37">
        <v>921186</v>
      </c>
      <c r="DP25" s="37">
        <v>477504</v>
      </c>
      <c r="DQ25" s="37">
        <v>1398690</v>
      </c>
      <c r="DR25" s="45">
        <v>141298995</v>
      </c>
      <c r="DS25" s="37">
        <v>0</v>
      </c>
      <c r="DT25" s="37">
        <v>0</v>
      </c>
      <c r="DU25" s="61">
        <v>5624911</v>
      </c>
      <c r="DV25" s="61">
        <v>913</v>
      </c>
      <c r="DW25" s="61">
        <v>904</v>
      </c>
      <c r="DX25" s="61">
        <v>212.43</v>
      </c>
      <c r="DY25" s="61">
        <v>0</v>
      </c>
      <c r="DZ25" s="61">
        <v>0</v>
      </c>
      <c r="EA25" s="61">
        <v>0</v>
      </c>
      <c r="EB25" s="61">
        <v>5761499</v>
      </c>
      <c r="EC25" s="61">
        <v>0</v>
      </c>
      <c r="ED25" s="61">
        <v>0</v>
      </c>
      <c r="EE25" s="61">
        <v>0</v>
      </c>
      <c r="EF25" s="61">
        <v>0</v>
      </c>
      <c r="EG25" s="61">
        <v>0</v>
      </c>
      <c r="EH25" s="61">
        <v>0</v>
      </c>
      <c r="EI25" s="61">
        <v>5761499</v>
      </c>
      <c r="EJ25" s="61">
        <v>0</v>
      </c>
      <c r="EK25" s="61">
        <v>44613</v>
      </c>
      <c r="EL25" s="61">
        <v>44613</v>
      </c>
      <c r="EM25" s="61">
        <v>5806112</v>
      </c>
      <c r="EN25" s="61">
        <v>4767575</v>
      </c>
      <c r="EO25" s="61">
        <v>0</v>
      </c>
      <c r="EP25" s="61">
        <v>1038537</v>
      </c>
      <c r="EQ25" s="61">
        <v>5559</v>
      </c>
      <c r="ER25" s="61">
        <v>1032978</v>
      </c>
      <c r="ES25" s="61">
        <v>1027142</v>
      </c>
      <c r="ET25" s="61">
        <v>385231</v>
      </c>
      <c r="EU25" s="61">
        <v>1412373</v>
      </c>
      <c r="EV25" s="61">
        <v>151135687</v>
      </c>
      <c r="EW25" s="61">
        <v>594900</v>
      </c>
      <c r="EX25" s="61">
        <v>5836</v>
      </c>
      <c r="EY25" s="61">
        <v>0</v>
      </c>
    </row>
    <row r="26" spans="1:155" s="37" customFormat="1" x14ac:dyDescent="0.2">
      <c r="A26" s="105">
        <v>217</v>
      </c>
      <c r="B26" s="49" t="s">
        <v>58</v>
      </c>
      <c r="C26" s="37">
        <v>3771367.64</v>
      </c>
      <c r="D26" s="37">
        <v>705</v>
      </c>
      <c r="E26" s="37">
        <v>713</v>
      </c>
      <c r="F26" s="37">
        <v>190</v>
      </c>
      <c r="G26" s="37">
        <v>3949634.98</v>
      </c>
      <c r="H26" s="37">
        <v>2508616</v>
      </c>
      <c r="I26" s="37">
        <v>0</v>
      </c>
      <c r="J26" s="37">
        <v>1439544</v>
      </c>
      <c r="K26" s="37">
        <v>91456</v>
      </c>
      <c r="L26" s="37">
        <f t="shared" si="0"/>
        <v>1531000</v>
      </c>
      <c r="M26" s="47">
        <v>79789313</v>
      </c>
      <c r="N26" s="41">
        <v>1474.9799999999814</v>
      </c>
      <c r="O26" s="41">
        <v>0</v>
      </c>
      <c r="P26" s="37">
        <v>3948160</v>
      </c>
      <c r="Q26" s="37">
        <v>713</v>
      </c>
      <c r="R26" s="37">
        <v>716</v>
      </c>
      <c r="S26" s="37">
        <v>194.37</v>
      </c>
      <c r="T26" s="37">
        <v>0</v>
      </c>
      <c r="U26" s="37">
        <v>4103940</v>
      </c>
      <c r="V26" s="37">
        <v>2740399</v>
      </c>
      <c r="W26" s="37">
        <v>1363541</v>
      </c>
      <c r="X26" s="37">
        <v>1373041</v>
      </c>
      <c r="Y26" s="37">
        <v>94100</v>
      </c>
      <c r="Z26" s="37">
        <v>1467141</v>
      </c>
      <c r="AA26" s="46">
        <v>84766039</v>
      </c>
      <c r="AB26" s="37">
        <v>0</v>
      </c>
      <c r="AC26" s="37">
        <v>9500</v>
      </c>
      <c r="AD26" s="37">
        <v>4103940</v>
      </c>
      <c r="AE26" s="37">
        <v>716</v>
      </c>
      <c r="AF26" s="37">
        <v>713</v>
      </c>
      <c r="AG26" s="37">
        <v>200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4229345</v>
      </c>
      <c r="AP26" s="37">
        <v>2901741</v>
      </c>
      <c r="AQ26" s="37">
        <v>0</v>
      </c>
      <c r="AR26" s="37">
        <v>1327604</v>
      </c>
      <c r="AS26" s="37">
        <v>1327603</v>
      </c>
      <c r="AT26" s="37">
        <v>74800</v>
      </c>
      <c r="AU26" s="37">
        <v>1402403</v>
      </c>
      <c r="AV26" s="45">
        <v>92504702</v>
      </c>
      <c r="AW26" s="37">
        <v>1</v>
      </c>
      <c r="AX26" s="37">
        <v>0</v>
      </c>
      <c r="AY26" s="37">
        <v>4229344</v>
      </c>
      <c r="AZ26" s="37">
        <v>713</v>
      </c>
      <c r="BA26" s="37">
        <v>711</v>
      </c>
      <c r="BB26" s="37">
        <v>206</v>
      </c>
      <c r="BC26" s="37">
        <v>0</v>
      </c>
      <c r="BD26" s="37">
        <v>0</v>
      </c>
      <c r="BE26" s="37">
        <v>4363947</v>
      </c>
      <c r="BF26" s="37">
        <v>1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4363948</v>
      </c>
      <c r="BN26" s="37">
        <v>3411704</v>
      </c>
      <c r="BO26" s="37">
        <v>952244</v>
      </c>
      <c r="BP26" s="37">
        <v>952244</v>
      </c>
      <c r="BQ26" s="37">
        <v>380200</v>
      </c>
      <c r="BR26" s="37">
        <v>1332444</v>
      </c>
      <c r="BS26" s="45">
        <v>101834048</v>
      </c>
      <c r="BT26" s="37">
        <v>0</v>
      </c>
      <c r="BU26" s="37">
        <v>0</v>
      </c>
      <c r="BV26" s="37">
        <v>4363948</v>
      </c>
      <c r="BW26" s="37">
        <v>711</v>
      </c>
      <c r="BX26" s="37">
        <v>711</v>
      </c>
      <c r="BY26" s="37">
        <v>206</v>
      </c>
      <c r="BZ26" s="37">
        <v>0</v>
      </c>
      <c r="CA26" s="37">
        <v>0</v>
      </c>
      <c r="CB26" s="37">
        <v>4510413</v>
      </c>
      <c r="CC26" s="37">
        <v>0</v>
      </c>
      <c r="CD26" s="37">
        <v>0</v>
      </c>
      <c r="CE26" s="37">
        <v>0</v>
      </c>
      <c r="CF26" s="37">
        <v>0</v>
      </c>
      <c r="CG26" s="37">
        <v>0</v>
      </c>
      <c r="CH26" s="37">
        <v>0</v>
      </c>
      <c r="CI26" s="37">
        <v>0</v>
      </c>
      <c r="CJ26" s="37">
        <v>4510413</v>
      </c>
      <c r="CK26" s="37">
        <v>3648321</v>
      </c>
      <c r="CL26" s="37">
        <v>0</v>
      </c>
      <c r="CM26" s="37">
        <v>862092</v>
      </c>
      <c r="CN26" s="37">
        <v>862092</v>
      </c>
      <c r="CO26" s="37">
        <v>485000</v>
      </c>
      <c r="CP26" s="37">
        <v>1347092</v>
      </c>
      <c r="CQ26" s="45">
        <v>108927610</v>
      </c>
      <c r="CR26" s="37">
        <v>0</v>
      </c>
      <c r="CS26" s="37">
        <v>0</v>
      </c>
      <c r="CT26" s="37">
        <v>4510413</v>
      </c>
      <c r="CU26" s="37">
        <v>711</v>
      </c>
      <c r="CV26" s="37">
        <v>711</v>
      </c>
      <c r="CW26" s="37">
        <v>208.88</v>
      </c>
      <c r="CX26" s="37">
        <v>0</v>
      </c>
      <c r="CY26" s="37">
        <v>0</v>
      </c>
      <c r="CZ26" s="37">
        <v>4658927</v>
      </c>
      <c r="DA26" s="37">
        <v>0</v>
      </c>
      <c r="DB26" s="37">
        <v>0</v>
      </c>
      <c r="DC26" s="37">
        <v>0</v>
      </c>
      <c r="DD26" s="37">
        <v>0</v>
      </c>
      <c r="DE26" s="37">
        <v>0</v>
      </c>
      <c r="DF26" s="37">
        <v>0</v>
      </c>
      <c r="DG26" s="37">
        <v>4658927</v>
      </c>
      <c r="DH26" s="37">
        <v>0</v>
      </c>
      <c r="DI26" s="37">
        <v>0</v>
      </c>
      <c r="DJ26" s="37">
        <v>0</v>
      </c>
      <c r="DK26" s="37">
        <v>4658927</v>
      </c>
      <c r="DL26" s="37">
        <v>3804163</v>
      </c>
      <c r="DM26" s="37">
        <v>0</v>
      </c>
      <c r="DN26" s="37">
        <v>854764</v>
      </c>
      <c r="DO26" s="37">
        <v>881763</v>
      </c>
      <c r="DP26" s="37">
        <v>604938</v>
      </c>
      <c r="DQ26" s="37">
        <v>1486701</v>
      </c>
      <c r="DR26" s="45">
        <v>118317524</v>
      </c>
      <c r="DS26" s="37">
        <v>0</v>
      </c>
      <c r="DT26" s="37">
        <v>26999</v>
      </c>
      <c r="DU26" s="61">
        <v>4658927</v>
      </c>
      <c r="DV26" s="61">
        <v>711</v>
      </c>
      <c r="DW26" s="61">
        <v>709</v>
      </c>
      <c r="DX26" s="61">
        <v>212.43</v>
      </c>
      <c r="DY26" s="61">
        <v>0</v>
      </c>
      <c r="DZ26" s="61">
        <v>0</v>
      </c>
      <c r="EA26" s="61">
        <v>0</v>
      </c>
      <c r="EB26" s="61">
        <v>4796435</v>
      </c>
      <c r="EC26" s="61">
        <v>0</v>
      </c>
      <c r="ED26" s="61">
        <v>0</v>
      </c>
      <c r="EE26" s="61">
        <v>0</v>
      </c>
      <c r="EF26" s="61">
        <v>0</v>
      </c>
      <c r="EG26" s="61">
        <v>0</v>
      </c>
      <c r="EH26" s="61">
        <v>0</v>
      </c>
      <c r="EI26" s="61">
        <v>4796435</v>
      </c>
      <c r="EJ26" s="61">
        <v>0</v>
      </c>
      <c r="EK26" s="61">
        <v>13530</v>
      </c>
      <c r="EL26" s="61">
        <v>13530</v>
      </c>
      <c r="EM26" s="61">
        <v>4809965</v>
      </c>
      <c r="EN26" s="61">
        <v>3959671</v>
      </c>
      <c r="EO26" s="61">
        <v>0</v>
      </c>
      <c r="EP26" s="61">
        <v>850294</v>
      </c>
      <c r="EQ26" s="61">
        <v>420</v>
      </c>
      <c r="ER26" s="61">
        <v>849874</v>
      </c>
      <c r="ES26" s="61">
        <v>849874</v>
      </c>
      <c r="ET26" s="61">
        <v>590000</v>
      </c>
      <c r="EU26" s="61">
        <v>1439874</v>
      </c>
      <c r="EV26" s="61">
        <v>134793455</v>
      </c>
      <c r="EW26" s="61">
        <v>39300</v>
      </c>
      <c r="EX26" s="61">
        <v>0</v>
      </c>
      <c r="EY26" s="61">
        <v>0</v>
      </c>
    </row>
    <row r="27" spans="1:155" s="37" customFormat="1" x14ac:dyDescent="0.2">
      <c r="A27" s="105">
        <v>231</v>
      </c>
      <c r="B27" s="49" t="s">
        <v>59</v>
      </c>
      <c r="C27" s="37">
        <v>6484393</v>
      </c>
      <c r="D27" s="37">
        <v>1172</v>
      </c>
      <c r="E27" s="37">
        <v>1204</v>
      </c>
      <c r="F27" s="37">
        <v>190</v>
      </c>
      <c r="G27" s="37">
        <v>6890492</v>
      </c>
      <c r="H27" s="37">
        <v>3997215</v>
      </c>
      <c r="I27" s="37">
        <v>0</v>
      </c>
      <c r="J27" s="37">
        <v>2881184</v>
      </c>
      <c r="K27" s="37">
        <v>489204</v>
      </c>
      <c r="L27" s="37">
        <f t="shared" si="0"/>
        <v>3370388</v>
      </c>
      <c r="M27" s="47">
        <v>168279314</v>
      </c>
      <c r="N27" s="41">
        <v>12093</v>
      </c>
      <c r="O27" s="41">
        <v>0</v>
      </c>
      <c r="P27" s="37">
        <v>6878399</v>
      </c>
      <c r="Q27" s="37">
        <v>1204</v>
      </c>
      <c r="R27" s="37">
        <v>1229</v>
      </c>
      <c r="S27" s="37">
        <v>194.37</v>
      </c>
      <c r="T27" s="37">
        <v>0</v>
      </c>
      <c r="U27" s="37">
        <v>7260109</v>
      </c>
      <c r="V27" s="37">
        <v>4512299</v>
      </c>
      <c r="W27" s="37">
        <v>2747810</v>
      </c>
      <c r="X27" s="37">
        <v>2747810</v>
      </c>
      <c r="Y27" s="37">
        <v>513699</v>
      </c>
      <c r="Z27" s="37">
        <v>3261509</v>
      </c>
      <c r="AA27" s="46">
        <v>177526179</v>
      </c>
      <c r="AB27" s="37">
        <v>0</v>
      </c>
      <c r="AC27" s="37">
        <v>0</v>
      </c>
      <c r="AD27" s="37">
        <v>7260109</v>
      </c>
      <c r="AE27" s="37">
        <v>1229</v>
      </c>
      <c r="AF27" s="37">
        <v>1257</v>
      </c>
      <c r="AG27" s="37">
        <v>200</v>
      </c>
      <c r="AH27" s="37">
        <v>0</v>
      </c>
      <c r="AI27" s="37">
        <v>0</v>
      </c>
      <c r="AJ27" s="37">
        <v>6000</v>
      </c>
      <c r="AK27" s="37">
        <v>0</v>
      </c>
      <c r="AL27" s="37">
        <v>0</v>
      </c>
      <c r="AM27" s="37">
        <v>0</v>
      </c>
      <c r="AN27" s="37">
        <v>6000</v>
      </c>
      <c r="AO27" s="37">
        <v>7682914</v>
      </c>
      <c r="AP27" s="37">
        <v>5031522</v>
      </c>
      <c r="AQ27" s="37">
        <v>0</v>
      </c>
      <c r="AR27" s="37">
        <v>2651392</v>
      </c>
      <c r="AS27" s="37">
        <v>2651392</v>
      </c>
      <c r="AT27" s="37">
        <v>533717</v>
      </c>
      <c r="AU27" s="37">
        <v>3185109</v>
      </c>
      <c r="AV27" s="45">
        <v>196422293</v>
      </c>
      <c r="AW27" s="37">
        <v>0</v>
      </c>
      <c r="AX27" s="37">
        <v>0</v>
      </c>
      <c r="AY27" s="37">
        <v>7682914</v>
      </c>
      <c r="AZ27" s="37">
        <v>1257</v>
      </c>
      <c r="BA27" s="37">
        <v>1272</v>
      </c>
      <c r="BB27" s="37">
        <v>206</v>
      </c>
      <c r="BC27" s="37">
        <v>0</v>
      </c>
      <c r="BD27" s="37">
        <v>0</v>
      </c>
      <c r="BE27" s="37">
        <v>8036623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8036623</v>
      </c>
      <c r="BN27" s="37">
        <v>6142113</v>
      </c>
      <c r="BO27" s="37">
        <v>1894510</v>
      </c>
      <c r="BP27" s="37">
        <v>1894515</v>
      </c>
      <c r="BQ27" s="37">
        <v>544800</v>
      </c>
      <c r="BR27" s="37">
        <v>2439315</v>
      </c>
      <c r="BS27" s="45">
        <v>209749107</v>
      </c>
      <c r="BT27" s="37">
        <v>0</v>
      </c>
      <c r="BU27" s="37">
        <v>5</v>
      </c>
      <c r="BV27" s="37">
        <v>8036623</v>
      </c>
      <c r="BW27" s="37">
        <v>1272</v>
      </c>
      <c r="BX27" s="37">
        <v>1286</v>
      </c>
      <c r="BY27" s="37">
        <v>206</v>
      </c>
      <c r="BZ27" s="37">
        <v>0</v>
      </c>
      <c r="CA27" s="37">
        <v>0</v>
      </c>
      <c r="CB27" s="37">
        <v>8389993</v>
      </c>
      <c r="CC27" s="37">
        <v>0</v>
      </c>
      <c r="CD27" s="37">
        <v>-2951</v>
      </c>
      <c r="CE27" s="37">
        <v>0</v>
      </c>
      <c r="CF27" s="37">
        <v>0</v>
      </c>
      <c r="CG27" s="37">
        <v>0</v>
      </c>
      <c r="CH27" s="37">
        <v>0</v>
      </c>
      <c r="CI27" s="37">
        <v>-2951</v>
      </c>
      <c r="CJ27" s="37">
        <v>8387042</v>
      </c>
      <c r="CK27" s="37">
        <v>6368946</v>
      </c>
      <c r="CL27" s="37">
        <v>0</v>
      </c>
      <c r="CM27" s="37">
        <v>2018096</v>
      </c>
      <c r="CN27" s="37">
        <v>2018096</v>
      </c>
      <c r="CO27" s="37">
        <v>551000</v>
      </c>
      <c r="CP27" s="37">
        <v>2569096</v>
      </c>
      <c r="CQ27" s="45">
        <v>233505059</v>
      </c>
      <c r="CR27" s="37">
        <v>0</v>
      </c>
      <c r="CS27" s="37">
        <v>0</v>
      </c>
      <c r="CT27" s="37">
        <v>8387042</v>
      </c>
      <c r="CU27" s="37">
        <v>1286</v>
      </c>
      <c r="CV27" s="37">
        <v>1282</v>
      </c>
      <c r="CW27" s="37">
        <v>208.88</v>
      </c>
      <c r="CX27" s="37">
        <v>0</v>
      </c>
      <c r="CY27" s="37">
        <v>0</v>
      </c>
      <c r="CZ27" s="37">
        <v>8628745</v>
      </c>
      <c r="DA27" s="37">
        <v>0</v>
      </c>
      <c r="DB27" s="37">
        <v>0</v>
      </c>
      <c r="DC27" s="37">
        <v>0</v>
      </c>
      <c r="DD27" s="37">
        <v>0</v>
      </c>
      <c r="DE27" s="37">
        <v>0</v>
      </c>
      <c r="DF27" s="37">
        <v>0</v>
      </c>
      <c r="DG27" s="37">
        <v>8628745</v>
      </c>
      <c r="DH27" s="37">
        <v>20192</v>
      </c>
      <c r="DI27" s="37">
        <v>0</v>
      </c>
      <c r="DJ27" s="37">
        <v>20192</v>
      </c>
      <c r="DK27" s="37">
        <v>8648937</v>
      </c>
      <c r="DL27" s="37">
        <v>6528544</v>
      </c>
      <c r="DM27" s="37">
        <v>0</v>
      </c>
      <c r="DN27" s="37">
        <v>2120393</v>
      </c>
      <c r="DO27" s="37">
        <v>2120393</v>
      </c>
      <c r="DP27" s="37">
        <v>563794</v>
      </c>
      <c r="DQ27" s="37">
        <v>2684187</v>
      </c>
      <c r="DR27" s="45">
        <v>252998753</v>
      </c>
      <c r="DS27" s="37">
        <v>0</v>
      </c>
      <c r="DT27" s="37">
        <v>0</v>
      </c>
      <c r="DU27" s="61">
        <v>8628745</v>
      </c>
      <c r="DV27" s="61">
        <v>1282</v>
      </c>
      <c r="DW27" s="61">
        <v>1284</v>
      </c>
      <c r="DX27" s="61">
        <v>212.43</v>
      </c>
      <c r="DY27" s="61">
        <v>0</v>
      </c>
      <c r="DZ27" s="61">
        <v>0</v>
      </c>
      <c r="EA27" s="61">
        <v>0</v>
      </c>
      <c r="EB27" s="61">
        <v>8914966</v>
      </c>
      <c r="EC27" s="61">
        <v>0</v>
      </c>
      <c r="ED27" s="61">
        <v>-21369</v>
      </c>
      <c r="EE27" s="61">
        <v>0</v>
      </c>
      <c r="EF27" s="61">
        <v>0</v>
      </c>
      <c r="EG27" s="61">
        <v>0</v>
      </c>
      <c r="EH27" s="61">
        <v>-21369</v>
      </c>
      <c r="EI27" s="61">
        <v>8893597</v>
      </c>
      <c r="EJ27" s="61">
        <v>0</v>
      </c>
      <c r="EK27" s="61">
        <v>0</v>
      </c>
      <c r="EL27" s="61">
        <v>0</v>
      </c>
      <c r="EM27" s="61">
        <v>8893597</v>
      </c>
      <c r="EN27" s="61">
        <v>6633665</v>
      </c>
      <c r="EO27" s="61">
        <v>0</v>
      </c>
      <c r="EP27" s="61">
        <v>2259932</v>
      </c>
      <c r="EQ27" s="61">
        <v>10373</v>
      </c>
      <c r="ER27" s="61">
        <v>2249559</v>
      </c>
      <c r="ES27" s="61">
        <v>2249559</v>
      </c>
      <c r="ET27" s="61">
        <v>577573</v>
      </c>
      <c r="EU27" s="61">
        <v>2827132</v>
      </c>
      <c r="EV27" s="61">
        <v>277441897</v>
      </c>
      <c r="EW27" s="61">
        <v>1018000</v>
      </c>
      <c r="EX27" s="61">
        <v>0</v>
      </c>
      <c r="EY27" s="61">
        <v>0</v>
      </c>
    </row>
    <row r="28" spans="1:155" s="37" customFormat="1" x14ac:dyDescent="0.2">
      <c r="A28" s="105">
        <v>245</v>
      </c>
      <c r="B28" s="49" t="s">
        <v>60</v>
      </c>
      <c r="C28" s="37">
        <v>3053850.17</v>
      </c>
      <c r="D28" s="37">
        <v>555</v>
      </c>
      <c r="E28" s="37">
        <v>557</v>
      </c>
      <c r="F28" s="37">
        <v>190</v>
      </c>
      <c r="G28" s="37">
        <v>3170683.51</v>
      </c>
      <c r="H28" s="37">
        <v>1676144</v>
      </c>
      <c r="I28" s="37">
        <v>0</v>
      </c>
      <c r="J28" s="37">
        <v>1388338</v>
      </c>
      <c r="K28" s="37">
        <v>0</v>
      </c>
      <c r="L28" s="37">
        <f t="shared" si="0"/>
        <v>1388338</v>
      </c>
      <c r="M28" s="47">
        <v>79236256</v>
      </c>
      <c r="N28" s="41">
        <v>106201.50999999978</v>
      </c>
      <c r="O28" s="41">
        <v>0</v>
      </c>
      <c r="P28" s="37">
        <v>3064482</v>
      </c>
      <c r="Q28" s="37">
        <v>557</v>
      </c>
      <c r="R28" s="37">
        <v>559</v>
      </c>
      <c r="S28" s="37">
        <v>194.37</v>
      </c>
      <c r="T28" s="37">
        <v>66928</v>
      </c>
      <c r="U28" s="37">
        <v>3251065</v>
      </c>
      <c r="V28" s="37">
        <v>1937858</v>
      </c>
      <c r="W28" s="37">
        <v>1313207</v>
      </c>
      <c r="X28" s="37">
        <v>1313207</v>
      </c>
      <c r="Y28" s="37">
        <v>0</v>
      </c>
      <c r="Z28" s="37">
        <v>1313207</v>
      </c>
      <c r="AA28" s="46">
        <v>84450114</v>
      </c>
      <c r="AB28" s="37">
        <v>0</v>
      </c>
      <c r="AC28" s="37">
        <v>0</v>
      </c>
      <c r="AD28" s="37">
        <v>3251065</v>
      </c>
      <c r="AE28" s="37">
        <v>559</v>
      </c>
      <c r="AF28" s="37">
        <v>572</v>
      </c>
      <c r="AG28" s="37">
        <v>200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3441072</v>
      </c>
      <c r="AP28" s="37">
        <v>2065112</v>
      </c>
      <c r="AQ28" s="37">
        <v>0</v>
      </c>
      <c r="AR28" s="37">
        <v>1375960</v>
      </c>
      <c r="AS28" s="37">
        <v>1375960</v>
      </c>
      <c r="AT28" s="37">
        <v>0</v>
      </c>
      <c r="AU28" s="37">
        <v>1375960</v>
      </c>
      <c r="AV28" s="45">
        <v>92808155</v>
      </c>
      <c r="AW28" s="37">
        <v>0</v>
      </c>
      <c r="AX28" s="37">
        <v>0</v>
      </c>
      <c r="AY28" s="37">
        <v>3441072</v>
      </c>
      <c r="AZ28" s="37">
        <v>572</v>
      </c>
      <c r="BA28" s="37">
        <v>579</v>
      </c>
      <c r="BB28" s="37">
        <v>206</v>
      </c>
      <c r="BC28" s="37">
        <v>0</v>
      </c>
      <c r="BD28" s="37">
        <v>0</v>
      </c>
      <c r="BE28" s="37">
        <v>3602457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3602457</v>
      </c>
      <c r="BN28" s="37">
        <v>2624362</v>
      </c>
      <c r="BO28" s="37">
        <v>978095</v>
      </c>
      <c r="BP28" s="37">
        <v>977946</v>
      </c>
      <c r="BQ28" s="37">
        <v>387754</v>
      </c>
      <c r="BR28" s="37">
        <v>1365700</v>
      </c>
      <c r="BS28" s="45">
        <v>98805138</v>
      </c>
      <c r="BT28" s="37">
        <v>149</v>
      </c>
      <c r="BU28" s="37">
        <v>0</v>
      </c>
      <c r="BV28" s="37">
        <v>3602308</v>
      </c>
      <c r="BW28" s="37">
        <v>579</v>
      </c>
      <c r="BX28" s="37">
        <v>607</v>
      </c>
      <c r="BY28" s="37">
        <v>206</v>
      </c>
      <c r="BZ28" s="37">
        <v>0</v>
      </c>
      <c r="CA28" s="37">
        <v>0</v>
      </c>
      <c r="CB28" s="37">
        <v>3901553</v>
      </c>
      <c r="CC28" s="37">
        <v>112</v>
      </c>
      <c r="CD28" s="37">
        <v>-32915</v>
      </c>
      <c r="CE28" s="37">
        <v>0</v>
      </c>
      <c r="CF28" s="37">
        <v>0</v>
      </c>
      <c r="CG28" s="37">
        <v>0</v>
      </c>
      <c r="CH28" s="37">
        <v>0</v>
      </c>
      <c r="CI28" s="37">
        <v>-32915</v>
      </c>
      <c r="CJ28" s="37">
        <v>3868750</v>
      </c>
      <c r="CK28" s="37">
        <v>2946848</v>
      </c>
      <c r="CL28" s="37">
        <v>0</v>
      </c>
      <c r="CM28" s="37">
        <v>921902</v>
      </c>
      <c r="CN28" s="37">
        <v>921902</v>
      </c>
      <c r="CO28" s="37">
        <v>549660</v>
      </c>
      <c r="CP28" s="37">
        <v>1471562</v>
      </c>
      <c r="CQ28" s="45">
        <v>105245111</v>
      </c>
      <c r="CR28" s="37">
        <v>0</v>
      </c>
      <c r="CS28" s="37">
        <v>0</v>
      </c>
      <c r="CT28" s="37">
        <v>3868750</v>
      </c>
      <c r="CU28" s="37">
        <v>607</v>
      </c>
      <c r="CV28" s="37">
        <v>624</v>
      </c>
      <c r="CW28" s="37">
        <v>208.88</v>
      </c>
      <c r="CX28" s="37">
        <v>0</v>
      </c>
      <c r="CY28" s="37">
        <v>0</v>
      </c>
      <c r="CZ28" s="37">
        <v>4107443</v>
      </c>
      <c r="DA28" s="37">
        <v>0</v>
      </c>
      <c r="DB28" s="37">
        <v>-2439</v>
      </c>
      <c r="DC28" s="37">
        <v>0</v>
      </c>
      <c r="DD28" s="37">
        <v>0</v>
      </c>
      <c r="DE28" s="37">
        <v>0</v>
      </c>
      <c r="DF28" s="37">
        <v>-2439</v>
      </c>
      <c r="DG28" s="37">
        <v>4105004</v>
      </c>
      <c r="DH28" s="37">
        <v>0</v>
      </c>
      <c r="DI28" s="37">
        <v>0</v>
      </c>
      <c r="DJ28" s="37">
        <v>0</v>
      </c>
      <c r="DK28" s="37">
        <v>4105004</v>
      </c>
      <c r="DL28" s="37">
        <v>3337425</v>
      </c>
      <c r="DM28" s="37">
        <v>0</v>
      </c>
      <c r="DN28" s="37">
        <v>767579</v>
      </c>
      <c r="DO28" s="37">
        <v>760996</v>
      </c>
      <c r="DP28" s="37">
        <v>595669</v>
      </c>
      <c r="DQ28" s="37">
        <v>1356665</v>
      </c>
      <c r="DR28" s="45">
        <v>112754207</v>
      </c>
      <c r="DS28" s="37">
        <v>6583</v>
      </c>
      <c r="DT28" s="37">
        <v>0</v>
      </c>
      <c r="DU28" s="61">
        <v>4098421</v>
      </c>
      <c r="DV28" s="61">
        <v>624</v>
      </c>
      <c r="DW28" s="61">
        <v>640</v>
      </c>
      <c r="DX28" s="61">
        <v>212.43</v>
      </c>
      <c r="DY28" s="61">
        <v>0</v>
      </c>
      <c r="DZ28" s="61">
        <v>0</v>
      </c>
      <c r="EA28" s="61">
        <v>0</v>
      </c>
      <c r="EB28" s="61">
        <v>4339462</v>
      </c>
      <c r="EC28" s="61">
        <v>4937</v>
      </c>
      <c r="ED28" s="61">
        <v>14743</v>
      </c>
      <c r="EE28" s="61">
        <v>0</v>
      </c>
      <c r="EF28" s="61">
        <v>0</v>
      </c>
      <c r="EG28" s="61">
        <v>0</v>
      </c>
      <c r="EH28" s="61">
        <v>19680</v>
      </c>
      <c r="EI28" s="61">
        <v>4359142</v>
      </c>
      <c r="EJ28" s="61">
        <v>0</v>
      </c>
      <c r="EK28" s="61">
        <v>0</v>
      </c>
      <c r="EL28" s="61">
        <v>0</v>
      </c>
      <c r="EM28" s="61">
        <v>4359142</v>
      </c>
      <c r="EN28" s="61">
        <v>3484423</v>
      </c>
      <c r="EO28" s="61">
        <v>0</v>
      </c>
      <c r="EP28" s="61">
        <v>874719</v>
      </c>
      <c r="EQ28" s="61">
        <v>3214</v>
      </c>
      <c r="ER28" s="61">
        <v>871505</v>
      </c>
      <c r="ES28" s="61">
        <v>871505</v>
      </c>
      <c r="ET28" s="61">
        <v>646621</v>
      </c>
      <c r="EU28" s="61">
        <v>1518126</v>
      </c>
      <c r="EV28" s="61">
        <v>126202152</v>
      </c>
      <c r="EW28" s="61">
        <v>267200</v>
      </c>
      <c r="EX28" s="61">
        <v>0</v>
      </c>
      <c r="EY28" s="61">
        <v>0</v>
      </c>
    </row>
    <row r="29" spans="1:155" s="37" customFormat="1" x14ac:dyDescent="0.2">
      <c r="A29" s="105">
        <v>280</v>
      </c>
      <c r="B29" s="49" t="s">
        <v>61</v>
      </c>
      <c r="C29" s="37">
        <v>12776340.17</v>
      </c>
      <c r="D29" s="37">
        <v>2554</v>
      </c>
      <c r="E29" s="37">
        <v>2632</v>
      </c>
      <c r="F29" s="37">
        <v>190</v>
      </c>
      <c r="G29" s="37">
        <v>13666607.359999999</v>
      </c>
      <c r="H29" s="37">
        <v>6084740</v>
      </c>
      <c r="I29" s="37">
        <v>0</v>
      </c>
      <c r="J29" s="37">
        <v>7580604</v>
      </c>
      <c r="K29" s="37">
        <v>1009615.2</v>
      </c>
      <c r="L29" s="37">
        <f t="shared" si="0"/>
        <v>8590219.1999999993</v>
      </c>
      <c r="M29" s="47">
        <v>491546338</v>
      </c>
      <c r="N29" s="41">
        <v>1263.359999999404</v>
      </c>
      <c r="O29" s="41">
        <v>0</v>
      </c>
      <c r="P29" s="37">
        <v>13665344</v>
      </c>
      <c r="Q29" s="37">
        <v>2632</v>
      </c>
      <c r="R29" s="37">
        <v>2714</v>
      </c>
      <c r="S29" s="37">
        <v>194.37</v>
      </c>
      <c r="T29" s="37">
        <v>0</v>
      </c>
      <c r="U29" s="37">
        <v>14618608</v>
      </c>
      <c r="V29" s="37">
        <v>7127977</v>
      </c>
      <c r="W29" s="37">
        <v>7490631</v>
      </c>
      <c r="X29" s="37">
        <v>7490631</v>
      </c>
      <c r="Y29" s="37">
        <v>1057000</v>
      </c>
      <c r="Z29" s="37">
        <v>8547631</v>
      </c>
      <c r="AA29" s="46">
        <v>544080952</v>
      </c>
      <c r="AB29" s="37">
        <v>0</v>
      </c>
      <c r="AC29" s="37">
        <v>0</v>
      </c>
      <c r="AD29" s="37">
        <v>14618608</v>
      </c>
      <c r="AE29" s="37">
        <v>2714</v>
      </c>
      <c r="AF29" s="37">
        <v>2795</v>
      </c>
      <c r="AG29" s="37">
        <v>200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552</v>
      </c>
      <c r="AN29" s="37">
        <v>552</v>
      </c>
      <c r="AO29" s="37">
        <v>15614456</v>
      </c>
      <c r="AP29" s="37">
        <v>8135972</v>
      </c>
      <c r="AQ29" s="37">
        <v>0</v>
      </c>
      <c r="AR29" s="37">
        <v>7478484</v>
      </c>
      <c r="AS29" s="37">
        <v>7378484</v>
      </c>
      <c r="AT29" s="37">
        <v>1375825</v>
      </c>
      <c r="AU29" s="37">
        <v>8754309</v>
      </c>
      <c r="AV29" s="45">
        <v>616111409</v>
      </c>
      <c r="AW29" s="37">
        <v>100000</v>
      </c>
      <c r="AX29" s="37">
        <v>0</v>
      </c>
      <c r="AY29" s="37">
        <v>15514456</v>
      </c>
      <c r="AZ29" s="37">
        <v>2795</v>
      </c>
      <c r="BA29" s="37">
        <v>2854</v>
      </c>
      <c r="BB29" s="37">
        <v>206</v>
      </c>
      <c r="BC29" s="37">
        <v>0</v>
      </c>
      <c r="BD29" s="37">
        <v>0</v>
      </c>
      <c r="BE29" s="37">
        <v>16429879</v>
      </c>
      <c r="BF29" s="37">
        <v>75000</v>
      </c>
      <c r="BG29" s="37">
        <v>-8693</v>
      </c>
      <c r="BH29" s="37">
        <v>0</v>
      </c>
      <c r="BI29" s="37">
        <v>0</v>
      </c>
      <c r="BJ29" s="37">
        <v>0</v>
      </c>
      <c r="BK29" s="37">
        <v>0</v>
      </c>
      <c r="BL29" s="37">
        <v>-8693</v>
      </c>
      <c r="BM29" s="37">
        <v>16496186</v>
      </c>
      <c r="BN29" s="37">
        <v>10884148</v>
      </c>
      <c r="BO29" s="37">
        <v>5612038</v>
      </c>
      <c r="BP29" s="37">
        <v>5612038</v>
      </c>
      <c r="BQ29" s="37">
        <v>1521967</v>
      </c>
      <c r="BR29" s="37">
        <v>7134005</v>
      </c>
      <c r="BS29" s="45">
        <v>659991341</v>
      </c>
      <c r="BT29" s="37">
        <v>0</v>
      </c>
      <c r="BU29" s="37">
        <v>0</v>
      </c>
      <c r="BV29" s="37">
        <v>16496186</v>
      </c>
      <c r="BW29" s="37">
        <v>2854</v>
      </c>
      <c r="BX29" s="37">
        <v>2881</v>
      </c>
      <c r="BY29" s="37">
        <v>206</v>
      </c>
      <c r="BZ29" s="37">
        <v>0</v>
      </c>
      <c r="CA29" s="37">
        <v>0</v>
      </c>
      <c r="CB29" s="37">
        <v>17245724</v>
      </c>
      <c r="CC29" s="37">
        <v>0</v>
      </c>
      <c r="CD29" s="37">
        <v>-6462</v>
      </c>
      <c r="CE29" s="37">
        <v>0</v>
      </c>
      <c r="CF29" s="37">
        <v>0</v>
      </c>
      <c r="CG29" s="37">
        <v>0</v>
      </c>
      <c r="CH29" s="37">
        <v>44735</v>
      </c>
      <c r="CI29" s="37">
        <v>38273</v>
      </c>
      <c r="CJ29" s="37">
        <v>17283997</v>
      </c>
      <c r="CK29" s="37">
        <v>11825677</v>
      </c>
      <c r="CL29" s="37">
        <v>0</v>
      </c>
      <c r="CM29" s="37">
        <v>5458320</v>
      </c>
      <c r="CN29" s="37">
        <v>5458320</v>
      </c>
      <c r="CO29" s="37">
        <v>1982500</v>
      </c>
      <c r="CP29" s="37">
        <v>7440820</v>
      </c>
      <c r="CQ29" s="45">
        <v>716649644</v>
      </c>
      <c r="CR29" s="37">
        <v>0</v>
      </c>
      <c r="CS29" s="37">
        <v>0</v>
      </c>
      <c r="CT29" s="37">
        <v>17283997</v>
      </c>
      <c r="CU29" s="37">
        <v>2881</v>
      </c>
      <c r="CV29" s="37">
        <v>2890</v>
      </c>
      <c r="CW29" s="37">
        <v>208.88</v>
      </c>
      <c r="CX29" s="37">
        <v>0</v>
      </c>
      <c r="CY29" s="37">
        <v>0</v>
      </c>
      <c r="CZ29" s="37">
        <v>17941640</v>
      </c>
      <c r="DA29" s="37">
        <v>0</v>
      </c>
      <c r="DB29" s="37">
        <v>0</v>
      </c>
      <c r="DC29" s="37">
        <v>0</v>
      </c>
      <c r="DD29" s="37">
        <v>0</v>
      </c>
      <c r="DE29" s="37">
        <v>0</v>
      </c>
      <c r="DF29" s="37">
        <v>0</v>
      </c>
      <c r="DG29" s="37">
        <v>17941640</v>
      </c>
      <c r="DH29" s="37">
        <v>0</v>
      </c>
      <c r="DI29" s="37">
        <v>0</v>
      </c>
      <c r="DJ29" s="37">
        <v>0</v>
      </c>
      <c r="DK29" s="37">
        <v>17941640</v>
      </c>
      <c r="DL29" s="37">
        <v>12250128</v>
      </c>
      <c r="DM29" s="37">
        <v>0</v>
      </c>
      <c r="DN29" s="37">
        <v>5691512</v>
      </c>
      <c r="DO29" s="37">
        <v>5691512</v>
      </c>
      <c r="DP29" s="37">
        <v>2060000</v>
      </c>
      <c r="DQ29" s="37">
        <v>7751512</v>
      </c>
      <c r="DR29" s="45">
        <v>800742798</v>
      </c>
      <c r="DS29" s="37">
        <v>0</v>
      </c>
      <c r="DT29" s="37">
        <v>0</v>
      </c>
      <c r="DU29" s="61">
        <v>17941640</v>
      </c>
      <c r="DV29" s="61">
        <v>2890</v>
      </c>
      <c r="DW29" s="61">
        <v>2942</v>
      </c>
      <c r="DX29" s="61">
        <v>212.43</v>
      </c>
      <c r="DY29" s="61">
        <v>0</v>
      </c>
      <c r="DZ29" s="61">
        <v>0</v>
      </c>
      <c r="EA29" s="61">
        <v>0</v>
      </c>
      <c r="EB29" s="61">
        <v>18889435</v>
      </c>
      <c r="EC29" s="61">
        <v>0</v>
      </c>
      <c r="ED29" s="61">
        <v>0</v>
      </c>
      <c r="EE29" s="61">
        <v>0</v>
      </c>
      <c r="EF29" s="61">
        <v>0</v>
      </c>
      <c r="EG29" s="61">
        <v>0</v>
      </c>
      <c r="EH29" s="61">
        <v>0</v>
      </c>
      <c r="EI29" s="61">
        <v>18889435</v>
      </c>
      <c r="EJ29" s="61">
        <v>0</v>
      </c>
      <c r="EK29" s="61">
        <v>0</v>
      </c>
      <c r="EL29" s="61">
        <v>0</v>
      </c>
      <c r="EM29" s="61">
        <v>18889435</v>
      </c>
      <c r="EN29" s="61">
        <v>12764531</v>
      </c>
      <c r="EO29" s="61">
        <v>0</v>
      </c>
      <c r="EP29" s="61">
        <v>6124904</v>
      </c>
      <c r="EQ29" s="61">
        <v>68246</v>
      </c>
      <c r="ER29" s="61">
        <v>6056658</v>
      </c>
      <c r="ES29" s="61">
        <v>6063078</v>
      </c>
      <c r="ET29" s="61">
        <v>2445253.0099999998</v>
      </c>
      <c r="EU29" s="61">
        <v>8508331.0099999998</v>
      </c>
      <c r="EV29" s="61">
        <v>838237289</v>
      </c>
      <c r="EW29" s="61">
        <v>6723600</v>
      </c>
      <c r="EX29" s="61">
        <v>0</v>
      </c>
      <c r="EY29" s="61">
        <v>6420</v>
      </c>
    </row>
    <row r="30" spans="1:155" s="37" customFormat="1" x14ac:dyDescent="0.2">
      <c r="A30" s="105">
        <v>287</v>
      </c>
      <c r="B30" s="49" t="s">
        <v>62</v>
      </c>
      <c r="C30" s="37">
        <v>2150625</v>
      </c>
      <c r="D30" s="37">
        <v>336</v>
      </c>
      <c r="E30" s="37">
        <v>349</v>
      </c>
      <c r="F30" s="37">
        <v>205</v>
      </c>
      <c r="G30" s="37">
        <v>2305494</v>
      </c>
      <c r="H30" s="37">
        <v>1140346</v>
      </c>
      <c r="I30" s="37">
        <v>48358</v>
      </c>
      <c r="J30" s="37">
        <v>1212933.6299999999</v>
      </c>
      <c r="K30" s="37">
        <v>0</v>
      </c>
      <c r="L30" s="37">
        <f t="shared" si="0"/>
        <v>1212933.6299999999</v>
      </c>
      <c r="M30" s="47">
        <v>54511237</v>
      </c>
      <c r="N30" s="41">
        <v>572.37000000011176</v>
      </c>
      <c r="O30" s="41">
        <v>0</v>
      </c>
      <c r="P30" s="37">
        <v>2353280</v>
      </c>
      <c r="Q30" s="37">
        <v>349</v>
      </c>
      <c r="R30" s="37">
        <v>364</v>
      </c>
      <c r="S30" s="37">
        <v>194.37</v>
      </c>
      <c r="T30" s="37">
        <v>0</v>
      </c>
      <c r="U30" s="37">
        <v>2525174</v>
      </c>
      <c r="V30" s="37">
        <v>1233681</v>
      </c>
      <c r="W30" s="37">
        <v>1291493</v>
      </c>
      <c r="X30" s="37">
        <v>1291493</v>
      </c>
      <c r="Y30" s="37">
        <v>0</v>
      </c>
      <c r="Z30" s="37">
        <v>1291493</v>
      </c>
      <c r="AA30" s="46">
        <v>59978354</v>
      </c>
      <c r="AB30" s="37">
        <v>0</v>
      </c>
      <c r="AC30" s="37">
        <v>0</v>
      </c>
      <c r="AD30" s="37">
        <v>2525174</v>
      </c>
      <c r="AE30" s="37">
        <v>364</v>
      </c>
      <c r="AF30" s="37">
        <v>376</v>
      </c>
      <c r="AG30" s="37">
        <v>200</v>
      </c>
      <c r="AH30" s="37">
        <v>0</v>
      </c>
      <c r="AI30" s="37">
        <v>0</v>
      </c>
      <c r="AJ30" s="37">
        <v>60285</v>
      </c>
      <c r="AK30" s="37">
        <v>0</v>
      </c>
      <c r="AL30" s="37">
        <v>0</v>
      </c>
      <c r="AM30" s="37">
        <v>0</v>
      </c>
      <c r="AN30" s="37">
        <v>60285</v>
      </c>
      <c r="AO30" s="37">
        <v>2743906</v>
      </c>
      <c r="AP30" s="37">
        <v>1553278</v>
      </c>
      <c r="AQ30" s="37">
        <v>0</v>
      </c>
      <c r="AR30" s="37">
        <v>1190628</v>
      </c>
      <c r="AS30" s="37">
        <v>1190628</v>
      </c>
      <c r="AT30" s="37">
        <v>169963</v>
      </c>
      <c r="AU30" s="37">
        <v>1360591</v>
      </c>
      <c r="AV30" s="45">
        <v>66432206</v>
      </c>
      <c r="AW30" s="37">
        <v>0</v>
      </c>
      <c r="AX30" s="37">
        <v>0</v>
      </c>
      <c r="AY30" s="37">
        <v>2743906</v>
      </c>
      <c r="AZ30" s="37">
        <v>376</v>
      </c>
      <c r="BA30" s="37">
        <v>388</v>
      </c>
      <c r="BB30" s="37">
        <v>206</v>
      </c>
      <c r="BC30" s="37">
        <v>0</v>
      </c>
      <c r="BD30" s="37">
        <v>0</v>
      </c>
      <c r="BE30" s="37">
        <v>2911405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2911405</v>
      </c>
      <c r="BN30" s="37">
        <v>1824812</v>
      </c>
      <c r="BO30" s="37">
        <v>1086593</v>
      </c>
      <c r="BP30" s="37">
        <v>1086592.56</v>
      </c>
      <c r="BQ30" s="37">
        <v>155500</v>
      </c>
      <c r="BR30" s="37">
        <v>1242092.56</v>
      </c>
      <c r="BS30" s="45">
        <v>74620575</v>
      </c>
      <c r="BT30" s="37">
        <v>0</v>
      </c>
      <c r="BU30" s="37">
        <v>0</v>
      </c>
      <c r="BV30" s="37">
        <v>2911405</v>
      </c>
      <c r="BW30" s="37">
        <v>388</v>
      </c>
      <c r="BX30" s="37">
        <v>398</v>
      </c>
      <c r="BY30" s="37">
        <v>206</v>
      </c>
      <c r="BZ30" s="37">
        <v>0</v>
      </c>
      <c r="CA30" s="37">
        <v>0</v>
      </c>
      <c r="CB30" s="37">
        <v>3068429</v>
      </c>
      <c r="CC30" s="37">
        <v>0</v>
      </c>
      <c r="CD30" s="37">
        <v>-8768</v>
      </c>
      <c r="CE30" s="37">
        <v>0</v>
      </c>
      <c r="CF30" s="37">
        <v>0</v>
      </c>
      <c r="CG30" s="37">
        <v>0</v>
      </c>
      <c r="CH30" s="37">
        <v>0</v>
      </c>
      <c r="CI30" s="37">
        <v>-8768</v>
      </c>
      <c r="CJ30" s="37">
        <v>3059661</v>
      </c>
      <c r="CK30" s="37">
        <v>1909217</v>
      </c>
      <c r="CL30" s="37">
        <v>0</v>
      </c>
      <c r="CM30" s="37">
        <v>1150444</v>
      </c>
      <c r="CN30" s="37">
        <v>1150444</v>
      </c>
      <c r="CO30" s="37">
        <v>159430</v>
      </c>
      <c r="CP30" s="37">
        <v>1309874</v>
      </c>
      <c r="CQ30" s="45">
        <v>84837686</v>
      </c>
      <c r="CR30" s="37">
        <v>0</v>
      </c>
      <c r="CS30" s="37">
        <v>0</v>
      </c>
      <c r="CT30" s="37">
        <v>3059661</v>
      </c>
      <c r="CU30" s="37">
        <v>398</v>
      </c>
      <c r="CV30" s="37">
        <v>416</v>
      </c>
      <c r="CW30" s="37">
        <v>208.88</v>
      </c>
      <c r="CX30" s="37">
        <v>0</v>
      </c>
      <c r="CY30" s="37">
        <v>0</v>
      </c>
      <c r="CZ30" s="37">
        <v>3284932</v>
      </c>
      <c r="DA30" s="37">
        <v>0</v>
      </c>
      <c r="DB30" s="37">
        <v>0</v>
      </c>
      <c r="DC30" s="37">
        <v>0</v>
      </c>
      <c r="DD30" s="37">
        <v>0</v>
      </c>
      <c r="DE30" s="37">
        <v>0</v>
      </c>
      <c r="DF30" s="37">
        <v>0</v>
      </c>
      <c r="DG30" s="37">
        <v>3284932</v>
      </c>
      <c r="DH30" s="37">
        <v>0</v>
      </c>
      <c r="DI30" s="37">
        <v>0</v>
      </c>
      <c r="DJ30" s="37">
        <v>0</v>
      </c>
      <c r="DK30" s="37">
        <v>3284932</v>
      </c>
      <c r="DL30" s="37">
        <v>2042846</v>
      </c>
      <c r="DM30" s="37">
        <v>0</v>
      </c>
      <c r="DN30" s="37">
        <v>1242086</v>
      </c>
      <c r="DO30" s="37">
        <v>1241946</v>
      </c>
      <c r="DP30" s="37">
        <v>261187</v>
      </c>
      <c r="DQ30" s="37">
        <v>1503133</v>
      </c>
      <c r="DR30" s="45">
        <v>94220714</v>
      </c>
      <c r="DS30" s="37">
        <v>140</v>
      </c>
      <c r="DT30" s="37">
        <v>0</v>
      </c>
      <c r="DU30" s="61">
        <v>3284792</v>
      </c>
      <c r="DV30" s="61">
        <v>416</v>
      </c>
      <c r="DW30" s="61">
        <v>433</v>
      </c>
      <c r="DX30" s="61">
        <v>212.43</v>
      </c>
      <c r="DY30" s="61">
        <v>0</v>
      </c>
      <c r="DZ30" s="61">
        <v>0</v>
      </c>
      <c r="EA30" s="61">
        <v>0</v>
      </c>
      <c r="EB30" s="61">
        <v>3511006</v>
      </c>
      <c r="EC30" s="61">
        <v>105</v>
      </c>
      <c r="ED30" s="61">
        <v>0</v>
      </c>
      <c r="EE30" s="61">
        <v>0</v>
      </c>
      <c r="EF30" s="61">
        <v>0</v>
      </c>
      <c r="EG30" s="61">
        <v>0</v>
      </c>
      <c r="EH30" s="61">
        <v>105</v>
      </c>
      <c r="EI30" s="61">
        <v>3511111</v>
      </c>
      <c r="EJ30" s="61">
        <v>0</v>
      </c>
      <c r="EK30" s="61">
        <v>0</v>
      </c>
      <c r="EL30" s="61">
        <v>0</v>
      </c>
      <c r="EM30" s="61">
        <v>3511111</v>
      </c>
      <c r="EN30" s="61">
        <v>2339099</v>
      </c>
      <c r="EO30" s="61">
        <v>0</v>
      </c>
      <c r="EP30" s="61">
        <v>1172012</v>
      </c>
      <c r="EQ30" s="61">
        <v>1777</v>
      </c>
      <c r="ER30" s="61">
        <v>1170235</v>
      </c>
      <c r="ES30" s="61">
        <v>1170128</v>
      </c>
      <c r="ET30" s="61">
        <v>268630</v>
      </c>
      <c r="EU30" s="61">
        <v>1438758</v>
      </c>
      <c r="EV30" s="61">
        <v>116105921</v>
      </c>
      <c r="EW30" s="61">
        <v>143400</v>
      </c>
      <c r="EX30" s="61">
        <v>107</v>
      </c>
      <c r="EY30" s="61">
        <v>0</v>
      </c>
    </row>
    <row r="31" spans="1:155" s="37" customFormat="1" x14ac:dyDescent="0.2">
      <c r="A31" s="105">
        <v>308</v>
      </c>
      <c r="B31" s="49" t="s">
        <v>63</v>
      </c>
      <c r="C31" s="37">
        <v>8221023.7599999998</v>
      </c>
      <c r="D31" s="37">
        <v>1565</v>
      </c>
      <c r="E31" s="37">
        <v>1591</v>
      </c>
      <c r="F31" s="37">
        <v>190</v>
      </c>
      <c r="G31" s="37">
        <v>8659892.5500000007</v>
      </c>
      <c r="H31" s="37">
        <v>5505995</v>
      </c>
      <c r="I31" s="37">
        <v>0</v>
      </c>
      <c r="J31" s="37">
        <v>3159261</v>
      </c>
      <c r="K31" s="37">
        <v>234601</v>
      </c>
      <c r="L31" s="37">
        <f t="shared" si="0"/>
        <v>3393862</v>
      </c>
      <c r="M31" s="47">
        <v>180937825</v>
      </c>
      <c r="N31" s="41">
        <v>0</v>
      </c>
      <c r="O31" s="41">
        <v>5363.4499999992549</v>
      </c>
      <c r="P31" s="37">
        <v>8659893</v>
      </c>
      <c r="Q31" s="37">
        <v>1591</v>
      </c>
      <c r="R31" s="37">
        <v>1623</v>
      </c>
      <c r="S31" s="37">
        <v>194.37</v>
      </c>
      <c r="T31" s="37">
        <v>32791</v>
      </c>
      <c r="U31" s="37">
        <v>9182324</v>
      </c>
      <c r="V31" s="37">
        <v>5988451</v>
      </c>
      <c r="W31" s="37">
        <v>3193873</v>
      </c>
      <c r="X31" s="37">
        <v>3193873</v>
      </c>
      <c r="Y31" s="37">
        <v>212818.14</v>
      </c>
      <c r="Z31" s="37">
        <v>3406691.14</v>
      </c>
      <c r="AA31" s="46">
        <v>197467552</v>
      </c>
      <c r="AB31" s="37">
        <v>0</v>
      </c>
      <c r="AC31" s="37">
        <v>0</v>
      </c>
      <c r="AD31" s="37">
        <v>9182324</v>
      </c>
      <c r="AE31" s="37">
        <v>1623</v>
      </c>
      <c r="AF31" s="37">
        <v>1613</v>
      </c>
      <c r="AG31" s="37">
        <v>200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9448341</v>
      </c>
      <c r="AP31" s="37">
        <v>6446488</v>
      </c>
      <c r="AQ31" s="37">
        <v>0</v>
      </c>
      <c r="AR31" s="37">
        <v>3001853</v>
      </c>
      <c r="AS31" s="37">
        <v>3001853</v>
      </c>
      <c r="AT31" s="37">
        <v>203320</v>
      </c>
      <c r="AU31" s="37">
        <v>3205173</v>
      </c>
      <c r="AV31" s="45">
        <v>206589607</v>
      </c>
      <c r="AW31" s="37">
        <v>0</v>
      </c>
      <c r="AX31" s="37">
        <v>0</v>
      </c>
      <c r="AY31" s="37">
        <v>9448341</v>
      </c>
      <c r="AZ31" s="37">
        <v>1613</v>
      </c>
      <c r="BA31" s="37">
        <v>1606</v>
      </c>
      <c r="BB31" s="37">
        <v>206</v>
      </c>
      <c r="BC31" s="37">
        <v>0</v>
      </c>
      <c r="BD31" s="37">
        <v>0</v>
      </c>
      <c r="BE31" s="37">
        <v>9738174</v>
      </c>
      <c r="BF31" s="37">
        <v>0</v>
      </c>
      <c r="BG31" s="37">
        <v>-14617</v>
      </c>
      <c r="BH31" s="37">
        <v>0</v>
      </c>
      <c r="BI31" s="37">
        <v>0</v>
      </c>
      <c r="BJ31" s="37">
        <v>0</v>
      </c>
      <c r="BK31" s="37">
        <v>0</v>
      </c>
      <c r="BL31" s="37">
        <v>-14617</v>
      </c>
      <c r="BM31" s="37">
        <v>9723557</v>
      </c>
      <c r="BN31" s="37">
        <v>7447420</v>
      </c>
      <c r="BO31" s="37">
        <v>2276137</v>
      </c>
      <c r="BP31" s="37">
        <v>2276137</v>
      </c>
      <c r="BQ31" s="37">
        <v>198845</v>
      </c>
      <c r="BR31" s="37">
        <v>2474982</v>
      </c>
      <c r="BS31" s="45">
        <v>215563059</v>
      </c>
      <c r="BT31" s="37">
        <v>0</v>
      </c>
      <c r="BU31" s="37">
        <v>0</v>
      </c>
      <c r="BV31" s="37">
        <v>9723557</v>
      </c>
      <c r="BW31" s="37">
        <v>1606</v>
      </c>
      <c r="BX31" s="37">
        <v>1597</v>
      </c>
      <c r="BY31" s="37">
        <v>206</v>
      </c>
      <c r="BZ31" s="37">
        <v>0</v>
      </c>
      <c r="CA31" s="37">
        <v>0</v>
      </c>
      <c r="CB31" s="37">
        <v>9998050</v>
      </c>
      <c r="CC31" s="37">
        <v>0</v>
      </c>
      <c r="CD31" s="37">
        <v>169819</v>
      </c>
      <c r="CE31" s="37">
        <v>0</v>
      </c>
      <c r="CF31" s="37">
        <v>0</v>
      </c>
      <c r="CG31" s="37">
        <v>0</v>
      </c>
      <c r="CH31" s="37">
        <v>0</v>
      </c>
      <c r="CI31" s="37">
        <v>169819</v>
      </c>
      <c r="CJ31" s="37">
        <v>10167869</v>
      </c>
      <c r="CK31" s="37">
        <v>7903167</v>
      </c>
      <c r="CL31" s="37">
        <v>0</v>
      </c>
      <c r="CM31" s="37">
        <v>2264702</v>
      </c>
      <c r="CN31" s="37">
        <v>2264549</v>
      </c>
      <c r="CO31" s="37">
        <v>676731</v>
      </c>
      <c r="CP31" s="37">
        <v>2941280</v>
      </c>
      <c r="CQ31" s="45">
        <v>231026825</v>
      </c>
      <c r="CR31" s="37">
        <v>153</v>
      </c>
      <c r="CS31" s="37">
        <v>0</v>
      </c>
      <c r="CT31" s="37">
        <v>10167716</v>
      </c>
      <c r="CU31" s="37">
        <v>1597</v>
      </c>
      <c r="CV31" s="37">
        <v>1595</v>
      </c>
      <c r="CW31" s="37">
        <v>208.88</v>
      </c>
      <c r="CX31" s="37">
        <v>0</v>
      </c>
      <c r="CY31" s="37">
        <v>0</v>
      </c>
      <c r="CZ31" s="37">
        <v>10488146</v>
      </c>
      <c r="DA31" s="37">
        <v>115</v>
      </c>
      <c r="DB31" s="37">
        <v>34219</v>
      </c>
      <c r="DC31" s="37">
        <v>0</v>
      </c>
      <c r="DD31" s="37">
        <v>0</v>
      </c>
      <c r="DE31" s="37">
        <v>0</v>
      </c>
      <c r="DF31" s="37">
        <v>34334</v>
      </c>
      <c r="DG31" s="37">
        <v>10522480</v>
      </c>
      <c r="DH31" s="37">
        <v>13151</v>
      </c>
      <c r="DI31" s="37">
        <v>0</v>
      </c>
      <c r="DJ31" s="37">
        <v>13151</v>
      </c>
      <c r="DK31" s="37">
        <v>10535631</v>
      </c>
      <c r="DL31" s="37">
        <v>8409246</v>
      </c>
      <c r="DM31" s="37">
        <v>0</v>
      </c>
      <c r="DN31" s="37">
        <v>2126385</v>
      </c>
      <c r="DO31" s="37">
        <v>2126385</v>
      </c>
      <c r="DP31" s="37">
        <v>803011</v>
      </c>
      <c r="DQ31" s="37">
        <v>2929396</v>
      </c>
      <c r="DR31" s="45">
        <v>245798016</v>
      </c>
      <c r="DS31" s="37">
        <v>0</v>
      </c>
      <c r="DT31" s="37">
        <v>0</v>
      </c>
      <c r="DU31" s="61">
        <v>10522480</v>
      </c>
      <c r="DV31" s="61">
        <v>1595</v>
      </c>
      <c r="DW31" s="61">
        <v>1582</v>
      </c>
      <c r="DX31" s="61">
        <v>212.43</v>
      </c>
      <c r="DY31" s="61">
        <v>0</v>
      </c>
      <c r="DZ31" s="61">
        <v>0</v>
      </c>
      <c r="EA31" s="61">
        <v>0</v>
      </c>
      <c r="EB31" s="61">
        <v>10772787</v>
      </c>
      <c r="EC31" s="61">
        <v>0</v>
      </c>
      <c r="ED31" s="61">
        <v>70395</v>
      </c>
      <c r="EE31" s="61">
        <v>0</v>
      </c>
      <c r="EF31" s="61">
        <v>0</v>
      </c>
      <c r="EG31" s="61">
        <v>0</v>
      </c>
      <c r="EH31" s="61">
        <v>70395</v>
      </c>
      <c r="EI31" s="61">
        <v>10843182</v>
      </c>
      <c r="EJ31" s="61">
        <v>0</v>
      </c>
      <c r="EK31" s="61">
        <v>68096</v>
      </c>
      <c r="EL31" s="61">
        <v>68096</v>
      </c>
      <c r="EM31" s="61">
        <v>10911278</v>
      </c>
      <c r="EN31" s="61">
        <v>8904621</v>
      </c>
      <c r="EO31" s="61">
        <v>0</v>
      </c>
      <c r="EP31" s="61">
        <v>2006657</v>
      </c>
      <c r="EQ31" s="61">
        <v>15079</v>
      </c>
      <c r="ER31" s="61">
        <v>1991578</v>
      </c>
      <c r="ES31" s="61">
        <v>1992152</v>
      </c>
      <c r="ET31" s="61">
        <v>1007550</v>
      </c>
      <c r="EU31" s="61">
        <v>2999702</v>
      </c>
      <c r="EV31" s="61">
        <v>265552511</v>
      </c>
      <c r="EW31" s="61">
        <v>1334900</v>
      </c>
      <c r="EX31" s="61">
        <v>0</v>
      </c>
      <c r="EY31" s="61">
        <v>574</v>
      </c>
    </row>
    <row r="32" spans="1:155" s="37" customFormat="1" x14ac:dyDescent="0.2">
      <c r="A32" s="105">
        <v>315</v>
      </c>
      <c r="B32" s="49" t="s">
        <v>64</v>
      </c>
      <c r="C32" s="37">
        <v>2911043.28</v>
      </c>
      <c r="D32" s="37">
        <v>473</v>
      </c>
      <c r="E32" s="37">
        <v>476</v>
      </c>
      <c r="F32" s="37">
        <v>196.94</v>
      </c>
      <c r="G32" s="37">
        <v>3023252.12</v>
      </c>
      <c r="H32" s="37">
        <v>778188</v>
      </c>
      <c r="I32" s="37">
        <v>0</v>
      </c>
      <c r="J32" s="37">
        <v>2140477</v>
      </c>
      <c r="K32" s="37">
        <v>141220</v>
      </c>
      <c r="L32" s="37">
        <f t="shared" si="0"/>
        <v>2281697</v>
      </c>
      <c r="M32" s="47">
        <v>109462600</v>
      </c>
      <c r="N32" s="41">
        <v>104587.12000000011</v>
      </c>
      <c r="O32" s="41">
        <v>0</v>
      </c>
      <c r="P32" s="37">
        <v>2918665</v>
      </c>
      <c r="Q32" s="37">
        <v>476</v>
      </c>
      <c r="R32" s="37">
        <v>488</v>
      </c>
      <c r="S32" s="37">
        <v>194.37</v>
      </c>
      <c r="T32" s="37">
        <v>0</v>
      </c>
      <c r="U32" s="37">
        <v>3087098</v>
      </c>
      <c r="V32" s="37">
        <v>1106580</v>
      </c>
      <c r="W32" s="37">
        <v>1980518</v>
      </c>
      <c r="X32" s="37">
        <v>1980518</v>
      </c>
      <c r="Y32" s="37">
        <v>140067.92000000001</v>
      </c>
      <c r="Z32" s="37">
        <v>2120585.92</v>
      </c>
      <c r="AA32" s="46">
        <v>118007400</v>
      </c>
      <c r="AB32" s="37">
        <v>0</v>
      </c>
      <c r="AC32" s="37">
        <v>0</v>
      </c>
      <c r="AD32" s="37">
        <v>3087098</v>
      </c>
      <c r="AE32" s="37">
        <v>488</v>
      </c>
      <c r="AF32" s="37">
        <v>500</v>
      </c>
      <c r="AG32" s="37">
        <v>200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95533</v>
      </c>
      <c r="AN32" s="37">
        <v>95533</v>
      </c>
      <c r="AO32" s="37">
        <v>3358543</v>
      </c>
      <c r="AP32" s="37">
        <v>1314218</v>
      </c>
      <c r="AQ32" s="37">
        <v>0</v>
      </c>
      <c r="AR32" s="37">
        <v>2044325</v>
      </c>
      <c r="AS32" s="37">
        <v>2011997</v>
      </c>
      <c r="AT32" s="37">
        <v>173629.41999999998</v>
      </c>
      <c r="AU32" s="37">
        <v>2185626.42</v>
      </c>
      <c r="AV32" s="45">
        <v>136564300</v>
      </c>
      <c r="AW32" s="37">
        <v>32328</v>
      </c>
      <c r="AX32" s="37">
        <v>0</v>
      </c>
      <c r="AY32" s="37">
        <v>3326215</v>
      </c>
      <c r="AZ32" s="37">
        <v>500</v>
      </c>
      <c r="BA32" s="37">
        <v>507</v>
      </c>
      <c r="BB32" s="37">
        <v>206</v>
      </c>
      <c r="BC32" s="37">
        <v>0</v>
      </c>
      <c r="BD32" s="37">
        <v>0</v>
      </c>
      <c r="BE32" s="37">
        <v>3477224</v>
      </c>
      <c r="BF32" s="37">
        <v>24246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3501470</v>
      </c>
      <c r="BN32" s="37">
        <v>1849513</v>
      </c>
      <c r="BO32" s="37">
        <v>1651957</v>
      </c>
      <c r="BP32" s="37">
        <v>1651957</v>
      </c>
      <c r="BQ32" s="37">
        <v>137332.29</v>
      </c>
      <c r="BR32" s="37">
        <v>1789289.29</v>
      </c>
      <c r="BS32" s="45">
        <v>155833800</v>
      </c>
      <c r="BT32" s="37">
        <v>0</v>
      </c>
      <c r="BU32" s="37">
        <v>0</v>
      </c>
      <c r="BV32" s="37">
        <v>3501470</v>
      </c>
      <c r="BW32" s="37">
        <v>507</v>
      </c>
      <c r="BX32" s="37">
        <v>500</v>
      </c>
      <c r="BY32" s="37">
        <v>206</v>
      </c>
      <c r="BZ32" s="37">
        <v>0</v>
      </c>
      <c r="CA32" s="37">
        <v>0</v>
      </c>
      <c r="CB32" s="37">
        <v>3556125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3556125</v>
      </c>
      <c r="CK32" s="37">
        <v>1823784</v>
      </c>
      <c r="CL32" s="37">
        <v>0</v>
      </c>
      <c r="CM32" s="37">
        <v>1732341</v>
      </c>
      <c r="CN32" s="37">
        <v>1732341</v>
      </c>
      <c r="CO32" s="37">
        <v>137766.31</v>
      </c>
      <c r="CP32" s="37">
        <v>1870107.31</v>
      </c>
      <c r="CQ32" s="45">
        <v>170977100</v>
      </c>
      <c r="CR32" s="37">
        <v>0</v>
      </c>
      <c r="CS32" s="37">
        <v>0</v>
      </c>
      <c r="CT32" s="37">
        <v>3556125</v>
      </c>
      <c r="CU32" s="37">
        <v>500</v>
      </c>
      <c r="CV32" s="37">
        <v>506</v>
      </c>
      <c r="CW32" s="37">
        <v>208.88</v>
      </c>
      <c r="CX32" s="37">
        <v>0</v>
      </c>
      <c r="CY32" s="37">
        <v>0</v>
      </c>
      <c r="CZ32" s="37">
        <v>3704492</v>
      </c>
      <c r="DA32" s="37">
        <v>0</v>
      </c>
      <c r="DB32" s="37">
        <v>0</v>
      </c>
      <c r="DC32" s="37">
        <v>0</v>
      </c>
      <c r="DD32" s="37">
        <v>0</v>
      </c>
      <c r="DE32" s="37">
        <v>0</v>
      </c>
      <c r="DF32" s="37">
        <v>0</v>
      </c>
      <c r="DG32" s="37">
        <v>3704492</v>
      </c>
      <c r="DH32" s="37">
        <v>0</v>
      </c>
      <c r="DI32" s="37">
        <v>0</v>
      </c>
      <c r="DJ32" s="37">
        <v>0</v>
      </c>
      <c r="DK32" s="37">
        <v>3704492</v>
      </c>
      <c r="DL32" s="37">
        <v>1759298</v>
      </c>
      <c r="DM32" s="37">
        <v>0</v>
      </c>
      <c r="DN32" s="37">
        <v>1945194</v>
      </c>
      <c r="DO32" s="37">
        <v>1945194</v>
      </c>
      <c r="DP32" s="37">
        <v>126137</v>
      </c>
      <c r="DQ32" s="37">
        <v>2071331</v>
      </c>
      <c r="DR32" s="45">
        <v>194461200</v>
      </c>
      <c r="DS32" s="37">
        <v>0</v>
      </c>
      <c r="DT32" s="37">
        <v>0</v>
      </c>
      <c r="DU32" s="61">
        <v>3704492</v>
      </c>
      <c r="DV32" s="61">
        <v>506</v>
      </c>
      <c r="DW32" s="61">
        <v>516</v>
      </c>
      <c r="DX32" s="61">
        <v>212.43</v>
      </c>
      <c r="DY32" s="61">
        <v>0</v>
      </c>
      <c r="DZ32" s="61">
        <v>0</v>
      </c>
      <c r="EA32" s="61">
        <v>0</v>
      </c>
      <c r="EB32" s="61">
        <v>3887317</v>
      </c>
      <c r="EC32" s="61">
        <v>0</v>
      </c>
      <c r="ED32" s="61">
        <v>0</v>
      </c>
      <c r="EE32" s="61">
        <v>0</v>
      </c>
      <c r="EF32" s="61">
        <v>0</v>
      </c>
      <c r="EG32" s="61">
        <v>0</v>
      </c>
      <c r="EH32" s="61">
        <v>0</v>
      </c>
      <c r="EI32" s="61">
        <v>3887317</v>
      </c>
      <c r="EJ32" s="61">
        <v>0</v>
      </c>
      <c r="EK32" s="61">
        <v>0</v>
      </c>
      <c r="EL32" s="61">
        <v>0</v>
      </c>
      <c r="EM32" s="61">
        <v>3887317</v>
      </c>
      <c r="EN32" s="61">
        <v>2040064</v>
      </c>
      <c r="EO32" s="61">
        <v>0</v>
      </c>
      <c r="EP32" s="61">
        <v>1847253</v>
      </c>
      <c r="EQ32" s="61">
        <v>689</v>
      </c>
      <c r="ER32" s="61">
        <v>1846564</v>
      </c>
      <c r="ES32" s="61">
        <v>1854090</v>
      </c>
      <c r="ET32" s="61">
        <v>126100</v>
      </c>
      <c r="EU32" s="61">
        <v>1980190</v>
      </c>
      <c r="EV32" s="61">
        <v>230279100</v>
      </c>
      <c r="EW32" s="61">
        <v>80100</v>
      </c>
      <c r="EX32" s="61">
        <v>0</v>
      </c>
      <c r="EY32" s="61">
        <v>7526</v>
      </c>
    </row>
    <row r="33" spans="1:155" s="37" customFormat="1" x14ac:dyDescent="0.2">
      <c r="A33" s="105">
        <v>336</v>
      </c>
      <c r="B33" s="49" t="s">
        <v>65</v>
      </c>
      <c r="C33" s="37">
        <v>16701011</v>
      </c>
      <c r="D33" s="37">
        <v>3025</v>
      </c>
      <c r="E33" s="37">
        <v>3089</v>
      </c>
      <c r="F33" s="37">
        <v>190</v>
      </c>
      <c r="G33" s="37">
        <v>17641279</v>
      </c>
      <c r="H33" s="37">
        <v>8088974</v>
      </c>
      <c r="I33" s="37">
        <v>0</v>
      </c>
      <c r="J33" s="37">
        <v>9546505</v>
      </c>
      <c r="K33" s="37">
        <v>913574</v>
      </c>
      <c r="L33" s="37">
        <f t="shared" si="0"/>
        <v>10460079</v>
      </c>
      <c r="M33" s="47">
        <v>558789748</v>
      </c>
      <c r="N33" s="41">
        <v>5800</v>
      </c>
      <c r="O33" s="41">
        <v>0</v>
      </c>
      <c r="P33" s="37">
        <v>17635479</v>
      </c>
      <c r="Q33" s="37">
        <v>3089</v>
      </c>
      <c r="R33" s="37">
        <v>3148</v>
      </c>
      <c r="S33" s="37">
        <v>194.37</v>
      </c>
      <c r="T33" s="37">
        <v>687414</v>
      </c>
      <c r="U33" s="37">
        <v>19271601</v>
      </c>
      <c r="V33" s="37">
        <v>9200702</v>
      </c>
      <c r="W33" s="37">
        <v>10070899</v>
      </c>
      <c r="X33" s="37">
        <v>10061037</v>
      </c>
      <c r="Y33" s="37">
        <v>909795.28</v>
      </c>
      <c r="Z33" s="37">
        <v>10970832.279999999</v>
      </c>
      <c r="AA33" s="46">
        <v>603514683</v>
      </c>
      <c r="AB33" s="37">
        <v>9862</v>
      </c>
      <c r="AC33" s="37">
        <v>0</v>
      </c>
      <c r="AD33" s="37">
        <v>19261739</v>
      </c>
      <c r="AE33" s="37">
        <v>3148</v>
      </c>
      <c r="AF33" s="37">
        <v>3206</v>
      </c>
      <c r="AG33" s="37">
        <v>200</v>
      </c>
      <c r="AH33" s="37">
        <v>0</v>
      </c>
      <c r="AI33" s="37">
        <v>7397</v>
      </c>
      <c r="AJ33" s="37">
        <v>-1428</v>
      </c>
      <c r="AK33" s="37">
        <v>0</v>
      </c>
      <c r="AL33" s="37">
        <v>0</v>
      </c>
      <c r="AM33" s="37">
        <v>0</v>
      </c>
      <c r="AN33" s="37">
        <v>-1428</v>
      </c>
      <c r="AO33" s="37">
        <v>20263785</v>
      </c>
      <c r="AP33" s="37">
        <v>10493500</v>
      </c>
      <c r="AQ33" s="37">
        <v>0</v>
      </c>
      <c r="AR33" s="37">
        <v>9770285</v>
      </c>
      <c r="AS33" s="37">
        <v>9767665</v>
      </c>
      <c r="AT33" s="37">
        <v>939190.12</v>
      </c>
      <c r="AU33" s="37">
        <v>10706855.119999999</v>
      </c>
      <c r="AV33" s="45">
        <v>668664973</v>
      </c>
      <c r="AW33" s="37">
        <v>2620</v>
      </c>
      <c r="AX33" s="37">
        <v>0</v>
      </c>
      <c r="AY33" s="37">
        <v>20261165</v>
      </c>
      <c r="AZ33" s="37">
        <v>3206</v>
      </c>
      <c r="BA33" s="37">
        <v>3241</v>
      </c>
      <c r="BB33" s="37">
        <v>206</v>
      </c>
      <c r="BC33" s="37">
        <v>0</v>
      </c>
      <c r="BD33" s="37">
        <v>0</v>
      </c>
      <c r="BE33" s="37">
        <v>21149988</v>
      </c>
      <c r="BF33" s="37">
        <v>1965</v>
      </c>
      <c r="BG33" s="37">
        <v>-15637</v>
      </c>
      <c r="BH33" s="37">
        <v>0</v>
      </c>
      <c r="BI33" s="37">
        <v>0</v>
      </c>
      <c r="BJ33" s="37">
        <v>0</v>
      </c>
      <c r="BK33" s="37">
        <v>0</v>
      </c>
      <c r="BL33" s="37">
        <v>-15637</v>
      </c>
      <c r="BM33" s="37">
        <v>21136316</v>
      </c>
      <c r="BN33" s="37">
        <v>13801917</v>
      </c>
      <c r="BO33" s="37">
        <v>7334399</v>
      </c>
      <c r="BP33" s="37">
        <v>7327934</v>
      </c>
      <c r="BQ33" s="37">
        <v>2113313.4300000002</v>
      </c>
      <c r="BR33" s="37">
        <v>9441247.4299999997</v>
      </c>
      <c r="BS33" s="45">
        <v>747949292</v>
      </c>
      <c r="BT33" s="37">
        <v>6465</v>
      </c>
      <c r="BU33" s="37">
        <v>0</v>
      </c>
      <c r="BV33" s="37">
        <v>21129851</v>
      </c>
      <c r="BW33" s="37">
        <v>3241</v>
      </c>
      <c r="BX33" s="37">
        <v>3263</v>
      </c>
      <c r="BY33" s="37">
        <v>206</v>
      </c>
      <c r="BZ33" s="37">
        <v>0</v>
      </c>
      <c r="CA33" s="37">
        <v>0</v>
      </c>
      <c r="CB33" s="37">
        <v>21945470</v>
      </c>
      <c r="CC33" s="37">
        <v>4849</v>
      </c>
      <c r="CD33" s="37">
        <v>-37611</v>
      </c>
      <c r="CE33" s="37">
        <v>0</v>
      </c>
      <c r="CF33" s="37">
        <v>0</v>
      </c>
      <c r="CG33" s="37">
        <v>0</v>
      </c>
      <c r="CH33" s="37">
        <v>0</v>
      </c>
      <c r="CI33" s="37">
        <v>-37611</v>
      </c>
      <c r="CJ33" s="37">
        <v>21912708</v>
      </c>
      <c r="CK33" s="37">
        <v>13772675</v>
      </c>
      <c r="CL33" s="37">
        <v>0</v>
      </c>
      <c r="CM33" s="37">
        <v>8140033</v>
      </c>
      <c r="CN33" s="37">
        <v>8135539</v>
      </c>
      <c r="CO33" s="37">
        <v>2006600.72</v>
      </c>
      <c r="CP33" s="37">
        <v>10142139.720000001</v>
      </c>
      <c r="CQ33" s="45">
        <v>802130846</v>
      </c>
      <c r="CR33" s="37">
        <v>4494</v>
      </c>
      <c r="CS33" s="37">
        <v>0</v>
      </c>
      <c r="CT33" s="37">
        <v>21908214</v>
      </c>
      <c r="CU33" s="37">
        <v>3263</v>
      </c>
      <c r="CV33" s="37">
        <v>3290</v>
      </c>
      <c r="CW33" s="37">
        <v>208.88</v>
      </c>
      <c r="CX33" s="37">
        <v>0</v>
      </c>
      <c r="CY33" s="37">
        <v>0</v>
      </c>
      <c r="CZ33" s="37">
        <v>22776703</v>
      </c>
      <c r="DA33" s="37">
        <v>3371</v>
      </c>
      <c r="DB33" s="37">
        <v>48172</v>
      </c>
      <c r="DC33" s="37">
        <v>0</v>
      </c>
      <c r="DD33" s="37">
        <v>0</v>
      </c>
      <c r="DE33" s="37">
        <v>0</v>
      </c>
      <c r="DF33" s="37">
        <v>51543</v>
      </c>
      <c r="DG33" s="37">
        <v>22828246</v>
      </c>
      <c r="DH33" s="37">
        <v>0</v>
      </c>
      <c r="DI33" s="37">
        <v>0</v>
      </c>
      <c r="DJ33" s="37">
        <v>0</v>
      </c>
      <c r="DK33" s="37">
        <v>22828246</v>
      </c>
      <c r="DL33" s="37">
        <v>14376907</v>
      </c>
      <c r="DM33" s="37">
        <v>0</v>
      </c>
      <c r="DN33" s="37">
        <v>8451339</v>
      </c>
      <c r="DO33" s="37">
        <v>8446679</v>
      </c>
      <c r="DP33" s="37">
        <v>2129263</v>
      </c>
      <c r="DQ33" s="37">
        <v>10575942</v>
      </c>
      <c r="DR33" s="45">
        <v>832433424</v>
      </c>
      <c r="DS33" s="37">
        <v>4660</v>
      </c>
      <c r="DT33" s="37">
        <v>0</v>
      </c>
      <c r="DU33" s="61">
        <v>22823586</v>
      </c>
      <c r="DV33" s="61">
        <v>3290</v>
      </c>
      <c r="DW33" s="61">
        <v>3337</v>
      </c>
      <c r="DX33" s="61">
        <v>212.43</v>
      </c>
      <c r="DY33" s="61">
        <v>0</v>
      </c>
      <c r="DZ33" s="61">
        <v>0</v>
      </c>
      <c r="EA33" s="61">
        <v>0</v>
      </c>
      <c r="EB33" s="61">
        <v>23858516</v>
      </c>
      <c r="EC33" s="61">
        <v>3495</v>
      </c>
      <c r="ED33" s="61">
        <v>79593</v>
      </c>
      <c r="EE33" s="61">
        <v>0</v>
      </c>
      <c r="EF33" s="61">
        <v>0</v>
      </c>
      <c r="EG33" s="61">
        <v>0</v>
      </c>
      <c r="EH33" s="61">
        <v>83088</v>
      </c>
      <c r="EI33" s="61">
        <v>23941604</v>
      </c>
      <c r="EJ33" s="61">
        <v>0</v>
      </c>
      <c r="EK33" s="61">
        <v>0</v>
      </c>
      <c r="EL33" s="61">
        <v>0</v>
      </c>
      <c r="EM33" s="61">
        <v>23941604</v>
      </c>
      <c r="EN33" s="61">
        <v>15820172</v>
      </c>
      <c r="EO33" s="61">
        <v>0</v>
      </c>
      <c r="EP33" s="61">
        <v>8121432</v>
      </c>
      <c r="EQ33" s="61">
        <v>41853</v>
      </c>
      <c r="ER33" s="61">
        <v>8079579</v>
      </c>
      <c r="ES33" s="61">
        <v>8076579</v>
      </c>
      <c r="ET33" s="61">
        <v>2090114</v>
      </c>
      <c r="EU33" s="61">
        <v>10166693</v>
      </c>
      <c r="EV33" s="61">
        <v>885441776</v>
      </c>
      <c r="EW33" s="61">
        <v>3645100</v>
      </c>
      <c r="EX33" s="61">
        <v>3000</v>
      </c>
      <c r="EY33" s="61">
        <v>0</v>
      </c>
    </row>
    <row r="34" spans="1:155" s="37" customFormat="1" x14ac:dyDescent="0.2">
      <c r="A34" s="105">
        <v>4263</v>
      </c>
      <c r="B34" s="49" t="s">
        <v>66</v>
      </c>
      <c r="C34" s="37">
        <v>2284657</v>
      </c>
      <c r="D34" s="37">
        <v>315</v>
      </c>
      <c r="E34" s="37">
        <v>316</v>
      </c>
      <c r="F34" s="37">
        <v>232</v>
      </c>
      <c r="G34" s="37">
        <v>2365260</v>
      </c>
      <c r="H34" s="37">
        <v>621792</v>
      </c>
      <c r="I34" s="37">
        <v>0</v>
      </c>
      <c r="J34" s="37">
        <v>1743468</v>
      </c>
      <c r="K34" s="37">
        <v>71750</v>
      </c>
      <c r="L34" s="37">
        <f t="shared" si="0"/>
        <v>1815218</v>
      </c>
      <c r="M34" s="47">
        <v>68125354</v>
      </c>
      <c r="N34" s="41">
        <v>0</v>
      </c>
      <c r="O34" s="41">
        <v>0</v>
      </c>
      <c r="P34" s="37">
        <v>2365260</v>
      </c>
      <c r="Q34" s="37">
        <v>316</v>
      </c>
      <c r="R34" s="37">
        <v>331</v>
      </c>
      <c r="S34" s="37">
        <v>194.37</v>
      </c>
      <c r="T34" s="37">
        <v>0</v>
      </c>
      <c r="U34" s="37">
        <v>2541871</v>
      </c>
      <c r="V34" s="37">
        <v>822178</v>
      </c>
      <c r="W34" s="37">
        <v>1719693</v>
      </c>
      <c r="X34" s="37">
        <v>1702506</v>
      </c>
      <c r="Y34" s="37">
        <v>38215</v>
      </c>
      <c r="Z34" s="37">
        <v>1740721</v>
      </c>
      <c r="AA34" s="46">
        <v>72825100</v>
      </c>
      <c r="AB34" s="37">
        <v>17187</v>
      </c>
      <c r="AC34" s="37">
        <v>0</v>
      </c>
      <c r="AD34" s="37">
        <v>2524684</v>
      </c>
      <c r="AE34" s="37">
        <v>331</v>
      </c>
      <c r="AF34" s="37">
        <v>346</v>
      </c>
      <c r="AG34" s="37">
        <v>200</v>
      </c>
      <c r="AH34" s="37">
        <v>0</v>
      </c>
      <c r="AI34" s="37">
        <v>12890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2721184</v>
      </c>
      <c r="AP34" s="37">
        <v>1041745</v>
      </c>
      <c r="AQ34" s="37">
        <v>0</v>
      </c>
      <c r="AR34" s="37">
        <v>1679439</v>
      </c>
      <c r="AS34" s="37">
        <v>1679439</v>
      </c>
      <c r="AT34" s="37">
        <v>158963</v>
      </c>
      <c r="AU34" s="37">
        <v>1838402</v>
      </c>
      <c r="AV34" s="45">
        <v>78270500</v>
      </c>
      <c r="AW34" s="37">
        <v>0</v>
      </c>
      <c r="AX34" s="37">
        <v>0</v>
      </c>
      <c r="AY34" s="37">
        <v>2721184</v>
      </c>
      <c r="AZ34" s="37">
        <v>346</v>
      </c>
      <c r="BA34" s="37">
        <v>357</v>
      </c>
      <c r="BB34" s="37">
        <v>206</v>
      </c>
      <c r="BC34" s="37">
        <v>0</v>
      </c>
      <c r="BD34" s="37">
        <v>0</v>
      </c>
      <c r="BE34" s="37">
        <v>2881236</v>
      </c>
      <c r="BF34" s="37">
        <v>0</v>
      </c>
      <c r="BG34" s="37">
        <v>29982</v>
      </c>
      <c r="BH34" s="37">
        <v>0</v>
      </c>
      <c r="BI34" s="37">
        <v>0</v>
      </c>
      <c r="BJ34" s="37">
        <v>0</v>
      </c>
      <c r="BK34" s="37">
        <v>0</v>
      </c>
      <c r="BL34" s="37">
        <v>29982</v>
      </c>
      <c r="BM34" s="37">
        <v>2911218</v>
      </c>
      <c r="BN34" s="37">
        <v>1459963</v>
      </c>
      <c r="BO34" s="37">
        <v>1451255</v>
      </c>
      <c r="BP34" s="37">
        <v>1451255</v>
      </c>
      <c r="BQ34" s="37">
        <v>334208</v>
      </c>
      <c r="BR34" s="37">
        <v>1785463</v>
      </c>
      <c r="BS34" s="45">
        <v>86722000</v>
      </c>
      <c r="BT34" s="37">
        <v>0</v>
      </c>
      <c r="BU34" s="37">
        <v>0</v>
      </c>
      <c r="BV34" s="37">
        <v>2911218</v>
      </c>
      <c r="BW34" s="37">
        <v>357</v>
      </c>
      <c r="BX34" s="37">
        <v>358</v>
      </c>
      <c r="BY34" s="37">
        <v>206</v>
      </c>
      <c r="BZ34" s="37">
        <v>0</v>
      </c>
      <c r="CA34" s="37">
        <v>0</v>
      </c>
      <c r="CB34" s="37">
        <v>2993120</v>
      </c>
      <c r="CC34" s="37">
        <v>0</v>
      </c>
      <c r="CD34" s="37">
        <v>0</v>
      </c>
      <c r="CE34" s="37">
        <v>0</v>
      </c>
      <c r="CF34" s="37">
        <v>0</v>
      </c>
      <c r="CG34" s="37">
        <v>0</v>
      </c>
      <c r="CH34" s="37">
        <v>0</v>
      </c>
      <c r="CI34" s="37">
        <v>0</v>
      </c>
      <c r="CJ34" s="37">
        <v>2993120</v>
      </c>
      <c r="CK34" s="37">
        <v>1462984</v>
      </c>
      <c r="CL34" s="37">
        <v>0</v>
      </c>
      <c r="CM34" s="37">
        <v>1530136</v>
      </c>
      <c r="CN34" s="37">
        <v>1535960</v>
      </c>
      <c r="CO34" s="37">
        <v>336103</v>
      </c>
      <c r="CP34" s="37">
        <v>1872063</v>
      </c>
      <c r="CQ34" s="45">
        <v>97966100</v>
      </c>
      <c r="CR34" s="37">
        <v>0</v>
      </c>
      <c r="CS34" s="37">
        <v>5824</v>
      </c>
      <c r="CT34" s="37">
        <v>2993120</v>
      </c>
      <c r="CU34" s="37">
        <v>358</v>
      </c>
      <c r="CV34" s="37">
        <v>351</v>
      </c>
      <c r="CW34" s="37">
        <v>208.88</v>
      </c>
      <c r="CX34" s="37">
        <v>0</v>
      </c>
      <c r="CY34" s="37">
        <v>0</v>
      </c>
      <c r="CZ34" s="37">
        <v>3007912</v>
      </c>
      <c r="DA34" s="37">
        <v>0</v>
      </c>
      <c r="DB34" s="37">
        <v>0</v>
      </c>
      <c r="DC34" s="37">
        <v>0</v>
      </c>
      <c r="DD34" s="37">
        <v>0</v>
      </c>
      <c r="DE34" s="37">
        <v>0</v>
      </c>
      <c r="DF34" s="37">
        <v>0</v>
      </c>
      <c r="DG34" s="37">
        <v>3007912</v>
      </c>
      <c r="DH34" s="37">
        <v>42848</v>
      </c>
      <c r="DI34" s="37">
        <v>0</v>
      </c>
      <c r="DJ34" s="37">
        <v>42848</v>
      </c>
      <c r="DK34" s="37">
        <v>3050760</v>
      </c>
      <c r="DL34" s="37">
        <v>1281203</v>
      </c>
      <c r="DM34" s="37">
        <v>0</v>
      </c>
      <c r="DN34" s="37">
        <v>1769557</v>
      </c>
      <c r="DO34" s="37">
        <v>1769577</v>
      </c>
      <c r="DP34" s="37">
        <v>336064</v>
      </c>
      <c r="DQ34" s="37">
        <v>2105641</v>
      </c>
      <c r="DR34" s="45">
        <v>112973000</v>
      </c>
      <c r="DS34" s="37">
        <v>0</v>
      </c>
      <c r="DT34" s="37">
        <v>20</v>
      </c>
      <c r="DU34" s="61">
        <v>3007912</v>
      </c>
      <c r="DV34" s="61">
        <v>351</v>
      </c>
      <c r="DW34" s="61">
        <v>348</v>
      </c>
      <c r="DX34" s="61">
        <v>212.43</v>
      </c>
      <c r="DY34" s="61">
        <v>0</v>
      </c>
      <c r="DZ34" s="61">
        <v>0</v>
      </c>
      <c r="EA34" s="61">
        <v>0</v>
      </c>
      <c r="EB34" s="61">
        <v>3056129</v>
      </c>
      <c r="EC34" s="61">
        <v>0</v>
      </c>
      <c r="ED34" s="61">
        <v>0</v>
      </c>
      <c r="EE34" s="61">
        <v>0</v>
      </c>
      <c r="EF34" s="61">
        <v>0</v>
      </c>
      <c r="EG34" s="61">
        <v>0</v>
      </c>
      <c r="EH34" s="61">
        <v>0</v>
      </c>
      <c r="EI34" s="61">
        <v>3056129</v>
      </c>
      <c r="EJ34" s="61">
        <v>0</v>
      </c>
      <c r="EK34" s="61">
        <v>17564</v>
      </c>
      <c r="EL34" s="61">
        <v>17564</v>
      </c>
      <c r="EM34" s="61">
        <v>3073693</v>
      </c>
      <c r="EN34" s="61">
        <v>1229686</v>
      </c>
      <c r="EO34" s="61">
        <v>0</v>
      </c>
      <c r="EP34" s="61">
        <v>1844007</v>
      </c>
      <c r="EQ34" s="61">
        <v>2154</v>
      </c>
      <c r="ER34" s="61">
        <v>1841853</v>
      </c>
      <c r="ES34" s="61">
        <v>1841853</v>
      </c>
      <c r="ET34" s="61">
        <v>320743</v>
      </c>
      <c r="EU34" s="61">
        <v>2162596</v>
      </c>
      <c r="EV34" s="61">
        <v>136457600</v>
      </c>
      <c r="EW34" s="61">
        <v>135900</v>
      </c>
      <c r="EX34" s="61">
        <v>0</v>
      </c>
      <c r="EY34" s="61">
        <v>0</v>
      </c>
    </row>
    <row r="35" spans="1:155" s="37" customFormat="1" x14ac:dyDescent="0.2">
      <c r="A35" s="105">
        <v>350</v>
      </c>
      <c r="B35" s="49" t="s">
        <v>67</v>
      </c>
      <c r="C35" s="37">
        <v>3895787.66</v>
      </c>
      <c r="D35" s="37">
        <v>601</v>
      </c>
      <c r="E35" s="37">
        <v>629</v>
      </c>
      <c r="F35" s="37">
        <v>207.43</v>
      </c>
      <c r="G35" s="37">
        <v>4207764.6900000004</v>
      </c>
      <c r="H35" s="37">
        <v>1702463</v>
      </c>
      <c r="I35" s="37">
        <v>0</v>
      </c>
      <c r="J35" s="37">
        <v>2504918</v>
      </c>
      <c r="K35" s="37">
        <v>121531</v>
      </c>
      <c r="L35" s="37">
        <f t="shared" si="0"/>
        <v>2626449</v>
      </c>
      <c r="M35" s="47">
        <v>120831678</v>
      </c>
      <c r="N35" s="41">
        <v>383.69000000040978</v>
      </c>
      <c r="O35" s="41">
        <v>0</v>
      </c>
      <c r="P35" s="37">
        <v>4207381</v>
      </c>
      <c r="Q35" s="37">
        <v>629</v>
      </c>
      <c r="R35" s="37">
        <v>657</v>
      </c>
      <c r="S35" s="37">
        <v>194.37</v>
      </c>
      <c r="T35" s="37">
        <v>0</v>
      </c>
      <c r="U35" s="37">
        <v>4522374</v>
      </c>
      <c r="V35" s="37">
        <v>1990411</v>
      </c>
      <c r="W35" s="37">
        <v>2531963</v>
      </c>
      <c r="X35" s="37">
        <v>2501418</v>
      </c>
      <c r="Y35" s="37">
        <v>125031</v>
      </c>
      <c r="Z35" s="37">
        <v>2626449</v>
      </c>
      <c r="AA35" s="46">
        <v>139166679</v>
      </c>
      <c r="AB35" s="37">
        <v>30545</v>
      </c>
      <c r="AC35" s="37">
        <v>0</v>
      </c>
      <c r="AD35" s="37">
        <v>4491829</v>
      </c>
      <c r="AE35" s="37">
        <v>657</v>
      </c>
      <c r="AF35" s="37">
        <v>698</v>
      </c>
      <c r="AG35" s="37">
        <v>200</v>
      </c>
      <c r="AH35" s="37">
        <v>0</v>
      </c>
      <c r="AI35" s="37">
        <v>22909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4934651</v>
      </c>
      <c r="AP35" s="37">
        <v>2195733</v>
      </c>
      <c r="AQ35" s="37">
        <v>0</v>
      </c>
      <c r="AR35" s="37">
        <v>2738918</v>
      </c>
      <c r="AS35" s="37">
        <v>2714282</v>
      </c>
      <c r="AT35" s="37">
        <v>370282.11</v>
      </c>
      <c r="AU35" s="37">
        <v>3084564.11</v>
      </c>
      <c r="AV35" s="45">
        <v>155471109</v>
      </c>
      <c r="AW35" s="37">
        <v>24636</v>
      </c>
      <c r="AX35" s="37">
        <v>0</v>
      </c>
      <c r="AY35" s="37">
        <v>4910015</v>
      </c>
      <c r="AZ35" s="37">
        <v>698</v>
      </c>
      <c r="BA35" s="37">
        <v>726</v>
      </c>
      <c r="BB35" s="37">
        <v>206</v>
      </c>
      <c r="BC35" s="37">
        <v>0</v>
      </c>
      <c r="BD35" s="37">
        <v>0</v>
      </c>
      <c r="BE35" s="37">
        <v>5256538</v>
      </c>
      <c r="BF35" s="37">
        <v>18477</v>
      </c>
      <c r="BG35" s="37">
        <v>0</v>
      </c>
      <c r="BH35" s="37">
        <v>0</v>
      </c>
      <c r="BI35" s="37">
        <v>0</v>
      </c>
      <c r="BJ35" s="37">
        <v>0</v>
      </c>
      <c r="BK35" s="37">
        <v>0</v>
      </c>
      <c r="BL35" s="37">
        <v>0</v>
      </c>
      <c r="BM35" s="37">
        <v>5275015</v>
      </c>
      <c r="BN35" s="37">
        <v>3121440</v>
      </c>
      <c r="BO35" s="37">
        <v>2153575</v>
      </c>
      <c r="BP35" s="37">
        <v>2153575</v>
      </c>
      <c r="BQ35" s="37">
        <v>662294</v>
      </c>
      <c r="BR35" s="37">
        <v>2815869</v>
      </c>
      <c r="BS35" s="45">
        <v>175912270</v>
      </c>
      <c r="BT35" s="37">
        <v>0</v>
      </c>
      <c r="BU35" s="37">
        <v>0</v>
      </c>
      <c r="BV35" s="37">
        <v>5275015</v>
      </c>
      <c r="BW35" s="37">
        <v>726</v>
      </c>
      <c r="BX35" s="37">
        <v>759</v>
      </c>
      <c r="BY35" s="37">
        <v>206</v>
      </c>
      <c r="BZ35" s="37">
        <v>0</v>
      </c>
      <c r="CA35" s="37">
        <v>0</v>
      </c>
      <c r="CB35" s="37">
        <v>5671142</v>
      </c>
      <c r="CC35" s="37">
        <v>0</v>
      </c>
      <c r="CD35" s="37">
        <v>23143</v>
      </c>
      <c r="CE35" s="37">
        <v>0</v>
      </c>
      <c r="CF35" s="37">
        <v>0</v>
      </c>
      <c r="CG35" s="37">
        <v>0</v>
      </c>
      <c r="CH35" s="37">
        <v>0</v>
      </c>
      <c r="CI35" s="37">
        <v>23143</v>
      </c>
      <c r="CJ35" s="37">
        <v>5694285</v>
      </c>
      <c r="CK35" s="37">
        <v>3273991</v>
      </c>
      <c r="CL35" s="37">
        <v>0</v>
      </c>
      <c r="CM35" s="37">
        <v>2420294</v>
      </c>
      <c r="CN35" s="37">
        <v>2420294</v>
      </c>
      <c r="CO35" s="37">
        <v>663997</v>
      </c>
      <c r="CP35" s="37">
        <v>3084291</v>
      </c>
      <c r="CQ35" s="45">
        <v>194471226</v>
      </c>
      <c r="CR35" s="37">
        <v>0</v>
      </c>
      <c r="CS35" s="37">
        <v>0</v>
      </c>
      <c r="CT35" s="37">
        <v>5694285</v>
      </c>
      <c r="CU35" s="37">
        <v>759</v>
      </c>
      <c r="CV35" s="37">
        <v>784</v>
      </c>
      <c r="CW35" s="37">
        <v>208.88</v>
      </c>
      <c r="CX35" s="37">
        <v>0</v>
      </c>
      <c r="CY35" s="37">
        <v>0</v>
      </c>
      <c r="CZ35" s="37">
        <v>6045604</v>
      </c>
      <c r="DA35" s="37">
        <v>0</v>
      </c>
      <c r="DB35" s="37">
        <v>102195</v>
      </c>
      <c r="DC35" s="37">
        <v>0</v>
      </c>
      <c r="DD35" s="37">
        <v>0</v>
      </c>
      <c r="DE35" s="37">
        <v>0</v>
      </c>
      <c r="DF35" s="37">
        <v>102195</v>
      </c>
      <c r="DG35" s="37">
        <v>6147799</v>
      </c>
      <c r="DH35" s="37">
        <v>0</v>
      </c>
      <c r="DI35" s="37">
        <v>0</v>
      </c>
      <c r="DJ35" s="37">
        <v>0</v>
      </c>
      <c r="DK35" s="37">
        <v>6147799</v>
      </c>
      <c r="DL35" s="37">
        <v>3559024</v>
      </c>
      <c r="DM35" s="37">
        <v>0</v>
      </c>
      <c r="DN35" s="37">
        <v>2588775</v>
      </c>
      <c r="DO35" s="37">
        <v>2566720</v>
      </c>
      <c r="DP35" s="37">
        <v>666504</v>
      </c>
      <c r="DQ35" s="37">
        <v>3233224</v>
      </c>
      <c r="DR35" s="45">
        <v>203513458</v>
      </c>
      <c r="DS35" s="37">
        <v>22055</v>
      </c>
      <c r="DT35" s="37">
        <v>0</v>
      </c>
      <c r="DU35" s="61">
        <v>6125744</v>
      </c>
      <c r="DV35" s="61">
        <v>784</v>
      </c>
      <c r="DW35" s="61">
        <v>826</v>
      </c>
      <c r="DX35" s="61">
        <v>212.43</v>
      </c>
      <c r="DY35" s="61">
        <v>0</v>
      </c>
      <c r="DZ35" s="61">
        <v>0</v>
      </c>
      <c r="EA35" s="61">
        <v>0</v>
      </c>
      <c r="EB35" s="61">
        <v>6629377</v>
      </c>
      <c r="EC35" s="61">
        <v>16541</v>
      </c>
      <c r="ED35" s="61">
        <v>-6084</v>
      </c>
      <c r="EE35" s="61">
        <v>0</v>
      </c>
      <c r="EF35" s="61">
        <v>0</v>
      </c>
      <c r="EG35" s="61">
        <v>0</v>
      </c>
      <c r="EH35" s="61">
        <v>10457</v>
      </c>
      <c r="EI35" s="61">
        <v>6639834</v>
      </c>
      <c r="EJ35" s="61">
        <v>0</v>
      </c>
      <c r="EK35" s="61">
        <v>0</v>
      </c>
      <c r="EL35" s="61">
        <v>0</v>
      </c>
      <c r="EM35" s="61">
        <v>6639834</v>
      </c>
      <c r="EN35" s="61">
        <v>3983871</v>
      </c>
      <c r="EO35" s="61">
        <v>0</v>
      </c>
      <c r="EP35" s="61">
        <v>2655963</v>
      </c>
      <c r="EQ35" s="61">
        <v>3269</v>
      </c>
      <c r="ER35" s="61">
        <v>2652694</v>
      </c>
      <c r="ES35" s="61">
        <v>2572798</v>
      </c>
      <c r="ET35" s="61">
        <v>663455</v>
      </c>
      <c r="EU35" s="61">
        <v>3236253</v>
      </c>
      <c r="EV35" s="61">
        <v>228112835</v>
      </c>
      <c r="EW35" s="61">
        <v>230400</v>
      </c>
      <c r="EX35" s="61">
        <v>79896</v>
      </c>
      <c r="EY35" s="61">
        <v>0</v>
      </c>
    </row>
    <row r="36" spans="1:155" s="37" customFormat="1" x14ac:dyDescent="0.2">
      <c r="A36" s="105">
        <v>364</v>
      </c>
      <c r="B36" s="49" t="s">
        <v>68</v>
      </c>
      <c r="C36" s="37">
        <v>2301859</v>
      </c>
      <c r="D36" s="37">
        <v>435</v>
      </c>
      <c r="E36" s="37">
        <v>434</v>
      </c>
      <c r="F36" s="37">
        <v>190</v>
      </c>
      <c r="G36" s="37">
        <v>2379188</v>
      </c>
      <c r="H36" s="37">
        <v>1062659</v>
      </c>
      <c r="I36" s="37">
        <v>0</v>
      </c>
      <c r="J36" s="37">
        <v>1316529</v>
      </c>
      <c r="K36" s="37">
        <v>14560</v>
      </c>
      <c r="L36" s="37">
        <f t="shared" si="0"/>
        <v>1331089</v>
      </c>
      <c r="M36" s="47">
        <v>77181862</v>
      </c>
      <c r="N36" s="41">
        <v>0</v>
      </c>
      <c r="O36" s="41">
        <v>0</v>
      </c>
      <c r="P36" s="37">
        <v>2379188</v>
      </c>
      <c r="Q36" s="37">
        <v>434</v>
      </c>
      <c r="R36" s="37">
        <v>428</v>
      </c>
      <c r="S36" s="37">
        <v>194.37</v>
      </c>
      <c r="T36" s="37">
        <v>0</v>
      </c>
      <c r="U36" s="37">
        <v>2429486</v>
      </c>
      <c r="V36" s="37">
        <v>1181012</v>
      </c>
      <c r="W36" s="37">
        <v>1248474</v>
      </c>
      <c r="X36" s="37">
        <v>1248474</v>
      </c>
      <c r="Y36" s="37">
        <v>305.8</v>
      </c>
      <c r="Z36" s="37">
        <v>1248779.8</v>
      </c>
      <c r="AA36" s="46">
        <v>81614237</v>
      </c>
      <c r="AB36" s="37">
        <v>0</v>
      </c>
      <c r="AC36" s="37">
        <v>0</v>
      </c>
      <c r="AD36" s="37">
        <v>2429486</v>
      </c>
      <c r="AE36" s="37">
        <v>428</v>
      </c>
      <c r="AF36" s="37">
        <v>422</v>
      </c>
      <c r="AG36" s="37">
        <v>200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2479828</v>
      </c>
      <c r="AP36" s="37">
        <v>1234088</v>
      </c>
      <c r="AQ36" s="37">
        <v>0</v>
      </c>
      <c r="AR36" s="37">
        <v>1245740</v>
      </c>
      <c r="AS36" s="37">
        <v>1243075</v>
      </c>
      <c r="AT36" s="37">
        <v>0</v>
      </c>
      <c r="AU36" s="37">
        <v>1243075</v>
      </c>
      <c r="AV36" s="45">
        <v>88731701</v>
      </c>
      <c r="AW36" s="37">
        <v>2665</v>
      </c>
      <c r="AX36" s="37">
        <v>0</v>
      </c>
      <c r="AY36" s="37">
        <v>2477163</v>
      </c>
      <c r="AZ36" s="37">
        <v>422</v>
      </c>
      <c r="BA36" s="37">
        <v>420</v>
      </c>
      <c r="BB36" s="37">
        <v>206</v>
      </c>
      <c r="BC36" s="37">
        <v>0</v>
      </c>
      <c r="BD36" s="37">
        <v>0</v>
      </c>
      <c r="BE36" s="37">
        <v>2551941</v>
      </c>
      <c r="BF36" s="37">
        <v>1999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2553940</v>
      </c>
      <c r="BN36" s="37">
        <v>1635632</v>
      </c>
      <c r="BO36" s="37">
        <v>918308</v>
      </c>
      <c r="BP36" s="37">
        <v>918308</v>
      </c>
      <c r="BQ36" s="37">
        <v>0</v>
      </c>
      <c r="BR36" s="37">
        <v>918308</v>
      </c>
      <c r="BS36" s="45">
        <v>90513873</v>
      </c>
      <c r="BT36" s="37">
        <v>0</v>
      </c>
      <c r="BU36" s="37">
        <v>0</v>
      </c>
      <c r="BV36" s="37">
        <v>2553940</v>
      </c>
      <c r="BW36" s="37">
        <v>420</v>
      </c>
      <c r="BX36" s="37">
        <v>416</v>
      </c>
      <c r="BY36" s="37">
        <v>206</v>
      </c>
      <c r="BZ36" s="37">
        <v>0</v>
      </c>
      <c r="CA36" s="37">
        <v>0</v>
      </c>
      <c r="CB36" s="37">
        <v>2615313</v>
      </c>
      <c r="CC36" s="37">
        <v>0</v>
      </c>
      <c r="CD36" s="37">
        <v>0</v>
      </c>
      <c r="CE36" s="37">
        <v>0</v>
      </c>
      <c r="CF36" s="37">
        <v>0</v>
      </c>
      <c r="CG36" s="37">
        <v>0</v>
      </c>
      <c r="CH36" s="37">
        <v>0</v>
      </c>
      <c r="CI36" s="37">
        <v>0</v>
      </c>
      <c r="CJ36" s="37">
        <v>2615313</v>
      </c>
      <c r="CK36" s="37">
        <v>1767484</v>
      </c>
      <c r="CL36" s="37">
        <v>0</v>
      </c>
      <c r="CM36" s="37">
        <v>847829</v>
      </c>
      <c r="CN36" s="37">
        <v>847829</v>
      </c>
      <c r="CO36" s="37">
        <v>0</v>
      </c>
      <c r="CP36" s="37">
        <v>847829</v>
      </c>
      <c r="CQ36" s="45">
        <v>94316989</v>
      </c>
      <c r="CR36" s="37">
        <v>0</v>
      </c>
      <c r="CS36" s="37">
        <v>0</v>
      </c>
      <c r="CT36" s="37">
        <v>2615313</v>
      </c>
      <c r="CU36" s="37">
        <v>416</v>
      </c>
      <c r="CV36" s="37">
        <v>421</v>
      </c>
      <c r="CW36" s="37">
        <v>208.88</v>
      </c>
      <c r="CX36" s="37">
        <v>0</v>
      </c>
      <c r="CY36" s="37">
        <v>0</v>
      </c>
      <c r="CZ36" s="37">
        <v>2734685</v>
      </c>
      <c r="DA36" s="37">
        <v>0</v>
      </c>
      <c r="DB36" s="37">
        <v>0</v>
      </c>
      <c r="DC36" s="37">
        <v>0</v>
      </c>
      <c r="DD36" s="37">
        <v>0</v>
      </c>
      <c r="DE36" s="37">
        <v>0</v>
      </c>
      <c r="DF36" s="37">
        <v>0</v>
      </c>
      <c r="DG36" s="37">
        <v>2734685</v>
      </c>
      <c r="DH36" s="37">
        <v>0</v>
      </c>
      <c r="DI36" s="37">
        <v>0</v>
      </c>
      <c r="DJ36" s="37">
        <v>0</v>
      </c>
      <c r="DK36" s="37">
        <v>2734685</v>
      </c>
      <c r="DL36" s="37">
        <v>1814006</v>
      </c>
      <c r="DM36" s="37">
        <v>0</v>
      </c>
      <c r="DN36" s="37">
        <v>920679</v>
      </c>
      <c r="DO36" s="37">
        <v>920679</v>
      </c>
      <c r="DP36" s="37">
        <v>0</v>
      </c>
      <c r="DQ36" s="37">
        <v>920679</v>
      </c>
      <c r="DR36" s="45">
        <v>99316786</v>
      </c>
      <c r="DS36" s="37">
        <v>0</v>
      </c>
      <c r="DT36" s="37">
        <v>0</v>
      </c>
      <c r="DU36" s="61">
        <v>2734685</v>
      </c>
      <c r="DV36" s="61">
        <v>421</v>
      </c>
      <c r="DW36" s="61">
        <v>418</v>
      </c>
      <c r="DX36" s="61">
        <v>212.43</v>
      </c>
      <c r="DY36" s="61">
        <v>0</v>
      </c>
      <c r="DZ36" s="61">
        <v>0</v>
      </c>
      <c r="EA36" s="61">
        <v>0</v>
      </c>
      <c r="EB36" s="61">
        <v>2803994</v>
      </c>
      <c r="EC36" s="61">
        <v>0</v>
      </c>
      <c r="ED36" s="61">
        <v>0</v>
      </c>
      <c r="EE36" s="61">
        <v>0</v>
      </c>
      <c r="EF36" s="61">
        <v>0</v>
      </c>
      <c r="EG36" s="61">
        <v>0</v>
      </c>
      <c r="EH36" s="61">
        <v>0</v>
      </c>
      <c r="EI36" s="61">
        <v>2803994</v>
      </c>
      <c r="EJ36" s="61">
        <v>0</v>
      </c>
      <c r="EK36" s="61">
        <v>13416</v>
      </c>
      <c r="EL36" s="61">
        <v>13416</v>
      </c>
      <c r="EM36" s="61">
        <v>2817410</v>
      </c>
      <c r="EN36" s="61">
        <v>1903402</v>
      </c>
      <c r="EO36" s="61">
        <v>0</v>
      </c>
      <c r="EP36" s="61">
        <v>914008</v>
      </c>
      <c r="EQ36" s="61">
        <v>1130</v>
      </c>
      <c r="ER36" s="61">
        <v>912878</v>
      </c>
      <c r="ES36" s="61">
        <v>912878</v>
      </c>
      <c r="ET36" s="61">
        <v>308962</v>
      </c>
      <c r="EU36" s="61">
        <v>1221840</v>
      </c>
      <c r="EV36" s="61">
        <v>104747097</v>
      </c>
      <c r="EW36" s="61">
        <v>96900</v>
      </c>
      <c r="EX36" s="61">
        <v>0</v>
      </c>
      <c r="EY36" s="61">
        <v>0</v>
      </c>
    </row>
    <row r="37" spans="1:155" s="37" customFormat="1" x14ac:dyDescent="0.2">
      <c r="A37" s="105">
        <v>413</v>
      </c>
      <c r="B37" s="49" t="s">
        <v>69</v>
      </c>
      <c r="C37" s="37">
        <v>37904094</v>
      </c>
      <c r="D37" s="37">
        <v>6630</v>
      </c>
      <c r="E37" s="37">
        <v>6647</v>
      </c>
      <c r="F37" s="37">
        <v>190</v>
      </c>
      <c r="G37" s="37">
        <v>39264227.82</v>
      </c>
      <c r="H37" s="37">
        <v>26330808</v>
      </c>
      <c r="I37" s="37">
        <v>0</v>
      </c>
      <c r="J37" s="37">
        <v>12927842</v>
      </c>
      <c r="K37" s="37">
        <v>2100400</v>
      </c>
      <c r="L37" s="37">
        <f t="shared" si="0"/>
        <v>15028242</v>
      </c>
      <c r="M37" s="47">
        <v>682447687</v>
      </c>
      <c r="N37" s="41">
        <v>5577.820000000298</v>
      </c>
      <c r="O37" s="41">
        <v>0</v>
      </c>
      <c r="P37" s="37">
        <v>39258650</v>
      </c>
      <c r="Q37" s="37">
        <v>6647</v>
      </c>
      <c r="R37" s="37">
        <v>6663</v>
      </c>
      <c r="S37" s="37">
        <v>194.37</v>
      </c>
      <c r="T37" s="37">
        <v>190610</v>
      </c>
      <c r="U37" s="37">
        <v>40838841</v>
      </c>
      <c r="V37" s="37">
        <v>28908791</v>
      </c>
      <c r="W37" s="37">
        <v>11930050</v>
      </c>
      <c r="X37" s="37">
        <v>11923340</v>
      </c>
      <c r="Y37" s="37">
        <v>2581673</v>
      </c>
      <c r="Z37" s="37">
        <v>14505013</v>
      </c>
      <c r="AA37" s="46">
        <v>734874924</v>
      </c>
      <c r="AB37" s="37">
        <v>6710</v>
      </c>
      <c r="AC37" s="37">
        <v>0</v>
      </c>
      <c r="AD37" s="37">
        <v>40832131</v>
      </c>
      <c r="AE37" s="37">
        <v>6663</v>
      </c>
      <c r="AF37" s="37">
        <v>6675</v>
      </c>
      <c r="AG37" s="37">
        <v>200</v>
      </c>
      <c r="AH37" s="37">
        <v>0</v>
      </c>
      <c r="AI37" s="37">
        <v>5033</v>
      </c>
      <c r="AJ37" s="37">
        <v>276249</v>
      </c>
      <c r="AK37" s="37">
        <v>0</v>
      </c>
      <c r="AL37" s="37">
        <v>0</v>
      </c>
      <c r="AM37" s="37">
        <v>0</v>
      </c>
      <c r="AN37" s="37">
        <v>276249</v>
      </c>
      <c r="AO37" s="37">
        <v>42521950</v>
      </c>
      <c r="AP37" s="37">
        <v>31181978</v>
      </c>
      <c r="AQ37" s="37">
        <v>0</v>
      </c>
      <c r="AR37" s="37">
        <v>11339972</v>
      </c>
      <c r="AS37" s="37">
        <v>11339972</v>
      </c>
      <c r="AT37" s="37">
        <v>2522699.65</v>
      </c>
      <c r="AU37" s="37">
        <v>13862671.65</v>
      </c>
      <c r="AV37" s="45">
        <v>767661970</v>
      </c>
      <c r="AW37" s="37">
        <v>0</v>
      </c>
      <c r="AX37" s="37">
        <v>0</v>
      </c>
      <c r="AY37" s="37">
        <v>42521950</v>
      </c>
      <c r="AZ37" s="37">
        <v>6675</v>
      </c>
      <c r="BA37" s="37">
        <v>6674</v>
      </c>
      <c r="BB37" s="37">
        <v>206</v>
      </c>
      <c r="BC37" s="37">
        <v>0</v>
      </c>
      <c r="BD37" s="37">
        <v>0</v>
      </c>
      <c r="BE37" s="37">
        <v>43890426</v>
      </c>
      <c r="BF37" s="37">
        <v>0</v>
      </c>
      <c r="BG37" s="37">
        <v>-87003</v>
      </c>
      <c r="BH37" s="37">
        <v>0</v>
      </c>
      <c r="BI37" s="37">
        <v>0</v>
      </c>
      <c r="BJ37" s="37">
        <v>0</v>
      </c>
      <c r="BK37" s="37">
        <v>0</v>
      </c>
      <c r="BL37" s="37">
        <v>-87003</v>
      </c>
      <c r="BM37" s="37">
        <v>43803423</v>
      </c>
      <c r="BN37" s="37">
        <v>34686059</v>
      </c>
      <c r="BO37" s="37">
        <v>9117364</v>
      </c>
      <c r="BP37" s="37">
        <v>9093809</v>
      </c>
      <c r="BQ37" s="37">
        <v>2500000</v>
      </c>
      <c r="BR37" s="37">
        <v>11593809</v>
      </c>
      <c r="BS37" s="45">
        <v>857386659</v>
      </c>
      <c r="BT37" s="37">
        <v>23555</v>
      </c>
      <c r="BU37" s="37">
        <v>0</v>
      </c>
      <c r="BV37" s="37">
        <v>43779868</v>
      </c>
      <c r="BW37" s="37">
        <v>6674</v>
      </c>
      <c r="BX37" s="37">
        <v>6625</v>
      </c>
      <c r="BY37" s="37">
        <v>206</v>
      </c>
      <c r="BZ37" s="37">
        <v>0</v>
      </c>
      <c r="CA37" s="37">
        <v>0</v>
      </c>
      <c r="CB37" s="37">
        <v>44823160</v>
      </c>
      <c r="CC37" s="37">
        <v>17666</v>
      </c>
      <c r="CD37" s="37">
        <v>-11839</v>
      </c>
      <c r="CE37" s="37">
        <v>0</v>
      </c>
      <c r="CF37" s="37">
        <v>0</v>
      </c>
      <c r="CG37" s="37">
        <v>0</v>
      </c>
      <c r="CH37" s="37">
        <v>0</v>
      </c>
      <c r="CI37" s="37">
        <v>-11839</v>
      </c>
      <c r="CJ37" s="37">
        <v>44828987</v>
      </c>
      <c r="CK37" s="37">
        <v>35193520</v>
      </c>
      <c r="CL37" s="37">
        <v>0</v>
      </c>
      <c r="CM37" s="37">
        <v>9635467</v>
      </c>
      <c r="CN37" s="37">
        <v>9635465</v>
      </c>
      <c r="CO37" s="37">
        <v>2450000</v>
      </c>
      <c r="CP37" s="37">
        <v>12085465</v>
      </c>
      <c r="CQ37" s="45">
        <v>920378531</v>
      </c>
      <c r="CR37" s="37">
        <v>2</v>
      </c>
      <c r="CS37" s="37">
        <v>0</v>
      </c>
      <c r="CT37" s="37">
        <v>44828985</v>
      </c>
      <c r="CU37" s="37">
        <v>6625</v>
      </c>
      <c r="CV37" s="37">
        <v>6542</v>
      </c>
      <c r="CW37" s="37">
        <v>208.88</v>
      </c>
      <c r="CX37" s="37">
        <v>0</v>
      </c>
      <c r="CY37" s="37">
        <v>0</v>
      </c>
      <c r="CZ37" s="37">
        <v>45633852</v>
      </c>
      <c r="DA37" s="37">
        <v>2</v>
      </c>
      <c r="DB37" s="37">
        <v>0</v>
      </c>
      <c r="DC37" s="37">
        <v>0</v>
      </c>
      <c r="DD37" s="37">
        <v>0</v>
      </c>
      <c r="DE37" s="37">
        <v>0</v>
      </c>
      <c r="DF37" s="37">
        <v>2</v>
      </c>
      <c r="DG37" s="37">
        <v>45633854</v>
      </c>
      <c r="DH37" s="37">
        <v>432482</v>
      </c>
      <c r="DI37" s="37">
        <v>0</v>
      </c>
      <c r="DJ37" s="37">
        <v>432482</v>
      </c>
      <c r="DK37" s="37">
        <v>46066336</v>
      </c>
      <c r="DL37" s="37">
        <v>35892943</v>
      </c>
      <c r="DM37" s="37">
        <v>0</v>
      </c>
      <c r="DN37" s="37">
        <v>10173393</v>
      </c>
      <c r="DO37" s="37">
        <v>10166418</v>
      </c>
      <c r="DP37" s="37">
        <v>2576187.14</v>
      </c>
      <c r="DQ37" s="37">
        <v>12742605.140000001</v>
      </c>
      <c r="DR37" s="45">
        <v>994710511</v>
      </c>
      <c r="DS37" s="37">
        <v>6975</v>
      </c>
      <c r="DT37" s="37">
        <v>0</v>
      </c>
      <c r="DU37" s="61">
        <v>45633854</v>
      </c>
      <c r="DV37" s="61">
        <v>6542</v>
      </c>
      <c r="DW37" s="61">
        <v>6530</v>
      </c>
      <c r="DX37" s="61">
        <v>212.43</v>
      </c>
      <c r="DY37" s="61">
        <v>0</v>
      </c>
      <c r="DZ37" s="61">
        <v>0</v>
      </c>
      <c r="EA37" s="61">
        <v>0</v>
      </c>
      <c r="EB37" s="61">
        <v>46937314</v>
      </c>
      <c r="EC37" s="61">
        <v>0</v>
      </c>
      <c r="ED37" s="61">
        <v>0</v>
      </c>
      <c r="EE37" s="61">
        <v>0</v>
      </c>
      <c r="EF37" s="61">
        <v>0</v>
      </c>
      <c r="EG37" s="61">
        <v>0</v>
      </c>
      <c r="EH37" s="61">
        <v>0</v>
      </c>
      <c r="EI37" s="61">
        <v>46937314</v>
      </c>
      <c r="EJ37" s="61">
        <v>0</v>
      </c>
      <c r="EK37" s="61">
        <v>64692</v>
      </c>
      <c r="EL37" s="61">
        <v>64692</v>
      </c>
      <c r="EM37" s="61">
        <v>47002006</v>
      </c>
      <c r="EN37" s="61">
        <v>36830578</v>
      </c>
      <c r="EO37" s="61">
        <v>0</v>
      </c>
      <c r="EP37" s="61">
        <v>10171428</v>
      </c>
      <c r="EQ37" s="61">
        <v>100558</v>
      </c>
      <c r="ER37" s="61">
        <v>10070870</v>
      </c>
      <c r="ES37" s="61">
        <v>10015441</v>
      </c>
      <c r="ET37" s="61">
        <v>2550217</v>
      </c>
      <c r="EU37" s="61">
        <v>12565658</v>
      </c>
      <c r="EV37" s="61">
        <v>1037364479</v>
      </c>
      <c r="EW37" s="61">
        <v>8301600</v>
      </c>
      <c r="EX37" s="61">
        <v>55429</v>
      </c>
      <c r="EY37" s="61">
        <v>0</v>
      </c>
    </row>
    <row r="38" spans="1:155" s="37" customFormat="1" x14ac:dyDescent="0.2">
      <c r="A38" s="105">
        <v>422</v>
      </c>
      <c r="B38" s="49" t="s">
        <v>70</v>
      </c>
      <c r="C38" s="37">
        <v>5731898</v>
      </c>
      <c r="D38" s="37">
        <v>952</v>
      </c>
      <c r="E38" s="37">
        <v>971</v>
      </c>
      <c r="F38" s="37">
        <v>193</v>
      </c>
      <c r="G38" s="37">
        <v>6033794</v>
      </c>
      <c r="H38" s="37">
        <v>2831115</v>
      </c>
      <c r="I38" s="37">
        <v>0</v>
      </c>
      <c r="J38" s="37">
        <v>3203649</v>
      </c>
      <c r="K38" s="37">
        <v>295598</v>
      </c>
      <c r="L38" s="37">
        <f t="shared" si="0"/>
        <v>3499247</v>
      </c>
      <c r="M38" s="47">
        <v>157649392</v>
      </c>
      <c r="N38" s="41">
        <v>0</v>
      </c>
      <c r="O38" s="41">
        <v>970</v>
      </c>
      <c r="P38" s="37">
        <v>6033794</v>
      </c>
      <c r="Q38" s="37">
        <v>971</v>
      </c>
      <c r="R38" s="37">
        <v>1006</v>
      </c>
      <c r="S38" s="37">
        <v>194.37</v>
      </c>
      <c r="T38" s="37">
        <v>0</v>
      </c>
      <c r="U38" s="37">
        <v>6446820</v>
      </c>
      <c r="V38" s="37">
        <v>3400705</v>
      </c>
      <c r="W38" s="37">
        <v>3046115</v>
      </c>
      <c r="X38" s="37">
        <v>3050387</v>
      </c>
      <c r="Y38" s="37">
        <v>247487.83</v>
      </c>
      <c r="Z38" s="37">
        <v>3297874.83</v>
      </c>
      <c r="AA38" s="46">
        <v>175996090</v>
      </c>
      <c r="AB38" s="37">
        <v>0</v>
      </c>
      <c r="AC38" s="37">
        <v>4272</v>
      </c>
      <c r="AD38" s="37">
        <v>6446820</v>
      </c>
      <c r="AE38" s="37">
        <v>1006</v>
      </c>
      <c r="AF38" s="37">
        <v>1038</v>
      </c>
      <c r="AG38" s="37">
        <v>200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6859488</v>
      </c>
      <c r="AP38" s="37">
        <v>3656660</v>
      </c>
      <c r="AQ38" s="37">
        <v>0</v>
      </c>
      <c r="AR38" s="37">
        <v>3202828</v>
      </c>
      <c r="AS38" s="37">
        <v>3201012</v>
      </c>
      <c r="AT38" s="37">
        <v>200556</v>
      </c>
      <c r="AU38" s="37">
        <v>3401568</v>
      </c>
      <c r="AV38" s="45">
        <v>194651884</v>
      </c>
      <c r="AW38" s="37">
        <v>1816</v>
      </c>
      <c r="AX38" s="37">
        <v>0</v>
      </c>
      <c r="AY38" s="37">
        <v>6857672</v>
      </c>
      <c r="AZ38" s="37">
        <v>1038</v>
      </c>
      <c r="BA38" s="37">
        <v>1050</v>
      </c>
      <c r="BB38" s="37">
        <v>206</v>
      </c>
      <c r="BC38" s="37">
        <v>0</v>
      </c>
      <c r="BD38" s="37">
        <v>0</v>
      </c>
      <c r="BE38" s="37">
        <v>7153251</v>
      </c>
      <c r="BF38" s="37">
        <v>1362</v>
      </c>
      <c r="BG38" s="37">
        <v>53813</v>
      </c>
      <c r="BH38" s="37">
        <v>0</v>
      </c>
      <c r="BI38" s="37">
        <v>0</v>
      </c>
      <c r="BJ38" s="37">
        <v>0</v>
      </c>
      <c r="BK38" s="37">
        <v>0</v>
      </c>
      <c r="BL38" s="37">
        <v>53813</v>
      </c>
      <c r="BM38" s="37">
        <v>7208426</v>
      </c>
      <c r="BN38" s="37">
        <v>4572812</v>
      </c>
      <c r="BO38" s="37">
        <v>2635614</v>
      </c>
      <c r="BP38" s="37">
        <v>2635614</v>
      </c>
      <c r="BQ38" s="37">
        <v>136657</v>
      </c>
      <c r="BR38" s="37">
        <v>2772271</v>
      </c>
      <c r="BS38" s="45">
        <v>221531453</v>
      </c>
      <c r="BT38" s="37">
        <v>0</v>
      </c>
      <c r="BU38" s="37">
        <v>0</v>
      </c>
      <c r="BV38" s="37">
        <v>7208426</v>
      </c>
      <c r="BW38" s="37">
        <v>1050</v>
      </c>
      <c r="BX38" s="37">
        <v>1041</v>
      </c>
      <c r="BY38" s="37">
        <v>206</v>
      </c>
      <c r="BZ38" s="37">
        <v>0</v>
      </c>
      <c r="CA38" s="37">
        <v>0</v>
      </c>
      <c r="CB38" s="37">
        <v>7361088</v>
      </c>
      <c r="CC38" s="37">
        <v>0</v>
      </c>
      <c r="CD38" s="37">
        <v>-241</v>
      </c>
      <c r="CE38" s="37">
        <v>0</v>
      </c>
      <c r="CF38" s="37">
        <v>0</v>
      </c>
      <c r="CG38" s="37">
        <v>0</v>
      </c>
      <c r="CH38" s="37">
        <v>0</v>
      </c>
      <c r="CI38" s="37">
        <v>-241</v>
      </c>
      <c r="CJ38" s="37">
        <v>7360847</v>
      </c>
      <c r="CK38" s="37">
        <v>4636307</v>
      </c>
      <c r="CL38" s="37">
        <v>0</v>
      </c>
      <c r="CM38" s="37">
        <v>2724540</v>
      </c>
      <c r="CN38" s="37">
        <v>2724540</v>
      </c>
      <c r="CO38" s="37">
        <v>517955</v>
      </c>
      <c r="CP38" s="37">
        <v>3242495</v>
      </c>
      <c r="CQ38" s="45">
        <v>247296535</v>
      </c>
      <c r="CR38" s="37">
        <v>0</v>
      </c>
      <c r="CS38" s="37">
        <v>0</v>
      </c>
      <c r="CT38" s="37">
        <v>7360847</v>
      </c>
      <c r="CU38" s="37">
        <v>1041</v>
      </c>
      <c r="CV38" s="37">
        <v>1043</v>
      </c>
      <c r="CW38" s="37">
        <v>208.88</v>
      </c>
      <c r="CX38" s="37">
        <v>0</v>
      </c>
      <c r="CY38" s="37">
        <v>0</v>
      </c>
      <c r="CZ38" s="37">
        <v>7592852</v>
      </c>
      <c r="DA38" s="37">
        <v>0</v>
      </c>
      <c r="DB38" s="37">
        <v>0</v>
      </c>
      <c r="DC38" s="37">
        <v>0</v>
      </c>
      <c r="DD38" s="37">
        <v>0</v>
      </c>
      <c r="DE38" s="37">
        <v>0</v>
      </c>
      <c r="DF38" s="37">
        <v>0</v>
      </c>
      <c r="DG38" s="37">
        <v>7592852</v>
      </c>
      <c r="DH38" s="37">
        <v>0</v>
      </c>
      <c r="DI38" s="37">
        <v>0</v>
      </c>
      <c r="DJ38" s="37">
        <v>0</v>
      </c>
      <c r="DK38" s="37">
        <v>7592852</v>
      </c>
      <c r="DL38" s="37">
        <v>4497098</v>
      </c>
      <c r="DM38" s="37">
        <v>0</v>
      </c>
      <c r="DN38" s="37">
        <v>3095754</v>
      </c>
      <c r="DO38" s="37">
        <v>3095754</v>
      </c>
      <c r="DP38" s="37">
        <v>680227</v>
      </c>
      <c r="DQ38" s="37">
        <v>3775981</v>
      </c>
      <c r="DR38" s="45">
        <v>269775012</v>
      </c>
      <c r="DS38" s="37">
        <v>0</v>
      </c>
      <c r="DT38" s="37">
        <v>0</v>
      </c>
      <c r="DU38" s="61">
        <v>7592852</v>
      </c>
      <c r="DV38" s="61">
        <v>1043</v>
      </c>
      <c r="DW38" s="61">
        <v>1043</v>
      </c>
      <c r="DX38" s="61">
        <v>212.43</v>
      </c>
      <c r="DY38" s="61">
        <v>0</v>
      </c>
      <c r="DZ38" s="61">
        <v>0</v>
      </c>
      <c r="EA38" s="61">
        <v>0</v>
      </c>
      <c r="EB38" s="61">
        <v>7814417</v>
      </c>
      <c r="EC38" s="61">
        <v>0</v>
      </c>
      <c r="ED38" s="61">
        <v>0</v>
      </c>
      <c r="EE38" s="61">
        <v>0</v>
      </c>
      <c r="EF38" s="61">
        <v>0</v>
      </c>
      <c r="EG38" s="61">
        <v>0</v>
      </c>
      <c r="EH38" s="61">
        <v>0</v>
      </c>
      <c r="EI38" s="61">
        <v>7814417</v>
      </c>
      <c r="EJ38" s="61">
        <v>0</v>
      </c>
      <c r="EK38" s="61">
        <v>0</v>
      </c>
      <c r="EL38" s="61">
        <v>0</v>
      </c>
      <c r="EM38" s="61">
        <v>7814417</v>
      </c>
      <c r="EN38" s="61">
        <v>4899462</v>
      </c>
      <c r="EO38" s="61">
        <v>0</v>
      </c>
      <c r="EP38" s="61">
        <v>2914955</v>
      </c>
      <c r="EQ38" s="61">
        <v>5533</v>
      </c>
      <c r="ER38" s="61">
        <v>2909422</v>
      </c>
      <c r="ES38" s="61">
        <v>2917153</v>
      </c>
      <c r="ET38" s="61">
        <v>834600</v>
      </c>
      <c r="EU38" s="61">
        <v>3751753</v>
      </c>
      <c r="EV38" s="61">
        <v>280524962</v>
      </c>
      <c r="EW38" s="61">
        <v>413700</v>
      </c>
      <c r="EX38" s="61">
        <v>0</v>
      </c>
      <c r="EY38" s="61">
        <v>7731</v>
      </c>
    </row>
    <row r="39" spans="1:155" s="37" customFormat="1" x14ac:dyDescent="0.2">
      <c r="A39" s="105">
        <v>427</v>
      </c>
      <c r="B39" s="49" t="s">
        <v>71</v>
      </c>
      <c r="C39" s="37">
        <v>1930267</v>
      </c>
      <c r="D39" s="37">
        <v>336</v>
      </c>
      <c r="E39" s="37">
        <v>327</v>
      </c>
      <c r="F39" s="37">
        <v>190</v>
      </c>
      <c r="G39" s="37">
        <v>1940745</v>
      </c>
      <c r="H39" s="37">
        <v>1402709</v>
      </c>
      <c r="I39" s="37">
        <v>0</v>
      </c>
      <c r="J39" s="37">
        <v>538036</v>
      </c>
      <c r="K39" s="37">
        <v>95300</v>
      </c>
      <c r="L39" s="37">
        <f t="shared" si="0"/>
        <v>633336</v>
      </c>
      <c r="M39" s="47">
        <v>30463668</v>
      </c>
      <c r="N39" s="41">
        <v>0</v>
      </c>
      <c r="O39" s="41">
        <v>0</v>
      </c>
      <c r="P39" s="37">
        <v>1940745</v>
      </c>
      <c r="Q39" s="37">
        <v>327</v>
      </c>
      <c r="R39" s="37">
        <v>325</v>
      </c>
      <c r="S39" s="37">
        <v>194.37</v>
      </c>
      <c r="T39" s="37">
        <v>0</v>
      </c>
      <c r="U39" s="37">
        <v>1992045</v>
      </c>
      <c r="V39" s="37">
        <v>1474514</v>
      </c>
      <c r="W39" s="37">
        <v>517531</v>
      </c>
      <c r="X39" s="37">
        <v>517531</v>
      </c>
      <c r="Y39" s="37">
        <v>51403</v>
      </c>
      <c r="Z39" s="37">
        <v>568934</v>
      </c>
      <c r="AA39" s="46">
        <v>32513380</v>
      </c>
      <c r="AB39" s="37">
        <v>0</v>
      </c>
      <c r="AC39" s="37">
        <v>0</v>
      </c>
      <c r="AD39" s="37">
        <v>1992045</v>
      </c>
      <c r="AE39" s="37">
        <v>325</v>
      </c>
      <c r="AF39" s="37">
        <v>321</v>
      </c>
      <c r="AG39" s="37">
        <v>200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2031728</v>
      </c>
      <c r="AP39" s="37">
        <v>1533311</v>
      </c>
      <c r="AQ39" s="37">
        <v>0</v>
      </c>
      <c r="AR39" s="37">
        <v>498417</v>
      </c>
      <c r="AS39" s="37">
        <v>498417</v>
      </c>
      <c r="AT39" s="37">
        <v>49518</v>
      </c>
      <c r="AU39" s="37">
        <v>547935</v>
      </c>
      <c r="AV39" s="45">
        <v>35020296</v>
      </c>
      <c r="AW39" s="37">
        <v>0</v>
      </c>
      <c r="AX39" s="37">
        <v>0</v>
      </c>
      <c r="AY39" s="37">
        <v>2031728</v>
      </c>
      <c r="AZ39" s="37">
        <v>321</v>
      </c>
      <c r="BA39" s="37">
        <v>320</v>
      </c>
      <c r="BB39" s="37">
        <v>206</v>
      </c>
      <c r="BC39" s="37">
        <v>0</v>
      </c>
      <c r="BD39" s="37">
        <v>0</v>
      </c>
      <c r="BE39" s="37">
        <v>2091318</v>
      </c>
      <c r="BF39" s="37">
        <v>0</v>
      </c>
      <c r="BG39" s="37">
        <v>0</v>
      </c>
      <c r="BH39" s="37">
        <v>0</v>
      </c>
      <c r="BI39" s="37">
        <v>0</v>
      </c>
      <c r="BJ39" s="37">
        <v>0</v>
      </c>
      <c r="BK39" s="37">
        <v>0</v>
      </c>
      <c r="BL39" s="37">
        <v>0</v>
      </c>
      <c r="BM39" s="37">
        <v>2091318</v>
      </c>
      <c r="BN39" s="37">
        <v>1652694</v>
      </c>
      <c r="BO39" s="37">
        <v>438624</v>
      </c>
      <c r="BP39" s="37">
        <v>438624</v>
      </c>
      <c r="BQ39" s="37">
        <v>46750</v>
      </c>
      <c r="BR39" s="37">
        <v>485374</v>
      </c>
      <c r="BS39" s="45">
        <v>37345039</v>
      </c>
      <c r="BT39" s="37">
        <v>0</v>
      </c>
      <c r="BU39" s="37">
        <v>0</v>
      </c>
      <c r="BV39" s="37">
        <v>2091318</v>
      </c>
      <c r="BW39" s="37">
        <v>320</v>
      </c>
      <c r="BX39" s="37">
        <v>320</v>
      </c>
      <c r="BY39" s="37">
        <v>206</v>
      </c>
      <c r="BZ39" s="37">
        <v>0</v>
      </c>
      <c r="CA39" s="37">
        <v>0</v>
      </c>
      <c r="CB39" s="37">
        <v>2157238</v>
      </c>
      <c r="CC39" s="37">
        <v>0</v>
      </c>
      <c r="CD39" s="37">
        <v>0</v>
      </c>
      <c r="CE39" s="37">
        <v>0</v>
      </c>
      <c r="CF39" s="37">
        <v>0</v>
      </c>
      <c r="CG39" s="37">
        <v>0</v>
      </c>
      <c r="CH39" s="37">
        <v>0</v>
      </c>
      <c r="CI39" s="37">
        <v>0</v>
      </c>
      <c r="CJ39" s="37">
        <v>2157238</v>
      </c>
      <c r="CK39" s="37">
        <v>1768403</v>
      </c>
      <c r="CL39" s="37">
        <v>0</v>
      </c>
      <c r="CM39" s="37">
        <v>388835</v>
      </c>
      <c r="CN39" s="37">
        <v>388835</v>
      </c>
      <c r="CO39" s="37">
        <v>45698</v>
      </c>
      <c r="CP39" s="37">
        <v>434533</v>
      </c>
      <c r="CQ39" s="45">
        <v>39191290</v>
      </c>
      <c r="CR39" s="37">
        <v>0</v>
      </c>
      <c r="CS39" s="37">
        <v>0</v>
      </c>
      <c r="CT39" s="37">
        <v>2157238</v>
      </c>
      <c r="CU39" s="37">
        <v>320</v>
      </c>
      <c r="CV39" s="37">
        <v>318</v>
      </c>
      <c r="CW39" s="37">
        <v>208.88</v>
      </c>
      <c r="CX39" s="37">
        <v>0</v>
      </c>
      <c r="CY39" s="37">
        <v>0</v>
      </c>
      <c r="CZ39" s="37">
        <v>2210180</v>
      </c>
      <c r="DA39" s="37">
        <v>0</v>
      </c>
      <c r="DB39" s="37">
        <v>0</v>
      </c>
      <c r="DC39" s="37">
        <v>0</v>
      </c>
      <c r="DD39" s="37">
        <v>0</v>
      </c>
      <c r="DE39" s="37">
        <v>0</v>
      </c>
      <c r="DF39" s="37">
        <v>0</v>
      </c>
      <c r="DG39" s="37">
        <v>2210180</v>
      </c>
      <c r="DH39" s="37">
        <v>13901</v>
      </c>
      <c r="DI39" s="37">
        <v>0</v>
      </c>
      <c r="DJ39" s="37">
        <v>13901</v>
      </c>
      <c r="DK39" s="37">
        <v>2224081</v>
      </c>
      <c r="DL39" s="37">
        <v>1782994</v>
      </c>
      <c r="DM39" s="37">
        <v>0</v>
      </c>
      <c r="DN39" s="37">
        <v>441087</v>
      </c>
      <c r="DO39" s="37">
        <v>441087</v>
      </c>
      <c r="DP39" s="37">
        <v>0</v>
      </c>
      <c r="DQ39" s="37">
        <v>441087</v>
      </c>
      <c r="DR39" s="45">
        <v>42696286</v>
      </c>
      <c r="DS39" s="37">
        <v>0</v>
      </c>
      <c r="DT39" s="37">
        <v>0</v>
      </c>
      <c r="DU39" s="61">
        <v>2210180</v>
      </c>
      <c r="DV39" s="61">
        <v>318</v>
      </c>
      <c r="DW39" s="61">
        <v>311</v>
      </c>
      <c r="DX39" s="61">
        <v>212.43</v>
      </c>
      <c r="DY39" s="61">
        <v>0</v>
      </c>
      <c r="DZ39" s="61">
        <v>0</v>
      </c>
      <c r="EA39" s="61">
        <v>0</v>
      </c>
      <c r="EB39" s="61">
        <v>2227593</v>
      </c>
      <c r="EC39" s="61">
        <v>0</v>
      </c>
      <c r="ED39" s="61">
        <v>0</v>
      </c>
      <c r="EE39" s="61">
        <v>0</v>
      </c>
      <c r="EF39" s="61">
        <v>0</v>
      </c>
      <c r="EG39" s="61">
        <v>0</v>
      </c>
      <c r="EH39" s="61">
        <v>0</v>
      </c>
      <c r="EI39" s="61">
        <v>2227593</v>
      </c>
      <c r="EJ39" s="61">
        <v>0</v>
      </c>
      <c r="EK39" s="61">
        <v>35813</v>
      </c>
      <c r="EL39" s="61">
        <v>35813</v>
      </c>
      <c r="EM39" s="61">
        <v>2263406</v>
      </c>
      <c r="EN39" s="61">
        <v>1775788</v>
      </c>
      <c r="EO39" s="61">
        <v>0</v>
      </c>
      <c r="EP39" s="61">
        <v>487618</v>
      </c>
      <c r="EQ39" s="61">
        <v>282</v>
      </c>
      <c r="ER39" s="61">
        <v>487336</v>
      </c>
      <c r="ES39" s="61">
        <v>487336</v>
      </c>
      <c r="ET39" s="61">
        <v>0</v>
      </c>
      <c r="EU39" s="61">
        <v>487336</v>
      </c>
      <c r="EV39" s="61">
        <v>46146531</v>
      </c>
      <c r="EW39" s="61">
        <v>26700</v>
      </c>
      <c r="EX39" s="61">
        <v>0</v>
      </c>
      <c r="EY39" s="61">
        <v>0</v>
      </c>
    </row>
    <row r="40" spans="1:155" s="37" customFormat="1" x14ac:dyDescent="0.2">
      <c r="A40" s="105">
        <v>434</v>
      </c>
      <c r="B40" s="49" t="s">
        <v>72</v>
      </c>
      <c r="C40" s="37">
        <v>7407367.4199999999</v>
      </c>
      <c r="D40" s="37">
        <v>1650</v>
      </c>
      <c r="E40" s="37">
        <v>1722</v>
      </c>
      <c r="F40" s="37">
        <v>190</v>
      </c>
      <c r="G40" s="37">
        <v>8057771.8200000003</v>
      </c>
      <c r="H40" s="37">
        <v>4248924</v>
      </c>
      <c r="I40" s="37">
        <v>0</v>
      </c>
      <c r="J40" s="37">
        <v>3808314</v>
      </c>
      <c r="K40" s="37">
        <v>201617.14</v>
      </c>
      <c r="L40" s="37">
        <f t="shared" si="0"/>
        <v>4009931.14</v>
      </c>
      <c r="M40" s="47">
        <v>251647506</v>
      </c>
      <c r="N40" s="41">
        <v>533.82000000029802</v>
      </c>
      <c r="O40" s="41">
        <v>0</v>
      </c>
      <c r="P40" s="37">
        <v>8057238</v>
      </c>
      <c r="Q40" s="37">
        <v>1722</v>
      </c>
      <c r="R40" s="37">
        <v>1761</v>
      </c>
      <c r="S40" s="37">
        <v>194.37</v>
      </c>
      <c r="T40" s="37">
        <v>0</v>
      </c>
      <c r="U40" s="37">
        <v>8582005</v>
      </c>
      <c r="V40" s="37">
        <v>4757169</v>
      </c>
      <c r="W40" s="37">
        <v>3824836</v>
      </c>
      <c r="X40" s="37">
        <v>3819944</v>
      </c>
      <c r="Y40" s="37">
        <v>505824</v>
      </c>
      <c r="Z40" s="37">
        <v>4325768</v>
      </c>
      <c r="AA40" s="46">
        <v>270215550</v>
      </c>
      <c r="AB40" s="37">
        <v>4892</v>
      </c>
      <c r="AC40" s="37">
        <v>0</v>
      </c>
      <c r="AD40" s="37">
        <v>8577113</v>
      </c>
      <c r="AE40" s="37">
        <v>1761</v>
      </c>
      <c r="AF40" s="37">
        <v>1783</v>
      </c>
      <c r="AG40" s="37">
        <v>200</v>
      </c>
      <c r="AH40" s="37">
        <v>229.41</v>
      </c>
      <c r="AI40" s="37">
        <v>3669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9453569</v>
      </c>
      <c r="AP40" s="37">
        <v>5667446</v>
      </c>
      <c r="AQ40" s="37">
        <v>0</v>
      </c>
      <c r="AR40" s="37">
        <v>3786123</v>
      </c>
      <c r="AS40" s="37">
        <v>3669995</v>
      </c>
      <c r="AT40" s="37">
        <v>982629</v>
      </c>
      <c r="AU40" s="37">
        <v>4652624</v>
      </c>
      <c r="AV40" s="45">
        <v>294316708</v>
      </c>
      <c r="AW40" s="37">
        <v>116128</v>
      </c>
      <c r="AX40" s="37">
        <v>0</v>
      </c>
      <c r="AY40" s="37">
        <v>9337441</v>
      </c>
      <c r="AZ40" s="37">
        <v>1783</v>
      </c>
      <c r="BA40" s="37">
        <v>1804</v>
      </c>
      <c r="BB40" s="37">
        <v>206</v>
      </c>
      <c r="BC40" s="37">
        <v>157.07</v>
      </c>
      <c r="BD40" s="37">
        <v>283354</v>
      </c>
      <c r="BE40" s="37">
        <v>10102400</v>
      </c>
      <c r="BF40" s="37">
        <v>87096</v>
      </c>
      <c r="BG40" s="37">
        <v>-2191</v>
      </c>
      <c r="BH40" s="37">
        <v>0</v>
      </c>
      <c r="BI40" s="37">
        <v>0</v>
      </c>
      <c r="BJ40" s="37">
        <v>0</v>
      </c>
      <c r="BK40" s="37">
        <v>0</v>
      </c>
      <c r="BL40" s="37">
        <v>-2191</v>
      </c>
      <c r="BM40" s="37">
        <v>10187305</v>
      </c>
      <c r="BN40" s="37">
        <v>7677341</v>
      </c>
      <c r="BO40" s="37">
        <v>2509964</v>
      </c>
      <c r="BP40" s="37">
        <v>2489555</v>
      </c>
      <c r="BQ40" s="37">
        <v>1253294</v>
      </c>
      <c r="BR40" s="37">
        <v>3742849</v>
      </c>
      <c r="BS40" s="45">
        <v>314446340</v>
      </c>
      <c r="BT40" s="37">
        <v>20409</v>
      </c>
      <c r="BU40" s="37">
        <v>0</v>
      </c>
      <c r="BV40" s="37">
        <v>10166896</v>
      </c>
      <c r="BW40" s="37">
        <v>1804</v>
      </c>
      <c r="BX40" s="37">
        <v>1832</v>
      </c>
      <c r="BY40" s="37">
        <v>206</v>
      </c>
      <c r="BZ40" s="37">
        <v>58.25</v>
      </c>
      <c r="CA40" s="37">
        <v>106714</v>
      </c>
      <c r="CB40" s="37">
        <v>10808800</v>
      </c>
      <c r="CC40" s="37">
        <v>15307</v>
      </c>
      <c r="CD40" s="37">
        <v>78903</v>
      </c>
      <c r="CE40" s="37">
        <v>0</v>
      </c>
      <c r="CF40" s="37">
        <v>0</v>
      </c>
      <c r="CG40" s="37">
        <v>0</v>
      </c>
      <c r="CH40" s="37">
        <v>0</v>
      </c>
      <c r="CI40" s="37">
        <v>78903</v>
      </c>
      <c r="CJ40" s="37">
        <v>10903010</v>
      </c>
      <c r="CK40" s="37">
        <v>8309194</v>
      </c>
      <c r="CL40" s="37">
        <v>0</v>
      </c>
      <c r="CM40" s="37">
        <v>2593816</v>
      </c>
      <c r="CN40" s="37">
        <v>2573816</v>
      </c>
      <c r="CO40" s="37">
        <v>1279883</v>
      </c>
      <c r="CP40" s="37">
        <v>3853699</v>
      </c>
      <c r="CQ40" s="45">
        <v>345332686</v>
      </c>
      <c r="CR40" s="37">
        <v>20000</v>
      </c>
      <c r="CS40" s="37">
        <v>0</v>
      </c>
      <c r="CT40" s="37">
        <v>10883010</v>
      </c>
      <c r="CU40" s="37">
        <v>1832</v>
      </c>
      <c r="CV40" s="37">
        <v>1851</v>
      </c>
      <c r="CW40" s="37">
        <v>208.88</v>
      </c>
      <c r="CX40" s="37">
        <v>0</v>
      </c>
      <c r="CY40" s="37">
        <v>0</v>
      </c>
      <c r="CZ40" s="37">
        <v>11382521</v>
      </c>
      <c r="DA40" s="37">
        <v>15000</v>
      </c>
      <c r="DB40" s="37">
        <v>6387</v>
      </c>
      <c r="DC40" s="37">
        <v>0</v>
      </c>
      <c r="DD40" s="37">
        <v>0</v>
      </c>
      <c r="DE40" s="37">
        <v>0</v>
      </c>
      <c r="DF40" s="37">
        <v>21387</v>
      </c>
      <c r="DG40" s="37">
        <v>11403908</v>
      </c>
      <c r="DH40" s="37">
        <v>0</v>
      </c>
      <c r="DI40" s="37">
        <v>0</v>
      </c>
      <c r="DJ40" s="37">
        <v>0</v>
      </c>
      <c r="DK40" s="37">
        <v>11403908</v>
      </c>
      <c r="DL40" s="37">
        <v>8871022</v>
      </c>
      <c r="DM40" s="37">
        <v>0</v>
      </c>
      <c r="DN40" s="37">
        <v>2532886</v>
      </c>
      <c r="DO40" s="37">
        <v>2534908</v>
      </c>
      <c r="DP40" s="37">
        <v>1411109</v>
      </c>
      <c r="DQ40" s="37">
        <v>3946017</v>
      </c>
      <c r="DR40" s="45">
        <v>374096090</v>
      </c>
      <c r="DS40" s="37">
        <v>0</v>
      </c>
      <c r="DT40" s="37">
        <v>2022</v>
      </c>
      <c r="DU40" s="61">
        <v>11403908</v>
      </c>
      <c r="DV40" s="61">
        <v>1851</v>
      </c>
      <c r="DW40" s="61">
        <v>1827</v>
      </c>
      <c r="DX40" s="61">
        <v>212.43</v>
      </c>
      <c r="DY40" s="61">
        <v>0</v>
      </c>
      <c r="DZ40" s="61">
        <v>0</v>
      </c>
      <c r="EA40" s="61">
        <v>0</v>
      </c>
      <c r="EB40" s="61">
        <v>11644147</v>
      </c>
      <c r="EC40" s="61">
        <v>0</v>
      </c>
      <c r="ED40" s="61">
        <v>4590</v>
      </c>
      <c r="EE40" s="61">
        <v>0</v>
      </c>
      <c r="EF40" s="61">
        <v>0</v>
      </c>
      <c r="EG40" s="61">
        <v>0</v>
      </c>
      <c r="EH40" s="61">
        <v>4590</v>
      </c>
      <c r="EI40" s="61">
        <v>11648737</v>
      </c>
      <c r="EJ40" s="61">
        <v>0</v>
      </c>
      <c r="EK40" s="61">
        <v>114721</v>
      </c>
      <c r="EL40" s="61">
        <v>114721</v>
      </c>
      <c r="EM40" s="61">
        <v>11763458</v>
      </c>
      <c r="EN40" s="61">
        <v>9134028</v>
      </c>
      <c r="EO40" s="61">
        <v>0</v>
      </c>
      <c r="EP40" s="61">
        <v>2629430</v>
      </c>
      <c r="EQ40" s="61">
        <v>12806</v>
      </c>
      <c r="ER40" s="61">
        <v>2616624</v>
      </c>
      <c r="ES40" s="61">
        <v>2564962</v>
      </c>
      <c r="ET40" s="61">
        <v>1483834</v>
      </c>
      <c r="EU40" s="61">
        <v>4048796</v>
      </c>
      <c r="EV40" s="61">
        <v>406312113</v>
      </c>
      <c r="EW40" s="61">
        <v>1285100</v>
      </c>
      <c r="EX40" s="61">
        <v>51662</v>
      </c>
      <c r="EY40" s="61">
        <v>0</v>
      </c>
    </row>
    <row r="41" spans="1:155" s="37" customFormat="1" x14ac:dyDescent="0.2">
      <c r="A41" s="105">
        <v>6013</v>
      </c>
      <c r="B41" s="49" t="s">
        <v>73</v>
      </c>
      <c r="C41" s="37">
        <v>2892934.14</v>
      </c>
      <c r="D41" s="37">
        <v>378</v>
      </c>
      <c r="E41" s="37">
        <v>401</v>
      </c>
      <c r="F41" s="37">
        <v>244.9</v>
      </c>
      <c r="G41" s="37">
        <v>3167162.16</v>
      </c>
      <c r="H41" s="37">
        <v>53880</v>
      </c>
      <c r="I41" s="37">
        <v>0</v>
      </c>
      <c r="J41" s="37">
        <v>3113218</v>
      </c>
      <c r="K41" s="37">
        <v>105081</v>
      </c>
      <c r="L41" s="37">
        <f t="shared" si="0"/>
        <v>3218299</v>
      </c>
      <c r="M41" s="47">
        <v>843518647</v>
      </c>
      <c r="N41" s="41">
        <v>64.160000000149012</v>
      </c>
      <c r="O41" s="41">
        <v>0</v>
      </c>
      <c r="P41" s="37">
        <v>3167098</v>
      </c>
      <c r="Q41" s="37">
        <v>401</v>
      </c>
      <c r="R41" s="37">
        <v>423</v>
      </c>
      <c r="S41" s="37">
        <v>194.37</v>
      </c>
      <c r="T41" s="37">
        <v>0</v>
      </c>
      <c r="U41" s="37">
        <v>3423073</v>
      </c>
      <c r="V41" s="37">
        <v>74661</v>
      </c>
      <c r="W41" s="37">
        <v>3348412</v>
      </c>
      <c r="X41" s="37">
        <v>3348412</v>
      </c>
      <c r="Y41" s="37">
        <v>145210.51</v>
      </c>
      <c r="Z41" s="37">
        <v>3493622.51</v>
      </c>
      <c r="AA41" s="46">
        <v>886902599</v>
      </c>
      <c r="AB41" s="37">
        <v>0</v>
      </c>
      <c r="AC41" s="37">
        <v>0</v>
      </c>
      <c r="AD41" s="37">
        <v>3423073</v>
      </c>
      <c r="AE41" s="37">
        <v>423</v>
      </c>
      <c r="AF41" s="37">
        <v>456</v>
      </c>
      <c r="AG41" s="37">
        <v>200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3781321</v>
      </c>
      <c r="AP41" s="37">
        <v>77700</v>
      </c>
      <c r="AQ41" s="37">
        <v>0</v>
      </c>
      <c r="AR41" s="37">
        <v>3703621</v>
      </c>
      <c r="AS41" s="37">
        <v>3703620</v>
      </c>
      <c r="AT41" s="37">
        <v>144862.81</v>
      </c>
      <c r="AU41" s="37">
        <v>3848482.81</v>
      </c>
      <c r="AV41" s="45">
        <v>935346092</v>
      </c>
      <c r="AW41" s="37">
        <v>1</v>
      </c>
      <c r="AX41" s="37">
        <v>0</v>
      </c>
      <c r="AY41" s="37">
        <v>3781320</v>
      </c>
      <c r="AZ41" s="37">
        <v>456</v>
      </c>
      <c r="BA41" s="37">
        <v>480</v>
      </c>
      <c r="BB41" s="37">
        <v>206</v>
      </c>
      <c r="BC41" s="37">
        <v>0</v>
      </c>
      <c r="BD41" s="37">
        <v>0</v>
      </c>
      <c r="BE41" s="37">
        <v>4079218</v>
      </c>
      <c r="BF41" s="37">
        <v>1</v>
      </c>
      <c r="BG41" s="37">
        <v>0</v>
      </c>
      <c r="BH41" s="37">
        <v>0</v>
      </c>
      <c r="BI41" s="37">
        <v>0</v>
      </c>
      <c r="BJ41" s="37">
        <v>0</v>
      </c>
      <c r="BK41" s="37">
        <v>0</v>
      </c>
      <c r="BL41" s="37">
        <v>0</v>
      </c>
      <c r="BM41" s="37">
        <v>4079219</v>
      </c>
      <c r="BN41" s="37">
        <v>329254</v>
      </c>
      <c r="BO41" s="37">
        <v>3749965</v>
      </c>
      <c r="BP41" s="37">
        <v>3749964</v>
      </c>
      <c r="BQ41" s="37">
        <v>147047.42000000001</v>
      </c>
      <c r="BR41" s="37">
        <v>3897011.42</v>
      </c>
      <c r="BS41" s="45">
        <v>989955340</v>
      </c>
      <c r="BT41" s="37">
        <v>1</v>
      </c>
      <c r="BU41" s="37">
        <v>0</v>
      </c>
      <c r="BV41" s="37">
        <v>4079218</v>
      </c>
      <c r="BW41" s="37">
        <v>480</v>
      </c>
      <c r="BX41" s="37">
        <v>488</v>
      </c>
      <c r="BY41" s="37">
        <v>206</v>
      </c>
      <c r="BZ41" s="37">
        <v>0</v>
      </c>
      <c r="CA41" s="37">
        <v>0</v>
      </c>
      <c r="CB41" s="37">
        <v>4247733</v>
      </c>
      <c r="CC41" s="37">
        <v>1</v>
      </c>
      <c r="CD41" s="37">
        <v>-2790</v>
      </c>
      <c r="CE41" s="37">
        <v>0</v>
      </c>
      <c r="CF41" s="37">
        <v>0</v>
      </c>
      <c r="CG41" s="37">
        <v>0</v>
      </c>
      <c r="CH41" s="37">
        <v>0</v>
      </c>
      <c r="CI41" s="37">
        <v>-2790</v>
      </c>
      <c r="CJ41" s="37">
        <v>4244944</v>
      </c>
      <c r="CK41" s="37">
        <v>328097</v>
      </c>
      <c r="CL41" s="37">
        <v>0</v>
      </c>
      <c r="CM41" s="37">
        <v>3916847</v>
      </c>
      <c r="CN41" s="37">
        <v>3916847</v>
      </c>
      <c r="CO41" s="37">
        <v>174827.32</v>
      </c>
      <c r="CP41" s="37">
        <v>4091674.32</v>
      </c>
      <c r="CQ41" s="45">
        <v>1057586543</v>
      </c>
      <c r="CR41" s="37">
        <v>0</v>
      </c>
      <c r="CS41" s="37">
        <v>0</v>
      </c>
      <c r="CT41" s="37">
        <v>4244944</v>
      </c>
      <c r="CU41" s="37">
        <v>488</v>
      </c>
      <c r="CV41" s="37">
        <v>482</v>
      </c>
      <c r="CW41" s="37">
        <v>208.88</v>
      </c>
      <c r="CX41" s="37">
        <v>0</v>
      </c>
      <c r="CY41" s="37">
        <v>0</v>
      </c>
      <c r="CZ41" s="37">
        <v>4293434</v>
      </c>
      <c r="DA41" s="37">
        <v>0</v>
      </c>
      <c r="DB41" s="37">
        <v>0</v>
      </c>
      <c r="DC41" s="37">
        <v>0</v>
      </c>
      <c r="DD41" s="37">
        <v>0</v>
      </c>
      <c r="DE41" s="37">
        <v>0</v>
      </c>
      <c r="DF41" s="37">
        <v>0</v>
      </c>
      <c r="DG41" s="37">
        <v>4293434</v>
      </c>
      <c r="DH41" s="37">
        <v>44538</v>
      </c>
      <c r="DI41" s="37">
        <v>0</v>
      </c>
      <c r="DJ41" s="37">
        <v>44538</v>
      </c>
      <c r="DK41" s="37">
        <v>4337972</v>
      </c>
      <c r="DL41" s="37">
        <v>291984</v>
      </c>
      <c r="DM41" s="37">
        <v>0</v>
      </c>
      <c r="DN41" s="37">
        <v>4045988</v>
      </c>
      <c r="DO41" s="37">
        <v>4045988</v>
      </c>
      <c r="DP41" s="37">
        <v>2777.8</v>
      </c>
      <c r="DQ41" s="37">
        <v>4048765.8</v>
      </c>
      <c r="DR41" s="45">
        <v>1097362419</v>
      </c>
      <c r="DS41" s="37">
        <v>0</v>
      </c>
      <c r="DT41" s="37">
        <v>0</v>
      </c>
      <c r="DU41" s="61">
        <v>4293434</v>
      </c>
      <c r="DV41" s="61">
        <v>482</v>
      </c>
      <c r="DW41" s="61">
        <v>474</v>
      </c>
      <c r="DX41" s="61">
        <v>212.43</v>
      </c>
      <c r="DY41" s="61">
        <v>0</v>
      </c>
      <c r="DZ41" s="61">
        <v>0</v>
      </c>
      <c r="EA41" s="61">
        <v>0</v>
      </c>
      <c r="EB41" s="61">
        <v>4322866</v>
      </c>
      <c r="EC41" s="61">
        <v>0</v>
      </c>
      <c r="ED41" s="61">
        <v>0</v>
      </c>
      <c r="EE41" s="61">
        <v>0</v>
      </c>
      <c r="EF41" s="61">
        <v>0</v>
      </c>
      <c r="EG41" s="61">
        <v>0</v>
      </c>
      <c r="EH41" s="61">
        <v>0</v>
      </c>
      <c r="EI41" s="61">
        <v>4322866</v>
      </c>
      <c r="EJ41" s="61">
        <v>0</v>
      </c>
      <c r="EK41" s="61">
        <v>54720</v>
      </c>
      <c r="EL41" s="61">
        <v>54720</v>
      </c>
      <c r="EM41" s="61">
        <v>4377586</v>
      </c>
      <c r="EN41" s="61">
        <v>292197</v>
      </c>
      <c r="EO41" s="61">
        <v>0</v>
      </c>
      <c r="EP41" s="61">
        <v>4085389</v>
      </c>
      <c r="EQ41" s="61">
        <v>7516</v>
      </c>
      <c r="ER41" s="61">
        <v>4077873</v>
      </c>
      <c r="ES41" s="61">
        <v>4077873</v>
      </c>
      <c r="ET41" s="61">
        <v>1496663.26</v>
      </c>
      <c r="EU41" s="61">
        <v>5574536.2599999998</v>
      </c>
      <c r="EV41" s="61">
        <v>1159022152</v>
      </c>
      <c r="EW41" s="61">
        <v>1562700</v>
      </c>
      <c r="EX41" s="61">
        <v>0</v>
      </c>
      <c r="EY41" s="61">
        <v>0</v>
      </c>
    </row>
    <row r="42" spans="1:155" s="37" customFormat="1" x14ac:dyDescent="0.2">
      <c r="A42" s="105">
        <v>441</v>
      </c>
      <c r="B42" s="49" t="s">
        <v>74</v>
      </c>
      <c r="C42" s="37">
        <v>1790172</v>
      </c>
      <c r="D42" s="37">
        <v>293</v>
      </c>
      <c r="E42" s="37">
        <v>310</v>
      </c>
      <c r="F42" s="37">
        <v>196</v>
      </c>
      <c r="G42" s="37">
        <v>1954860</v>
      </c>
      <c r="H42" s="37">
        <v>215983</v>
      </c>
      <c r="I42" s="37">
        <v>133103</v>
      </c>
      <c r="J42" s="37">
        <v>1869080</v>
      </c>
      <c r="K42" s="37">
        <v>162713</v>
      </c>
      <c r="L42" s="37">
        <f t="shared" si="0"/>
        <v>2031793</v>
      </c>
      <c r="M42" s="47">
        <v>87571095</v>
      </c>
      <c r="N42" s="41">
        <v>2900</v>
      </c>
      <c r="O42" s="41">
        <v>0</v>
      </c>
      <c r="P42" s="37">
        <v>2085063</v>
      </c>
      <c r="Q42" s="37">
        <v>310</v>
      </c>
      <c r="R42" s="37">
        <v>318</v>
      </c>
      <c r="S42" s="37">
        <v>194.37</v>
      </c>
      <c r="T42" s="37">
        <v>7833</v>
      </c>
      <c r="U42" s="37">
        <v>2208514</v>
      </c>
      <c r="V42" s="37">
        <v>389350</v>
      </c>
      <c r="W42" s="37">
        <v>1819164</v>
      </c>
      <c r="X42" s="37">
        <v>1819164</v>
      </c>
      <c r="Y42" s="37">
        <v>156439</v>
      </c>
      <c r="Z42" s="37">
        <v>1975603</v>
      </c>
      <c r="AA42" s="46">
        <v>96498652</v>
      </c>
      <c r="AB42" s="37">
        <v>0</v>
      </c>
      <c r="AC42" s="37">
        <v>0</v>
      </c>
      <c r="AD42" s="37">
        <v>2208514</v>
      </c>
      <c r="AE42" s="37">
        <v>318</v>
      </c>
      <c r="AF42" s="37">
        <v>326</v>
      </c>
      <c r="AG42" s="37">
        <v>200</v>
      </c>
      <c r="AH42" s="37">
        <v>0</v>
      </c>
      <c r="AI42" s="37">
        <v>0</v>
      </c>
      <c r="AJ42" s="37">
        <v>17227</v>
      </c>
      <c r="AK42" s="37">
        <v>0</v>
      </c>
      <c r="AL42" s="37">
        <v>0</v>
      </c>
      <c r="AM42" s="37">
        <v>0</v>
      </c>
      <c r="AN42" s="37">
        <v>17227</v>
      </c>
      <c r="AO42" s="37">
        <v>2346500</v>
      </c>
      <c r="AP42" s="37">
        <v>423903</v>
      </c>
      <c r="AQ42" s="37">
        <v>0</v>
      </c>
      <c r="AR42" s="37">
        <v>1922597</v>
      </c>
      <c r="AS42" s="37">
        <v>1922597</v>
      </c>
      <c r="AT42" s="37">
        <v>124757.29</v>
      </c>
      <c r="AU42" s="37">
        <v>2047354.29</v>
      </c>
      <c r="AV42" s="45">
        <v>109503562</v>
      </c>
      <c r="AW42" s="37">
        <v>0</v>
      </c>
      <c r="AX42" s="37">
        <v>0</v>
      </c>
      <c r="AY42" s="37">
        <v>2346500</v>
      </c>
      <c r="AZ42" s="37">
        <v>326</v>
      </c>
      <c r="BA42" s="37">
        <v>323</v>
      </c>
      <c r="BB42" s="37">
        <v>206</v>
      </c>
      <c r="BC42" s="37">
        <v>0</v>
      </c>
      <c r="BD42" s="37">
        <v>0</v>
      </c>
      <c r="BE42" s="37">
        <v>2391444</v>
      </c>
      <c r="BF42" s="37">
        <v>0</v>
      </c>
      <c r="BG42" s="37">
        <v>0</v>
      </c>
      <c r="BH42" s="37">
        <v>0</v>
      </c>
      <c r="BI42" s="37">
        <v>0</v>
      </c>
      <c r="BJ42" s="37">
        <v>0</v>
      </c>
      <c r="BK42" s="37">
        <v>0</v>
      </c>
      <c r="BL42" s="37">
        <v>0</v>
      </c>
      <c r="BM42" s="37">
        <v>2391444</v>
      </c>
      <c r="BN42" s="37">
        <v>902340</v>
      </c>
      <c r="BO42" s="37">
        <v>1489104</v>
      </c>
      <c r="BP42" s="37">
        <v>1489104</v>
      </c>
      <c r="BQ42" s="37">
        <v>54500</v>
      </c>
      <c r="BR42" s="37">
        <v>1543604</v>
      </c>
      <c r="BS42" s="45">
        <v>128599836</v>
      </c>
      <c r="BT42" s="37">
        <v>0</v>
      </c>
      <c r="BU42" s="37">
        <v>0</v>
      </c>
      <c r="BV42" s="37">
        <v>2391444</v>
      </c>
      <c r="BW42" s="37">
        <v>323</v>
      </c>
      <c r="BX42" s="37">
        <v>324</v>
      </c>
      <c r="BY42" s="37">
        <v>206</v>
      </c>
      <c r="BZ42" s="37">
        <v>0</v>
      </c>
      <c r="CA42" s="37">
        <v>0</v>
      </c>
      <c r="CB42" s="37">
        <v>2465591</v>
      </c>
      <c r="CC42" s="37">
        <v>0</v>
      </c>
      <c r="CD42" s="37">
        <v>0</v>
      </c>
      <c r="CE42" s="37">
        <v>0</v>
      </c>
      <c r="CF42" s="37">
        <v>0</v>
      </c>
      <c r="CG42" s="37">
        <v>0</v>
      </c>
      <c r="CH42" s="37">
        <v>0</v>
      </c>
      <c r="CI42" s="37">
        <v>0</v>
      </c>
      <c r="CJ42" s="37">
        <v>2465591</v>
      </c>
      <c r="CK42" s="37">
        <v>767287</v>
      </c>
      <c r="CL42" s="37">
        <v>0</v>
      </c>
      <c r="CM42" s="37">
        <v>1698304</v>
      </c>
      <c r="CN42" s="37">
        <v>1711914</v>
      </c>
      <c r="CO42" s="37">
        <v>52500</v>
      </c>
      <c r="CP42" s="37">
        <v>1764414</v>
      </c>
      <c r="CQ42" s="45">
        <v>150745613</v>
      </c>
      <c r="CR42" s="37">
        <v>0</v>
      </c>
      <c r="CS42" s="37">
        <v>13610</v>
      </c>
      <c r="CT42" s="37">
        <v>2465591</v>
      </c>
      <c r="CU42" s="37">
        <v>324</v>
      </c>
      <c r="CV42" s="37">
        <v>321</v>
      </c>
      <c r="CW42" s="37">
        <v>208.88</v>
      </c>
      <c r="CX42" s="37">
        <v>0</v>
      </c>
      <c r="CY42" s="37">
        <v>0</v>
      </c>
      <c r="CZ42" s="37">
        <v>2509812</v>
      </c>
      <c r="DA42" s="37">
        <v>0</v>
      </c>
      <c r="DB42" s="37">
        <v>2622</v>
      </c>
      <c r="DC42" s="37">
        <v>0</v>
      </c>
      <c r="DD42" s="37">
        <v>0</v>
      </c>
      <c r="DE42" s="37">
        <v>0</v>
      </c>
      <c r="DF42" s="37">
        <v>2622</v>
      </c>
      <c r="DG42" s="37">
        <v>2512434</v>
      </c>
      <c r="DH42" s="37">
        <v>15637</v>
      </c>
      <c r="DI42" s="37">
        <v>0</v>
      </c>
      <c r="DJ42" s="37">
        <v>15637</v>
      </c>
      <c r="DK42" s="37">
        <v>2528071</v>
      </c>
      <c r="DL42" s="37">
        <v>682537</v>
      </c>
      <c r="DM42" s="37">
        <v>0</v>
      </c>
      <c r="DN42" s="37">
        <v>1845534</v>
      </c>
      <c r="DO42" s="37">
        <v>1853353</v>
      </c>
      <c r="DP42" s="37">
        <v>0</v>
      </c>
      <c r="DQ42" s="37">
        <v>1853353</v>
      </c>
      <c r="DR42" s="45">
        <v>180397124</v>
      </c>
      <c r="DS42" s="37">
        <v>0</v>
      </c>
      <c r="DT42" s="37">
        <v>7819</v>
      </c>
      <c r="DU42" s="61">
        <v>2512434</v>
      </c>
      <c r="DV42" s="61">
        <v>321</v>
      </c>
      <c r="DW42" s="61">
        <v>326</v>
      </c>
      <c r="DX42" s="61">
        <v>212.43</v>
      </c>
      <c r="DY42" s="61">
        <v>0</v>
      </c>
      <c r="DZ42" s="61">
        <v>0</v>
      </c>
      <c r="EA42" s="61">
        <v>0</v>
      </c>
      <c r="EB42" s="61">
        <v>2620822</v>
      </c>
      <c r="EC42" s="61">
        <v>0</v>
      </c>
      <c r="ED42" s="61">
        <v>0</v>
      </c>
      <c r="EE42" s="61">
        <v>0</v>
      </c>
      <c r="EF42" s="61">
        <v>0</v>
      </c>
      <c r="EG42" s="61">
        <v>0</v>
      </c>
      <c r="EH42" s="61">
        <v>0</v>
      </c>
      <c r="EI42" s="61">
        <v>2620822</v>
      </c>
      <c r="EJ42" s="61">
        <v>0</v>
      </c>
      <c r="EK42" s="61">
        <v>0</v>
      </c>
      <c r="EL42" s="61">
        <v>0</v>
      </c>
      <c r="EM42" s="61">
        <v>2620822</v>
      </c>
      <c r="EN42" s="61">
        <v>626922</v>
      </c>
      <c r="EO42" s="61">
        <v>0</v>
      </c>
      <c r="EP42" s="61">
        <v>1993900</v>
      </c>
      <c r="EQ42" s="61">
        <v>574</v>
      </c>
      <c r="ER42" s="61">
        <v>1993326</v>
      </c>
      <c r="ES42" s="61">
        <v>2009205</v>
      </c>
      <c r="ET42" s="61">
        <v>322691</v>
      </c>
      <c r="EU42" s="61">
        <v>2331896</v>
      </c>
      <c r="EV42" s="61">
        <v>211922721</v>
      </c>
      <c r="EW42" s="61">
        <v>52200</v>
      </c>
      <c r="EX42" s="61">
        <v>0</v>
      </c>
      <c r="EY42" s="61">
        <v>15879</v>
      </c>
    </row>
    <row r="43" spans="1:155" s="37" customFormat="1" x14ac:dyDescent="0.2">
      <c r="A43" s="105">
        <v>2240</v>
      </c>
      <c r="B43" s="49" t="s">
        <v>75</v>
      </c>
      <c r="C43" s="37">
        <v>3602313</v>
      </c>
      <c r="D43" s="37">
        <v>644</v>
      </c>
      <c r="E43" s="37">
        <v>654</v>
      </c>
      <c r="F43" s="37">
        <v>190</v>
      </c>
      <c r="G43" s="37">
        <v>3782736</v>
      </c>
      <c r="H43" s="37">
        <v>2184535</v>
      </c>
      <c r="I43" s="37">
        <v>9200</v>
      </c>
      <c r="J43" s="37">
        <v>1599553</v>
      </c>
      <c r="K43" s="37">
        <v>96324</v>
      </c>
      <c r="L43" s="37">
        <f t="shared" si="0"/>
        <v>1695877</v>
      </c>
      <c r="M43" s="47">
        <v>89131265</v>
      </c>
      <c r="N43" s="41">
        <v>7848</v>
      </c>
      <c r="O43" s="41">
        <v>0</v>
      </c>
      <c r="P43" s="37">
        <v>3784088</v>
      </c>
      <c r="Q43" s="37">
        <v>654</v>
      </c>
      <c r="R43" s="37">
        <v>663</v>
      </c>
      <c r="S43" s="37">
        <v>194.37</v>
      </c>
      <c r="T43" s="37">
        <v>359000</v>
      </c>
      <c r="U43" s="37">
        <v>4324032</v>
      </c>
      <c r="V43" s="37">
        <v>2500896</v>
      </c>
      <c r="W43" s="37">
        <v>1823136</v>
      </c>
      <c r="X43" s="37">
        <v>1823136</v>
      </c>
      <c r="Y43" s="37">
        <v>95125</v>
      </c>
      <c r="Z43" s="37">
        <v>1918261</v>
      </c>
      <c r="AA43" s="46">
        <v>92236651</v>
      </c>
      <c r="AB43" s="37">
        <v>0</v>
      </c>
      <c r="AC43" s="37">
        <v>0</v>
      </c>
      <c r="AD43" s="37">
        <v>4324032</v>
      </c>
      <c r="AE43" s="37">
        <v>663</v>
      </c>
      <c r="AF43" s="37">
        <v>665</v>
      </c>
      <c r="AG43" s="37">
        <v>200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4470077</v>
      </c>
      <c r="AP43" s="37">
        <v>2852653</v>
      </c>
      <c r="AQ43" s="37">
        <v>0</v>
      </c>
      <c r="AR43" s="37">
        <v>1617424</v>
      </c>
      <c r="AS43" s="37">
        <v>1615794</v>
      </c>
      <c r="AT43" s="37">
        <v>96137</v>
      </c>
      <c r="AU43" s="37">
        <v>1711931</v>
      </c>
      <c r="AV43" s="45">
        <v>98808686</v>
      </c>
      <c r="AW43" s="37">
        <v>1630</v>
      </c>
      <c r="AX43" s="37">
        <v>0</v>
      </c>
      <c r="AY43" s="37">
        <v>4468447</v>
      </c>
      <c r="AZ43" s="37">
        <v>665</v>
      </c>
      <c r="BA43" s="37">
        <v>666</v>
      </c>
      <c r="BB43" s="37">
        <v>206</v>
      </c>
      <c r="BC43" s="37">
        <v>0</v>
      </c>
      <c r="BD43" s="37">
        <v>0</v>
      </c>
      <c r="BE43" s="37">
        <v>4612363</v>
      </c>
      <c r="BF43" s="37">
        <v>1223</v>
      </c>
      <c r="BG43" s="37">
        <v>0</v>
      </c>
      <c r="BH43" s="37">
        <v>0</v>
      </c>
      <c r="BI43" s="37">
        <v>0</v>
      </c>
      <c r="BJ43" s="37">
        <v>0</v>
      </c>
      <c r="BK43" s="37">
        <v>0</v>
      </c>
      <c r="BL43" s="37">
        <v>0</v>
      </c>
      <c r="BM43" s="37">
        <v>4613586</v>
      </c>
      <c r="BN43" s="37">
        <v>3340064</v>
      </c>
      <c r="BO43" s="37">
        <v>1273522</v>
      </c>
      <c r="BP43" s="37">
        <v>1272979</v>
      </c>
      <c r="BQ43" s="37">
        <v>92678</v>
      </c>
      <c r="BR43" s="37">
        <v>1365657</v>
      </c>
      <c r="BS43" s="45">
        <v>103803057</v>
      </c>
      <c r="BT43" s="37">
        <v>543</v>
      </c>
      <c r="BU43" s="37">
        <v>0</v>
      </c>
      <c r="BV43" s="37">
        <v>4613043</v>
      </c>
      <c r="BW43" s="37">
        <v>666</v>
      </c>
      <c r="BX43" s="37">
        <v>660</v>
      </c>
      <c r="BY43" s="37">
        <v>206</v>
      </c>
      <c r="BZ43" s="37">
        <v>0</v>
      </c>
      <c r="CA43" s="37">
        <v>0</v>
      </c>
      <c r="CB43" s="37">
        <v>4707443</v>
      </c>
      <c r="CC43" s="37">
        <v>407</v>
      </c>
      <c r="CD43" s="37">
        <v>-762</v>
      </c>
      <c r="CE43" s="37">
        <v>0</v>
      </c>
      <c r="CF43" s="37">
        <v>0</v>
      </c>
      <c r="CG43" s="37">
        <v>0</v>
      </c>
      <c r="CH43" s="37">
        <v>0</v>
      </c>
      <c r="CI43" s="37">
        <v>-762</v>
      </c>
      <c r="CJ43" s="37">
        <v>4707088</v>
      </c>
      <c r="CK43" s="37">
        <v>3428341</v>
      </c>
      <c r="CL43" s="37">
        <v>0</v>
      </c>
      <c r="CM43" s="37">
        <v>1278747</v>
      </c>
      <c r="CN43" s="37">
        <v>1278747</v>
      </c>
      <c r="CO43" s="37">
        <v>94174</v>
      </c>
      <c r="CP43" s="37">
        <v>1372921</v>
      </c>
      <c r="CQ43" s="45">
        <v>108751218</v>
      </c>
      <c r="CR43" s="37">
        <v>0</v>
      </c>
      <c r="CS43" s="37">
        <v>0</v>
      </c>
      <c r="CT43" s="37">
        <v>4707088</v>
      </c>
      <c r="CU43" s="37">
        <v>660</v>
      </c>
      <c r="CV43" s="37">
        <v>655</v>
      </c>
      <c r="CW43" s="37">
        <v>208.88</v>
      </c>
      <c r="CX43" s="37">
        <v>0</v>
      </c>
      <c r="CY43" s="37">
        <v>0</v>
      </c>
      <c r="CZ43" s="37">
        <v>4808244</v>
      </c>
      <c r="DA43" s="37">
        <v>0</v>
      </c>
      <c r="DB43" s="37">
        <v>2183</v>
      </c>
      <c r="DC43" s="37">
        <v>0</v>
      </c>
      <c r="DD43" s="37">
        <v>0</v>
      </c>
      <c r="DE43" s="37">
        <v>0</v>
      </c>
      <c r="DF43" s="37">
        <v>2183</v>
      </c>
      <c r="DG43" s="37">
        <v>4810427</v>
      </c>
      <c r="DH43" s="37">
        <v>29363</v>
      </c>
      <c r="DI43" s="37">
        <v>0</v>
      </c>
      <c r="DJ43" s="37">
        <v>29363</v>
      </c>
      <c r="DK43" s="37">
        <v>4839790</v>
      </c>
      <c r="DL43" s="37">
        <v>3518464</v>
      </c>
      <c r="DM43" s="37">
        <v>0</v>
      </c>
      <c r="DN43" s="37">
        <v>1321326</v>
      </c>
      <c r="DO43" s="37">
        <v>1321326</v>
      </c>
      <c r="DP43" s="37">
        <v>90295</v>
      </c>
      <c r="DQ43" s="37">
        <v>1411621</v>
      </c>
      <c r="DR43" s="45">
        <v>112972468</v>
      </c>
      <c r="DS43" s="37">
        <v>0</v>
      </c>
      <c r="DT43" s="37">
        <v>0</v>
      </c>
      <c r="DU43" s="61">
        <v>4810427</v>
      </c>
      <c r="DV43" s="61">
        <v>655</v>
      </c>
      <c r="DW43" s="61">
        <v>647</v>
      </c>
      <c r="DX43" s="61">
        <v>212.43</v>
      </c>
      <c r="DY43" s="61">
        <v>0</v>
      </c>
      <c r="DZ43" s="61">
        <v>0</v>
      </c>
      <c r="EA43" s="61">
        <v>0</v>
      </c>
      <c r="EB43" s="61">
        <v>4889114</v>
      </c>
      <c r="EC43" s="61">
        <v>0</v>
      </c>
      <c r="ED43" s="61">
        <v>0</v>
      </c>
      <c r="EE43" s="61">
        <v>0</v>
      </c>
      <c r="EF43" s="61">
        <v>0</v>
      </c>
      <c r="EG43" s="61">
        <v>0</v>
      </c>
      <c r="EH43" s="61">
        <v>0</v>
      </c>
      <c r="EI43" s="61">
        <v>4889114</v>
      </c>
      <c r="EJ43" s="61">
        <v>0</v>
      </c>
      <c r="EK43" s="61">
        <v>45340</v>
      </c>
      <c r="EL43" s="61">
        <v>45340</v>
      </c>
      <c r="EM43" s="61">
        <v>4934454</v>
      </c>
      <c r="EN43" s="61">
        <v>3598652</v>
      </c>
      <c r="EO43" s="61">
        <v>0</v>
      </c>
      <c r="EP43" s="61">
        <v>1335802</v>
      </c>
      <c r="EQ43" s="61">
        <v>5368</v>
      </c>
      <c r="ER43" s="61">
        <v>1330434</v>
      </c>
      <c r="ES43" s="61">
        <v>1330434</v>
      </c>
      <c r="ET43" s="61">
        <v>85663</v>
      </c>
      <c r="EU43" s="61">
        <v>1416097</v>
      </c>
      <c r="EV43" s="61">
        <v>124192074</v>
      </c>
      <c r="EW43" s="61">
        <v>470800</v>
      </c>
      <c r="EX43" s="61">
        <v>0</v>
      </c>
      <c r="EY43" s="61">
        <v>0</v>
      </c>
    </row>
    <row r="44" spans="1:155" s="37" customFormat="1" x14ac:dyDescent="0.2">
      <c r="A44" s="105">
        <v>476</v>
      </c>
      <c r="B44" s="49" t="s">
        <v>76</v>
      </c>
      <c r="C44" s="37">
        <v>8689613</v>
      </c>
      <c r="D44" s="37">
        <v>1766</v>
      </c>
      <c r="E44" s="37">
        <v>1790</v>
      </c>
      <c r="F44" s="37">
        <v>190</v>
      </c>
      <c r="G44" s="37">
        <v>9148690</v>
      </c>
      <c r="H44" s="37">
        <v>5203807</v>
      </c>
      <c r="I44" s="37">
        <v>0</v>
      </c>
      <c r="J44" s="37">
        <v>3943093</v>
      </c>
      <c r="K44" s="37">
        <v>395140</v>
      </c>
      <c r="L44" s="37">
        <f t="shared" si="0"/>
        <v>4338233</v>
      </c>
      <c r="M44" s="47">
        <v>257299747</v>
      </c>
      <c r="N44" s="41">
        <v>1790</v>
      </c>
      <c r="O44" s="41">
        <v>0</v>
      </c>
      <c r="P44" s="37">
        <v>9146900</v>
      </c>
      <c r="Q44" s="37">
        <v>1790</v>
      </c>
      <c r="R44" s="37">
        <v>1822</v>
      </c>
      <c r="S44" s="37">
        <v>194.37</v>
      </c>
      <c r="T44" s="37">
        <v>0</v>
      </c>
      <c r="U44" s="37">
        <v>9664562</v>
      </c>
      <c r="V44" s="37">
        <v>5820310</v>
      </c>
      <c r="W44" s="37">
        <v>3844252</v>
      </c>
      <c r="X44" s="37">
        <v>3844253</v>
      </c>
      <c r="Y44" s="37">
        <v>345277</v>
      </c>
      <c r="Z44" s="37">
        <v>4189530</v>
      </c>
      <c r="AA44" s="46">
        <v>273904415</v>
      </c>
      <c r="AB44" s="37">
        <v>0</v>
      </c>
      <c r="AC44" s="37">
        <v>1</v>
      </c>
      <c r="AD44" s="37">
        <v>9664562</v>
      </c>
      <c r="AE44" s="37">
        <v>1822</v>
      </c>
      <c r="AF44" s="37">
        <v>1853</v>
      </c>
      <c r="AG44" s="37">
        <v>200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50036</v>
      </c>
      <c r="AN44" s="37">
        <v>50036</v>
      </c>
      <c r="AO44" s="37">
        <v>10249634</v>
      </c>
      <c r="AP44" s="37">
        <v>6272794</v>
      </c>
      <c r="AQ44" s="37">
        <v>0</v>
      </c>
      <c r="AR44" s="37">
        <v>3976840</v>
      </c>
      <c r="AS44" s="37">
        <v>4044363</v>
      </c>
      <c r="AT44" s="37">
        <v>653436</v>
      </c>
      <c r="AU44" s="37">
        <v>4697799</v>
      </c>
      <c r="AV44" s="45">
        <v>301873391</v>
      </c>
      <c r="AW44" s="37">
        <v>0</v>
      </c>
      <c r="AX44" s="37">
        <v>67523</v>
      </c>
      <c r="AY44" s="37">
        <v>10249634</v>
      </c>
      <c r="AZ44" s="37">
        <v>1853</v>
      </c>
      <c r="BA44" s="37">
        <v>1887</v>
      </c>
      <c r="BB44" s="37">
        <v>206</v>
      </c>
      <c r="BC44" s="37">
        <v>0</v>
      </c>
      <c r="BD44" s="37">
        <v>0</v>
      </c>
      <c r="BE44" s="37">
        <v>10826417</v>
      </c>
      <c r="BF44" s="37">
        <v>0</v>
      </c>
      <c r="BG44" s="37">
        <v>-7651</v>
      </c>
      <c r="BH44" s="37">
        <v>0</v>
      </c>
      <c r="BI44" s="37">
        <v>0</v>
      </c>
      <c r="BJ44" s="37">
        <v>0</v>
      </c>
      <c r="BK44" s="37">
        <v>0</v>
      </c>
      <c r="BL44" s="37">
        <v>-7651</v>
      </c>
      <c r="BM44" s="37">
        <v>10818766</v>
      </c>
      <c r="BN44" s="37">
        <v>7985043</v>
      </c>
      <c r="BO44" s="37">
        <v>2833723</v>
      </c>
      <c r="BP44" s="37">
        <v>2833723</v>
      </c>
      <c r="BQ44" s="37">
        <v>764825</v>
      </c>
      <c r="BR44" s="37">
        <v>3598548</v>
      </c>
      <c r="BS44" s="45">
        <v>330840655</v>
      </c>
      <c r="BT44" s="37">
        <v>0</v>
      </c>
      <c r="BU44" s="37">
        <v>0</v>
      </c>
      <c r="BV44" s="37">
        <v>10818766</v>
      </c>
      <c r="BW44" s="37">
        <v>1887</v>
      </c>
      <c r="BX44" s="37">
        <v>1901</v>
      </c>
      <c r="BY44" s="37">
        <v>206</v>
      </c>
      <c r="BZ44" s="37">
        <v>0</v>
      </c>
      <c r="CA44" s="37">
        <v>0</v>
      </c>
      <c r="CB44" s="37">
        <v>11290647</v>
      </c>
      <c r="CC44" s="37">
        <v>0</v>
      </c>
      <c r="CD44" s="37">
        <v>-29376</v>
      </c>
      <c r="CE44" s="37">
        <v>0</v>
      </c>
      <c r="CF44" s="37">
        <v>0</v>
      </c>
      <c r="CG44" s="37">
        <v>0</v>
      </c>
      <c r="CH44" s="37">
        <v>148187</v>
      </c>
      <c r="CI44" s="37">
        <v>118811</v>
      </c>
      <c r="CJ44" s="37">
        <v>11409458</v>
      </c>
      <c r="CK44" s="37">
        <v>8785625</v>
      </c>
      <c r="CL44" s="37">
        <v>0</v>
      </c>
      <c r="CM44" s="37">
        <v>2623833</v>
      </c>
      <c r="CN44" s="37">
        <v>2623833</v>
      </c>
      <c r="CO44" s="37">
        <v>737550</v>
      </c>
      <c r="CP44" s="37">
        <v>3361383</v>
      </c>
      <c r="CQ44" s="45">
        <v>361949524</v>
      </c>
      <c r="CR44" s="37">
        <v>0</v>
      </c>
      <c r="CS44" s="37">
        <v>0</v>
      </c>
      <c r="CT44" s="37">
        <v>11409458</v>
      </c>
      <c r="CU44" s="37">
        <v>1901</v>
      </c>
      <c r="CV44" s="37">
        <v>1906</v>
      </c>
      <c r="CW44" s="37">
        <v>208.88</v>
      </c>
      <c r="CX44" s="37">
        <v>0</v>
      </c>
      <c r="CY44" s="37">
        <v>0</v>
      </c>
      <c r="CZ44" s="37">
        <v>11837594</v>
      </c>
      <c r="DA44" s="37">
        <v>0</v>
      </c>
      <c r="DB44" s="37">
        <v>0</v>
      </c>
      <c r="DC44" s="37">
        <v>0</v>
      </c>
      <c r="DD44" s="37">
        <v>0</v>
      </c>
      <c r="DE44" s="37">
        <v>0</v>
      </c>
      <c r="DF44" s="37">
        <v>0</v>
      </c>
      <c r="DG44" s="37">
        <v>11837594</v>
      </c>
      <c r="DH44" s="37">
        <v>0</v>
      </c>
      <c r="DI44" s="37">
        <v>0</v>
      </c>
      <c r="DJ44" s="37">
        <v>0</v>
      </c>
      <c r="DK44" s="37">
        <v>11837594</v>
      </c>
      <c r="DL44" s="37">
        <v>8874567</v>
      </c>
      <c r="DM44" s="37">
        <v>0</v>
      </c>
      <c r="DN44" s="37">
        <v>2963027</v>
      </c>
      <c r="DO44" s="37">
        <v>2969238</v>
      </c>
      <c r="DP44" s="37">
        <v>800538</v>
      </c>
      <c r="DQ44" s="37">
        <v>3769776</v>
      </c>
      <c r="DR44" s="45">
        <v>396386204</v>
      </c>
      <c r="DS44" s="37">
        <v>0</v>
      </c>
      <c r="DT44" s="37">
        <v>6211</v>
      </c>
      <c r="DU44" s="61">
        <v>11837594</v>
      </c>
      <c r="DV44" s="61">
        <v>1906</v>
      </c>
      <c r="DW44" s="61">
        <v>1910</v>
      </c>
      <c r="DX44" s="61">
        <v>212.43</v>
      </c>
      <c r="DY44" s="61">
        <v>0</v>
      </c>
      <c r="DZ44" s="61">
        <v>0</v>
      </c>
      <c r="EA44" s="61">
        <v>0</v>
      </c>
      <c r="EB44" s="61">
        <v>12268178</v>
      </c>
      <c r="EC44" s="61">
        <v>0</v>
      </c>
      <c r="ED44" s="61">
        <v>0</v>
      </c>
      <c r="EE44" s="61">
        <v>0</v>
      </c>
      <c r="EF44" s="61">
        <v>0</v>
      </c>
      <c r="EG44" s="61">
        <v>19537</v>
      </c>
      <c r="EH44" s="61">
        <v>19537</v>
      </c>
      <c r="EI44" s="61">
        <v>12287715</v>
      </c>
      <c r="EJ44" s="61">
        <v>0</v>
      </c>
      <c r="EK44" s="61">
        <v>0</v>
      </c>
      <c r="EL44" s="61">
        <v>0</v>
      </c>
      <c r="EM44" s="61">
        <v>12287715</v>
      </c>
      <c r="EN44" s="61">
        <v>9272737</v>
      </c>
      <c r="EO44" s="61">
        <v>0</v>
      </c>
      <c r="EP44" s="61">
        <v>3014978</v>
      </c>
      <c r="EQ44" s="61">
        <v>13463</v>
      </c>
      <c r="ER44" s="61">
        <v>3001515</v>
      </c>
      <c r="ES44" s="61">
        <v>2997854</v>
      </c>
      <c r="ET44" s="61">
        <v>773658</v>
      </c>
      <c r="EU44" s="61">
        <v>3771512</v>
      </c>
      <c r="EV44" s="61">
        <v>435817618</v>
      </c>
      <c r="EW44" s="61">
        <v>1555700</v>
      </c>
      <c r="EX44" s="61">
        <v>3661</v>
      </c>
      <c r="EY44" s="61">
        <v>0</v>
      </c>
    </row>
    <row r="45" spans="1:155" s="37" customFormat="1" x14ac:dyDescent="0.2">
      <c r="A45" s="105">
        <v>485</v>
      </c>
      <c r="B45" s="51" t="s">
        <v>77</v>
      </c>
      <c r="C45" s="37">
        <v>3753989</v>
      </c>
      <c r="D45" s="37">
        <v>721</v>
      </c>
      <c r="E45" s="37">
        <v>737</v>
      </c>
      <c r="F45" s="37">
        <v>190</v>
      </c>
      <c r="G45" s="37">
        <v>3977589</v>
      </c>
      <c r="H45" s="37">
        <v>2623985</v>
      </c>
      <c r="I45" s="37">
        <v>0</v>
      </c>
      <c r="J45" s="37">
        <v>1353604</v>
      </c>
      <c r="K45" s="37">
        <v>203048</v>
      </c>
      <c r="L45" s="37">
        <f t="shared" si="0"/>
        <v>1556652</v>
      </c>
      <c r="M45" s="37">
        <v>84524176</v>
      </c>
      <c r="N45" s="41">
        <v>0</v>
      </c>
      <c r="O45" s="41">
        <v>0</v>
      </c>
      <c r="P45" s="37">
        <v>3977589</v>
      </c>
      <c r="Q45" s="37">
        <v>737</v>
      </c>
      <c r="R45" s="37">
        <v>748</v>
      </c>
      <c r="S45" s="37">
        <v>194.37</v>
      </c>
      <c r="T45" s="37">
        <v>0</v>
      </c>
      <c r="U45" s="37">
        <v>4182345</v>
      </c>
      <c r="V45" s="37">
        <v>2668666</v>
      </c>
      <c r="W45" s="37">
        <v>1513679</v>
      </c>
      <c r="X45" s="37">
        <v>1467667</v>
      </c>
      <c r="Y45" s="37">
        <v>200250</v>
      </c>
      <c r="Z45" s="37">
        <v>1667917</v>
      </c>
      <c r="AA45" s="37">
        <v>88893587</v>
      </c>
      <c r="AB45" s="37">
        <v>46012</v>
      </c>
      <c r="AC45" s="37">
        <v>0</v>
      </c>
      <c r="AD45" s="37">
        <v>4136333</v>
      </c>
      <c r="AE45" s="37">
        <v>748</v>
      </c>
      <c r="AF45" s="37">
        <v>757</v>
      </c>
      <c r="AG45" s="37">
        <v>200</v>
      </c>
      <c r="AH45" s="37">
        <v>0</v>
      </c>
      <c r="AI45" s="37">
        <v>34509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4372013</v>
      </c>
      <c r="AP45" s="37">
        <v>2946569</v>
      </c>
      <c r="AQ45" s="37">
        <v>0</v>
      </c>
      <c r="AR45" s="37">
        <v>1425444</v>
      </c>
      <c r="AS45" s="37">
        <v>1430940</v>
      </c>
      <c r="AT45" s="37">
        <v>180870</v>
      </c>
      <c r="AU45" s="37">
        <v>1611810</v>
      </c>
      <c r="AV45" s="40">
        <v>94114313</v>
      </c>
      <c r="AW45" s="37">
        <v>0</v>
      </c>
      <c r="AX45" s="37">
        <v>5496</v>
      </c>
      <c r="AY45" s="37">
        <v>4372013</v>
      </c>
      <c r="AZ45" s="37">
        <v>757</v>
      </c>
      <c r="BA45" s="37">
        <v>751</v>
      </c>
      <c r="BB45" s="37">
        <v>206</v>
      </c>
      <c r="BC45" s="37">
        <v>0</v>
      </c>
      <c r="BD45" s="37">
        <v>0</v>
      </c>
      <c r="BE45" s="37">
        <v>4492069</v>
      </c>
      <c r="BF45" s="37">
        <v>0</v>
      </c>
      <c r="BG45" s="37">
        <v>0</v>
      </c>
      <c r="BH45" s="37">
        <v>0</v>
      </c>
      <c r="BI45" s="37">
        <v>0</v>
      </c>
      <c r="BJ45" s="37">
        <v>0</v>
      </c>
      <c r="BK45" s="37">
        <v>0</v>
      </c>
      <c r="BL45" s="37">
        <v>0</v>
      </c>
      <c r="BM45" s="37">
        <v>4492069</v>
      </c>
      <c r="BN45" s="37">
        <v>3559885</v>
      </c>
      <c r="BO45" s="37">
        <v>932184</v>
      </c>
      <c r="BP45" s="37">
        <v>932184</v>
      </c>
      <c r="BQ45" s="37">
        <v>176325</v>
      </c>
      <c r="BR45" s="37">
        <v>1108509</v>
      </c>
      <c r="BS45" s="40">
        <v>98911080</v>
      </c>
      <c r="BT45" s="37">
        <v>0</v>
      </c>
      <c r="BU45" s="37">
        <v>0</v>
      </c>
      <c r="BV45" s="37">
        <v>4492069</v>
      </c>
      <c r="BW45" s="37">
        <v>751</v>
      </c>
      <c r="BX45" s="37">
        <v>737</v>
      </c>
      <c r="BY45" s="37">
        <v>206</v>
      </c>
      <c r="BZ45" s="37">
        <v>0</v>
      </c>
      <c r="CA45" s="37">
        <v>0</v>
      </c>
      <c r="CB45" s="37">
        <v>4560151</v>
      </c>
      <c r="CC45" s="37">
        <v>0</v>
      </c>
      <c r="CD45" s="37">
        <v>0</v>
      </c>
      <c r="CE45" s="37">
        <v>0</v>
      </c>
      <c r="CF45" s="37">
        <v>0</v>
      </c>
      <c r="CG45" s="37">
        <v>0</v>
      </c>
      <c r="CH45" s="37">
        <v>0</v>
      </c>
      <c r="CI45" s="37">
        <v>0</v>
      </c>
      <c r="CJ45" s="37">
        <v>4560151</v>
      </c>
      <c r="CK45" s="37">
        <v>3680637</v>
      </c>
      <c r="CL45" s="37">
        <v>0</v>
      </c>
      <c r="CM45" s="37">
        <v>879514</v>
      </c>
      <c r="CN45" s="37">
        <v>879514</v>
      </c>
      <c r="CO45" s="37">
        <v>237855</v>
      </c>
      <c r="CP45" s="37">
        <v>1117369</v>
      </c>
      <c r="CQ45" s="40">
        <v>105020138</v>
      </c>
      <c r="CR45" s="37">
        <v>0</v>
      </c>
      <c r="CS45" s="37">
        <v>0</v>
      </c>
      <c r="CT45" s="37">
        <v>4560151</v>
      </c>
      <c r="CU45" s="37">
        <v>737</v>
      </c>
      <c r="CV45" s="37">
        <v>725</v>
      </c>
      <c r="CW45" s="37">
        <v>208.88</v>
      </c>
      <c r="CX45" s="37">
        <v>0</v>
      </c>
      <c r="CY45" s="37">
        <v>0</v>
      </c>
      <c r="CZ45" s="37">
        <v>4637339</v>
      </c>
      <c r="DA45" s="37">
        <v>0</v>
      </c>
      <c r="DB45" s="37">
        <v>0</v>
      </c>
      <c r="DC45" s="37">
        <v>0</v>
      </c>
      <c r="DD45" s="37">
        <v>0</v>
      </c>
      <c r="DE45" s="37">
        <v>0</v>
      </c>
      <c r="DF45" s="37">
        <v>0</v>
      </c>
      <c r="DG45" s="37">
        <v>4637339</v>
      </c>
      <c r="DH45" s="37">
        <v>57567</v>
      </c>
      <c r="DI45" s="37">
        <v>0</v>
      </c>
      <c r="DJ45" s="37">
        <v>57567</v>
      </c>
      <c r="DK45" s="37">
        <v>4694906</v>
      </c>
      <c r="DL45" s="37">
        <v>3849307</v>
      </c>
      <c r="DM45" s="37">
        <v>0</v>
      </c>
      <c r="DN45" s="37">
        <v>845599</v>
      </c>
      <c r="DO45" s="37">
        <v>845599</v>
      </c>
      <c r="DP45" s="37">
        <v>415968</v>
      </c>
      <c r="DQ45" s="37">
        <v>1261567</v>
      </c>
      <c r="DR45" s="40">
        <v>116133754</v>
      </c>
      <c r="DS45" s="37">
        <v>0</v>
      </c>
      <c r="DT45" s="37">
        <v>0</v>
      </c>
      <c r="DU45" s="61">
        <v>4637339</v>
      </c>
      <c r="DV45" s="61">
        <v>725</v>
      </c>
      <c r="DW45" s="61">
        <v>716</v>
      </c>
      <c r="DX45" s="61">
        <v>212.43</v>
      </c>
      <c r="DY45" s="61">
        <v>0</v>
      </c>
      <c r="DZ45" s="61">
        <v>0</v>
      </c>
      <c r="EA45" s="61">
        <v>0</v>
      </c>
      <c r="EB45" s="61">
        <v>4731872</v>
      </c>
      <c r="EC45" s="61">
        <v>0</v>
      </c>
      <c r="ED45" s="61">
        <v>0</v>
      </c>
      <c r="EE45" s="61">
        <v>0</v>
      </c>
      <c r="EF45" s="61">
        <v>0</v>
      </c>
      <c r="EG45" s="61">
        <v>0</v>
      </c>
      <c r="EH45" s="61">
        <v>0</v>
      </c>
      <c r="EI45" s="61">
        <v>4731872</v>
      </c>
      <c r="EJ45" s="61">
        <v>0</v>
      </c>
      <c r="EK45" s="61">
        <v>46261</v>
      </c>
      <c r="EL45" s="61">
        <v>46261</v>
      </c>
      <c r="EM45" s="61">
        <v>4778133</v>
      </c>
      <c r="EN45" s="61">
        <v>3888267</v>
      </c>
      <c r="EO45" s="61">
        <v>0</v>
      </c>
      <c r="EP45" s="61">
        <v>889866</v>
      </c>
      <c r="EQ45" s="61">
        <v>1294</v>
      </c>
      <c r="ER45" s="61">
        <v>888572</v>
      </c>
      <c r="ES45" s="61">
        <v>889286</v>
      </c>
      <c r="ET45" s="61">
        <v>529070</v>
      </c>
      <c r="EU45" s="61">
        <v>1418356</v>
      </c>
      <c r="EV45" s="61">
        <v>130428664</v>
      </c>
      <c r="EW45" s="61">
        <v>119000</v>
      </c>
      <c r="EX45" s="61">
        <v>0</v>
      </c>
      <c r="EY45" s="61">
        <v>714</v>
      </c>
    </row>
    <row r="46" spans="1:155" s="37" customFormat="1" x14ac:dyDescent="0.2">
      <c r="A46" s="105">
        <v>497</v>
      </c>
      <c r="B46" s="49" t="s">
        <v>78</v>
      </c>
      <c r="C46" s="37">
        <v>6541450</v>
      </c>
      <c r="D46" s="37">
        <v>1105</v>
      </c>
      <c r="E46" s="37">
        <v>1112</v>
      </c>
      <c r="F46" s="37">
        <v>190</v>
      </c>
      <c r="G46" s="37">
        <v>6794320</v>
      </c>
      <c r="H46" s="37">
        <v>3908943</v>
      </c>
      <c r="I46" s="37">
        <v>0</v>
      </c>
      <c r="J46" s="37">
        <v>2885377</v>
      </c>
      <c r="K46" s="37">
        <v>121010</v>
      </c>
      <c r="L46" s="37">
        <f t="shared" si="0"/>
        <v>3006387</v>
      </c>
      <c r="M46" s="47">
        <v>147881339</v>
      </c>
      <c r="N46" s="41">
        <v>0</v>
      </c>
      <c r="O46" s="41">
        <v>0</v>
      </c>
      <c r="P46" s="37">
        <v>6794320</v>
      </c>
      <c r="Q46" s="37">
        <v>1112</v>
      </c>
      <c r="R46" s="37">
        <v>1123</v>
      </c>
      <c r="S46" s="37">
        <v>194.37</v>
      </c>
      <c r="T46" s="37">
        <v>0</v>
      </c>
      <c r="U46" s="37">
        <v>7079808</v>
      </c>
      <c r="V46" s="37">
        <v>4309956</v>
      </c>
      <c r="W46" s="37">
        <v>2769852</v>
      </c>
      <c r="X46" s="37">
        <v>2769852</v>
      </c>
      <c r="Y46" s="37">
        <v>125721</v>
      </c>
      <c r="Z46" s="37">
        <v>2895573</v>
      </c>
      <c r="AA46" s="46">
        <v>152784240</v>
      </c>
      <c r="AB46" s="37">
        <v>0</v>
      </c>
      <c r="AC46" s="37">
        <v>0</v>
      </c>
      <c r="AD46" s="37">
        <v>7079808</v>
      </c>
      <c r="AE46" s="37">
        <v>1123</v>
      </c>
      <c r="AF46" s="37">
        <v>1133</v>
      </c>
      <c r="AG46" s="37">
        <v>200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0</v>
      </c>
      <c r="AN46" s="37">
        <v>0</v>
      </c>
      <c r="AO46" s="37">
        <v>7369451</v>
      </c>
      <c r="AP46" s="37">
        <v>4801480</v>
      </c>
      <c r="AQ46" s="37">
        <v>0</v>
      </c>
      <c r="AR46" s="37">
        <v>2567971</v>
      </c>
      <c r="AS46" s="37">
        <v>2567869</v>
      </c>
      <c r="AT46" s="37">
        <v>100972</v>
      </c>
      <c r="AU46" s="37">
        <v>2668841</v>
      </c>
      <c r="AV46" s="45">
        <v>171848209</v>
      </c>
      <c r="AW46" s="37">
        <v>102</v>
      </c>
      <c r="AX46" s="37">
        <v>0</v>
      </c>
      <c r="AY46" s="37">
        <v>7369349</v>
      </c>
      <c r="AZ46" s="37">
        <v>1133</v>
      </c>
      <c r="BA46" s="37">
        <v>1147</v>
      </c>
      <c r="BB46" s="37">
        <v>206</v>
      </c>
      <c r="BC46" s="37">
        <v>0</v>
      </c>
      <c r="BD46" s="37">
        <v>0</v>
      </c>
      <c r="BE46" s="37">
        <v>7696691</v>
      </c>
      <c r="BF46" s="37">
        <v>77</v>
      </c>
      <c r="BG46" s="37">
        <v>0</v>
      </c>
      <c r="BH46" s="37">
        <v>0</v>
      </c>
      <c r="BI46" s="37">
        <v>0</v>
      </c>
      <c r="BJ46" s="37">
        <v>0</v>
      </c>
      <c r="BK46" s="37">
        <v>0</v>
      </c>
      <c r="BL46" s="37">
        <v>0</v>
      </c>
      <c r="BM46" s="37">
        <v>7696768</v>
      </c>
      <c r="BN46" s="37">
        <v>5589246</v>
      </c>
      <c r="BO46" s="37">
        <v>2107522</v>
      </c>
      <c r="BP46" s="37">
        <v>2107522</v>
      </c>
      <c r="BQ46" s="37">
        <v>99442</v>
      </c>
      <c r="BR46" s="37">
        <v>2206964</v>
      </c>
      <c r="BS46" s="45">
        <v>187353460</v>
      </c>
      <c r="BT46" s="37">
        <v>0</v>
      </c>
      <c r="BU46" s="37">
        <v>0</v>
      </c>
      <c r="BV46" s="37">
        <v>7696768</v>
      </c>
      <c r="BW46" s="37">
        <v>1147</v>
      </c>
      <c r="BX46" s="37">
        <v>1145</v>
      </c>
      <c r="BY46" s="37">
        <v>206</v>
      </c>
      <c r="BZ46" s="37">
        <v>0</v>
      </c>
      <c r="CA46" s="37">
        <v>0</v>
      </c>
      <c r="CB46" s="37">
        <v>7919221</v>
      </c>
      <c r="CC46" s="37">
        <v>0</v>
      </c>
      <c r="CD46" s="37">
        <v>-10114</v>
      </c>
      <c r="CE46" s="37">
        <v>0</v>
      </c>
      <c r="CF46" s="37">
        <v>0</v>
      </c>
      <c r="CG46" s="37">
        <v>0</v>
      </c>
      <c r="CH46" s="37">
        <v>0</v>
      </c>
      <c r="CI46" s="37">
        <v>-10114</v>
      </c>
      <c r="CJ46" s="37">
        <v>7909107</v>
      </c>
      <c r="CK46" s="37">
        <v>5804439</v>
      </c>
      <c r="CL46" s="37">
        <v>0</v>
      </c>
      <c r="CM46" s="37">
        <v>2104668</v>
      </c>
      <c r="CN46" s="37">
        <v>2104668</v>
      </c>
      <c r="CO46" s="37">
        <v>81113</v>
      </c>
      <c r="CP46" s="37">
        <v>2185781</v>
      </c>
      <c r="CQ46" s="45">
        <v>209466701</v>
      </c>
      <c r="CR46" s="37">
        <v>0</v>
      </c>
      <c r="CS46" s="37">
        <v>0</v>
      </c>
      <c r="CT46" s="37">
        <v>7909107</v>
      </c>
      <c r="CU46" s="37">
        <v>1145</v>
      </c>
      <c r="CV46" s="37">
        <v>1137</v>
      </c>
      <c r="CW46" s="37">
        <v>208.88</v>
      </c>
      <c r="CX46" s="37">
        <v>0</v>
      </c>
      <c r="CY46" s="37">
        <v>0</v>
      </c>
      <c r="CZ46" s="37">
        <v>8091347</v>
      </c>
      <c r="DA46" s="37">
        <v>0</v>
      </c>
      <c r="DB46" s="37">
        <v>-3000</v>
      </c>
      <c r="DC46" s="37">
        <v>0</v>
      </c>
      <c r="DD46" s="37">
        <v>0</v>
      </c>
      <c r="DE46" s="37">
        <v>0</v>
      </c>
      <c r="DF46" s="37">
        <v>-3000</v>
      </c>
      <c r="DG46" s="37">
        <v>8088347</v>
      </c>
      <c r="DH46" s="37">
        <v>42698</v>
      </c>
      <c r="DI46" s="37">
        <v>0</v>
      </c>
      <c r="DJ46" s="37">
        <v>42698</v>
      </c>
      <c r="DK46" s="37">
        <v>8131045</v>
      </c>
      <c r="DL46" s="37">
        <v>5859214</v>
      </c>
      <c r="DM46" s="37">
        <v>0</v>
      </c>
      <c r="DN46" s="37">
        <v>2271831</v>
      </c>
      <c r="DO46" s="37">
        <v>2271831</v>
      </c>
      <c r="DP46" s="37">
        <v>78112</v>
      </c>
      <c r="DQ46" s="37">
        <v>2349943</v>
      </c>
      <c r="DR46" s="45">
        <v>226259739</v>
      </c>
      <c r="DS46" s="37">
        <v>0</v>
      </c>
      <c r="DT46" s="37">
        <v>0</v>
      </c>
      <c r="DU46" s="61">
        <v>8088347</v>
      </c>
      <c r="DV46" s="61">
        <v>1137</v>
      </c>
      <c r="DW46" s="61">
        <v>1130</v>
      </c>
      <c r="DX46" s="61">
        <v>212.43</v>
      </c>
      <c r="DY46" s="61">
        <v>0</v>
      </c>
      <c r="DZ46" s="61">
        <v>0</v>
      </c>
      <c r="EA46" s="61">
        <v>0</v>
      </c>
      <c r="EB46" s="61">
        <v>8278595</v>
      </c>
      <c r="EC46" s="61">
        <v>0</v>
      </c>
      <c r="ED46" s="61">
        <v>0</v>
      </c>
      <c r="EE46" s="61">
        <v>0</v>
      </c>
      <c r="EF46" s="61">
        <v>0</v>
      </c>
      <c r="EG46" s="61">
        <v>0</v>
      </c>
      <c r="EH46" s="61">
        <v>0</v>
      </c>
      <c r="EI46" s="61">
        <v>8278595</v>
      </c>
      <c r="EJ46" s="61">
        <v>0</v>
      </c>
      <c r="EK46" s="61">
        <v>36631</v>
      </c>
      <c r="EL46" s="61">
        <v>36631</v>
      </c>
      <c r="EM46" s="61">
        <v>8315226</v>
      </c>
      <c r="EN46" s="61">
        <v>5936703</v>
      </c>
      <c r="EO46" s="61">
        <v>0</v>
      </c>
      <c r="EP46" s="61">
        <v>2378523</v>
      </c>
      <c r="EQ46" s="61">
        <v>3730</v>
      </c>
      <c r="ER46" s="61">
        <v>2374793</v>
      </c>
      <c r="ES46" s="61">
        <v>2374793</v>
      </c>
      <c r="ET46" s="61">
        <v>0</v>
      </c>
      <c r="EU46" s="61">
        <v>2374793</v>
      </c>
      <c r="EV46" s="61">
        <v>248492981</v>
      </c>
      <c r="EW46" s="61">
        <v>390300</v>
      </c>
      <c r="EX46" s="61">
        <v>0</v>
      </c>
      <c r="EY46" s="61">
        <v>0</v>
      </c>
    </row>
    <row r="47" spans="1:155" s="37" customFormat="1" ht="10.5" x14ac:dyDescent="0.25">
      <c r="A47" s="105">
        <v>539</v>
      </c>
      <c r="B47" s="51" t="s">
        <v>651</v>
      </c>
      <c r="C47" s="37">
        <v>2020490</v>
      </c>
      <c r="D47" s="37">
        <v>287</v>
      </c>
      <c r="E47" s="37">
        <v>293</v>
      </c>
      <c r="F47" s="37">
        <v>225.28</v>
      </c>
      <c r="G47" s="37">
        <v>2128735.83</v>
      </c>
      <c r="H47" s="37">
        <v>822264</v>
      </c>
      <c r="I47" s="37">
        <v>0</v>
      </c>
      <c r="J47" s="37">
        <v>1301259.95</v>
      </c>
      <c r="K47" s="37">
        <v>0</v>
      </c>
      <c r="L47" s="37">
        <f t="shared" si="0"/>
        <v>1301259.95</v>
      </c>
      <c r="M47" s="47">
        <v>51378369</v>
      </c>
      <c r="N47" s="41">
        <v>5211.8800000001211</v>
      </c>
      <c r="O47" s="41">
        <v>0</v>
      </c>
      <c r="P47" s="37">
        <v>2123524</v>
      </c>
      <c r="Q47" s="37">
        <v>293</v>
      </c>
      <c r="R47" s="37">
        <v>300</v>
      </c>
      <c r="S47" s="37">
        <v>194.37</v>
      </c>
      <c r="T47" s="37">
        <v>0</v>
      </c>
      <c r="U47" s="37">
        <v>2232567</v>
      </c>
      <c r="V47" s="37">
        <v>959038</v>
      </c>
      <c r="W47" s="37">
        <v>1273529</v>
      </c>
      <c r="X47" s="37">
        <v>1273529</v>
      </c>
      <c r="Y47" s="37">
        <v>0</v>
      </c>
      <c r="Z47" s="37">
        <v>1273529</v>
      </c>
      <c r="AA47" s="46">
        <v>51514654</v>
      </c>
      <c r="AB47" s="37">
        <v>0</v>
      </c>
      <c r="AC47" s="37">
        <v>0</v>
      </c>
      <c r="AS47" s="37">
        <v>0</v>
      </c>
      <c r="AT47" s="37">
        <v>0</v>
      </c>
      <c r="AU47" s="37">
        <v>0</v>
      </c>
      <c r="AV47" s="40"/>
      <c r="BP47" s="37">
        <v>0</v>
      </c>
      <c r="BQ47" s="37">
        <v>0</v>
      </c>
      <c r="BR47" s="37">
        <v>0</v>
      </c>
      <c r="BS47" s="40"/>
      <c r="CN47" s="37">
        <v>0</v>
      </c>
      <c r="CO47" s="37">
        <v>0</v>
      </c>
      <c r="CP47" s="37">
        <v>0</v>
      </c>
      <c r="CQ47" s="64"/>
      <c r="DO47" s="37">
        <v>0</v>
      </c>
      <c r="DP47" s="37">
        <v>0</v>
      </c>
      <c r="DQ47" s="37">
        <v>0</v>
      </c>
      <c r="DR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1">
        <v>0</v>
      </c>
      <c r="ES47" s="64"/>
      <c r="ET47" s="64">
        <v>0</v>
      </c>
      <c r="EU47" s="61">
        <v>0</v>
      </c>
      <c r="EV47" s="64"/>
      <c r="EW47" s="64"/>
      <c r="EX47" s="64"/>
      <c r="EY47" s="64"/>
    </row>
    <row r="48" spans="1:155" s="37" customFormat="1" x14ac:dyDescent="0.2">
      <c r="A48" s="105">
        <v>602</v>
      </c>
      <c r="B48" s="49" t="s">
        <v>79</v>
      </c>
      <c r="C48" s="37">
        <v>4172045</v>
      </c>
      <c r="D48" s="37">
        <v>783</v>
      </c>
      <c r="E48" s="37">
        <v>802</v>
      </c>
      <c r="F48" s="37">
        <v>190</v>
      </c>
      <c r="G48" s="37">
        <v>4425660.5599999996</v>
      </c>
      <c r="H48" s="37">
        <v>1750013</v>
      </c>
      <c r="I48" s="37">
        <v>0</v>
      </c>
      <c r="J48" s="37">
        <v>2675423</v>
      </c>
      <c r="K48" s="37">
        <v>223662</v>
      </c>
      <c r="L48" s="37">
        <f t="shared" si="0"/>
        <v>2899085</v>
      </c>
      <c r="M48" s="47">
        <v>159809058</v>
      </c>
      <c r="N48" s="41">
        <v>224.55999999959022</v>
      </c>
      <c r="O48" s="41">
        <v>0</v>
      </c>
      <c r="P48" s="37">
        <v>4425436</v>
      </c>
      <c r="Q48" s="37">
        <v>802</v>
      </c>
      <c r="R48" s="37">
        <v>821</v>
      </c>
      <c r="S48" s="37">
        <v>194.37</v>
      </c>
      <c r="T48" s="37">
        <v>0</v>
      </c>
      <c r="U48" s="37">
        <v>4689856</v>
      </c>
      <c r="V48" s="37">
        <v>2228161</v>
      </c>
      <c r="W48" s="37">
        <v>2461695</v>
      </c>
      <c r="X48" s="37">
        <v>2461695</v>
      </c>
      <c r="Y48" s="37">
        <v>222383</v>
      </c>
      <c r="Z48" s="37">
        <v>2684078</v>
      </c>
      <c r="AA48" s="46">
        <v>166459340</v>
      </c>
      <c r="AB48" s="37">
        <v>0</v>
      </c>
      <c r="AC48" s="37">
        <v>0</v>
      </c>
      <c r="AD48" s="37">
        <v>4689856</v>
      </c>
      <c r="AE48" s="37">
        <v>821</v>
      </c>
      <c r="AF48" s="37">
        <v>838</v>
      </c>
      <c r="AG48" s="37">
        <v>200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4954566</v>
      </c>
      <c r="AP48" s="37">
        <v>2557053</v>
      </c>
      <c r="AQ48" s="37">
        <v>0</v>
      </c>
      <c r="AR48" s="37">
        <v>2397513</v>
      </c>
      <c r="AS48" s="37">
        <v>2397513</v>
      </c>
      <c r="AT48" s="37">
        <v>212795</v>
      </c>
      <c r="AU48" s="37">
        <v>2610308</v>
      </c>
      <c r="AV48" s="45">
        <v>191420078</v>
      </c>
      <c r="AW48" s="37">
        <v>0</v>
      </c>
      <c r="AX48" s="37">
        <v>0</v>
      </c>
      <c r="AY48" s="37">
        <v>4954566</v>
      </c>
      <c r="AZ48" s="37">
        <v>838</v>
      </c>
      <c r="BA48" s="37">
        <v>853</v>
      </c>
      <c r="BB48" s="37">
        <v>206</v>
      </c>
      <c r="BC48" s="37">
        <v>0</v>
      </c>
      <c r="BD48" s="37">
        <v>0</v>
      </c>
      <c r="BE48" s="37">
        <v>5218970</v>
      </c>
      <c r="BF48" s="37">
        <v>0</v>
      </c>
      <c r="BG48" s="37">
        <v>0</v>
      </c>
      <c r="BH48" s="37">
        <v>0</v>
      </c>
      <c r="BI48" s="37">
        <v>0</v>
      </c>
      <c r="BJ48" s="37">
        <v>0</v>
      </c>
      <c r="BK48" s="37">
        <v>0</v>
      </c>
      <c r="BL48" s="37">
        <v>0</v>
      </c>
      <c r="BM48" s="37">
        <v>5218970</v>
      </c>
      <c r="BN48" s="37">
        <v>3465814</v>
      </c>
      <c r="BO48" s="37">
        <v>1753156</v>
      </c>
      <c r="BP48" s="37">
        <v>1753156</v>
      </c>
      <c r="BQ48" s="37">
        <v>606279</v>
      </c>
      <c r="BR48" s="37">
        <v>2359435</v>
      </c>
      <c r="BS48" s="45">
        <v>209533221</v>
      </c>
      <c r="BT48" s="37">
        <v>0</v>
      </c>
      <c r="BU48" s="37">
        <v>0</v>
      </c>
      <c r="BV48" s="37">
        <v>5218970</v>
      </c>
      <c r="BW48" s="37">
        <v>853</v>
      </c>
      <c r="BX48" s="37">
        <v>881</v>
      </c>
      <c r="BY48" s="37">
        <v>206</v>
      </c>
      <c r="BZ48" s="37">
        <v>0</v>
      </c>
      <c r="CA48" s="37">
        <v>0</v>
      </c>
      <c r="CB48" s="37">
        <v>5571770</v>
      </c>
      <c r="CC48" s="37">
        <v>0</v>
      </c>
      <c r="CD48" s="37">
        <v>0</v>
      </c>
      <c r="CE48" s="37">
        <v>0</v>
      </c>
      <c r="CF48" s="37">
        <v>0</v>
      </c>
      <c r="CG48" s="37">
        <v>0</v>
      </c>
      <c r="CH48" s="37">
        <v>0</v>
      </c>
      <c r="CI48" s="37">
        <v>0</v>
      </c>
      <c r="CJ48" s="37">
        <v>5571770</v>
      </c>
      <c r="CK48" s="37">
        <v>3646959</v>
      </c>
      <c r="CL48" s="37">
        <v>0</v>
      </c>
      <c r="CM48" s="37">
        <v>1924811</v>
      </c>
      <c r="CN48" s="37">
        <v>1924811</v>
      </c>
      <c r="CO48" s="37">
        <v>595000</v>
      </c>
      <c r="CP48" s="37">
        <v>2519811</v>
      </c>
      <c r="CQ48" s="45">
        <v>222879680</v>
      </c>
      <c r="CR48" s="37">
        <v>0</v>
      </c>
      <c r="CS48" s="37">
        <v>0</v>
      </c>
      <c r="CT48" s="37">
        <v>5571770</v>
      </c>
      <c r="CU48" s="37">
        <v>881</v>
      </c>
      <c r="CV48" s="37">
        <v>907</v>
      </c>
      <c r="CW48" s="37">
        <v>208.88</v>
      </c>
      <c r="CX48" s="37">
        <v>0</v>
      </c>
      <c r="CY48" s="37">
        <v>0</v>
      </c>
      <c r="CZ48" s="37">
        <v>5925658</v>
      </c>
      <c r="DA48" s="37">
        <v>0</v>
      </c>
      <c r="DB48" s="37">
        <v>0</v>
      </c>
      <c r="DC48" s="37">
        <v>0</v>
      </c>
      <c r="DD48" s="37">
        <v>0</v>
      </c>
      <c r="DE48" s="37">
        <v>0</v>
      </c>
      <c r="DF48" s="37">
        <v>0</v>
      </c>
      <c r="DG48" s="37">
        <v>5925658</v>
      </c>
      <c r="DH48" s="37">
        <v>0</v>
      </c>
      <c r="DI48" s="37">
        <v>0</v>
      </c>
      <c r="DJ48" s="37">
        <v>0</v>
      </c>
      <c r="DK48" s="37">
        <v>5925658</v>
      </c>
      <c r="DL48" s="37">
        <v>4045590</v>
      </c>
      <c r="DM48" s="37">
        <v>0</v>
      </c>
      <c r="DN48" s="37">
        <v>1880068</v>
      </c>
      <c r="DO48" s="37">
        <v>1880068</v>
      </c>
      <c r="DP48" s="37">
        <v>691771</v>
      </c>
      <c r="DQ48" s="37">
        <v>2571839</v>
      </c>
      <c r="DR48" s="45">
        <v>235084753</v>
      </c>
      <c r="DS48" s="37">
        <v>0</v>
      </c>
      <c r="DT48" s="37">
        <v>0</v>
      </c>
      <c r="DU48" s="61">
        <v>5925658</v>
      </c>
      <c r="DV48" s="61">
        <v>907</v>
      </c>
      <c r="DW48" s="61">
        <v>915</v>
      </c>
      <c r="DX48" s="61">
        <v>212.43</v>
      </c>
      <c r="DY48" s="61">
        <v>0</v>
      </c>
      <c r="DZ48" s="61">
        <v>0</v>
      </c>
      <c r="EA48" s="61">
        <v>0</v>
      </c>
      <c r="EB48" s="61">
        <v>6172297</v>
      </c>
      <c r="EC48" s="61">
        <v>0</v>
      </c>
      <c r="ED48" s="61">
        <v>0</v>
      </c>
      <c r="EE48" s="61">
        <v>0</v>
      </c>
      <c r="EF48" s="61">
        <v>0</v>
      </c>
      <c r="EG48" s="61">
        <v>0</v>
      </c>
      <c r="EH48" s="61">
        <v>0</v>
      </c>
      <c r="EI48" s="61">
        <v>6172297</v>
      </c>
      <c r="EJ48" s="61">
        <v>0</v>
      </c>
      <c r="EK48" s="61">
        <v>0</v>
      </c>
      <c r="EL48" s="61">
        <v>0</v>
      </c>
      <c r="EM48" s="61">
        <v>6172297</v>
      </c>
      <c r="EN48" s="61">
        <v>4244567</v>
      </c>
      <c r="EO48" s="61">
        <v>0</v>
      </c>
      <c r="EP48" s="61">
        <v>1927730</v>
      </c>
      <c r="EQ48" s="61">
        <v>2480</v>
      </c>
      <c r="ER48" s="61">
        <v>1925250</v>
      </c>
      <c r="ES48" s="61">
        <v>1918504</v>
      </c>
      <c r="ET48" s="61">
        <v>737780</v>
      </c>
      <c r="EU48" s="61">
        <v>2656284</v>
      </c>
      <c r="EV48" s="61">
        <v>255716197</v>
      </c>
      <c r="EW48" s="61">
        <v>238700</v>
      </c>
      <c r="EX48" s="61">
        <v>6746</v>
      </c>
      <c r="EY48" s="61">
        <v>0</v>
      </c>
    </row>
    <row r="49" spans="1:155" s="37" customFormat="1" x14ac:dyDescent="0.2">
      <c r="A49" s="105">
        <v>609</v>
      </c>
      <c r="B49" s="49" t="s">
        <v>80</v>
      </c>
      <c r="C49" s="37">
        <v>5411180</v>
      </c>
      <c r="D49" s="37">
        <v>1003</v>
      </c>
      <c r="E49" s="37">
        <v>1015</v>
      </c>
      <c r="F49" s="37">
        <v>190</v>
      </c>
      <c r="G49" s="37">
        <v>5668775</v>
      </c>
      <c r="H49" s="37">
        <v>3871667</v>
      </c>
      <c r="I49" s="37">
        <v>0</v>
      </c>
      <c r="J49" s="37">
        <v>1719503</v>
      </c>
      <c r="K49" s="37">
        <v>125775</v>
      </c>
      <c r="L49" s="37">
        <f t="shared" si="0"/>
        <v>1845278</v>
      </c>
      <c r="M49" s="47">
        <v>101323120</v>
      </c>
      <c r="N49" s="41">
        <v>77605</v>
      </c>
      <c r="O49" s="41">
        <v>0</v>
      </c>
      <c r="P49" s="37">
        <v>5591170</v>
      </c>
      <c r="Q49" s="37">
        <v>1015</v>
      </c>
      <c r="R49" s="37">
        <v>1014</v>
      </c>
      <c r="S49" s="37">
        <v>194.37</v>
      </c>
      <c r="T49" s="37">
        <v>0</v>
      </c>
      <c r="U49" s="37">
        <v>5782751</v>
      </c>
      <c r="V49" s="37">
        <v>4089632</v>
      </c>
      <c r="W49" s="37">
        <v>1693119</v>
      </c>
      <c r="X49" s="37">
        <v>1681143</v>
      </c>
      <c r="Y49" s="37">
        <v>122000</v>
      </c>
      <c r="Z49" s="37">
        <v>1803143</v>
      </c>
      <c r="AA49" s="46">
        <v>105313328</v>
      </c>
      <c r="AB49" s="37">
        <v>11976</v>
      </c>
      <c r="AC49" s="37">
        <v>0</v>
      </c>
      <c r="AD49" s="37">
        <v>5770775</v>
      </c>
      <c r="AE49" s="37">
        <v>1014</v>
      </c>
      <c r="AF49" s="37">
        <v>1025</v>
      </c>
      <c r="AG49" s="37">
        <v>200</v>
      </c>
      <c r="AH49" s="37">
        <v>0</v>
      </c>
      <c r="AI49" s="37">
        <v>8982</v>
      </c>
      <c r="AJ49" s="37">
        <v>0</v>
      </c>
      <c r="AK49" s="37">
        <v>0</v>
      </c>
      <c r="AL49" s="37">
        <v>0</v>
      </c>
      <c r="AM49" s="37">
        <v>0</v>
      </c>
      <c r="AN49" s="37">
        <v>0</v>
      </c>
      <c r="AO49" s="37">
        <v>6047360</v>
      </c>
      <c r="AP49" s="37">
        <v>4323584</v>
      </c>
      <c r="AQ49" s="37">
        <v>0</v>
      </c>
      <c r="AR49" s="37">
        <v>1723776</v>
      </c>
      <c r="AS49" s="37">
        <v>1716275</v>
      </c>
      <c r="AT49" s="37">
        <v>114400</v>
      </c>
      <c r="AU49" s="37">
        <v>1830675</v>
      </c>
      <c r="AV49" s="45">
        <v>107989028</v>
      </c>
      <c r="AW49" s="37">
        <v>7501</v>
      </c>
      <c r="AX49" s="37">
        <v>0</v>
      </c>
      <c r="AY49" s="37">
        <v>6039859</v>
      </c>
      <c r="AZ49" s="37">
        <v>1025</v>
      </c>
      <c r="BA49" s="37">
        <v>1040</v>
      </c>
      <c r="BB49" s="37">
        <v>206</v>
      </c>
      <c r="BC49" s="37">
        <v>0</v>
      </c>
      <c r="BD49" s="37">
        <v>0</v>
      </c>
      <c r="BE49" s="37">
        <v>6342492</v>
      </c>
      <c r="BF49" s="37">
        <v>5626</v>
      </c>
      <c r="BG49" s="37">
        <v>0</v>
      </c>
      <c r="BH49" s="37">
        <v>0</v>
      </c>
      <c r="BI49" s="37">
        <v>0</v>
      </c>
      <c r="BJ49" s="37">
        <v>0</v>
      </c>
      <c r="BK49" s="37">
        <v>0</v>
      </c>
      <c r="BL49" s="37">
        <v>0</v>
      </c>
      <c r="BM49" s="37">
        <v>6348118</v>
      </c>
      <c r="BN49" s="37">
        <v>5126763</v>
      </c>
      <c r="BO49" s="37">
        <v>1221355</v>
      </c>
      <c r="BP49" s="37">
        <v>1221355</v>
      </c>
      <c r="BQ49" s="37">
        <v>89200</v>
      </c>
      <c r="BR49" s="37">
        <v>1310555</v>
      </c>
      <c r="BS49" s="45">
        <v>113880610</v>
      </c>
      <c r="BT49" s="37">
        <v>0</v>
      </c>
      <c r="BU49" s="37">
        <v>0</v>
      </c>
      <c r="BV49" s="37">
        <v>6348118</v>
      </c>
      <c r="BW49" s="37">
        <v>1040</v>
      </c>
      <c r="BX49" s="37">
        <v>1055</v>
      </c>
      <c r="BY49" s="37">
        <v>206</v>
      </c>
      <c r="BZ49" s="37">
        <v>0</v>
      </c>
      <c r="CA49" s="37">
        <v>0</v>
      </c>
      <c r="CB49" s="37">
        <v>6657008</v>
      </c>
      <c r="CC49" s="37">
        <v>0</v>
      </c>
      <c r="CD49" s="37">
        <v>-1039</v>
      </c>
      <c r="CE49" s="37">
        <v>0</v>
      </c>
      <c r="CF49" s="37">
        <v>0</v>
      </c>
      <c r="CG49" s="37">
        <v>0</v>
      </c>
      <c r="CH49" s="37">
        <v>0</v>
      </c>
      <c r="CI49" s="37">
        <v>-1039</v>
      </c>
      <c r="CJ49" s="37">
        <v>6655969</v>
      </c>
      <c r="CK49" s="37">
        <v>5405412</v>
      </c>
      <c r="CL49" s="37">
        <v>0</v>
      </c>
      <c r="CM49" s="37">
        <v>1250557</v>
      </c>
      <c r="CN49" s="37">
        <v>1250557</v>
      </c>
      <c r="CO49" s="37">
        <v>0</v>
      </c>
      <c r="CP49" s="37">
        <v>1250557</v>
      </c>
      <c r="CQ49" s="45">
        <v>125890372</v>
      </c>
      <c r="CR49" s="37">
        <v>0</v>
      </c>
      <c r="CS49" s="37">
        <v>0</v>
      </c>
      <c r="CT49" s="37">
        <v>6655969</v>
      </c>
      <c r="CU49" s="37">
        <v>1055</v>
      </c>
      <c r="CV49" s="37">
        <v>1042</v>
      </c>
      <c r="CW49" s="37">
        <v>208.88</v>
      </c>
      <c r="CX49" s="37">
        <v>0</v>
      </c>
      <c r="CY49" s="37">
        <v>0</v>
      </c>
      <c r="CZ49" s="37">
        <v>6791610</v>
      </c>
      <c r="DA49" s="37">
        <v>0</v>
      </c>
      <c r="DB49" s="37">
        <v>0</v>
      </c>
      <c r="DC49" s="37">
        <v>0</v>
      </c>
      <c r="DD49" s="37">
        <v>0</v>
      </c>
      <c r="DE49" s="37">
        <v>0</v>
      </c>
      <c r="DF49" s="37">
        <v>0</v>
      </c>
      <c r="DG49" s="37">
        <v>6791610</v>
      </c>
      <c r="DH49" s="37">
        <v>65179</v>
      </c>
      <c r="DI49" s="37">
        <v>0</v>
      </c>
      <c r="DJ49" s="37">
        <v>65179</v>
      </c>
      <c r="DK49" s="37">
        <v>6856789</v>
      </c>
      <c r="DL49" s="37">
        <v>5513391</v>
      </c>
      <c r="DM49" s="37">
        <v>0</v>
      </c>
      <c r="DN49" s="37">
        <v>1343398</v>
      </c>
      <c r="DO49" s="37">
        <v>1343398</v>
      </c>
      <c r="DP49" s="37">
        <v>0</v>
      </c>
      <c r="DQ49" s="37">
        <v>1343398</v>
      </c>
      <c r="DR49" s="45">
        <v>136019168</v>
      </c>
      <c r="DS49" s="37">
        <v>0</v>
      </c>
      <c r="DT49" s="37">
        <v>0</v>
      </c>
      <c r="DU49" s="61">
        <v>6791610</v>
      </c>
      <c r="DV49" s="61">
        <v>1042</v>
      </c>
      <c r="DW49" s="61">
        <v>1032</v>
      </c>
      <c r="DX49" s="61">
        <v>212.43</v>
      </c>
      <c r="DY49" s="61">
        <v>0</v>
      </c>
      <c r="DZ49" s="61">
        <v>0</v>
      </c>
      <c r="EA49" s="61">
        <v>0</v>
      </c>
      <c r="EB49" s="61">
        <v>6945659</v>
      </c>
      <c r="EC49" s="61">
        <v>0</v>
      </c>
      <c r="ED49" s="61">
        <v>0</v>
      </c>
      <c r="EE49" s="61">
        <v>0</v>
      </c>
      <c r="EF49" s="61">
        <v>0</v>
      </c>
      <c r="EG49" s="61">
        <v>0</v>
      </c>
      <c r="EH49" s="61">
        <v>0</v>
      </c>
      <c r="EI49" s="61">
        <v>6945659</v>
      </c>
      <c r="EJ49" s="61">
        <v>0</v>
      </c>
      <c r="EK49" s="61">
        <v>53842</v>
      </c>
      <c r="EL49" s="61">
        <v>53842</v>
      </c>
      <c r="EM49" s="61">
        <v>6999501</v>
      </c>
      <c r="EN49" s="61">
        <v>5639170</v>
      </c>
      <c r="EO49" s="61">
        <v>0</v>
      </c>
      <c r="EP49" s="61">
        <v>1360331</v>
      </c>
      <c r="EQ49" s="61">
        <v>4485</v>
      </c>
      <c r="ER49" s="61">
        <v>1355846</v>
      </c>
      <c r="ES49" s="61">
        <v>1355846</v>
      </c>
      <c r="ET49" s="61">
        <v>0</v>
      </c>
      <c r="EU49" s="61">
        <v>1355846</v>
      </c>
      <c r="EV49" s="61">
        <v>155152599</v>
      </c>
      <c r="EW49" s="61">
        <v>513200</v>
      </c>
      <c r="EX49" s="61">
        <v>0</v>
      </c>
      <c r="EY49" s="61">
        <v>0</v>
      </c>
    </row>
    <row r="50" spans="1:155" s="37" customFormat="1" x14ac:dyDescent="0.2">
      <c r="A50" s="105">
        <v>623</v>
      </c>
      <c r="B50" s="49" t="s">
        <v>81</v>
      </c>
      <c r="C50" s="37">
        <v>2589614</v>
      </c>
      <c r="D50" s="37">
        <v>509</v>
      </c>
      <c r="E50" s="37">
        <v>525</v>
      </c>
      <c r="F50" s="37">
        <v>190</v>
      </c>
      <c r="G50" s="37">
        <v>2770950</v>
      </c>
      <c r="H50" s="37">
        <v>2065061</v>
      </c>
      <c r="I50" s="37">
        <v>46982</v>
      </c>
      <c r="J50" s="37">
        <v>647900</v>
      </c>
      <c r="K50" s="37">
        <v>200000</v>
      </c>
      <c r="L50" s="37">
        <f t="shared" si="0"/>
        <v>847900</v>
      </c>
      <c r="M50" s="47">
        <v>43260572</v>
      </c>
      <c r="N50" s="41">
        <v>104971</v>
      </c>
      <c r="O50" s="41">
        <v>0</v>
      </c>
      <c r="P50" s="37">
        <v>2712961</v>
      </c>
      <c r="Q50" s="37">
        <v>525</v>
      </c>
      <c r="R50" s="37">
        <v>554</v>
      </c>
      <c r="S50" s="37">
        <v>194.37</v>
      </c>
      <c r="T50" s="37">
        <v>0</v>
      </c>
      <c r="U50" s="37">
        <v>2970498</v>
      </c>
      <c r="V50" s="37">
        <v>2386003</v>
      </c>
      <c r="W50" s="37">
        <v>584495</v>
      </c>
      <c r="X50" s="37">
        <v>584400</v>
      </c>
      <c r="Y50" s="37">
        <v>200000</v>
      </c>
      <c r="Z50" s="37">
        <v>784400</v>
      </c>
      <c r="AA50" s="46">
        <v>45201602</v>
      </c>
      <c r="AB50" s="37">
        <v>95</v>
      </c>
      <c r="AC50" s="37">
        <v>0</v>
      </c>
      <c r="AD50" s="37">
        <v>2970403</v>
      </c>
      <c r="AE50" s="37">
        <v>554</v>
      </c>
      <c r="AF50" s="37">
        <v>571</v>
      </c>
      <c r="AG50" s="37">
        <v>200</v>
      </c>
      <c r="AH50" s="37">
        <v>0</v>
      </c>
      <c r="AI50" s="37">
        <v>71</v>
      </c>
      <c r="AJ50" s="37">
        <v>0</v>
      </c>
      <c r="AK50" s="37">
        <v>0</v>
      </c>
      <c r="AL50" s="37">
        <v>0</v>
      </c>
      <c r="AM50" s="37">
        <v>98999</v>
      </c>
      <c r="AN50" s="37">
        <v>98999</v>
      </c>
      <c r="AO50" s="37">
        <v>3274824</v>
      </c>
      <c r="AP50" s="37">
        <v>2669664</v>
      </c>
      <c r="AQ50" s="37">
        <v>0</v>
      </c>
      <c r="AR50" s="37">
        <v>605160</v>
      </c>
      <c r="AS50" s="37">
        <v>605160</v>
      </c>
      <c r="AT50" s="37">
        <v>200000</v>
      </c>
      <c r="AU50" s="37">
        <v>805160</v>
      </c>
      <c r="AV50" s="45">
        <v>49167254</v>
      </c>
      <c r="AW50" s="37">
        <v>0</v>
      </c>
      <c r="AX50" s="37">
        <v>0</v>
      </c>
      <c r="AY50" s="37">
        <v>3274824</v>
      </c>
      <c r="AZ50" s="37">
        <v>571</v>
      </c>
      <c r="BA50" s="37">
        <v>593</v>
      </c>
      <c r="BB50" s="37">
        <v>206</v>
      </c>
      <c r="BC50" s="37">
        <v>0</v>
      </c>
      <c r="BD50" s="37">
        <v>0</v>
      </c>
      <c r="BE50" s="37">
        <v>3523155</v>
      </c>
      <c r="BF50" s="37">
        <v>0</v>
      </c>
      <c r="BG50" s="37">
        <v>0</v>
      </c>
      <c r="BH50" s="37">
        <v>0</v>
      </c>
      <c r="BI50" s="37">
        <v>0</v>
      </c>
      <c r="BJ50" s="37">
        <v>0</v>
      </c>
      <c r="BK50" s="37">
        <v>40846</v>
      </c>
      <c r="BL50" s="37">
        <v>40846</v>
      </c>
      <c r="BM50" s="37">
        <v>3564001</v>
      </c>
      <c r="BN50" s="37">
        <v>3122541</v>
      </c>
      <c r="BO50" s="37">
        <v>441460</v>
      </c>
      <c r="BP50" s="37">
        <v>429578</v>
      </c>
      <c r="BQ50" s="37">
        <v>208690</v>
      </c>
      <c r="BR50" s="37">
        <v>638268</v>
      </c>
      <c r="BS50" s="45">
        <v>54791784</v>
      </c>
      <c r="BT50" s="37">
        <v>11882</v>
      </c>
      <c r="BU50" s="37">
        <v>0</v>
      </c>
      <c r="BV50" s="37">
        <v>3552119</v>
      </c>
      <c r="BW50" s="37">
        <v>593</v>
      </c>
      <c r="BX50" s="37">
        <v>588</v>
      </c>
      <c r="BY50" s="37">
        <v>206</v>
      </c>
      <c r="BZ50" s="37">
        <v>0</v>
      </c>
      <c r="CA50" s="37">
        <v>0</v>
      </c>
      <c r="CB50" s="37">
        <v>3643295</v>
      </c>
      <c r="CC50" s="37">
        <v>8912</v>
      </c>
      <c r="CD50" s="37">
        <v>0</v>
      </c>
      <c r="CE50" s="37">
        <v>0</v>
      </c>
      <c r="CF50" s="37">
        <v>0</v>
      </c>
      <c r="CG50" s="37">
        <v>0</v>
      </c>
      <c r="CH50" s="37">
        <v>35038</v>
      </c>
      <c r="CI50" s="37">
        <v>35038</v>
      </c>
      <c r="CJ50" s="37">
        <v>3687245</v>
      </c>
      <c r="CK50" s="37">
        <v>3383126</v>
      </c>
      <c r="CL50" s="37">
        <v>0</v>
      </c>
      <c r="CM50" s="37">
        <v>304119</v>
      </c>
      <c r="CN50" s="37">
        <v>304119</v>
      </c>
      <c r="CO50" s="37">
        <v>203961</v>
      </c>
      <c r="CP50" s="37">
        <v>508080</v>
      </c>
      <c r="CQ50" s="45">
        <v>58858761</v>
      </c>
      <c r="CR50" s="37">
        <v>0</v>
      </c>
      <c r="CS50" s="37">
        <v>0</v>
      </c>
      <c r="CT50" s="37">
        <v>3687245</v>
      </c>
      <c r="CU50" s="37">
        <v>588</v>
      </c>
      <c r="CV50" s="37">
        <v>586</v>
      </c>
      <c r="CW50" s="37">
        <v>208.88</v>
      </c>
      <c r="CX50" s="37">
        <v>0</v>
      </c>
      <c r="CY50" s="37">
        <v>0</v>
      </c>
      <c r="CZ50" s="37">
        <v>3797104</v>
      </c>
      <c r="DA50" s="37">
        <v>0</v>
      </c>
      <c r="DB50" s="37">
        <v>15356</v>
      </c>
      <c r="DC50" s="37">
        <v>0</v>
      </c>
      <c r="DD50" s="37">
        <v>0</v>
      </c>
      <c r="DE50" s="37">
        <v>0</v>
      </c>
      <c r="DF50" s="37">
        <v>15356</v>
      </c>
      <c r="DG50" s="37">
        <v>3812460</v>
      </c>
      <c r="DH50" s="37">
        <v>12959</v>
      </c>
      <c r="DI50" s="37">
        <v>0</v>
      </c>
      <c r="DJ50" s="37">
        <v>12959</v>
      </c>
      <c r="DK50" s="37">
        <v>3825419</v>
      </c>
      <c r="DL50" s="37">
        <v>3250593</v>
      </c>
      <c r="DM50" s="37">
        <v>0</v>
      </c>
      <c r="DN50" s="37">
        <v>574826</v>
      </c>
      <c r="DO50" s="37">
        <v>574826</v>
      </c>
      <c r="DP50" s="37">
        <v>207094</v>
      </c>
      <c r="DQ50" s="37">
        <v>781920</v>
      </c>
      <c r="DR50" s="45">
        <v>66527594</v>
      </c>
      <c r="DS50" s="37">
        <v>0</v>
      </c>
      <c r="DT50" s="37">
        <v>0</v>
      </c>
      <c r="DU50" s="61">
        <v>3812460</v>
      </c>
      <c r="DV50" s="61">
        <v>586</v>
      </c>
      <c r="DW50" s="61">
        <v>567</v>
      </c>
      <c r="DX50" s="61">
        <v>212.43</v>
      </c>
      <c r="DY50" s="61">
        <v>0</v>
      </c>
      <c r="DZ50" s="61">
        <v>0</v>
      </c>
      <c r="EA50" s="61">
        <v>0</v>
      </c>
      <c r="EB50" s="61">
        <v>3809293</v>
      </c>
      <c r="EC50" s="61">
        <v>0</v>
      </c>
      <c r="ED50" s="61">
        <v>0</v>
      </c>
      <c r="EE50" s="61">
        <v>0</v>
      </c>
      <c r="EF50" s="61">
        <v>0</v>
      </c>
      <c r="EG50" s="61">
        <v>0</v>
      </c>
      <c r="EH50" s="61">
        <v>0</v>
      </c>
      <c r="EI50" s="61">
        <v>3809293</v>
      </c>
      <c r="EJ50" s="61">
        <v>0</v>
      </c>
      <c r="EK50" s="61">
        <v>94057</v>
      </c>
      <c r="EL50" s="61">
        <v>94057</v>
      </c>
      <c r="EM50" s="61">
        <v>3903350</v>
      </c>
      <c r="EN50" s="61">
        <v>3646036</v>
      </c>
      <c r="EO50" s="61">
        <v>0</v>
      </c>
      <c r="EP50" s="61">
        <v>257314</v>
      </c>
      <c r="EQ50" s="61">
        <v>337</v>
      </c>
      <c r="ER50" s="61">
        <v>256977</v>
      </c>
      <c r="ES50" s="61">
        <v>256977</v>
      </c>
      <c r="ET50" s="61">
        <v>202837</v>
      </c>
      <c r="EU50" s="61">
        <v>459814</v>
      </c>
      <c r="EV50" s="61">
        <v>73917074</v>
      </c>
      <c r="EW50" s="61">
        <v>54100</v>
      </c>
      <c r="EX50" s="61">
        <v>0</v>
      </c>
      <c r="EY50" s="61">
        <v>0</v>
      </c>
    </row>
    <row r="51" spans="1:155" s="37" customFormat="1" x14ac:dyDescent="0.2">
      <c r="A51" s="105">
        <v>637</v>
      </c>
      <c r="B51" s="49" t="s">
        <v>82</v>
      </c>
      <c r="C51" s="37">
        <v>4817006.3600000003</v>
      </c>
      <c r="D51" s="37">
        <v>913</v>
      </c>
      <c r="E51" s="37">
        <v>923</v>
      </c>
      <c r="F51" s="37">
        <v>190</v>
      </c>
      <c r="G51" s="37">
        <v>5045136.46</v>
      </c>
      <c r="H51" s="37">
        <v>3806751</v>
      </c>
      <c r="I51" s="37">
        <v>0</v>
      </c>
      <c r="J51" s="37">
        <v>1232901</v>
      </c>
      <c r="K51" s="37">
        <v>570138</v>
      </c>
      <c r="L51" s="37">
        <f t="shared" si="0"/>
        <v>1803039</v>
      </c>
      <c r="M51" s="47">
        <v>82172216</v>
      </c>
      <c r="N51" s="41">
        <v>5484.4599999999627</v>
      </c>
      <c r="O51" s="41">
        <v>0</v>
      </c>
      <c r="P51" s="37">
        <v>5039652</v>
      </c>
      <c r="Q51" s="37">
        <v>923</v>
      </c>
      <c r="R51" s="37">
        <v>935</v>
      </c>
      <c r="S51" s="37">
        <v>194.37</v>
      </c>
      <c r="T51" s="37">
        <v>0</v>
      </c>
      <c r="U51" s="37">
        <v>5286911</v>
      </c>
      <c r="V51" s="37">
        <v>4219122</v>
      </c>
      <c r="W51" s="37">
        <v>1067789</v>
      </c>
      <c r="X51" s="37">
        <v>1067789</v>
      </c>
      <c r="Y51" s="37">
        <v>583354</v>
      </c>
      <c r="Z51" s="37">
        <v>1651143</v>
      </c>
      <c r="AA51" s="46">
        <v>87025888</v>
      </c>
      <c r="AB51" s="37">
        <v>0</v>
      </c>
      <c r="AC51" s="37">
        <v>0</v>
      </c>
      <c r="AD51" s="37">
        <v>5286911</v>
      </c>
      <c r="AE51" s="37">
        <v>935</v>
      </c>
      <c r="AF51" s="37">
        <v>955</v>
      </c>
      <c r="AG51" s="37">
        <v>200</v>
      </c>
      <c r="AH51" s="37">
        <v>0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5591000</v>
      </c>
      <c r="AP51" s="37">
        <v>4562995</v>
      </c>
      <c r="AQ51" s="37">
        <v>0</v>
      </c>
      <c r="AR51" s="37">
        <v>1028005</v>
      </c>
      <c r="AS51" s="37">
        <v>1028005</v>
      </c>
      <c r="AT51" s="37">
        <v>599332</v>
      </c>
      <c r="AU51" s="37">
        <v>1627337</v>
      </c>
      <c r="AV51" s="45">
        <v>96093651</v>
      </c>
      <c r="AW51" s="37">
        <v>0</v>
      </c>
      <c r="AX51" s="37">
        <v>0</v>
      </c>
      <c r="AY51" s="37">
        <v>5591000</v>
      </c>
      <c r="AZ51" s="37">
        <v>955</v>
      </c>
      <c r="BA51" s="37">
        <v>967</v>
      </c>
      <c r="BB51" s="37">
        <v>206</v>
      </c>
      <c r="BC51" s="37">
        <v>0</v>
      </c>
      <c r="BD51" s="37">
        <v>0</v>
      </c>
      <c r="BE51" s="37">
        <v>5860455</v>
      </c>
      <c r="BF51" s="37">
        <v>0</v>
      </c>
      <c r="BG51" s="37">
        <v>52027</v>
      </c>
      <c r="BH51" s="37">
        <v>0</v>
      </c>
      <c r="BI51" s="37">
        <v>0</v>
      </c>
      <c r="BJ51" s="37">
        <v>0</v>
      </c>
      <c r="BK51" s="37">
        <v>0</v>
      </c>
      <c r="BL51" s="37">
        <v>52027</v>
      </c>
      <c r="BM51" s="37">
        <v>5912482</v>
      </c>
      <c r="BN51" s="37">
        <v>5180170</v>
      </c>
      <c r="BO51" s="37">
        <v>732312</v>
      </c>
      <c r="BP51" s="37">
        <v>732312</v>
      </c>
      <c r="BQ51" s="37">
        <v>599877</v>
      </c>
      <c r="BR51" s="37">
        <v>1332189</v>
      </c>
      <c r="BS51" s="45">
        <v>109176451</v>
      </c>
      <c r="BT51" s="37">
        <v>0</v>
      </c>
      <c r="BU51" s="37">
        <v>0</v>
      </c>
      <c r="BV51" s="37">
        <v>5912482</v>
      </c>
      <c r="BW51" s="37">
        <v>967</v>
      </c>
      <c r="BX51" s="37">
        <v>975</v>
      </c>
      <c r="BY51" s="37">
        <v>206</v>
      </c>
      <c r="BZ51" s="37">
        <v>0</v>
      </c>
      <c r="CA51" s="37">
        <v>0</v>
      </c>
      <c r="CB51" s="37">
        <v>6162244</v>
      </c>
      <c r="CC51" s="37">
        <v>0</v>
      </c>
      <c r="CD51" s="37">
        <v>-26710</v>
      </c>
      <c r="CE51" s="37">
        <v>0</v>
      </c>
      <c r="CF51" s="37">
        <v>0</v>
      </c>
      <c r="CG51" s="37">
        <v>0</v>
      </c>
      <c r="CH51" s="37">
        <v>0</v>
      </c>
      <c r="CI51" s="37">
        <v>-26710</v>
      </c>
      <c r="CJ51" s="37">
        <v>6135534</v>
      </c>
      <c r="CK51" s="37">
        <v>5350886</v>
      </c>
      <c r="CL51" s="37">
        <v>0</v>
      </c>
      <c r="CM51" s="37">
        <v>784648</v>
      </c>
      <c r="CN51" s="37">
        <v>784648</v>
      </c>
      <c r="CO51" s="37">
        <v>595060</v>
      </c>
      <c r="CP51" s="37">
        <v>1379708</v>
      </c>
      <c r="CQ51" s="45">
        <v>118196271</v>
      </c>
      <c r="CR51" s="37">
        <v>0</v>
      </c>
      <c r="CS51" s="37">
        <v>0</v>
      </c>
      <c r="CT51" s="37">
        <v>6135534</v>
      </c>
      <c r="CU51" s="37">
        <v>975</v>
      </c>
      <c r="CV51" s="37">
        <v>975</v>
      </c>
      <c r="CW51" s="37">
        <v>208.88</v>
      </c>
      <c r="CX51" s="37">
        <v>0</v>
      </c>
      <c r="CY51" s="37">
        <v>0</v>
      </c>
      <c r="CZ51" s="37">
        <v>6339197</v>
      </c>
      <c r="DA51" s="37">
        <v>0</v>
      </c>
      <c r="DB51" s="37">
        <v>0</v>
      </c>
      <c r="DC51" s="37">
        <v>0</v>
      </c>
      <c r="DD51" s="37">
        <v>0</v>
      </c>
      <c r="DE51" s="37">
        <v>0</v>
      </c>
      <c r="DF51" s="37">
        <v>0</v>
      </c>
      <c r="DG51" s="37">
        <v>6339197</v>
      </c>
      <c r="DH51" s="37">
        <v>0</v>
      </c>
      <c r="DI51" s="37">
        <v>0</v>
      </c>
      <c r="DJ51" s="37">
        <v>0</v>
      </c>
      <c r="DK51" s="37">
        <v>6339197</v>
      </c>
      <c r="DL51" s="37">
        <v>5445439</v>
      </c>
      <c r="DM51" s="37">
        <v>0</v>
      </c>
      <c r="DN51" s="37">
        <v>893758</v>
      </c>
      <c r="DO51" s="37">
        <v>893758</v>
      </c>
      <c r="DP51" s="37">
        <v>593035</v>
      </c>
      <c r="DQ51" s="37">
        <v>1486793</v>
      </c>
      <c r="DR51" s="45">
        <v>131810493</v>
      </c>
      <c r="DS51" s="37">
        <v>0</v>
      </c>
      <c r="DT51" s="37">
        <v>0</v>
      </c>
      <c r="DU51" s="61">
        <v>6339197</v>
      </c>
      <c r="DV51" s="61">
        <v>975</v>
      </c>
      <c r="DW51" s="61">
        <v>968</v>
      </c>
      <c r="DX51" s="61">
        <v>212.43</v>
      </c>
      <c r="DY51" s="61">
        <v>0</v>
      </c>
      <c r="DZ51" s="61">
        <v>0</v>
      </c>
      <c r="EA51" s="61">
        <v>0</v>
      </c>
      <c r="EB51" s="61">
        <v>6499317</v>
      </c>
      <c r="EC51" s="61">
        <v>0</v>
      </c>
      <c r="ED51" s="61">
        <v>10860</v>
      </c>
      <c r="EE51" s="61">
        <v>0</v>
      </c>
      <c r="EF51" s="61">
        <v>0</v>
      </c>
      <c r="EG51" s="61">
        <v>0</v>
      </c>
      <c r="EH51" s="61">
        <v>10860</v>
      </c>
      <c r="EI51" s="61">
        <v>6510177</v>
      </c>
      <c r="EJ51" s="61">
        <v>0</v>
      </c>
      <c r="EK51" s="61">
        <v>33571</v>
      </c>
      <c r="EL51" s="61">
        <v>33571</v>
      </c>
      <c r="EM51" s="61">
        <v>6543748</v>
      </c>
      <c r="EN51" s="61">
        <v>5682812</v>
      </c>
      <c r="EO51" s="61">
        <v>0</v>
      </c>
      <c r="EP51" s="61">
        <v>860936</v>
      </c>
      <c r="EQ51" s="61">
        <v>1587</v>
      </c>
      <c r="ER51" s="61">
        <v>859349</v>
      </c>
      <c r="ES51" s="61">
        <v>859349</v>
      </c>
      <c r="ET51" s="61">
        <v>819008</v>
      </c>
      <c r="EU51" s="61">
        <v>1678357</v>
      </c>
      <c r="EV51" s="61">
        <v>144124205</v>
      </c>
      <c r="EW51" s="61">
        <v>136300</v>
      </c>
      <c r="EX51" s="61">
        <v>0</v>
      </c>
      <c r="EY51" s="61">
        <v>0</v>
      </c>
    </row>
    <row r="52" spans="1:155" s="37" customFormat="1" x14ac:dyDescent="0.2">
      <c r="A52" s="105">
        <v>657</v>
      </c>
      <c r="B52" s="49" t="s">
        <v>83</v>
      </c>
      <c r="C52" s="37">
        <v>814708</v>
      </c>
      <c r="D52" s="37">
        <v>139</v>
      </c>
      <c r="E52" s="37">
        <v>144</v>
      </c>
      <c r="F52" s="37">
        <v>190</v>
      </c>
      <c r="G52" s="37">
        <v>871374.24</v>
      </c>
      <c r="H52" s="37">
        <v>151952</v>
      </c>
      <c r="I52" s="37">
        <v>0</v>
      </c>
      <c r="J52" s="37">
        <v>697517</v>
      </c>
      <c r="K52" s="37">
        <v>26167</v>
      </c>
      <c r="L52" s="37">
        <f t="shared" si="0"/>
        <v>723684</v>
      </c>
      <c r="M52" s="47">
        <v>67004466</v>
      </c>
      <c r="N52" s="41">
        <v>21905.239999999991</v>
      </c>
      <c r="O52" s="41">
        <v>0</v>
      </c>
      <c r="P52" s="37">
        <v>849469</v>
      </c>
      <c r="Q52" s="37">
        <v>144</v>
      </c>
      <c r="R52" s="37">
        <v>148</v>
      </c>
      <c r="S52" s="37">
        <v>194.37</v>
      </c>
      <c r="T52" s="37">
        <v>0</v>
      </c>
      <c r="U52" s="37">
        <v>901832</v>
      </c>
      <c r="V52" s="37">
        <v>138829</v>
      </c>
      <c r="W52" s="37">
        <v>763003</v>
      </c>
      <c r="X52" s="37">
        <v>763003</v>
      </c>
      <c r="Y52" s="37">
        <v>14120</v>
      </c>
      <c r="Z52" s="37">
        <v>777123</v>
      </c>
      <c r="AA52" s="46">
        <v>71165788</v>
      </c>
      <c r="AB52" s="37">
        <v>0</v>
      </c>
      <c r="AC52" s="37">
        <v>0</v>
      </c>
      <c r="AD52" s="37">
        <v>901832</v>
      </c>
      <c r="AE52" s="37">
        <v>148</v>
      </c>
      <c r="AF52" s="37">
        <v>152</v>
      </c>
      <c r="AG52" s="37">
        <v>200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956606</v>
      </c>
      <c r="AP52" s="37">
        <v>200431</v>
      </c>
      <c r="AQ52" s="37">
        <v>0</v>
      </c>
      <c r="AR52" s="37">
        <v>756175</v>
      </c>
      <c r="AS52" s="37">
        <v>756173</v>
      </c>
      <c r="AT52" s="37">
        <v>5476</v>
      </c>
      <c r="AU52" s="37">
        <v>761649</v>
      </c>
      <c r="AV52" s="45">
        <v>75718884</v>
      </c>
      <c r="AW52" s="37">
        <v>2</v>
      </c>
      <c r="AX52" s="37">
        <v>0</v>
      </c>
      <c r="AY52" s="37">
        <v>956604</v>
      </c>
      <c r="AZ52" s="37">
        <v>152</v>
      </c>
      <c r="BA52" s="37">
        <v>153</v>
      </c>
      <c r="BB52" s="37">
        <v>206</v>
      </c>
      <c r="BC52" s="37">
        <v>0</v>
      </c>
      <c r="BD52" s="37">
        <v>0</v>
      </c>
      <c r="BE52" s="37">
        <v>994416</v>
      </c>
      <c r="BF52" s="37">
        <v>2</v>
      </c>
      <c r="BG52" s="37">
        <v>0</v>
      </c>
      <c r="BH52" s="37">
        <v>0</v>
      </c>
      <c r="BI52" s="37">
        <v>0</v>
      </c>
      <c r="BJ52" s="37">
        <v>0</v>
      </c>
      <c r="BK52" s="37">
        <v>0</v>
      </c>
      <c r="BL52" s="37">
        <v>0</v>
      </c>
      <c r="BM52" s="37">
        <v>994418</v>
      </c>
      <c r="BN52" s="37">
        <v>397489</v>
      </c>
      <c r="BO52" s="37">
        <v>596929</v>
      </c>
      <c r="BP52" s="37">
        <v>596928</v>
      </c>
      <c r="BQ52" s="37">
        <v>5475</v>
      </c>
      <c r="BR52" s="37">
        <v>602403</v>
      </c>
      <c r="BS52" s="45">
        <v>79655583</v>
      </c>
      <c r="BT52" s="37">
        <v>1</v>
      </c>
      <c r="BU52" s="37">
        <v>0</v>
      </c>
      <c r="BV52" s="37">
        <v>994417</v>
      </c>
      <c r="BW52" s="37">
        <v>153</v>
      </c>
      <c r="BX52" s="37">
        <v>154</v>
      </c>
      <c r="BY52" s="37">
        <v>206</v>
      </c>
      <c r="BZ52" s="37">
        <v>0</v>
      </c>
      <c r="CA52" s="37">
        <v>0</v>
      </c>
      <c r="CB52" s="37">
        <v>1032641</v>
      </c>
      <c r="CC52" s="37">
        <v>1</v>
      </c>
      <c r="CD52" s="37">
        <v>46919</v>
      </c>
      <c r="CE52" s="37">
        <v>0</v>
      </c>
      <c r="CF52" s="37">
        <v>0</v>
      </c>
      <c r="CG52" s="37">
        <v>0</v>
      </c>
      <c r="CH52" s="37">
        <v>0</v>
      </c>
      <c r="CI52" s="37">
        <v>46919</v>
      </c>
      <c r="CJ52" s="37">
        <v>1079561</v>
      </c>
      <c r="CK52" s="37">
        <v>482435</v>
      </c>
      <c r="CL52" s="37">
        <v>0</v>
      </c>
      <c r="CM52" s="37">
        <v>597126</v>
      </c>
      <c r="CN52" s="37">
        <v>597126</v>
      </c>
      <c r="CO52" s="37">
        <v>4410</v>
      </c>
      <c r="CP52" s="37">
        <v>601536</v>
      </c>
      <c r="CQ52" s="45">
        <v>85310690</v>
      </c>
      <c r="CR52" s="37">
        <v>0</v>
      </c>
      <c r="CS52" s="37">
        <v>0</v>
      </c>
      <c r="CT52" s="37">
        <v>1079561</v>
      </c>
      <c r="CU52" s="37">
        <v>154</v>
      </c>
      <c r="CV52" s="37">
        <v>162</v>
      </c>
      <c r="CW52" s="37">
        <v>208.88</v>
      </c>
      <c r="CX52" s="37">
        <v>0</v>
      </c>
      <c r="CY52" s="37">
        <v>0</v>
      </c>
      <c r="CZ52" s="37">
        <v>1169481</v>
      </c>
      <c r="DA52" s="37">
        <v>0</v>
      </c>
      <c r="DB52" s="37">
        <v>0</v>
      </c>
      <c r="DC52" s="37">
        <v>0</v>
      </c>
      <c r="DD52" s="37">
        <v>0</v>
      </c>
      <c r="DE52" s="37">
        <v>0</v>
      </c>
      <c r="DF52" s="37">
        <v>0</v>
      </c>
      <c r="DG52" s="37">
        <v>1169481</v>
      </c>
      <c r="DH52" s="37">
        <v>0</v>
      </c>
      <c r="DI52" s="37">
        <v>0</v>
      </c>
      <c r="DJ52" s="37">
        <v>0</v>
      </c>
      <c r="DK52" s="37">
        <v>1169481</v>
      </c>
      <c r="DL52" s="37">
        <v>495045</v>
      </c>
      <c r="DM52" s="37">
        <v>0</v>
      </c>
      <c r="DN52" s="37">
        <v>674436</v>
      </c>
      <c r="DO52" s="37">
        <v>674436</v>
      </c>
      <c r="DP52" s="37">
        <v>0</v>
      </c>
      <c r="DQ52" s="37">
        <v>674436</v>
      </c>
      <c r="DR52" s="45">
        <v>89448782</v>
      </c>
      <c r="DS52" s="37">
        <v>0</v>
      </c>
      <c r="DT52" s="37">
        <v>0</v>
      </c>
      <c r="DU52" s="61">
        <v>1169481</v>
      </c>
      <c r="DV52" s="61">
        <v>162</v>
      </c>
      <c r="DW52" s="61">
        <v>165</v>
      </c>
      <c r="DX52" s="61">
        <v>212.43</v>
      </c>
      <c r="DY52" s="61">
        <v>0</v>
      </c>
      <c r="DZ52" s="61">
        <v>0</v>
      </c>
      <c r="EA52" s="61">
        <v>0</v>
      </c>
      <c r="EB52" s="61">
        <v>1226189</v>
      </c>
      <c r="EC52" s="61">
        <v>0</v>
      </c>
      <c r="ED52" s="61">
        <v>10178</v>
      </c>
      <c r="EE52" s="61">
        <v>0</v>
      </c>
      <c r="EF52" s="61">
        <v>0</v>
      </c>
      <c r="EG52" s="61">
        <v>0</v>
      </c>
      <c r="EH52" s="61">
        <v>10178</v>
      </c>
      <c r="EI52" s="61">
        <v>1236367</v>
      </c>
      <c r="EJ52" s="61">
        <v>0</v>
      </c>
      <c r="EK52" s="61">
        <v>0</v>
      </c>
      <c r="EL52" s="61">
        <v>0</v>
      </c>
      <c r="EM52" s="61">
        <v>1236367</v>
      </c>
      <c r="EN52" s="61">
        <v>616202</v>
      </c>
      <c r="EO52" s="61">
        <v>0</v>
      </c>
      <c r="EP52" s="61">
        <v>620165</v>
      </c>
      <c r="EQ52" s="61">
        <v>101</v>
      </c>
      <c r="ER52" s="61">
        <v>620064</v>
      </c>
      <c r="ES52" s="61">
        <v>620064</v>
      </c>
      <c r="ET52" s="61">
        <v>0</v>
      </c>
      <c r="EU52" s="61">
        <v>620064</v>
      </c>
      <c r="EV52" s="61">
        <v>95016965</v>
      </c>
      <c r="EW52" s="61">
        <v>15500</v>
      </c>
      <c r="EX52" s="61">
        <v>0</v>
      </c>
      <c r="EY52" s="61">
        <v>0</v>
      </c>
    </row>
    <row r="53" spans="1:155" s="37" customFormat="1" x14ac:dyDescent="0.2">
      <c r="A53" s="105">
        <v>658</v>
      </c>
      <c r="B53" s="49" t="s">
        <v>84</v>
      </c>
      <c r="C53" s="37">
        <v>3859998</v>
      </c>
      <c r="D53" s="37">
        <v>742</v>
      </c>
      <c r="E53" s="37">
        <v>760</v>
      </c>
      <c r="F53" s="37">
        <v>190</v>
      </c>
      <c r="G53" s="37">
        <v>4098034</v>
      </c>
      <c r="H53" s="37">
        <v>1758009</v>
      </c>
      <c r="I53" s="37">
        <v>0</v>
      </c>
      <c r="J53" s="37">
        <v>2339911</v>
      </c>
      <c r="K53" s="37">
        <v>253000</v>
      </c>
      <c r="L53" s="37">
        <f t="shared" si="0"/>
        <v>2592911</v>
      </c>
      <c r="M53" s="47">
        <v>141068618</v>
      </c>
      <c r="N53" s="41">
        <v>114</v>
      </c>
      <c r="O53" s="41">
        <v>0</v>
      </c>
      <c r="P53" s="37">
        <v>4097920</v>
      </c>
      <c r="Q53" s="37">
        <v>760</v>
      </c>
      <c r="R53" s="37">
        <v>782</v>
      </c>
      <c r="S53" s="37">
        <v>194.37</v>
      </c>
      <c r="T53" s="37">
        <v>25000</v>
      </c>
      <c r="U53" s="37">
        <v>4393541</v>
      </c>
      <c r="V53" s="37">
        <v>2159453</v>
      </c>
      <c r="W53" s="37">
        <v>2234088</v>
      </c>
      <c r="X53" s="37">
        <v>2234088.34</v>
      </c>
      <c r="Y53" s="37">
        <v>242000</v>
      </c>
      <c r="Z53" s="37">
        <v>2476088.34</v>
      </c>
      <c r="AA53" s="46">
        <v>148998205</v>
      </c>
      <c r="AB53" s="37">
        <v>0</v>
      </c>
      <c r="AC53" s="37">
        <v>0</v>
      </c>
      <c r="AD53" s="37">
        <v>4393541</v>
      </c>
      <c r="AE53" s="37">
        <v>782</v>
      </c>
      <c r="AF53" s="37">
        <v>817</v>
      </c>
      <c r="AG53" s="37">
        <v>200</v>
      </c>
      <c r="AH53" s="37">
        <v>0</v>
      </c>
      <c r="AI53" s="37">
        <v>0</v>
      </c>
      <c r="AJ53" s="37">
        <v>38300</v>
      </c>
      <c r="AK53" s="37">
        <v>0</v>
      </c>
      <c r="AL53" s="37">
        <v>0</v>
      </c>
      <c r="AM53" s="37">
        <v>0</v>
      </c>
      <c r="AN53" s="37">
        <v>38300</v>
      </c>
      <c r="AO53" s="37">
        <v>4791884</v>
      </c>
      <c r="AP53" s="37">
        <v>2510414</v>
      </c>
      <c r="AQ53" s="37">
        <v>0</v>
      </c>
      <c r="AR53" s="37">
        <v>2281470</v>
      </c>
      <c r="AS53" s="37">
        <v>2281470</v>
      </c>
      <c r="AT53" s="37">
        <v>243743</v>
      </c>
      <c r="AU53" s="37">
        <v>2525213</v>
      </c>
      <c r="AV53" s="45">
        <v>163518756</v>
      </c>
      <c r="AW53" s="37">
        <v>0</v>
      </c>
      <c r="AX53" s="37">
        <v>0</v>
      </c>
      <c r="AY53" s="37">
        <v>4791884</v>
      </c>
      <c r="AZ53" s="37">
        <v>817</v>
      </c>
      <c r="BA53" s="37">
        <v>846</v>
      </c>
      <c r="BB53" s="37">
        <v>206</v>
      </c>
      <c r="BC53" s="37">
        <v>0</v>
      </c>
      <c r="BD53" s="37">
        <v>0</v>
      </c>
      <c r="BE53" s="37">
        <v>5136252</v>
      </c>
      <c r="BF53" s="37">
        <v>0</v>
      </c>
      <c r="BG53" s="37">
        <v>0</v>
      </c>
      <c r="BH53" s="37">
        <v>0</v>
      </c>
      <c r="BI53" s="37">
        <v>0</v>
      </c>
      <c r="BJ53" s="37">
        <v>0</v>
      </c>
      <c r="BK53" s="37">
        <v>0</v>
      </c>
      <c r="BL53" s="37">
        <v>0</v>
      </c>
      <c r="BM53" s="37">
        <v>5136252</v>
      </c>
      <c r="BN53" s="37">
        <v>3508958</v>
      </c>
      <c r="BO53" s="37">
        <v>1627294</v>
      </c>
      <c r="BP53" s="37">
        <v>1627294</v>
      </c>
      <c r="BQ53" s="37">
        <v>249044.24</v>
      </c>
      <c r="BR53" s="37">
        <v>1876338.24</v>
      </c>
      <c r="BS53" s="45">
        <v>182236137</v>
      </c>
      <c r="BT53" s="37">
        <v>0</v>
      </c>
      <c r="BU53" s="37">
        <v>0</v>
      </c>
      <c r="BV53" s="37">
        <v>5136252</v>
      </c>
      <c r="BW53" s="37">
        <v>846</v>
      </c>
      <c r="BX53" s="37">
        <v>862</v>
      </c>
      <c r="BY53" s="37">
        <v>206</v>
      </c>
      <c r="BZ53" s="37">
        <v>0</v>
      </c>
      <c r="CA53" s="37">
        <v>0</v>
      </c>
      <c r="CB53" s="37">
        <v>5410964</v>
      </c>
      <c r="CC53" s="37">
        <v>0</v>
      </c>
      <c r="CD53" s="37">
        <v>0</v>
      </c>
      <c r="CE53" s="37">
        <v>0</v>
      </c>
      <c r="CF53" s="37">
        <v>0</v>
      </c>
      <c r="CG53" s="37">
        <v>0</v>
      </c>
      <c r="CH53" s="37">
        <v>0</v>
      </c>
      <c r="CI53" s="37">
        <v>0</v>
      </c>
      <c r="CJ53" s="37">
        <v>5410964</v>
      </c>
      <c r="CK53" s="37">
        <v>3769085</v>
      </c>
      <c r="CL53" s="37">
        <v>0</v>
      </c>
      <c r="CM53" s="37">
        <v>1641879</v>
      </c>
      <c r="CN53" s="37">
        <v>1641879</v>
      </c>
      <c r="CO53" s="37">
        <v>208149</v>
      </c>
      <c r="CP53" s="37">
        <v>1850028</v>
      </c>
      <c r="CQ53" s="45">
        <v>190058484</v>
      </c>
      <c r="CR53" s="37">
        <v>0</v>
      </c>
      <c r="CS53" s="37">
        <v>0</v>
      </c>
      <c r="CT53" s="37">
        <v>5410964</v>
      </c>
      <c r="CU53" s="37">
        <v>862</v>
      </c>
      <c r="CV53" s="37">
        <v>870</v>
      </c>
      <c r="CW53" s="37">
        <v>208.88</v>
      </c>
      <c r="CX53" s="37">
        <v>0</v>
      </c>
      <c r="CY53" s="37">
        <v>0</v>
      </c>
      <c r="CZ53" s="37">
        <v>5642907</v>
      </c>
      <c r="DA53" s="37">
        <v>0</v>
      </c>
      <c r="DB53" s="37">
        <v>0</v>
      </c>
      <c r="DC53" s="37">
        <v>0</v>
      </c>
      <c r="DD53" s="37">
        <v>0</v>
      </c>
      <c r="DE53" s="37">
        <v>0</v>
      </c>
      <c r="DF53" s="37">
        <v>0</v>
      </c>
      <c r="DG53" s="37">
        <v>5642907</v>
      </c>
      <c r="DH53" s="37">
        <v>0</v>
      </c>
      <c r="DI53" s="37">
        <v>0</v>
      </c>
      <c r="DJ53" s="37">
        <v>0</v>
      </c>
      <c r="DK53" s="37">
        <v>5642907</v>
      </c>
      <c r="DL53" s="37">
        <v>4025206</v>
      </c>
      <c r="DM53" s="37">
        <v>0</v>
      </c>
      <c r="DN53" s="37">
        <v>1617701</v>
      </c>
      <c r="DO53" s="37">
        <v>1646351.15</v>
      </c>
      <c r="DP53" s="37">
        <v>240835.85</v>
      </c>
      <c r="DQ53" s="37">
        <v>1887187</v>
      </c>
      <c r="DR53" s="45">
        <v>205458032</v>
      </c>
      <c r="DS53" s="37">
        <v>0</v>
      </c>
      <c r="DT53" s="37">
        <v>28650</v>
      </c>
      <c r="DU53" s="61">
        <v>5642907</v>
      </c>
      <c r="DV53" s="61">
        <v>870</v>
      </c>
      <c r="DW53" s="61">
        <v>870</v>
      </c>
      <c r="DX53" s="61">
        <v>212.43</v>
      </c>
      <c r="DY53" s="61">
        <v>0</v>
      </c>
      <c r="DZ53" s="61">
        <v>0</v>
      </c>
      <c r="EA53" s="61">
        <v>0</v>
      </c>
      <c r="EB53" s="61">
        <v>5827721</v>
      </c>
      <c r="EC53" s="61">
        <v>0</v>
      </c>
      <c r="ED53" s="61">
        <v>0</v>
      </c>
      <c r="EE53" s="61">
        <v>0</v>
      </c>
      <c r="EF53" s="61">
        <v>0</v>
      </c>
      <c r="EG53" s="61">
        <v>0</v>
      </c>
      <c r="EH53" s="61">
        <v>0</v>
      </c>
      <c r="EI53" s="61">
        <v>5827721</v>
      </c>
      <c r="EJ53" s="61">
        <v>0</v>
      </c>
      <c r="EK53" s="61">
        <v>0</v>
      </c>
      <c r="EL53" s="61">
        <v>0</v>
      </c>
      <c r="EM53" s="61">
        <v>5827721</v>
      </c>
      <c r="EN53" s="61">
        <v>4208093</v>
      </c>
      <c r="EO53" s="61">
        <v>0</v>
      </c>
      <c r="EP53" s="61">
        <v>1619628</v>
      </c>
      <c r="EQ53" s="61">
        <v>32915</v>
      </c>
      <c r="ER53" s="61">
        <v>1586713</v>
      </c>
      <c r="ES53" s="61">
        <v>1605879</v>
      </c>
      <c r="ET53" s="61">
        <v>1005812</v>
      </c>
      <c r="EU53" s="61">
        <v>2611691</v>
      </c>
      <c r="EV53" s="61">
        <v>212001211</v>
      </c>
      <c r="EW53" s="61">
        <v>2671800</v>
      </c>
      <c r="EX53" s="61">
        <v>0</v>
      </c>
      <c r="EY53" s="61">
        <v>19166</v>
      </c>
    </row>
    <row r="54" spans="1:155" s="37" customFormat="1" x14ac:dyDescent="0.2">
      <c r="A54" s="105">
        <v>665</v>
      </c>
      <c r="B54" s="49" t="s">
        <v>85</v>
      </c>
      <c r="C54" s="37">
        <v>2090247</v>
      </c>
      <c r="D54" s="37">
        <v>400</v>
      </c>
      <c r="E54" s="37">
        <v>410</v>
      </c>
      <c r="F54" s="37">
        <v>190</v>
      </c>
      <c r="G54" s="37">
        <v>2220560</v>
      </c>
      <c r="H54" s="37">
        <v>32356</v>
      </c>
      <c r="I54" s="37">
        <v>0</v>
      </c>
      <c r="J54" s="37">
        <v>2185744</v>
      </c>
      <c r="K54" s="37">
        <v>55540</v>
      </c>
      <c r="L54" s="37">
        <f t="shared" si="0"/>
        <v>2241284</v>
      </c>
      <c r="M54" s="47">
        <v>264833691</v>
      </c>
      <c r="N54" s="41">
        <v>2460</v>
      </c>
      <c r="O54" s="41">
        <v>0</v>
      </c>
      <c r="P54" s="37">
        <v>2218100</v>
      </c>
      <c r="Q54" s="37">
        <v>410</v>
      </c>
      <c r="R54" s="37">
        <v>421</v>
      </c>
      <c r="S54" s="37">
        <v>194.37</v>
      </c>
      <c r="T54" s="37">
        <v>0</v>
      </c>
      <c r="U54" s="37">
        <v>2359440</v>
      </c>
      <c r="V54" s="37">
        <v>74511</v>
      </c>
      <c r="W54" s="37">
        <v>2284929</v>
      </c>
      <c r="X54" s="37">
        <v>2266467</v>
      </c>
      <c r="Y54" s="37">
        <v>247570</v>
      </c>
      <c r="Z54" s="37">
        <v>2514037</v>
      </c>
      <c r="AA54" s="46">
        <v>256798388</v>
      </c>
      <c r="AB54" s="37">
        <v>18462</v>
      </c>
      <c r="AC54" s="37">
        <v>0</v>
      </c>
      <c r="AD54" s="37">
        <v>2340978</v>
      </c>
      <c r="AE54" s="37">
        <v>421</v>
      </c>
      <c r="AF54" s="37">
        <v>442</v>
      </c>
      <c r="AG54" s="37">
        <v>200</v>
      </c>
      <c r="AH54" s="37">
        <v>0</v>
      </c>
      <c r="AI54" s="37">
        <v>13847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2559997</v>
      </c>
      <c r="AP54" s="37">
        <v>149246</v>
      </c>
      <c r="AQ54" s="37">
        <v>0</v>
      </c>
      <c r="AR54" s="37">
        <v>2410751</v>
      </c>
      <c r="AS54" s="37">
        <v>2410751</v>
      </c>
      <c r="AT54" s="37">
        <v>277879</v>
      </c>
      <c r="AU54" s="37">
        <v>2688630</v>
      </c>
      <c r="AV54" s="45">
        <v>261119898</v>
      </c>
      <c r="AW54" s="37">
        <v>0</v>
      </c>
      <c r="AX54" s="37">
        <v>0</v>
      </c>
      <c r="AY54" s="37">
        <v>2559997</v>
      </c>
      <c r="AZ54" s="37">
        <v>442</v>
      </c>
      <c r="BA54" s="37">
        <v>463</v>
      </c>
      <c r="BB54" s="37">
        <v>206</v>
      </c>
      <c r="BC54" s="37">
        <v>0</v>
      </c>
      <c r="BD54" s="37">
        <v>0</v>
      </c>
      <c r="BE54" s="37">
        <v>2777005</v>
      </c>
      <c r="BF54" s="37">
        <v>0</v>
      </c>
      <c r="BG54" s="37">
        <v>0</v>
      </c>
      <c r="BH54" s="37">
        <v>0</v>
      </c>
      <c r="BI54" s="37">
        <v>0</v>
      </c>
      <c r="BJ54" s="37">
        <v>0</v>
      </c>
      <c r="BK54" s="37">
        <v>0</v>
      </c>
      <c r="BL54" s="37">
        <v>0</v>
      </c>
      <c r="BM54" s="37">
        <v>2777005</v>
      </c>
      <c r="BN54" s="37">
        <v>1124577</v>
      </c>
      <c r="BO54" s="37">
        <v>1652428</v>
      </c>
      <c r="BP54" s="37">
        <v>1652428</v>
      </c>
      <c r="BQ54" s="37">
        <v>270785</v>
      </c>
      <c r="BR54" s="37">
        <v>1923213</v>
      </c>
      <c r="BS54" s="45">
        <v>291241329</v>
      </c>
      <c r="BT54" s="37">
        <v>0</v>
      </c>
      <c r="BU54" s="37">
        <v>0</v>
      </c>
      <c r="BV54" s="37">
        <v>2777005</v>
      </c>
      <c r="BW54" s="37">
        <v>463</v>
      </c>
      <c r="BX54" s="37">
        <v>488</v>
      </c>
      <c r="BY54" s="37">
        <v>206</v>
      </c>
      <c r="BZ54" s="37">
        <v>0</v>
      </c>
      <c r="CA54" s="37">
        <v>0</v>
      </c>
      <c r="CB54" s="37">
        <v>3027479</v>
      </c>
      <c r="CC54" s="37">
        <v>0</v>
      </c>
      <c r="CD54" s="37">
        <v>0</v>
      </c>
      <c r="CE54" s="37">
        <v>0</v>
      </c>
      <c r="CF54" s="37">
        <v>0</v>
      </c>
      <c r="CG54" s="37">
        <v>0</v>
      </c>
      <c r="CH54" s="37">
        <v>0</v>
      </c>
      <c r="CI54" s="37">
        <v>0</v>
      </c>
      <c r="CJ54" s="37">
        <v>3027479</v>
      </c>
      <c r="CK54" s="37">
        <v>1152541</v>
      </c>
      <c r="CL54" s="37">
        <v>0</v>
      </c>
      <c r="CM54" s="37">
        <v>1874938</v>
      </c>
      <c r="CN54" s="37">
        <v>1874938</v>
      </c>
      <c r="CO54" s="37">
        <v>401084</v>
      </c>
      <c r="CP54" s="37">
        <v>2276022</v>
      </c>
      <c r="CQ54" s="45">
        <v>303824555</v>
      </c>
      <c r="CR54" s="37">
        <v>0</v>
      </c>
      <c r="CS54" s="37">
        <v>0</v>
      </c>
      <c r="CT54" s="37">
        <v>3027479</v>
      </c>
      <c r="CU54" s="37">
        <v>488</v>
      </c>
      <c r="CV54" s="37">
        <v>513</v>
      </c>
      <c r="CW54" s="37">
        <v>208.88</v>
      </c>
      <c r="CX54" s="37">
        <v>0</v>
      </c>
      <c r="CY54" s="37">
        <v>0</v>
      </c>
      <c r="CZ54" s="37">
        <v>3289730</v>
      </c>
      <c r="DA54" s="37">
        <v>0</v>
      </c>
      <c r="DB54" s="37">
        <v>0</v>
      </c>
      <c r="DC54" s="37">
        <v>0</v>
      </c>
      <c r="DD54" s="37">
        <v>0</v>
      </c>
      <c r="DE54" s="37">
        <v>0</v>
      </c>
      <c r="DF54" s="37">
        <v>0</v>
      </c>
      <c r="DG54" s="37">
        <v>3289730</v>
      </c>
      <c r="DH54" s="37">
        <v>0</v>
      </c>
      <c r="DI54" s="37">
        <v>0</v>
      </c>
      <c r="DJ54" s="37">
        <v>0</v>
      </c>
      <c r="DK54" s="37">
        <v>3289730</v>
      </c>
      <c r="DL54" s="37">
        <v>1564169</v>
      </c>
      <c r="DM54" s="37">
        <v>0</v>
      </c>
      <c r="DN54" s="37">
        <v>1725561</v>
      </c>
      <c r="DO54" s="37">
        <v>1725561</v>
      </c>
      <c r="DP54" s="37">
        <v>316177</v>
      </c>
      <c r="DQ54" s="37">
        <v>2041738</v>
      </c>
      <c r="DR54" s="45">
        <v>313458688</v>
      </c>
      <c r="DS54" s="37">
        <v>0</v>
      </c>
      <c r="DT54" s="37">
        <v>0</v>
      </c>
      <c r="DU54" s="61">
        <v>3289730</v>
      </c>
      <c r="DV54" s="61">
        <v>513</v>
      </c>
      <c r="DW54" s="61">
        <v>531</v>
      </c>
      <c r="DX54" s="61">
        <v>212.43</v>
      </c>
      <c r="DY54" s="61">
        <v>0</v>
      </c>
      <c r="DZ54" s="61">
        <v>0</v>
      </c>
      <c r="EA54" s="61">
        <v>0</v>
      </c>
      <c r="EB54" s="61">
        <v>3517960</v>
      </c>
      <c r="EC54" s="61">
        <v>0</v>
      </c>
      <c r="ED54" s="61">
        <v>34894</v>
      </c>
      <c r="EE54" s="61">
        <v>0</v>
      </c>
      <c r="EF54" s="61">
        <v>0</v>
      </c>
      <c r="EG54" s="61">
        <v>0</v>
      </c>
      <c r="EH54" s="61">
        <v>34894</v>
      </c>
      <c r="EI54" s="61">
        <v>3552854</v>
      </c>
      <c r="EJ54" s="61">
        <v>0</v>
      </c>
      <c r="EK54" s="61">
        <v>0</v>
      </c>
      <c r="EL54" s="61">
        <v>0</v>
      </c>
      <c r="EM54" s="61">
        <v>3552854</v>
      </c>
      <c r="EN54" s="61">
        <v>1889265</v>
      </c>
      <c r="EO54" s="61">
        <v>0</v>
      </c>
      <c r="EP54" s="61">
        <v>1663589</v>
      </c>
      <c r="EQ54" s="61">
        <v>4886</v>
      </c>
      <c r="ER54" s="61">
        <v>1658703</v>
      </c>
      <c r="ES54" s="61">
        <v>1659664</v>
      </c>
      <c r="ET54" s="61">
        <v>328742</v>
      </c>
      <c r="EU54" s="61">
        <v>1988406</v>
      </c>
      <c r="EV54" s="61">
        <v>338816877</v>
      </c>
      <c r="EW54" s="61">
        <v>832600</v>
      </c>
      <c r="EX54" s="61">
        <v>0</v>
      </c>
      <c r="EY54" s="61">
        <v>961</v>
      </c>
    </row>
    <row r="55" spans="1:155" s="37" customFormat="1" x14ac:dyDescent="0.2">
      <c r="A55" s="105">
        <v>700</v>
      </c>
      <c r="B55" s="49" t="s">
        <v>86</v>
      </c>
      <c r="C55" s="37">
        <v>5875229</v>
      </c>
      <c r="D55" s="37">
        <v>1094</v>
      </c>
      <c r="E55" s="37">
        <v>1120</v>
      </c>
      <c r="F55" s="37">
        <v>190</v>
      </c>
      <c r="G55" s="37">
        <v>6227659.2000000002</v>
      </c>
      <c r="H55" s="37">
        <v>3643758</v>
      </c>
      <c r="I55" s="37">
        <v>0</v>
      </c>
      <c r="J55" s="37">
        <v>2583442</v>
      </c>
      <c r="K55" s="37">
        <v>165143</v>
      </c>
      <c r="L55" s="37">
        <f t="shared" si="0"/>
        <v>2748585</v>
      </c>
      <c r="M55" s="47">
        <v>147982298</v>
      </c>
      <c r="N55" s="41">
        <v>459.20000000018626</v>
      </c>
      <c r="O55" s="41">
        <v>0</v>
      </c>
      <c r="P55" s="37">
        <v>6227200</v>
      </c>
      <c r="Q55" s="37">
        <v>1120</v>
      </c>
      <c r="R55" s="37">
        <v>1148</v>
      </c>
      <c r="S55" s="37">
        <v>194.37</v>
      </c>
      <c r="T55" s="37">
        <v>0</v>
      </c>
      <c r="U55" s="37">
        <v>6606017</v>
      </c>
      <c r="V55" s="37">
        <v>4071000</v>
      </c>
      <c r="W55" s="37">
        <v>2535017</v>
      </c>
      <c r="X55" s="37">
        <v>2535017</v>
      </c>
      <c r="Y55" s="37">
        <v>594505</v>
      </c>
      <c r="Z55" s="37">
        <v>3129522</v>
      </c>
      <c r="AA55" s="46">
        <v>163371788</v>
      </c>
      <c r="AB55" s="37">
        <v>0</v>
      </c>
      <c r="AC55" s="37">
        <v>0</v>
      </c>
      <c r="AD55" s="37">
        <v>6606017</v>
      </c>
      <c r="AE55" s="37">
        <v>1148</v>
      </c>
      <c r="AF55" s="37">
        <v>1153</v>
      </c>
      <c r="AG55" s="37">
        <v>200</v>
      </c>
      <c r="AH55" s="37">
        <v>0</v>
      </c>
      <c r="AI55" s="37">
        <v>0</v>
      </c>
      <c r="AJ55" s="37">
        <v>0</v>
      </c>
      <c r="AK55" s="37">
        <v>0</v>
      </c>
      <c r="AL55" s="37">
        <v>0</v>
      </c>
      <c r="AM55" s="37">
        <v>0</v>
      </c>
      <c r="AN55" s="37">
        <v>0</v>
      </c>
      <c r="AO55" s="37">
        <v>6865389</v>
      </c>
      <c r="AP55" s="37">
        <v>4466226</v>
      </c>
      <c r="AQ55" s="37">
        <v>0</v>
      </c>
      <c r="AR55" s="37">
        <v>2399163</v>
      </c>
      <c r="AS55" s="37">
        <v>2399163</v>
      </c>
      <c r="AT55" s="37">
        <v>803440</v>
      </c>
      <c r="AU55" s="37">
        <v>3202603</v>
      </c>
      <c r="AV55" s="45">
        <v>184990383</v>
      </c>
      <c r="AW55" s="37">
        <v>0</v>
      </c>
      <c r="AX55" s="37">
        <v>0</v>
      </c>
      <c r="AY55" s="37">
        <v>6865389</v>
      </c>
      <c r="AZ55" s="37">
        <v>1153</v>
      </c>
      <c r="BA55" s="37">
        <v>1145</v>
      </c>
      <c r="BB55" s="37">
        <v>206</v>
      </c>
      <c r="BC55" s="37">
        <v>0</v>
      </c>
      <c r="BD55" s="37">
        <v>0</v>
      </c>
      <c r="BE55" s="37">
        <v>7053624</v>
      </c>
      <c r="BF55" s="37">
        <v>0</v>
      </c>
      <c r="BG55" s="37">
        <v>0</v>
      </c>
      <c r="BH55" s="37">
        <v>0</v>
      </c>
      <c r="BI55" s="37">
        <v>0</v>
      </c>
      <c r="BJ55" s="37">
        <v>0</v>
      </c>
      <c r="BK55" s="37">
        <v>0</v>
      </c>
      <c r="BL55" s="37">
        <v>0</v>
      </c>
      <c r="BM55" s="37">
        <v>7053624</v>
      </c>
      <c r="BN55" s="37">
        <v>5367489</v>
      </c>
      <c r="BO55" s="37">
        <v>1686135</v>
      </c>
      <c r="BP55" s="37">
        <v>1698455</v>
      </c>
      <c r="BQ55" s="37">
        <v>842123</v>
      </c>
      <c r="BR55" s="37">
        <v>2540578</v>
      </c>
      <c r="BS55" s="45">
        <v>203659112</v>
      </c>
      <c r="BT55" s="37">
        <v>0</v>
      </c>
      <c r="BU55" s="37">
        <v>12320</v>
      </c>
      <c r="BV55" s="37">
        <v>7053624</v>
      </c>
      <c r="BW55" s="37">
        <v>1145</v>
      </c>
      <c r="BX55" s="37">
        <v>1142</v>
      </c>
      <c r="BY55" s="37">
        <v>206</v>
      </c>
      <c r="BZ55" s="37">
        <v>0</v>
      </c>
      <c r="CA55" s="37">
        <v>0</v>
      </c>
      <c r="CB55" s="37">
        <v>7270395</v>
      </c>
      <c r="CC55" s="37">
        <v>0</v>
      </c>
      <c r="CD55" s="37">
        <v>0</v>
      </c>
      <c r="CE55" s="37">
        <v>0</v>
      </c>
      <c r="CF55" s="37">
        <v>0</v>
      </c>
      <c r="CG55" s="37">
        <v>0</v>
      </c>
      <c r="CH55" s="37">
        <v>0</v>
      </c>
      <c r="CI55" s="37">
        <v>0</v>
      </c>
      <c r="CJ55" s="37">
        <v>7270395</v>
      </c>
      <c r="CK55" s="37">
        <v>5512178</v>
      </c>
      <c r="CL55" s="37">
        <v>0</v>
      </c>
      <c r="CM55" s="37">
        <v>1758217</v>
      </c>
      <c r="CN55" s="37">
        <v>1758217</v>
      </c>
      <c r="CO55" s="37">
        <v>853945</v>
      </c>
      <c r="CP55" s="37">
        <v>2612162</v>
      </c>
      <c r="CQ55" s="45">
        <v>222679168</v>
      </c>
      <c r="CR55" s="37">
        <v>0</v>
      </c>
      <c r="CS55" s="37">
        <v>0</v>
      </c>
      <c r="CT55" s="37">
        <v>7270395</v>
      </c>
      <c r="CU55" s="37">
        <v>1142</v>
      </c>
      <c r="CV55" s="37">
        <v>1156</v>
      </c>
      <c r="CW55" s="37">
        <v>208.88</v>
      </c>
      <c r="CX55" s="37">
        <v>0</v>
      </c>
      <c r="CY55" s="37">
        <v>0</v>
      </c>
      <c r="CZ55" s="37">
        <v>7600989</v>
      </c>
      <c r="DA55" s="37">
        <v>0</v>
      </c>
      <c r="DB55" s="37">
        <v>0</v>
      </c>
      <c r="DC55" s="37">
        <v>0</v>
      </c>
      <c r="DD55" s="37">
        <v>0</v>
      </c>
      <c r="DE55" s="37">
        <v>0</v>
      </c>
      <c r="DF55" s="37">
        <v>0</v>
      </c>
      <c r="DG55" s="37">
        <v>7600989</v>
      </c>
      <c r="DH55" s="37">
        <v>0</v>
      </c>
      <c r="DI55" s="37">
        <v>0</v>
      </c>
      <c r="DJ55" s="37">
        <v>0</v>
      </c>
      <c r="DK55" s="37">
        <v>7600989</v>
      </c>
      <c r="DL55" s="37">
        <v>5742479</v>
      </c>
      <c r="DM55" s="37">
        <v>0</v>
      </c>
      <c r="DN55" s="37">
        <v>1858510</v>
      </c>
      <c r="DO55" s="37">
        <v>1865085</v>
      </c>
      <c r="DP55" s="37">
        <v>865735</v>
      </c>
      <c r="DQ55" s="37">
        <v>2730820</v>
      </c>
      <c r="DR55" s="45">
        <v>236590064</v>
      </c>
      <c r="DS55" s="37">
        <v>0</v>
      </c>
      <c r="DT55" s="37">
        <v>6575</v>
      </c>
      <c r="DU55" s="61">
        <v>7600989</v>
      </c>
      <c r="DV55" s="61">
        <v>1156</v>
      </c>
      <c r="DW55" s="61">
        <v>1179</v>
      </c>
      <c r="DX55" s="61">
        <v>212.43</v>
      </c>
      <c r="DY55" s="61">
        <v>0</v>
      </c>
      <c r="DZ55" s="61">
        <v>0</v>
      </c>
      <c r="EA55" s="61">
        <v>0</v>
      </c>
      <c r="EB55" s="61">
        <v>8002675</v>
      </c>
      <c r="EC55" s="61">
        <v>0</v>
      </c>
      <c r="ED55" s="61">
        <v>0</v>
      </c>
      <c r="EE55" s="61">
        <v>0</v>
      </c>
      <c r="EF55" s="61">
        <v>0</v>
      </c>
      <c r="EG55" s="61">
        <v>0</v>
      </c>
      <c r="EH55" s="61">
        <v>0</v>
      </c>
      <c r="EI55" s="61">
        <v>8002675</v>
      </c>
      <c r="EJ55" s="61">
        <v>0</v>
      </c>
      <c r="EK55" s="61">
        <v>0</v>
      </c>
      <c r="EL55" s="61">
        <v>0</v>
      </c>
      <c r="EM55" s="61">
        <v>8002675</v>
      </c>
      <c r="EN55" s="61">
        <v>6127705</v>
      </c>
      <c r="EO55" s="61">
        <v>0</v>
      </c>
      <c r="EP55" s="61">
        <v>1874970</v>
      </c>
      <c r="EQ55" s="61">
        <v>6632</v>
      </c>
      <c r="ER55" s="61">
        <v>1868338</v>
      </c>
      <c r="ES55" s="61">
        <v>1881913</v>
      </c>
      <c r="ET55" s="61">
        <v>874751</v>
      </c>
      <c r="EU55" s="61">
        <v>2756664</v>
      </c>
      <c r="EV55" s="61">
        <v>251290039</v>
      </c>
      <c r="EW55" s="61">
        <v>604600</v>
      </c>
      <c r="EX55" s="61">
        <v>0</v>
      </c>
      <c r="EY55" s="61">
        <v>13575</v>
      </c>
    </row>
    <row r="56" spans="1:155" s="37" customFormat="1" x14ac:dyDescent="0.2">
      <c r="A56" s="105">
        <v>721</v>
      </c>
      <c r="B56" s="49" t="s">
        <v>87</v>
      </c>
      <c r="C56" s="37">
        <v>12211816</v>
      </c>
      <c r="D56" s="37">
        <v>1537</v>
      </c>
      <c r="E56" s="37">
        <v>1555</v>
      </c>
      <c r="F56" s="37">
        <v>254.25</v>
      </c>
      <c r="G56" s="37">
        <v>12750191.4</v>
      </c>
      <c r="H56" s="37">
        <v>1561417</v>
      </c>
      <c r="I56" s="37">
        <v>0</v>
      </c>
      <c r="J56" s="37">
        <v>10746835</v>
      </c>
      <c r="K56" s="37">
        <v>627830</v>
      </c>
      <c r="L56" s="37">
        <f t="shared" si="0"/>
        <v>11374665</v>
      </c>
      <c r="M56" s="47">
        <v>651039200</v>
      </c>
      <c r="N56" s="41">
        <v>441939.40000000037</v>
      </c>
      <c r="O56" s="41">
        <v>0</v>
      </c>
      <c r="P56" s="37">
        <v>12308252</v>
      </c>
      <c r="Q56" s="37">
        <v>1555</v>
      </c>
      <c r="R56" s="37">
        <v>1567</v>
      </c>
      <c r="S56" s="37">
        <v>194.37</v>
      </c>
      <c r="T56" s="37">
        <v>0</v>
      </c>
      <c r="U56" s="37">
        <v>12707806</v>
      </c>
      <c r="V56" s="37">
        <v>1705013</v>
      </c>
      <c r="W56" s="37">
        <v>11002793</v>
      </c>
      <c r="X56" s="37">
        <v>11002793</v>
      </c>
      <c r="Y56" s="37">
        <v>623910</v>
      </c>
      <c r="Z56" s="37">
        <v>11626703</v>
      </c>
      <c r="AA56" s="46">
        <v>683183200</v>
      </c>
      <c r="AB56" s="37">
        <v>0</v>
      </c>
      <c r="AC56" s="37">
        <v>0</v>
      </c>
      <c r="AD56" s="37">
        <v>12707806</v>
      </c>
      <c r="AE56" s="37">
        <v>1567</v>
      </c>
      <c r="AF56" s="37">
        <v>1561</v>
      </c>
      <c r="AG56" s="37">
        <v>200</v>
      </c>
      <c r="AH56" s="37">
        <v>0</v>
      </c>
      <c r="AI56" s="37">
        <v>0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12971348</v>
      </c>
      <c r="AP56" s="37">
        <v>1656350</v>
      </c>
      <c r="AQ56" s="37">
        <v>0</v>
      </c>
      <c r="AR56" s="37">
        <v>11314998</v>
      </c>
      <c r="AS56" s="37">
        <v>11215045</v>
      </c>
      <c r="AT56" s="37">
        <v>656985</v>
      </c>
      <c r="AU56" s="37">
        <v>11872030</v>
      </c>
      <c r="AV56" s="45">
        <v>722905000</v>
      </c>
      <c r="AW56" s="37">
        <v>99953</v>
      </c>
      <c r="AX56" s="37">
        <v>0</v>
      </c>
      <c r="AY56" s="37">
        <v>12871395</v>
      </c>
      <c r="AZ56" s="37">
        <v>1561</v>
      </c>
      <c r="BA56" s="37">
        <v>1566</v>
      </c>
      <c r="BB56" s="37">
        <v>206</v>
      </c>
      <c r="BC56" s="37">
        <v>0</v>
      </c>
      <c r="BD56" s="37">
        <v>0</v>
      </c>
      <c r="BE56" s="37">
        <v>13235221</v>
      </c>
      <c r="BF56" s="37">
        <v>74965</v>
      </c>
      <c r="BG56" s="37">
        <v>0</v>
      </c>
      <c r="BH56" s="37">
        <v>0</v>
      </c>
      <c r="BI56" s="37">
        <v>0</v>
      </c>
      <c r="BJ56" s="37">
        <v>0</v>
      </c>
      <c r="BK56" s="37">
        <v>0</v>
      </c>
      <c r="BL56" s="37">
        <v>0</v>
      </c>
      <c r="BM56" s="37">
        <v>13310186</v>
      </c>
      <c r="BN56" s="37">
        <v>2281167</v>
      </c>
      <c r="BO56" s="37">
        <v>11029019</v>
      </c>
      <c r="BP56" s="37">
        <v>11032116</v>
      </c>
      <c r="BQ56" s="37">
        <v>651629</v>
      </c>
      <c r="BR56" s="37">
        <v>11683745</v>
      </c>
      <c r="BS56" s="45">
        <v>728220600</v>
      </c>
      <c r="BT56" s="37">
        <v>0</v>
      </c>
      <c r="BU56" s="37">
        <v>3097</v>
      </c>
      <c r="BV56" s="37">
        <v>13310186</v>
      </c>
      <c r="BW56" s="37">
        <v>1566</v>
      </c>
      <c r="BX56" s="37">
        <v>1579</v>
      </c>
      <c r="BY56" s="37">
        <v>206</v>
      </c>
      <c r="BZ56" s="37">
        <v>0</v>
      </c>
      <c r="CA56" s="37">
        <v>0</v>
      </c>
      <c r="CB56" s="37">
        <v>13745953</v>
      </c>
      <c r="CC56" s="37">
        <v>0</v>
      </c>
      <c r="CD56" s="37">
        <v>0</v>
      </c>
      <c r="CE56" s="37">
        <v>0</v>
      </c>
      <c r="CF56" s="37">
        <v>0</v>
      </c>
      <c r="CG56" s="37">
        <v>0</v>
      </c>
      <c r="CH56" s="37">
        <v>0</v>
      </c>
      <c r="CI56" s="37">
        <v>0</v>
      </c>
      <c r="CJ56" s="37">
        <v>13745953</v>
      </c>
      <c r="CK56" s="37">
        <v>2253862</v>
      </c>
      <c r="CL56" s="37">
        <v>0</v>
      </c>
      <c r="CM56" s="37">
        <v>11492091</v>
      </c>
      <c r="CN56" s="37">
        <v>11457469</v>
      </c>
      <c r="CO56" s="37">
        <v>656334</v>
      </c>
      <c r="CP56" s="37">
        <v>12113803</v>
      </c>
      <c r="CQ56" s="45">
        <v>742454000</v>
      </c>
      <c r="CR56" s="37">
        <v>34622</v>
      </c>
      <c r="CS56" s="37">
        <v>0</v>
      </c>
      <c r="CT56" s="37">
        <v>13711331</v>
      </c>
      <c r="CU56" s="37">
        <v>1579</v>
      </c>
      <c r="CV56" s="37">
        <v>1590</v>
      </c>
      <c r="CW56" s="37">
        <v>208.88</v>
      </c>
      <c r="CX56" s="37">
        <v>0</v>
      </c>
      <c r="CY56" s="37">
        <v>0</v>
      </c>
      <c r="CZ56" s="37">
        <v>14138964</v>
      </c>
      <c r="DA56" s="37">
        <v>25967</v>
      </c>
      <c r="DB56" s="37">
        <v>0</v>
      </c>
      <c r="DC56" s="37">
        <v>0</v>
      </c>
      <c r="DD56" s="37">
        <v>0</v>
      </c>
      <c r="DE56" s="37">
        <v>0</v>
      </c>
      <c r="DF56" s="37">
        <v>25967</v>
      </c>
      <c r="DG56" s="37">
        <v>14164931</v>
      </c>
      <c r="DH56" s="37">
        <v>0</v>
      </c>
      <c r="DI56" s="37">
        <v>0</v>
      </c>
      <c r="DJ56" s="37">
        <v>0</v>
      </c>
      <c r="DK56" s="37">
        <v>14164931</v>
      </c>
      <c r="DL56" s="37">
        <v>2309269</v>
      </c>
      <c r="DM56" s="37">
        <v>0</v>
      </c>
      <c r="DN56" s="37">
        <v>11855662</v>
      </c>
      <c r="DO56" s="37">
        <v>11855662</v>
      </c>
      <c r="DP56" s="37">
        <v>462863</v>
      </c>
      <c r="DQ56" s="37">
        <v>12318525</v>
      </c>
      <c r="DR56" s="45">
        <v>767103100</v>
      </c>
      <c r="DS56" s="37">
        <v>0</v>
      </c>
      <c r="DT56" s="37">
        <v>0</v>
      </c>
      <c r="DU56" s="61">
        <v>14164931</v>
      </c>
      <c r="DV56" s="61">
        <v>1590</v>
      </c>
      <c r="DW56" s="61">
        <v>1583</v>
      </c>
      <c r="DX56" s="61">
        <v>212.43</v>
      </c>
      <c r="DY56" s="61">
        <v>0</v>
      </c>
      <c r="DZ56" s="61">
        <v>0</v>
      </c>
      <c r="EA56" s="61">
        <v>0</v>
      </c>
      <c r="EB56" s="61">
        <v>14438844</v>
      </c>
      <c r="EC56" s="61">
        <v>0</v>
      </c>
      <c r="ED56" s="61">
        <v>-26956</v>
      </c>
      <c r="EE56" s="61">
        <v>0</v>
      </c>
      <c r="EF56" s="61">
        <v>0</v>
      </c>
      <c r="EG56" s="61">
        <v>0</v>
      </c>
      <c r="EH56" s="61">
        <v>-26956</v>
      </c>
      <c r="EI56" s="61">
        <v>14411888</v>
      </c>
      <c r="EJ56" s="61">
        <v>0</v>
      </c>
      <c r="EK56" s="61">
        <v>45606</v>
      </c>
      <c r="EL56" s="61">
        <v>45606</v>
      </c>
      <c r="EM56" s="61">
        <v>14457494</v>
      </c>
      <c r="EN56" s="61">
        <v>3380672</v>
      </c>
      <c r="EO56" s="61">
        <v>0</v>
      </c>
      <c r="EP56" s="61">
        <v>11076822</v>
      </c>
      <c r="EQ56" s="61">
        <v>1072561</v>
      </c>
      <c r="ER56" s="61">
        <v>10004261</v>
      </c>
      <c r="ES56" s="61">
        <v>10013382</v>
      </c>
      <c r="ET56" s="61">
        <v>463458</v>
      </c>
      <c r="EU56" s="61">
        <v>10476840</v>
      </c>
      <c r="EV56" s="61">
        <v>766849300</v>
      </c>
      <c r="EW56" s="61">
        <v>78505800</v>
      </c>
      <c r="EX56" s="61">
        <v>0</v>
      </c>
      <c r="EY56" s="61">
        <v>9121</v>
      </c>
    </row>
    <row r="57" spans="1:155" s="37" customFormat="1" x14ac:dyDescent="0.2">
      <c r="A57" s="105">
        <v>735</v>
      </c>
      <c r="B57" s="49" t="s">
        <v>88</v>
      </c>
      <c r="C57" s="37">
        <v>3868940</v>
      </c>
      <c r="D57" s="37">
        <v>732</v>
      </c>
      <c r="E57" s="37">
        <v>746</v>
      </c>
      <c r="F57" s="37">
        <v>190</v>
      </c>
      <c r="G57" s="37">
        <v>4084678.24</v>
      </c>
      <c r="H57" s="37">
        <v>2717298</v>
      </c>
      <c r="I57" s="37">
        <v>0</v>
      </c>
      <c r="J57" s="37">
        <v>1342434</v>
      </c>
      <c r="K57" s="37">
        <v>319268</v>
      </c>
      <c r="L57" s="37">
        <f t="shared" si="0"/>
        <v>1661702</v>
      </c>
      <c r="M57" s="47">
        <v>79938007</v>
      </c>
      <c r="N57" s="41">
        <v>24946.240000000224</v>
      </c>
      <c r="O57" s="41">
        <v>0</v>
      </c>
      <c r="P57" s="37">
        <v>4059732</v>
      </c>
      <c r="Q57" s="37">
        <v>746</v>
      </c>
      <c r="R57" s="37">
        <v>752</v>
      </c>
      <c r="S57" s="37">
        <v>194.37</v>
      </c>
      <c r="T57" s="37">
        <v>0</v>
      </c>
      <c r="U57" s="37">
        <v>4238550</v>
      </c>
      <c r="V57" s="37">
        <v>3138238</v>
      </c>
      <c r="W57" s="37">
        <v>1100312</v>
      </c>
      <c r="X57" s="37">
        <v>1100312</v>
      </c>
      <c r="Y57" s="37">
        <v>351081.95</v>
      </c>
      <c r="Z57" s="37">
        <v>1451393.95</v>
      </c>
      <c r="AA57" s="46">
        <v>84915187</v>
      </c>
      <c r="AB57" s="37">
        <v>0</v>
      </c>
      <c r="AC57" s="37">
        <v>0</v>
      </c>
      <c r="AD57" s="37">
        <v>4238550</v>
      </c>
      <c r="AE57" s="37">
        <v>752</v>
      </c>
      <c r="AF57" s="37">
        <v>743</v>
      </c>
      <c r="AG57" s="37">
        <v>200</v>
      </c>
      <c r="AH57" s="37">
        <v>0</v>
      </c>
      <c r="AI57" s="37">
        <v>0</v>
      </c>
      <c r="AJ57" s="37">
        <v>22024</v>
      </c>
      <c r="AK57" s="37">
        <v>0</v>
      </c>
      <c r="AL57" s="37">
        <v>0</v>
      </c>
      <c r="AM57" s="37">
        <v>0</v>
      </c>
      <c r="AN57" s="37">
        <v>22024</v>
      </c>
      <c r="AO57" s="37">
        <v>4358447</v>
      </c>
      <c r="AP57" s="37">
        <v>3279062</v>
      </c>
      <c r="AQ57" s="37">
        <v>0</v>
      </c>
      <c r="AR57" s="37">
        <v>1079385</v>
      </c>
      <c r="AS57" s="37">
        <v>1079385</v>
      </c>
      <c r="AT57" s="37">
        <v>352555.36</v>
      </c>
      <c r="AU57" s="37">
        <v>1431940.3599999999</v>
      </c>
      <c r="AV57" s="45">
        <v>90940383</v>
      </c>
      <c r="AW57" s="37">
        <v>0</v>
      </c>
      <c r="AX57" s="37">
        <v>0</v>
      </c>
      <c r="AY57" s="37">
        <v>4358447</v>
      </c>
      <c r="AZ57" s="37">
        <v>743</v>
      </c>
      <c r="BA57" s="37">
        <v>741</v>
      </c>
      <c r="BB57" s="37">
        <v>206</v>
      </c>
      <c r="BC57" s="37">
        <v>0</v>
      </c>
      <c r="BD57" s="37">
        <v>0</v>
      </c>
      <c r="BE57" s="37">
        <v>4499359</v>
      </c>
      <c r="BF57" s="37">
        <v>0</v>
      </c>
      <c r="BG57" s="37">
        <v>-8904</v>
      </c>
      <c r="BH57" s="37">
        <v>0</v>
      </c>
      <c r="BI57" s="37">
        <v>0</v>
      </c>
      <c r="BJ57" s="37">
        <v>0</v>
      </c>
      <c r="BK57" s="37">
        <v>0</v>
      </c>
      <c r="BL57" s="37">
        <v>-8904</v>
      </c>
      <c r="BM57" s="37">
        <v>4490455</v>
      </c>
      <c r="BN57" s="37">
        <v>3722410</v>
      </c>
      <c r="BO57" s="37">
        <v>768045</v>
      </c>
      <c r="BP57" s="37">
        <v>752407.31</v>
      </c>
      <c r="BQ57" s="37">
        <v>352703.17</v>
      </c>
      <c r="BR57" s="37">
        <v>1105110.48</v>
      </c>
      <c r="BS57" s="45">
        <v>97312350</v>
      </c>
      <c r="BT57" s="37">
        <v>15638</v>
      </c>
      <c r="BU57" s="37">
        <v>0</v>
      </c>
      <c r="BV57" s="37">
        <v>4474817</v>
      </c>
      <c r="BW57" s="37">
        <v>741</v>
      </c>
      <c r="BX57" s="37">
        <v>733</v>
      </c>
      <c r="BY57" s="37">
        <v>206</v>
      </c>
      <c r="BZ57" s="37">
        <v>0</v>
      </c>
      <c r="CA57" s="37">
        <v>0</v>
      </c>
      <c r="CB57" s="37">
        <v>4577504</v>
      </c>
      <c r="CC57" s="37">
        <v>11729</v>
      </c>
      <c r="CD57" s="37">
        <v>35108</v>
      </c>
      <c r="CE57" s="37">
        <v>0</v>
      </c>
      <c r="CF57" s="37">
        <v>0</v>
      </c>
      <c r="CG57" s="37">
        <v>190000</v>
      </c>
      <c r="CH57" s="37">
        <v>0</v>
      </c>
      <c r="CI57" s="37">
        <v>225108</v>
      </c>
      <c r="CJ57" s="37">
        <v>4814341</v>
      </c>
      <c r="CK57" s="37">
        <v>3829339</v>
      </c>
      <c r="CL57" s="37">
        <v>0</v>
      </c>
      <c r="CM57" s="37">
        <v>985002</v>
      </c>
      <c r="CN57" s="37">
        <v>985002</v>
      </c>
      <c r="CO57" s="37">
        <v>353201.01</v>
      </c>
      <c r="CP57" s="37">
        <v>1338203.01</v>
      </c>
      <c r="CQ57" s="45">
        <v>109228762</v>
      </c>
      <c r="CR57" s="37">
        <v>0</v>
      </c>
      <c r="CS57" s="37">
        <v>0</v>
      </c>
      <c r="CT57" s="37">
        <v>4624341</v>
      </c>
      <c r="CU57" s="37">
        <v>733</v>
      </c>
      <c r="CV57" s="37">
        <v>709</v>
      </c>
      <c r="CW57" s="37">
        <v>208.88</v>
      </c>
      <c r="CX57" s="37">
        <v>0</v>
      </c>
      <c r="CY57" s="37">
        <v>0</v>
      </c>
      <c r="CZ57" s="37">
        <v>4621028</v>
      </c>
      <c r="DA57" s="37">
        <v>0</v>
      </c>
      <c r="DB57" s="37">
        <v>46325</v>
      </c>
      <c r="DC57" s="37">
        <v>0</v>
      </c>
      <c r="DD57" s="37">
        <v>0</v>
      </c>
      <c r="DE57" s="37">
        <v>0</v>
      </c>
      <c r="DF57" s="37">
        <v>46325</v>
      </c>
      <c r="DG57" s="37">
        <v>4667353</v>
      </c>
      <c r="DH57" s="37">
        <v>117318</v>
      </c>
      <c r="DI57" s="37">
        <v>190000</v>
      </c>
      <c r="DJ57" s="37">
        <v>307318</v>
      </c>
      <c r="DK57" s="37">
        <v>4974671</v>
      </c>
      <c r="DL57" s="37">
        <v>3917329</v>
      </c>
      <c r="DM57" s="37">
        <v>0</v>
      </c>
      <c r="DN57" s="37">
        <v>1057342</v>
      </c>
      <c r="DO57" s="37">
        <v>1057342</v>
      </c>
      <c r="DP57" s="37">
        <v>350413</v>
      </c>
      <c r="DQ57" s="37">
        <v>1407755</v>
      </c>
      <c r="DR57" s="45">
        <v>131925657</v>
      </c>
      <c r="DS57" s="37">
        <v>0</v>
      </c>
      <c r="DT57" s="37">
        <v>0</v>
      </c>
      <c r="DU57" s="61">
        <v>4667353</v>
      </c>
      <c r="DV57" s="61">
        <v>709</v>
      </c>
      <c r="DW57" s="61">
        <v>690</v>
      </c>
      <c r="DX57" s="61">
        <v>212.43</v>
      </c>
      <c r="DY57" s="61">
        <v>0</v>
      </c>
      <c r="DZ57" s="61">
        <v>0</v>
      </c>
      <c r="EA57" s="61">
        <v>0</v>
      </c>
      <c r="EB57" s="61">
        <v>4688854</v>
      </c>
      <c r="EC57" s="61">
        <v>0</v>
      </c>
      <c r="ED57" s="61">
        <v>31158</v>
      </c>
      <c r="EE57" s="61">
        <v>0</v>
      </c>
      <c r="EF57" s="61">
        <v>0</v>
      </c>
      <c r="EG57" s="61">
        <v>0</v>
      </c>
      <c r="EH57" s="61">
        <v>31158</v>
      </c>
      <c r="EI57" s="61">
        <v>4720012</v>
      </c>
      <c r="EJ57" s="61">
        <v>190000</v>
      </c>
      <c r="EK57" s="61">
        <v>95136</v>
      </c>
      <c r="EL57" s="61">
        <v>285136</v>
      </c>
      <c r="EM57" s="61">
        <v>5005148</v>
      </c>
      <c r="EN57" s="61">
        <v>3642960</v>
      </c>
      <c r="EO57" s="61">
        <v>0</v>
      </c>
      <c r="EP57" s="61">
        <v>1362188</v>
      </c>
      <c r="EQ57" s="61">
        <v>869</v>
      </c>
      <c r="ER57" s="61">
        <v>1361319</v>
      </c>
      <c r="ES57" s="61">
        <v>1361319</v>
      </c>
      <c r="ET57" s="61">
        <v>351977</v>
      </c>
      <c r="EU57" s="61">
        <v>1713296</v>
      </c>
      <c r="EV57" s="61">
        <v>145892064</v>
      </c>
      <c r="EW57" s="61">
        <v>74000</v>
      </c>
      <c r="EX57" s="61">
        <v>0</v>
      </c>
      <c r="EY57" s="61">
        <v>0</v>
      </c>
    </row>
    <row r="58" spans="1:155" s="37" customFormat="1" x14ac:dyDescent="0.2">
      <c r="A58" s="105">
        <v>777</v>
      </c>
      <c r="B58" s="49" t="s">
        <v>89</v>
      </c>
      <c r="C58" s="37">
        <v>15245660</v>
      </c>
      <c r="D58" s="37">
        <v>3089</v>
      </c>
      <c r="E58" s="37">
        <v>3176</v>
      </c>
      <c r="F58" s="37">
        <v>190</v>
      </c>
      <c r="G58" s="37">
        <v>16278492.720000001</v>
      </c>
      <c r="H58" s="37">
        <v>3471432</v>
      </c>
      <c r="I58" s="37">
        <v>0</v>
      </c>
      <c r="J58" s="37">
        <v>12782642</v>
      </c>
      <c r="K58" s="37">
        <v>346845</v>
      </c>
      <c r="L58" s="37">
        <f t="shared" si="0"/>
        <v>13129487</v>
      </c>
      <c r="M58" s="47">
        <v>831628698</v>
      </c>
      <c r="N58" s="41">
        <v>24418.720000000671</v>
      </c>
      <c r="O58" s="41">
        <v>0</v>
      </c>
      <c r="P58" s="37">
        <v>16254074</v>
      </c>
      <c r="Q58" s="37">
        <v>3176</v>
      </c>
      <c r="R58" s="37">
        <v>3254</v>
      </c>
      <c r="S58" s="37">
        <v>194.37</v>
      </c>
      <c r="T58" s="37">
        <v>0</v>
      </c>
      <c r="U58" s="37">
        <v>17285736</v>
      </c>
      <c r="V58" s="37">
        <v>4908034</v>
      </c>
      <c r="W58" s="37">
        <v>12377702</v>
      </c>
      <c r="X58" s="37">
        <v>12377702</v>
      </c>
      <c r="Y58" s="37">
        <v>405370</v>
      </c>
      <c r="Z58" s="37">
        <v>12783072</v>
      </c>
      <c r="AA58" s="46">
        <v>885311708</v>
      </c>
      <c r="AB58" s="37">
        <v>0</v>
      </c>
      <c r="AC58" s="37">
        <v>0</v>
      </c>
      <c r="AD58" s="37">
        <v>17285736</v>
      </c>
      <c r="AE58" s="37">
        <v>3254</v>
      </c>
      <c r="AF58" s="37">
        <v>3331</v>
      </c>
      <c r="AG58" s="37">
        <v>200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7">
        <v>18360972</v>
      </c>
      <c r="AP58" s="37">
        <v>6240124</v>
      </c>
      <c r="AQ58" s="37">
        <v>0</v>
      </c>
      <c r="AR58" s="37">
        <v>12120848</v>
      </c>
      <c r="AS58" s="37">
        <v>12126360</v>
      </c>
      <c r="AT58" s="37">
        <v>521181.42</v>
      </c>
      <c r="AU58" s="37">
        <v>12647541.42</v>
      </c>
      <c r="AV58" s="45">
        <v>954169890</v>
      </c>
      <c r="AW58" s="37">
        <v>0</v>
      </c>
      <c r="AX58" s="37">
        <v>5512</v>
      </c>
      <c r="AY58" s="37">
        <v>18360972</v>
      </c>
      <c r="AZ58" s="37">
        <v>3331</v>
      </c>
      <c r="BA58" s="37">
        <v>3364</v>
      </c>
      <c r="BB58" s="37">
        <v>206</v>
      </c>
      <c r="BC58" s="37">
        <v>0</v>
      </c>
      <c r="BD58" s="37">
        <v>0</v>
      </c>
      <c r="BE58" s="37">
        <v>19235857</v>
      </c>
      <c r="BF58" s="37">
        <v>0</v>
      </c>
      <c r="BG58" s="37">
        <v>0</v>
      </c>
      <c r="BH58" s="37">
        <v>0</v>
      </c>
      <c r="BI58" s="37">
        <v>0</v>
      </c>
      <c r="BJ58" s="37">
        <v>0</v>
      </c>
      <c r="BK58" s="37">
        <v>0</v>
      </c>
      <c r="BL58" s="37">
        <v>0</v>
      </c>
      <c r="BM58" s="37">
        <v>19235857</v>
      </c>
      <c r="BN58" s="37">
        <v>11070846</v>
      </c>
      <c r="BO58" s="37">
        <v>8165011</v>
      </c>
      <c r="BP58" s="37">
        <v>8170729</v>
      </c>
      <c r="BQ58" s="37">
        <v>518353.19</v>
      </c>
      <c r="BR58" s="37">
        <v>8689082.1899999995</v>
      </c>
      <c r="BS58" s="45">
        <v>1015410744</v>
      </c>
      <c r="BT58" s="37">
        <v>0</v>
      </c>
      <c r="BU58" s="37">
        <v>5718</v>
      </c>
      <c r="BV58" s="37">
        <v>19235857</v>
      </c>
      <c r="BW58" s="37">
        <v>3364</v>
      </c>
      <c r="BX58" s="37">
        <v>3377</v>
      </c>
      <c r="BY58" s="37">
        <v>206</v>
      </c>
      <c r="BZ58" s="37">
        <v>0</v>
      </c>
      <c r="CA58" s="37">
        <v>0</v>
      </c>
      <c r="CB58" s="37">
        <v>20005855</v>
      </c>
      <c r="CC58" s="37">
        <v>0</v>
      </c>
      <c r="CD58" s="37">
        <v>0</v>
      </c>
      <c r="CE58" s="37">
        <v>0</v>
      </c>
      <c r="CF58" s="37">
        <v>0</v>
      </c>
      <c r="CG58" s="37">
        <v>0</v>
      </c>
      <c r="CH58" s="37">
        <v>0</v>
      </c>
      <c r="CI58" s="37">
        <v>0</v>
      </c>
      <c r="CJ58" s="37">
        <v>20005855</v>
      </c>
      <c r="CK58" s="37">
        <v>11103951</v>
      </c>
      <c r="CL58" s="37">
        <v>0</v>
      </c>
      <c r="CM58" s="37">
        <v>8901904</v>
      </c>
      <c r="CN58" s="37">
        <v>8901904</v>
      </c>
      <c r="CO58" s="37">
        <v>1814414.76</v>
      </c>
      <c r="CP58" s="37">
        <v>10716318.76</v>
      </c>
      <c r="CQ58" s="45">
        <v>1068546853</v>
      </c>
      <c r="CR58" s="37">
        <v>0</v>
      </c>
      <c r="CS58" s="37">
        <v>0</v>
      </c>
      <c r="CT58" s="37">
        <v>20005855</v>
      </c>
      <c r="CU58" s="37">
        <v>3377</v>
      </c>
      <c r="CV58" s="37">
        <v>3391</v>
      </c>
      <c r="CW58" s="37">
        <v>208.88</v>
      </c>
      <c r="CX58" s="37">
        <v>0</v>
      </c>
      <c r="CY58" s="37">
        <v>0</v>
      </c>
      <c r="CZ58" s="37">
        <v>20797105</v>
      </c>
      <c r="DA58" s="37">
        <v>0</v>
      </c>
      <c r="DB58" s="37">
        <v>0</v>
      </c>
      <c r="DC58" s="37">
        <v>0</v>
      </c>
      <c r="DD58" s="37">
        <v>0</v>
      </c>
      <c r="DE58" s="37">
        <v>0</v>
      </c>
      <c r="DF58" s="37">
        <v>0</v>
      </c>
      <c r="DG58" s="37">
        <v>20797105</v>
      </c>
      <c r="DH58" s="37">
        <v>0</v>
      </c>
      <c r="DI58" s="37">
        <v>0</v>
      </c>
      <c r="DJ58" s="37">
        <v>0</v>
      </c>
      <c r="DK58" s="37">
        <v>20797105</v>
      </c>
      <c r="DL58" s="37">
        <v>12222529</v>
      </c>
      <c r="DM58" s="37">
        <v>0</v>
      </c>
      <c r="DN58" s="37">
        <v>8574576</v>
      </c>
      <c r="DO58" s="37">
        <v>8574576</v>
      </c>
      <c r="DP58" s="37">
        <v>2450598</v>
      </c>
      <c r="DQ58" s="37">
        <v>11025174</v>
      </c>
      <c r="DR58" s="45">
        <v>1145331279</v>
      </c>
      <c r="DS58" s="37">
        <v>0</v>
      </c>
      <c r="DT58" s="37">
        <v>0</v>
      </c>
      <c r="DU58" s="61">
        <v>20797105</v>
      </c>
      <c r="DV58" s="61">
        <v>3391</v>
      </c>
      <c r="DW58" s="61">
        <v>3411</v>
      </c>
      <c r="DX58" s="61">
        <v>212.43</v>
      </c>
      <c r="DY58" s="61">
        <v>0</v>
      </c>
      <c r="DZ58" s="61">
        <v>0</v>
      </c>
      <c r="EA58" s="61">
        <v>0</v>
      </c>
      <c r="EB58" s="61">
        <v>21644364</v>
      </c>
      <c r="EC58" s="61">
        <v>0</v>
      </c>
      <c r="ED58" s="61">
        <v>0</v>
      </c>
      <c r="EE58" s="61">
        <v>0</v>
      </c>
      <c r="EF58" s="61">
        <v>0</v>
      </c>
      <c r="EG58" s="61">
        <v>0</v>
      </c>
      <c r="EH58" s="61">
        <v>0</v>
      </c>
      <c r="EI58" s="61">
        <v>21644364</v>
      </c>
      <c r="EJ58" s="61">
        <v>0</v>
      </c>
      <c r="EK58" s="61">
        <v>0</v>
      </c>
      <c r="EL58" s="61">
        <v>0</v>
      </c>
      <c r="EM58" s="61">
        <v>21644364</v>
      </c>
      <c r="EN58" s="61">
        <v>13021341</v>
      </c>
      <c r="EO58" s="61">
        <v>0</v>
      </c>
      <c r="EP58" s="61">
        <v>8623023</v>
      </c>
      <c r="EQ58" s="61">
        <v>24601</v>
      </c>
      <c r="ER58" s="61">
        <v>8598422</v>
      </c>
      <c r="ES58" s="61">
        <v>8598422</v>
      </c>
      <c r="ET58" s="61">
        <v>2428212</v>
      </c>
      <c r="EU58" s="61">
        <v>11026634</v>
      </c>
      <c r="EV58" s="61">
        <v>1189150328</v>
      </c>
      <c r="EW58" s="61">
        <v>2653100</v>
      </c>
      <c r="EX58" s="61">
        <v>0</v>
      </c>
      <c r="EY58" s="61">
        <v>0</v>
      </c>
    </row>
    <row r="59" spans="1:155" s="37" customFormat="1" x14ac:dyDescent="0.2">
      <c r="A59" s="105">
        <v>840</v>
      </c>
      <c r="B59" s="49" t="s">
        <v>90</v>
      </c>
      <c r="C59" s="37">
        <v>1690959.04</v>
      </c>
      <c r="D59" s="37">
        <v>327</v>
      </c>
      <c r="E59" s="37">
        <v>313</v>
      </c>
      <c r="F59" s="37">
        <v>190</v>
      </c>
      <c r="G59" s="37">
        <v>1678033.69</v>
      </c>
      <c r="H59" s="37">
        <v>1193877</v>
      </c>
      <c r="I59" s="37">
        <v>0</v>
      </c>
      <c r="J59" s="37">
        <v>484116</v>
      </c>
      <c r="K59" s="37">
        <v>39966</v>
      </c>
      <c r="L59" s="37">
        <f t="shared" si="0"/>
        <v>524082</v>
      </c>
      <c r="M59" s="47">
        <v>32132240</v>
      </c>
      <c r="N59" s="41">
        <v>40.689999999944121</v>
      </c>
      <c r="O59" s="41">
        <v>0</v>
      </c>
      <c r="P59" s="37">
        <v>1677993</v>
      </c>
      <c r="Q59" s="37">
        <v>313</v>
      </c>
      <c r="R59" s="37">
        <v>303</v>
      </c>
      <c r="S59" s="37">
        <v>194.37</v>
      </c>
      <c r="T59" s="37">
        <v>75650</v>
      </c>
      <c r="U59" s="37">
        <v>1758927</v>
      </c>
      <c r="V59" s="37">
        <v>1188171</v>
      </c>
      <c r="W59" s="37">
        <v>570756</v>
      </c>
      <c r="X59" s="37">
        <v>570756</v>
      </c>
      <c r="Y59" s="37">
        <v>10412</v>
      </c>
      <c r="Z59" s="37">
        <v>581168</v>
      </c>
      <c r="AA59" s="46">
        <v>34078130</v>
      </c>
      <c r="AB59" s="37">
        <v>0</v>
      </c>
      <c r="AC59" s="37">
        <v>0</v>
      </c>
      <c r="AD59" s="37">
        <v>1758927</v>
      </c>
      <c r="AE59" s="37">
        <v>303</v>
      </c>
      <c r="AF59" s="37">
        <v>297</v>
      </c>
      <c r="AG59" s="37">
        <v>200</v>
      </c>
      <c r="AH59" s="37">
        <v>0</v>
      </c>
      <c r="AI59" s="37">
        <v>0</v>
      </c>
      <c r="AJ59" s="37">
        <v>80080</v>
      </c>
      <c r="AK59" s="37">
        <v>0</v>
      </c>
      <c r="AL59" s="37">
        <v>193985</v>
      </c>
      <c r="AM59" s="37">
        <v>71</v>
      </c>
      <c r="AN59" s="37">
        <v>274136</v>
      </c>
      <c r="AO59" s="37">
        <v>2057633</v>
      </c>
      <c r="AP59" s="37">
        <v>1404190</v>
      </c>
      <c r="AQ59" s="37">
        <v>0</v>
      </c>
      <c r="AR59" s="37">
        <v>653443</v>
      </c>
      <c r="AS59" s="37">
        <v>653443</v>
      </c>
      <c r="AT59" s="37">
        <v>9904</v>
      </c>
      <c r="AU59" s="37">
        <v>663347</v>
      </c>
      <c r="AV59" s="45">
        <v>37056093</v>
      </c>
      <c r="AW59" s="37">
        <v>0</v>
      </c>
      <c r="AX59" s="37">
        <v>0</v>
      </c>
      <c r="AY59" s="37">
        <v>2057633</v>
      </c>
      <c r="AZ59" s="37">
        <v>297</v>
      </c>
      <c r="BA59" s="37">
        <v>294</v>
      </c>
      <c r="BB59" s="37">
        <v>206</v>
      </c>
      <c r="BC59" s="37">
        <v>0</v>
      </c>
      <c r="BD59" s="37">
        <v>0</v>
      </c>
      <c r="BE59" s="37">
        <v>2097414</v>
      </c>
      <c r="BF59" s="37">
        <v>0</v>
      </c>
      <c r="BG59" s="37">
        <v>4675</v>
      </c>
      <c r="BH59" s="37">
        <v>0</v>
      </c>
      <c r="BI59" s="37">
        <v>99410</v>
      </c>
      <c r="BJ59" s="37">
        <v>0</v>
      </c>
      <c r="BK59" s="37">
        <v>0</v>
      </c>
      <c r="BL59" s="37">
        <v>104085</v>
      </c>
      <c r="BM59" s="37">
        <v>2201499</v>
      </c>
      <c r="BN59" s="37">
        <v>1548363</v>
      </c>
      <c r="BO59" s="37">
        <v>653136</v>
      </c>
      <c r="BP59" s="37">
        <v>653136</v>
      </c>
      <c r="BQ59" s="37">
        <v>9391</v>
      </c>
      <c r="BR59" s="37">
        <v>662527</v>
      </c>
      <c r="BS59" s="45">
        <v>41209613</v>
      </c>
      <c r="BT59" s="37">
        <v>0</v>
      </c>
      <c r="BU59" s="37">
        <v>0</v>
      </c>
      <c r="BV59" s="37">
        <v>2201499</v>
      </c>
      <c r="BW59" s="37">
        <v>294</v>
      </c>
      <c r="BX59" s="37">
        <v>291</v>
      </c>
      <c r="BY59" s="37">
        <v>206</v>
      </c>
      <c r="BZ59" s="37">
        <v>0</v>
      </c>
      <c r="CA59" s="37">
        <v>0</v>
      </c>
      <c r="CB59" s="37">
        <v>2238980</v>
      </c>
      <c r="CC59" s="37">
        <v>0</v>
      </c>
      <c r="CD59" s="37">
        <v>11556</v>
      </c>
      <c r="CE59" s="37">
        <v>0</v>
      </c>
      <c r="CF59" s="37">
        <v>0</v>
      </c>
      <c r="CG59" s="37">
        <v>0</v>
      </c>
      <c r="CH59" s="37">
        <v>745</v>
      </c>
      <c r="CI59" s="37">
        <v>12301</v>
      </c>
      <c r="CJ59" s="37">
        <v>2251281</v>
      </c>
      <c r="CK59" s="37">
        <v>1568936</v>
      </c>
      <c r="CL59" s="37">
        <v>0</v>
      </c>
      <c r="CM59" s="37">
        <v>682345</v>
      </c>
      <c r="CN59" s="37">
        <v>682345</v>
      </c>
      <c r="CO59" s="37">
        <v>0</v>
      </c>
      <c r="CP59" s="37">
        <v>682345</v>
      </c>
      <c r="CQ59" s="45">
        <v>44338129</v>
      </c>
      <c r="CR59" s="37">
        <v>0</v>
      </c>
      <c r="CS59" s="37">
        <v>0</v>
      </c>
      <c r="CT59" s="37">
        <v>2251281</v>
      </c>
      <c r="CU59" s="37">
        <v>291</v>
      </c>
      <c r="CV59" s="37">
        <v>282</v>
      </c>
      <c r="CW59" s="37">
        <v>208.88</v>
      </c>
      <c r="CX59" s="37">
        <v>0</v>
      </c>
      <c r="CY59" s="37">
        <v>0</v>
      </c>
      <c r="CZ59" s="37">
        <v>2240558</v>
      </c>
      <c r="DA59" s="37">
        <v>0</v>
      </c>
      <c r="DB59" s="37">
        <v>0</v>
      </c>
      <c r="DC59" s="37">
        <v>0</v>
      </c>
      <c r="DD59" s="37">
        <v>0</v>
      </c>
      <c r="DE59" s="37">
        <v>0</v>
      </c>
      <c r="DF59" s="37">
        <v>0</v>
      </c>
      <c r="DG59" s="37">
        <v>2240558</v>
      </c>
      <c r="DH59" s="37">
        <v>55617</v>
      </c>
      <c r="DI59" s="37">
        <v>0</v>
      </c>
      <c r="DJ59" s="37">
        <v>55617</v>
      </c>
      <c r="DK59" s="37">
        <v>2296175</v>
      </c>
      <c r="DL59" s="37">
        <v>1563552</v>
      </c>
      <c r="DM59" s="37">
        <v>0</v>
      </c>
      <c r="DN59" s="37">
        <v>732623</v>
      </c>
      <c r="DO59" s="37">
        <v>732623</v>
      </c>
      <c r="DP59" s="37">
        <v>42</v>
      </c>
      <c r="DQ59" s="37">
        <v>732665</v>
      </c>
      <c r="DR59" s="45">
        <v>52094812</v>
      </c>
      <c r="DS59" s="37">
        <v>0</v>
      </c>
      <c r="DT59" s="37">
        <v>0</v>
      </c>
      <c r="DU59" s="61">
        <v>2240558</v>
      </c>
      <c r="DV59" s="61">
        <v>282</v>
      </c>
      <c r="DW59" s="61">
        <v>269</v>
      </c>
      <c r="DX59" s="61">
        <v>212.43</v>
      </c>
      <c r="DY59" s="61">
        <v>0</v>
      </c>
      <c r="DZ59" s="61">
        <v>0</v>
      </c>
      <c r="EA59" s="61">
        <v>0</v>
      </c>
      <c r="EB59" s="61">
        <v>2194413</v>
      </c>
      <c r="EC59" s="61">
        <v>0</v>
      </c>
      <c r="ED59" s="61">
        <v>38041</v>
      </c>
      <c r="EE59" s="61">
        <v>0</v>
      </c>
      <c r="EF59" s="61">
        <v>0</v>
      </c>
      <c r="EG59" s="61">
        <v>0</v>
      </c>
      <c r="EH59" s="61">
        <v>38041</v>
      </c>
      <c r="EI59" s="61">
        <v>2232454</v>
      </c>
      <c r="EJ59" s="61">
        <v>0</v>
      </c>
      <c r="EK59" s="61">
        <v>81577</v>
      </c>
      <c r="EL59" s="61">
        <v>81577</v>
      </c>
      <c r="EM59" s="61">
        <v>2314031</v>
      </c>
      <c r="EN59" s="61">
        <v>1447426</v>
      </c>
      <c r="EO59" s="61">
        <v>0</v>
      </c>
      <c r="EP59" s="61">
        <v>866605</v>
      </c>
      <c r="EQ59" s="61">
        <v>123</v>
      </c>
      <c r="ER59" s="61">
        <v>866482</v>
      </c>
      <c r="ES59" s="61">
        <v>866482</v>
      </c>
      <c r="ET59" s="61">
        <v>0</v>
      </c>
      <c r="EU59" s="61">
        <v>866482</v>
      </c>
      <c r="EV59" s="61">
        <v>56355391</v>
      </c>
      <c r="EW59" s="61">
        <v>8000</v>
      </c>
      <c r="EX59" s="61">
        <v>0</v>
      </c>
      <c r="EY59" s="61">
        <v>0</v>
      </c>
    </row>
    <row r="60" spans="1:155" s="37" customFormat="1" x14ac:dyDescent="0.2">
      <c r="A60" s="105">
        <v>870</v>
      </c>
      <c r="B60" s="49" t="s">
        <v>91</v>
      </c>
      <c r="C60" s="37">
        <v>4553150</v>
      </c>
      <c r="D60" s="37">
        <v>1009</v>
      </c>
      <c r="E60" s="37">
        <v>1007</v>
      </c>
      <c r="F60" s="37">
        <v>190</v>
      </c>
      <c r="G60" s="37">
        <v>4735921</v>
      </c>
      <c r="H60" s="37">
        <v>3618699</v>
      </c>
      <c r="I60" s="37">
        <v>0</v>
      </c>
      <c r="J60" s="37">
        <v>1117222</v>
      </c>
      <c r="K60" s="37">
        <v>348750</v>
      </c>
      <c r="L60" s="37">
        <f t="shared" si="0"/>
        <v>1465972</v>
      </c>
      <c r="M60" s="47">
        <v>87351002</v>
      </c>
      <c r="N60" s="41">
        <v>0</v>
      </c>
      <c r="O60" s="41">
        <v>0</v>
      </c>
      <c r="P60" s="37">
        <v>4735921</v>
      </c>
      <c r="Q60" s="37">
        <v>1007</v>
      </c>
      <c r="R60" s="37">
        <v>1002</v>
      </c>
      <c r="S60" s="37">
        <v>194.37</v>
      </c>
      <c r="T60" s="37">
        <v>0</v>
      </c>
      <c r="U60" s="37">
        <v>4907165</v>
      </c>
      <c r="V60" s="37">
        <v>3824184</v>
      </c>
      <c r="W60" s="37">
        <v>1082981</v>
      </c>
      <c r="X60" s="37">
        <v>1082981</v>
      </c>
      <c r="Y60" s="37">
        <v>349225.1</v>
      </c>
      <c r="Z60" s="37">
        <v>1432206.1</v>
      </c>
      <c r="AA60" s="46">
        <v>91295572</v>
      </c>
      <c r="AB60" s="37">
        <v>0</v>
      </c>
      <c r="AC60" s="37">
        <v>0</v>
      </c>
      <c r="AD60" s="37">
        <v>4907165</v>
      </c>
      <c r="AE60" s="37">
        <v>1002</v>
      </c>
      <c r="AF60" s="37">
        <v>994</v>
      </c>
      <c r="AG60" s="37">
        <v>200</v>
      </c>
      <c r="AH60" s="37">
        <v>202.63</v>
      </c>
      <c r="AI60" s="37">
        <v>0</v>
      </c>
      <c r="AJ60" s="37">
        <v>-22024</v>
      </c>
      <c r="AK60" s="37">
        <v>0</v>
      </c>
      <c r="AL60" s="37">
        <v>0</v>
      </c>
      <c r="AM60" s="37">
        <v>0</v>
      </c>
      <c r="AN60" s="37">
        <v>-22024</v>
      </c>
      <c r="AO60" s="37">
        <v>5246176</v>
      </c>
      <c r="AP60" s="37">
        <v>3978461</v>
      </c>
      <c r="AQ60" s="37">
        <v>0</v>
      </c>
      <c r="AR60" s="37">
        <v>1267715</v>
      </c>
      <c r="AS60" s="37">
        <v>1135673</v>
      </c>
      <c r="AT60" s="37">
        <v>346600</v>
      </c>
      <c r="AU60" s="37">
        <v>1482273</v>
      </c>
      <c r="AV60" s="45">
        <v>99851914</v>
      </c>
      <c r="AW60" s="37">
        <v>132042</v>
      </c>
      <c r="AX60" s="37">
        <v>0</v>
      </c>
      <c r="AY60" s="37">
        <v>5114134</v>
      </c>
      <c r="AZ60" s="37">
        <v>994</v>
      </c>
      <c r="BA60" s="37">
        <v>995</v>
      </c>
      <c r="BB60" s="37">
        <v>206</v>
      </c>
      <c r="BC60" s="37">
        <v>249</v>
      </c>
      <c r="BD60" s="37">
        <v>247755</v>
      </c>
      <c r="BE60" s="37">
        <v>5572000</v>
      </c>
      <c r="BF60" s="37">
        <v>99032</v>
      </c>
      <c r="BG60" s="37">
        <v>0</v>
      </c>
      <c r="BH60" s="37">
        <v>0</v>
      </c>
      <c r="BI60" s="37">
        <v>0</v>
      </c>
      <c r="BJ60" s="37">
        <v>0</v>
      </c>
      <c r="BK60" s="37">
        <v>0</v>
      </c>
      <c r="BL60" s="37">
        <v>0</v>
      </c>
      <c r="BM60" s="37">
        <v>5671032</v>
      </c>
      <c r="BN60" s="37">
        <v>4562484</v>
      </c>
      <c r="BO60" s="37">
        <v>1108548</v>
      </c>
      <c r="BP60" s="37">
        <v>1063889</v>
      </c>
      <c r="BQ60" s="37">
        <v>346883</v>
      </c>
      <c r="BR60" s="37">
        <v>1410772</v>
      </c>
      <c r="BS60" s="45">
        <v>107109555</v>
      </c>
      <c r="BT60" s="37">
        <v>44659</v>
      </c>
      <c r="BU60" s="37">
        <v>0</v>
      </c>
      <c r="BV60" s="37">
        <v>5626373</v>
      </c>
      <c r="BW60" s="37">
        <v>995</v>
      </c>
      <c r="BX60" s="37">
        <v>991</v>
      </c>
      <c r="BY60" s="37">
        <v>206</v>
      </c>
      <c r="BZ60" s="37">
        <v>39.35</v>
      </c>
      <c r="CA60" s="37">
        <v>38996</v>
      </c>
      <c r="CB60" s="37">
        <v>5846900</v>
      </c>
      <c r="CC60" s="37">
        <v>33494</v>
      </c>
      <c r="CD60" s="37">
        <v>0</v>
      </c>
      <c r="CE60" s="37">
        <v>0</v>
      </c>
      <c r="CF60" s="37">
        <v>0</v>
      </c>
      <c r="CG60" s="37">
        <v>0</v>
      </c>
      <c r="CH60" s="37">
        <v>0</v>
      </c>
      <c r="CI60" s="37">
        <v>0</v>
      </c>
      <c r="CJ60" s="37">
        <v>5880394</v>
      </c>
      <c r="CK60" s="37">
        <v>4847453</v>
      </c>
      <c r="CL60" s="37">
        <v>0</v>
      </c>
      <c r="CM60" s="37">
        <v>1032941</v>
      </c>
      <c r="CN60" s="37">
        <v>1020799</v>
      </c>
      <c r="CO60" s="37">
        <v>353276</v>
      </c>
      <c r="CP60" s="37">
        <v>1374075</v>
      </c>
      <c r="CQ60" s="45">
        <v>116588947</v>
      </c>
      <c r="CR60" s="37">
        <v>12142</v>
      </c>
      <c r="CS60" s="37">
        <v>0</v>
      </c>
      <c r="CT60" s="37">
        <v>5868252</v>
      </c>
      <c r="CU60" s="37">
        <v>991</v>
      </c>
      <c r="CV60" s="37">
        <v>983</v>
      </c>
      <c r="CW60" s="37">
        <v>208.88</v>
      </c>
      <c r="CX60" s="37">
        <v>0</v>
      </c>
      <c r="CY60" s="37">
        <v>0</v>
      </c>
      <c r="CZ60" s="37">
        <v>6026213</v>
      </c>
      <c r="DA60" s="37">
        <v>9107</v>
      </c>
      <c r="DB60" s="37">
        <v>0</v>
      </c>
      <c r="DC60" s="37">
        <v>0</v>
      </c>
      <c r="DD60" s="37">
        <v>0</v>
      </c>
      <c r="DE60" s="37">
        <v>0</v>
      </c>
      <c r="DF60" s="37">
        <v>9107</v>
      </c>
      <c r="DG60" s="37">
        <v>6035320</v>
      </c>
      <c r="DH60" s="37">
        <v>36783</v>
      </c>
      <c r="DI60" s="37">
        <v>0</v>
      </c>
      <c r="DJ60" s="37">
        <v>36783</v>
      </c>
      <c r="DK60" s="37">
        <v>6072103</v>
      </c>
      <c r="DL60" s="37">
        <v>4905439</v>
      </c>
      <c r="DM60" s="37">
        <v>0</v>
      </c>
      <c r="DN60" s="37">
        <v>1166664</v>
      </c>
      <c r="DO60" s="37">
        <v>1020799</v>
      </c>
      <c r="DP60" s="37">
        <v>349466</v>
      </c>
      <c r="DQ60" s="37">
        <v>1370265</v>
      </c>
      <c r="DR60" s="45">
        <v>127962173</v>
      </c>
      <c r="DS60" s="37">
        <v>145865</v>
      </c>
      <c r="DT60" s="37">
        <v>0</v>
      </c>
      <c r="DU60" s="61">
        <v>5926238</v>
      </c>
      <c r="DV60" s="61">
        <v>983</v>
      </c>
      <c r="DW60" s="61">
        <v>973</v>
      </c>
      <c r="DX60" s="61">
        <v>212.43</v>
      </c>
      <c r="DY60" s="61">
        <v>58.84</v>
      </c>
      <c r="DZ60" s="61">
        <v>57251</v>
      </c>
      <c r="EA60" s="61">
        <v>0</v>
      </c>
      <c r="EB60" s="61">
        <v>6129900</v>
      </c>
      <c r="EC60" s="61">
        <v>81812</v>
      </c>
      <c r="ED60" s="61">
        <v>0</v>
      </c>
      <c r="EE60" s="61">
        <v>0</v>
      </c>
      <c r="EF60" s="61">
        <v>0</v>
      </c>
      <c r="EG60" s="61">
        <v>0</v>
      </c>
      <c r="EH60" s="61">
        <v>81812</v>
      </c>
      <c r="EI60" s="61">
        <v>6211712</v>
      </c>
      <c r="EJ60" s="61">
        <v>0</v>
      </c>
      <c r="EK60" s="61">
        <v>50400</v>
      </c>
      <c r="EL60" s="61">
        <v>50400</v>
      </c>
      <c r="EM60" s="61">
        <v>6262112</v>
      </c>
      <c r="EN60" s="61">
        <v>4946071</v>
      </c>
      <c r="EO60" s="61">
        <v>0</v>
      </c>
      <c r="EP60" s="61">
        <v>1316041</v>
      </c>
      <c r="EQ60" s="61">
        <v>1778</v>
      </c>
      <c r="ER60" s="61">
        <v>1314263</v>
      </c>
      <c r="ES60" s="61">
        <v>1132134</v>
      </c>
      <c r="ET60" s="61">
        <v>303779</v>
      </c>
      <c r="EU60" s="61">
        <v>1435913</v>
      </c>
      <c r="EV60" s="61">
        <v>141329538</v>
      </c>
      <c r="EW60" s="61">
        <v>175000</v>
      </c>
      <c r="EX60" s="61">
        <v>182129</v>
      </c>
      <c r="EY60" s="61">
        <v>0</v>
      </c>
    </row>
    <row r="61" spans="1:155" s="37" customFormat="1" x14ac:dyDescent="0.2">
      <c r="A61" s="105">
        <v>882</v>
      </c>
      <c r="B61" s="49" t="s">
        <v>92</v>
      </c>
      <c r="C61" s="37">
        <v>2730317</v>
      </c>
      <c r="D61" s="37">
        <v>520</v>
      </c>
      <c r="E61" s="37">
        <v>524</v>
      </c>
      <c r="F61" s="37">
        <v>190</v>
      </c>
      <c r="G61" s="37">
        <v>2851084</v>
      </c>
      <c r="H61" s="37">
        <v>1613399</v>
      </c>
      <c r="I61" s="37">
        <v>30079</v>
      </c>
      <c r="J61" s="37">
        <v>1270763</v>
      </c>
      <c r="K61" s="37">
        <v>167517</v>
      </c>
      <c r="L61" s="37">
        <f t="shared" si="0"/>
        <v>1438280</v>
      </c>
      <c r="M61" s="47">
        <v>72665422</v>
      </c>
      <c r="N61" s="41">
        <v>0</v>
      </c>
      <c r="O61" s="41">
        <v>2999</v>
      </c>
      <c r="P61" s="37">
        <v>2881163</v>
      </c>
      <c r="Q61" s="37">
        <v>524</v>
      </c>
      <c r="R61" s="37">
        <v>520</v>
      </c>
      <c r="S61" s="37">
        <v>194.37</v>
      </c>
      <c r="T61" s="37">
        <v>0</v>
      </c>
      <c r="U61" s="37">
        <v>2960240</v>
      </c>
      <c r="V61" s="37">
        <v>1753734</v>
      </c>
      <c r="W61" s="37">
        <v>1206506</v>
      </c>
      <c r="X61" s="37">
        <v>1209315</v>
      </c>
      <c r="Y61" s="37">
        <v>160890</v>
      </c>
      <c r="Z61" s="37">
        <v>1370205</v>
      </c>
      <c r="AA61" s="46">
        <v>78010829</v>
      </c>
      <c r="AB61" s="37">
        <v>0</v>
      </c>
      <c r="AC61" s="37">
        <v>2809</v>
      </c>
      <c r="AD61" s="37">
        <v>2960240</v>
      </c>
      <c r="AE61" s="37">
        <v>520</v>
      </c>
      <c r="AF61" s="37">
        <v>515</v>
      </c>
      <c r="AG61" s="37">
        <v>200</v>
      </c>
      <c r="AH61" s="37">
        <v>0</v>
      </c>
      <c r="AI61" s="37">
        <v>0</v>
      </c>
      <c r="AJ61" s="37">
        <v>12731</v>
      </c>
      <c r="AK61" s="37">
        <v>0</v>
      </c>
      <c r="AL61" s="37">
        <v>0</v>
      </c>
      <c r="AM61" s="37">
        <v>0</v>
      </c>
      <c r="AN61" s="37">
        <v>12731</v>
      </c>
      <c r="AO61" s="37">
        <v>3047508</v>
      </c>
      <c r="AP61" s="37">
        <v>1764928</v>
      </c>
      <c r="AQ61" s="37">
        <v>0</v>
      </c>
      <c r="AR61" s="37">
        <v>1282580</v>
      </c>
      <c r="AS61" s="37">
        <v>1288472</v>
      </c>
      <c r="AT61" s="37">
        <v>154268</v>
      </c>
      <c r="AU61" s="37">
        <v>1442740</v>
      </c>
      <c r="AV61" s="45">
        <v>83531872</v>
      </c>
      <c r="AW61" s="37">
        <v>0</v>
      </c>
      <c r="AX61" s="37">
        <v>5892</v>
      </c>
      <c r="AY61" s="37">
        <v>3047508</v>
      </c>
      <c r="AZ61" s="37">
        <v>515</v>
      </c>
      <c r="BA61" s="37">
        <v>507</v>
      </c>
      <c r="BB61" s="37">
        <v>206</v>
      </c>
      <c r="BC61" s="37">
        <v>0</v>
      </c>
      <c r="BD61" s="37">
        <v>0</v>
      </c>
      <c r="BE61" s="37">
        <v>3104609</v>
      </c>
      <c r="BF61" s="37">
        <v>0</v>
      </c>
      <c r="BG61" s="37">
        <v>6500</v>
      </c>
      <c r="BH61" s="37">
        <v>0</v>
      </c>
      <c r="BI61" s="37">
        <v>0</v>
      </c>
      <c r="BJ61" s="37">
        <v>0</v>
      </c>
      <c r="BK61" s="37">
        <v>0</v>
      </c>
      <c r="BL61" s="37">
        <v>6500</v>
      </c>
      <c r="BM61" s="37">
        <v>3111109</v>
      </c>
      <c r="BN61" s="37">
        <v>2258814</v>
      </c>
      <c r="BO61" s="37">
        <v>852295</v>
      </c>
      <c r="BP61" s="37">
        <v>852295</v>
      </c>
      <c r="BQ61" s="37">
        <v>157536</v>
      </c>
      <c r="BR61" s="37">
        <v>1009831</v>
      </c>
      <c r="BS61" s="45">
        <v>88461562</v>
      </c>
      <c r="BT61" s="37">
        <v>0</v>
      </c>
      <c r="BU61" s="37">
        <v>0</v>
      </c>
      <c r="BV61" s="37">
        <v>3111109</v>
      </c>
      <c r="BW61" s="37">
        <v>507</v>
      </c>
      <c r="BX61" s="37">
        <v>505</v>
      </c>
      <c r="BY61" s="37">
        <v>206</v>
      </c>
      <c r="BZ61" s="37">
        <v>0</v>
      </c>
      <c r="CA61" s="37">
        <v>0</v>
      </c>
      <c r="CB61" s="37">
        <v>3202867</v>
      </c>
      <c r="CC61" s="37">
        <v>0</v>
      </c>
      <c r="CD61" s="37">
        <v>24390</v>
      </c>
      <c r="CE61" s="37">
        <v>0</v>
      </c>
      <c r="CF61" s="37">
        <v>0</v>
      </c>
      <c r="CG61" s="37">
        <v>0</v>
      </c>
      <c r="CH61" s="37">
        <v>0</v>
      </c>
      <c r="CI61" s="37">
        <v>24390</v>
      </c>
      <c r="CJ61" s="37">
        <v>3227257</v>
      </c>
      <c r="CK61" s="37">
        <v>2249289</v>
      </c>
      <c r="CL61" s="37">
        <v>0</v>
      </c>
      <c r="CM61" s="37">
        <v>977968</v>
      </c>
      <c r="CN61" s="37">
        <v>977968</v>
      </c>
      <c r="CO61" s="37">
        <v>134241</v>
      </c>
      <c r="CP61" s="37">
        <v>1112209</v>
      </c>
      <c r="CQ61" s="45">
        <v>94811538</v>
      </c>
      <c r="CR61" s="37">
        <v>0</v>
      </c>
      <c r="CS61" s="37">
        <v>0</v>
      </c>
      <c r="CT61" s="37">
        <v>3227257</v>
      </c>
      <c r="CU61" s="37">
        <v>505</v>
      </c>
      <c r="CV61" s="37">
        <v>499</v>
      </c>
      <c r="CW61" s="37">
        <v>208.88</v>
      </c>
      <c r="CX61" s="37">
        <v>0</v>
      </c>
      <c r="CY61" s="37">
        <v>0</v>
      </c>
      <c r="CZ61" s="37">
        <v>3293146</v>
      </c>
      <c r="DA61" s="37">
        <v>0</v>
      </c>
      <c r="DB61" s="37">
        <v>20957</v>
      </c>
      <c r="DC61" s="37">
        <v>0</v>
      </c>
      <c r="DD61" s="37">
        <v>0</v>
      </c>
      <c r="DE61" s="37">
        <v>0</v>
      </c>
      <c r="DF61" s="37">
        <v>20957</v>
      </c>
      <c r="DG61" s="37">
        <v>3314103</v>
      </c>
      <c r="DH61" s="37">
        <v>32997</v>
      </c>
      <c r="DI61" s="37">
        <v>0</v>
      </c>
      <c r="DJ61" s="37">
        <v>32997</v>
      </c>
      <c r="DK61" s="37">
        <v>3347100</v>
      </c>
      <c r="DL61" s="37">
        <v>2346943</v>
      </c>
      <c r="DM61" s="37">
        <v>0</v>
      </c>
      <c r="DN61" s="37">
        <v>1000157</v>
      </c>
      <c r="DO61" s="37">
        <v>1000157</v>
      </c>
      <c r="DP61" s="37">
        <v>129822.5</v>
      </c>
      <c r="DQ61" s="37">
        <v>1129979.5</v>
      </c>
      <c r="DR61" s="45">
        <v>110285025</v>
      </c>
      <c r="DS61" s="37">
        <v>0</v>
      </c>
      <c r="DT61" s="37">
        <v>0</v>
      </c>
      <c r="DU61" s="61">
        <v>3314103</v>
      </c>
      <c r="DV61" s="61">
        <v>499</v>
      </c>
      <c r="DW61" s="61">
        <v>495</v>
      </c>
      <c r="DX61" s="61">
        <v>212.43</v>
      </c>
      <c r="DY61" s="61">
        <v>0</v>
      </c>
      <c r="DZ61" s="61">
        <v>0</v>
      </c>
      <c r="EA61" s="61">
        <v>0</v>
      </c>
      <c r="EB61" s="61">
        <v>3392690</v>
      </c>
      <c r="EC61" s="61">
        <v>0</v>
      </c>
      <c r="ED61" s="61">
        <v>20844</v>
      </c>
      <c r="EE61" s="61">
        <v>0</v>
      </c>
      <c r="EF61" s="61">
        <v>0</v>
      </c>
      <c r="EG61" s="61">
        <v>0</v>
      </c>
      <c r="EH61" s="61">
        <v>20844</v>
      </c>
      <c r="EI61" s="61">
        <v>3413534</v>
      </c>
      <c r="EJ61" s="61">
        <v>0</v>
      </c>
      <c r="EK61" s="61">
        <v>20562</v>
      </c>
      <c r="EL61" s="61">
        <v>20562</v>
      </c>
      <c r="EM61" s="61">
        <v>3434096</v>
      </c>
      <c r="EN61" s="61">
        <v>2376589</v>
      </c>
      <c r="EO61" s="61">
        <v>0</v>
      </c>
      <c r="EP61" s="61">
        <v>1057507</v>
      </c>
      <c r="EQ61" s="61">
        <v>1769</v>
      </c>
      <c r="ER61" s="61">
        <v>1055738</v>
      </c>
      <c r="ES61" s="61">
        <v>1072053</v>
      </c>
      <c r="ET61" s="61">
        <v>130767.5</v>
      </c>
      <c r="EU61" s="61">
        <v>1202820.5</v>
      </c>
      <c r="EV61" s="61">
        <v>115569703</v>
      </c>
      <c r="EW61" s="61">
        <v>170000</v>
      </c>
      <c r="EX61" s="61">
        <v>0</v>
      </c>
      <c r="EY61" s="61">
        <v>16315</v>
      </c>
    </row>
    <row r="62" spans="1:155" s="37" customFormat="1" x14ac:dyDescent="0.2">
      <c r="A62" s="105">
        <v>896</v>
      </c>
      <c r="B62" s="49" t="s">
        <v>93</v>
      </c>
      <c r="C62" s="37">
        <v>5165998.38</v>
      </c>
      <c r="D62" s="37">
        <v>887</v>
      </c>
      <c r="E62" s="37">
        <v>918</v>
      </c>
      <c r="F62" s="37">
        <v>190</v>
      </c>
      <c r="G62" s="37">
        <v>5520962.1600000001</v>
      </c>
      <c r="H62" s="37">
        <v>2593482</v>
      </c>
      <c r="I62" s="37">
        <v>0</v>
      </c>
      <c r="J62" s="37">
        <v>2859423</v>
      </c>
      <c r="K62" s="37">
        <v>400155</v>
      </c>
      <c r="L62" s="37">
        <f t="shared" si="0"/>
        <v>3259578</v>
      </c>
      <c r="M62" s="47">
        <v>170497845</v>
      </c>
      <c r="N62" s="41">
        <v>68057.160000000149</v>
      </c>
      <c r="O62" s="41">
        <v>0</v>
      </c>
      <c r="P62" s="37">
        <v>5452905</v>
      </c>
      <c r="Q62" s="37">
        <v>918</v>
      </c>
      <c r="R62" s="37">
        <v>939</v>
      </c>
      <c r="S62" s="37">
        <v>194.37</v>
      </c>
      <c r="T62" s="37">
        <v>0</v>
      </c>
      <c r="U62" s="37">
        <v>5760155</v>
      </c>
      <c r="V62" s="37">
        <v>2890142</v>
      </c>
      <c r="W62" s="37">
        <v>2870013</v>
      </c>
      <c r="X62" s="37">
        <v>2870013</v>
      </c>
      <c r="Y62" s="37">
        <v>398743</v>
      </c>
      <c r="Z62" s="37">
        <v>3268756</v>
      </c>
      <c r="AA62" s="46">
        <v>187563817</v>
      </c>
      <c r="AB62" s="37">
        <v>0</v>
      </c>
      <c r="AC62" s="37">
        <v>0</v>
      </c>
      <c r="AD62" s="37">
        <v>5760155</v>
      </c>
      <c r="AE62" s="37">
        <v>939</v>
      </c>
      <c r="AF62" s="37">
        <v>965</v>
      </c>
      <c r="AG62" s="37">
        <v>200</v>
      </c>
      <c r="AH62" s="37">
        <v>0</v>
      </c>
      <c r="AI62" s="37">
        <v>0</v>
      </c>
      <c r="AJ62" s="37">
        <v>0</v>
      </c>
      <c r="AK62" s="37">
        <v>0</v>
      </c>
      <c r="AL62" s="37">
        <v>0</v>
      </c>
      <c r="AM62" s="37">
        <v>0</v>
      </c>
      <c r="AN62" s="37">
        <v>0</v>
      </c>
      <c r="AO62" s="37">
        <v>6112648</v>
      </c>
      <c r="AP62" s="37">
        <v>3137471</v>
      </c>
      <c r="AQ62" s="37">
        <v>0</v>
      </c>
      <c r="AR62" s="37">
        <v>2975177</v>
      </c>
      <c r="AS62" s="37">
        <v>2975177</v>
      </c>
      <c r="AT62" s="37">
        <v>400193</v>
      </c>
      <c r="AU62" s="37">
        <v>3375370</v>
      </c>
      <c r="AV62" s="45">
        <v>217242977</v>
      </c>
      <c r="AW62" s="37">
        <v>0</v>
      </c>
      <c r="AX62" s="37">
        <v>0</v>
      </c>
      <c r="AY62" s="37">
        <v>6112648</v>
      </c>
      <c r="AZ62" s="37">
        <v>965</v>
      </c>
      <c r="BA62" s="37">
        <v>995</v>
      </c>
      <c r="BB62" s="37">
        <v>206</v>
      </c>
      <c r="BC62" s="37">
        <v>0</v>
      </c>
      <c r="BD62" s="37">
        <v>0</v>
      </c>
      <c r="BE62" s="37">
        <v>6507648</v>
      </c>
      <c r="BF62" s="37">
        <v>0</v>
      </c>
      <c r="BG62" s="37">
        <v>0</v>
      </c>
      <c r="BH62" s="37">
        <v>0</v>
      </c>
      <c r="BI62" s="37">
        <v>0</v>
      </c>
      <c r="BJ62" s="37">
        <v>0</v>
      </c>
      <c r="BK62" s="37">
        <v>0</v>
      </c>
      <c r="BL62" s="37">
        <v>0</v>
      </c>
      <c r="BM62" s="37">
        <v>6507648</v>
      </c>
      <c r="BN62" s="37">
        <v>4155362</v>
      </c>
      <c r="BO62" s="37">
        <v>2352286</v>
      </c>
      <c r="BP62" s="37">
        <v>2352286</v>
      </c>
      <c r="BQ62" s="37">
        <v>1195798</v>
      </c>
      <c r="BR62" s="37">
        <v>3548084</v>
      </c>
      <c r="BS62" s="45">
        <v>249902800</v>
      </c>
      <c r="BT62" s="37">
        <v>0</v>
      </c>
      <c r="BU62" s="37">
        <v>0</v>
      </c>
      <c r="BV62" s="37">
        <v>6507648</v>
      </c>
      <c r="BW62" s="37">
        <v>995</v>
      </c>
      <c r="BX62" s="37">
        <v>1017</v>
      </c>
      <c r="BY62" s="37">
        <v>206</v>
      </c>
      <c r="BZ62" s="37">
        <v>0</v>
      </c>
      <c r="CA62" s="37">
        <v>0</v>
      </c>
      <c r="CB62" s="37">
        <v>6861038</v>
      </c>
      <c r="CC62" s="37">
        <v>0</v>
      </c>
      <c r="CD62" s="37">
        <v>18851</v>
      </c>
      <c r="CE62" s="37">
        <v>0</v>
      </c>
      <c r="CF62" s="37">
        <v>0</v>
      </c>
      <c r="CG62" s="37">
        <v>0</v>
      </c>
      <c r="CH62" s="37">
        <v>0</v>
      </c>
      <c r="CI62" s="37">
        <v>18851</v>
      </c>
      <c r="CJ62" s="37">
        <v>6879889</v>
      </c>
      <c r="CK62" s="37">
        <v>4305697</v>
      </c>
      <c r="CL62" s="37">
        <v>0</v>
      </c>
      <c r="CM62" s="37">
        <v>2574192</v>
      </c>
      <c r="CN62" s="37">
        <v>2580938</v>
      </c>
      <c r="CO62" s="37">
        <v>1291909</v>
      </c>
      <c r="CP62" s="37">
        <v>3872847</v>
      </c>
      <c r="CQ62" s="45">
        <v>271519504</v>
      </c>
      <c r="CR62" s="37">
        <v>0</v>
      </c>
      <c r="CS62" s="37">
        <v>6746</v>
      </c>
      <c r="CT62" s="37">
        <v>6879889</v>
      </c>
      <c r="CU62" s="37">
        <v>1017</v>
      </c>
      <c r="CV62" s="37">
        <v>1023</v>
      </c>
      <c r="CW62" s="37">
        <v>208.88</v>
      </c>
      <c r="CX62" s="37">
        <v>0</v>
      </c>
      <c r="CY62" s="37">
        <v>0</v>
      </c>
      <c r="CZ62" s="37">
        <v>7134167</v>
      </c>
      <c r="DA62" s="37">
        <v>0</v>
      </c>
      <c r="DB62" s="37">
        <v>-12102</v>
      </c>
      <c r="DC62" s="37">
        <v>0</v>
      </c>
      <c r="DD62" s="37">
        <v>0</v>
      </c>
      <c r="DE62" s="37">
        <v>0</v>
      </c>
      <c r="DF62" s="37">
        <v>-12102</v>
      </c>
      <c r="DG62" s="37">
        <v>7122065</v>
      </c>
      <c r="DH62" s="37">
        <v>0</v>
      </c>
      <c r="DI62" s="37">
        <v>0</v>
      </c>
      <c r="DJ62" s="37">
        <v>0</v>
      </c>
      <c r="DK62" s="37">
        <v>7122065</v>
      </c>
      <c r="DL62" s="37">
        <v>4438519</v>
      </c>
      <c r="DM62" s="37">
        <v>0</v>
      </c>
      <c r="DN62" s="37">
        <v>2683546</v>
      </c>
      <c r="DO62" s="37">
        <v>2683546</v>
      </c>
      <c r="DP62" s="37">
        <v>1359480</v>
      </c>
      <c r="DQ62" s="37">
        <v>4043026</v>
      </c>
      <c r="DR62" s="45">
        <v>299774943</v>
      </c>
      <c r="DS62" s="37">
        <v>0</v>
      </c>
      <c r="DT62" s="37">
        <v>0</v>
      </c>
      <c r="DU62" s="61">
        <v>7122065</v>
      </c>
      <c r="DV62" s="61">
        <v>1023</v>
      </c>
      <c r="DW62" s="61">
        <v>1019</v>
      </c>
      <c r="DX62" s="61">
        <v>212.43</v>
      </c>
      <c r="DY62" s="61">
        <v>0</v>
      </c>
      <c r="DZ62" s="61">
        <v>0</v>
      </c>
      <c r="EA62" s="61">
        <v>0</v>
      </c>
      <c r="EB62" s="61">
        <v>7310683</v>
      </c>
      <c r="EC62" s="61">
        <v>0</v>
      </c>
      <c r="ED62" s="61">
        <v>0</v>
      </c>
      <c r="EE62" s="61">
        <v>0</v>
      </c>
      <c r="EF62" s="61">
        <v>0</v>
      </c>
      <c r="EG62" s="61">
        <v>0</v>
      </c>
      <c r="EH62" s="61">
        <v>0</v>
      </c>
      <c r="EI62" s="61">
        <v>7310683</v>
      </c>
      <c r="EJ62" s="61">
        <v>0</v>
      </c>
      <c r="EK62" s="61">
        <v>21523</v>
      </c>
      <c r="EL62" s="61">
        <v>21523</v>
      </c>
      <c r="EM62" s="61">
        <v>7332206</v>
      </c>
      <c r="EN62" s="61">
        <v>4429202</v>
      </c>
      <c r="EO62" s="61">
        <v>0</v>
      </c>
      <c r="EP62" s="61">
        <v>2903004</v>
      </c>
      <c r="EQ62" s="61">
        <v>3790</v>
      </c>
      <c r="ER62" s="61">
        <v>2899214</v>
      </c>
      <c r="ES62" s="61">
        <v>2899214</v>
      </c>
      <c r="ET62" s="61">
        <v>1494918</v>
      </c>
      <c r="EU62" s="61">
        <v>4394132</v>
      </c>
      <c r="EV62" s="61">
        <v>316650651</v>
      </c>
      <c r="EW62" s="61">
        <v>273100</v>
      </c>
      <c r="EX62" s="61">
        <v>0</v>
      </c>
      <c r="EY62" s="61">
        <v>0</v>
      </c>
    </row>
    <row r="63" spans="1:155" s="37" customFormat="1" x14ac:dyDescent="0.2">
      <c r="A63" s="105">
        <v>903</v>
      </c>
      <c r="B63" s="49" t="s">
        <v>94</v>
      </c>
      <c r="C63" s="37">
        <v>3840194.09</v>
      </c>
      <c r="D63" s="37">
        <v>823</v>
      </c>
      <c r="E63" s="37">
        <v>838</v>
      </c>
      <c r="F63" s="37">
        <v>190</v>
      </c>
      <c r="G63" s="37">
        <v>4069403.42</v>
      </c>
      <c r="H63" s="37">
        <v>2847035</v>
      </c>
      <c r="I63" s="37">
        <v>0</v>
      </c>
      <c r="J63" s="37">
        <v>1195267.5</v>
      </c>
      <c r="K63" s="37">
        <v>305340</v>
      </c>
      <c r="L63" s="37">
        <f t="shared" si="0"/>
        <v>1500607.5</v>
      </c>
      <c r="M63" s="47">
        <v>80625026</v>
      </c>
      <c r="N63" s="41">
        <v>27100.919999999925</v>
      </c>
      <c r="O63" s="41">
        <v>0</v>
      </c>
      <c r="P63" s="37">
        <v>4042303</v>
      </c>
      <c r="Q63" s="37">
        <v>838</v>
      </c>
      <c r="R63" s="37">
        <v>846</v>
      </c>
      <c r="S63" s="37">
        <v>194.37</v>
      </c>
      <c r="T63" s="37">
        <v>17655</v>
      </c>
      <c r="U63" s="37">
        <v>4262985</v>
      </c>
      <c r="V63" s="37">
        <v>3208020</v>
      </c>
      <c r="W63" s="37">
        <v>1054965</v>
      </c>
      <c r="X63" s="37">
        <v>1059983.01</v>
      </c>
      <c r="Y63" s="37">
        <v>338500</v>
      </c>
      <c r="Z63" s="37">
        <v>1398483.01</v>
      </c>
      <c r="AA63" s="46">
        <v>85856589</v>
      </c>
      <c r="AB63" s="37">
        <v>0</v>
      </c>
      <c r="AC63" s="37">
        <v>5018</v>
      </c>
      <c r="AD63" s="37">
        <v>4262985</v>
      </c>
      <c r="AE63" s="37">
        <v>846</v>
      </c>
      <c r="AF63" s="37">
        <v>848</v>
      </c>
      <c r="AG63" s="37">
        <v>200</v>
      </c>
      <c r="AH63" s="37">
        <v>61.01</v>
      </c>
      <c r="AI63" s="37">
        <v>0</v>
      </c>
      <c r="AJ63" s="37">
        <v>79005</v>
      </c>
      <c r="AK63" s="37">
        <v>0</v>
      </c>
      <c r="AL63" s="37">
        <v>0</v>
      </c>
      <c r="AM63" s="37">
        <v>0</v>
      </c>
      <c r="AN63" s="37">
        <v>79005</v>
      </c>
      <c r="AO63" s="37">
        <v>4573405</v>
      </c>
      <c r="AP63" s="37">
        <v>3485360</v>
      </c>
      <c r="AQ63" s="37">
        <v>0</v>
      </c>
      <c r="AR63" s="37">
        <v>1088045</v>
      </c>
      <c r="AS63" s="37">
        <v>1086150</v>
      </c>
      <c r="AT63" s="37">
        <v>370000</v>
      </c>
      <c r="AU63" s="37">
        <v>1456150</v>
      </c>
      <c r="AV63" s="45">
        <v>93354674</v>
      </c>
      <c r="AW63" s="37">
        <v>1895</v>
      </c>
      <c r="AX63" s="37">
        <v>0</v>
      </c>
      <c r="AY63" s="37">
        <v>4571510</v>
      </c>
      <c r="AZ63" s="37">
        <v>848</v>
      </c>
      <c r="BA63" s="37">
        <v>848</v>
      </c>
      <c r="BB63" s="37">
        <v>206</v>
      </c>
      <c r="BC63" s="37">
        <v>3.07</v>
      </c>
      <c r="BD63" s="37">
        <v>2603</v>
      </c>
      <c r="BE63" s="37">
        <v>4748800</v>
      </c>
      <c r="BF63" s="37">
        <v>1421</v>
      </c>
      <c r="BG63" s="37">
        <v>0</v>
      </c>
      <c r="BH63" s="37">
        <v>0</v>
      </c>
      <c r="BI63" s="37">
        <v>0</v>
      </c>
      <c r="BJ63" s="37">
        <v>0</v>
      </c>
      <c r="BK63" s="37">
        <v>0</v>
      </c>
      <c r="BL63" s="37">
        <v>0</v>
      </c>
      <c r="BM63" s="37">
        <v>4750221</v>
      </c>
      <c r="BN63" s="37">
        <v>4126089</v>
      </c>
      <c r="BO63" s="37">
        <v>624132</v>
      </c>
      <c r="BP63" s="37">
        <v>624132</v>
      </c>
      <c r="BQ63" s="37">
        <v>455721.99</v>
      </c>
      <c r="BR63" s="37">
        <v>1079853.99</v>
      </c>
      <c r="BS63" s="45">
        <v>103726303</v>
      </c>
      <c r="BT63" s="37">
        <v>0</v>
      </c>
      <c r="BU63" s="37">
        <v>0</v>
      </c>
      <c r="BV63" s="37">
        <v>4750221</v>
      </c>
      <c r="BW63" s="37">
        <v>848</v>
      </c>
      <c r="BX63" s="37">
        <v>871</v>
      </c>
      <c r="BY63" s="37">
        <v>206</v>
      </c>
      <c r="BZ63" s="37">
        <v>92.32</v>
      </c>
      <c r="CA63" s="37">
        <v>80411</v>
      </c>
      <c r="CB63" s="37">
        <v>5138900</v>
      </c>
      <c r="CC63" s="37">
        <v>0</v>
      </c>
      <c r="CD63" s="37">
        <v>56861</v>
      </c>
      <c r="CE63" s="37">
        <v>0</v>
      </c>
      <c r="CF63" s="37">
        <v>0</v>
      </c>
      <c r="CG63" s="37">
        <v>0</v>
      </c>
      <c r="CH63" s="37">
        <v>0</v>
      </c>
      <c r="CI63" s="37">
        <v>56861</v>
      </c>
      <c r="CJ63" s="37">
        <v>5195761</v>
      </c>
      <c r="CK63" s="37">
        <v>4302231</v>
      </c>
      <c r="CL63" s="37">
        <v>0</v>
      </c>
      <c r="CM63" s="37">
        <v>893530</v>
      </c>
      <c r="CN63" s="37">
        <v>893530</v>
      </c>
      <c r="CO63" s="37">
        <v>412293.67</v>
      </c>
      <c r="CP63" s="37">
        <v>1305823.67</v>
      </c>
      <c r="CQ63" s="45">
        <v>115365187</v>
      </c>
      <c r="CR63" s="37">
        <v>0</v>
      </c>
      <c r="CS63" s="37">
        <v>0</v>
      </c>
      <c r="CT63" s="37">
        <v>5195761</v>
      </c>
      <c r="CU63" s="37">
        <v>871</v>
      </c>
      <c r="CV63" s="37">
        <v>882</v>
      </c>
      <c r="CW63" s="37">
        <v>208.88</v>
      </c>
      <c r="CX63" s="37">
        <v>0</v>
      </c>
      <c r="CY63" s="37">
        <v>0</v>
      </c>
      <c r="CZ63" s="37">
        <v>5445609</v>
      </c>
      <c r="DA63" s="37">
        <v>0</v>
      </c>
      <c r="DB63" s="37">
        <v>32253</v>
      </c>
      <c r="DC63" s="37">
        <v>0</v>
      </c>
      <c r="DD63" s="37">
        <v>250000</v>
      </c>
      <c r="DE63" s="37">
        <v>0</v>
      </c>
      <c r="DF63" s="37">
        <v>282253</v>
      </c>
      <c r="DG63" s="37">
        <v>5727862</v>
      </c>
      <c r="DH63" s="37">
        <v>0</v>
      </c>
      <c r="DI63" s="37">
        <v>0</v>
      </c>
      <c r="DJ63" s="37">
        <v>0</v>
      </c>
      <c r="DK63" s="37">
        <v>5727862</v>
      </c>
      <c r="DL63" s="37">
        <v>4837760</v>
      </c>
      <c r="DM63" s="37">
        <v>0</v>
      </c>
      <c r="DN63" s="37">
        <v>890102</v>
      </c>
      <c r="DO63" s="37">
        <v>902450</v>
      </c>
      <c r="DP63" s="37">
        <v>600000</v>
      </c>
      <c r="DQ63" s="37">
        <v>1502450</v>
      </c>
      <c r="DR63" s="45">
        <v>129122656</v>
      </c>
      <c r="DS63" s="37">
        <v>0</v>
      </c>
      <c r="DT63" s="37">
        <v>12348</v>
      </c>
      <c r="DU63" s="61">
        <v>5727862</v>
      </c>
      <c r="DV63" s="61">
        <v>882</v>
      </c>
      <c r="DW63" s="61">
        <v>884</v>
      </c>
      <c r="DX63" s="61">
        <v>212.43</v>
      </c>
      <c r="DY63" s="61">
        <v>0</v>
      </c>
      <c r="DZ63" s="61">
        <v>0</v>
      </c>
      <c r="EA63" s="61">
        <v>0</v>
      </c>
      <c r="EB63" s="61">
        <v>5928634</v>
      </c>
      <c r="EC63" s="61">
        <v>0</v>
      </c>
      <c r="ED63" s="61">
        <v>5869</v>
      </c>
      <c r="EE63" s="61">
        <v>0</v>
      </c>
      <c r="EF63" s="61">
        <v>0</v>
      </c>
      <c r="EG63" s="61">
        <v>0</v>
      </c>
      <c r="EH63" s="61">
        <v>5869</v>
      </c>
      <c r="EI63" s="61">
        <v>5934503</v>
      </c>
      <c r="EJ63" s="61">
        <v>0</v>
      </c>
      <c r="EK63" s="61">
        <v>0</v>
      </c>
      <c r="EL63" s="61">
        <v>0</v>
      </c>
      <c r="EM63" s="61">
        <v>5934503</v>
      </c>
      <c r="EN63" s="61">
        <v>4943330</v>
      </c>
      <c r="EO63" s="61">
        <v>0</v>
      </c>
      <c r="EP63" s="61">
        <v>991173</v>
      </c>
      <c r="EQ63" s="61">
        <v>3709</v>
      </c>
      <c r="ER63" s="61">
        <v>987464</v>
      </c>
      <c r="ES63" s="61">
        <v>1000891</v>
      </c>
      <c r="ET63" s="61">
        <v>580000</v>
      </c>
      <c r="EU63" s="61">
        <v>1580891</v>
      </c>
      <c r="EV63" s="61">
        <v>142951267</v>
      </c>
      <c r="EW63" s="61">
        <v>335400</v>
      </c>
      <c r="EX63" s="61">
        <v>0</v>
      </c>
      <c r="EY63" s="61">
        <v>13427</v>
      </c>
    </row>
    <row r="64" spans="1:155" s="37" customFormat="1" x14ac:dyDescent="0.2">
      <c r="A64" s="105">
        <v>910</v>
      </c>
      <c r="B64" s="49" t="s">
        <v>95</v>
      </c>
      <c r="C64" s="37">
        <v>6165859</v>
      </c>
      <c r="D64" s="37">
        <v>1450</v>
      </c>
      <c r="E64" s="37">
        <v>1511</v>
      </c>
      <c r="F64" s="37">
        <v>190</v>
      </c>
      <c r="G64" s="37">
        <v>6712345.5199999996</v>
      </c>
      <c r="H64" s="37">
        <v>2834575</v>
      </c>
      <c r="I64" s="37">
        <v>0</v>
      </c>
      <c r="J64" s="37">
        <v>3719900</v>
      </c>
      <c r="K64" s="37">
        <v>360100</v>
      </c>
      <c r="L64" s="37">
        <f t="shared" si="0"/>
        <v>4080000</v>
      </c>
      <c r="M64" s="47">
        <v>281859679</v>
      </c>
      <c r="N64" s="41">
        <v>157870.51999999955</v>
      </c>
      <c r="O64" s="41">
        <v>0</v>
      </c>
      <c r="P64" s="37">
        <v>6554475</v>
      </c>
      <c r="Q64" s="37">
        <v>1511</v>
      </c>
      <c r="R64" s="37">
        <v>1562</v>
      </c>
      <c r="S64" s="37">
        <v>194.37</v>
      </c>
      <c r="T64" s="37">
        <v>0</v>
      </c>
      <c r="U64" s="37">
        <v>7079312</v>
      </c>
      <c r="V64" s="37">
        <v>3458075</v>
      </c>
      <c r="W64" s="37">
        <v>3621237</v>
      </c>
      <c r="X64" s="37">
        <v>3621237</v>
      </c>
      <c r="Y64" s="37">
        <v>346400</v>
      </c>
      <c r="Z64" s="37">
        <v>3967637</v>
      </c>
      <c r="AA64" s="46">
        <v>320233742</v>
      </c>
      <c r="AB64" s="37">
        <v>0</v>
      </c>
      <c r="AC64" s="37">
        <v>0</v>
      </c>
      <c r="AD64" s="37">
        <v>7079312</v>
      </c>
      <c r="AE64" s="37">
        <v>1562</v>
      </c>
      <c r="AF64" s="37">
        <v>1603</v>
      </c>
      <c r="AG64" s="37">
        <v>200</v>
      </c>
      <c r="AH64" s="37">
        <v>567.79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0</v>
      </c>
      <c r="AO64" s="37">
        <v>8495900</v>
      </c>
      <c r="AP64" s="37">
        <v>3649970</v>
      </c>
      <c r="AQ64" s="37">
        <v>0</v>
      </c>
      <c r="AR64" s="37">
        <v>4845930</v>
      </c>
      <c r="AS64" s="37">
        <v>3857000</v>
      </c>
      <c r="AT64" s="37">
        <v>341100</v>
      </c>
      <c r="AU64" s="37">
        <v>4198100</v>
      </c>
      <c r="AV64" s="45">
        <v>357292210</v>
      </c>
      <c r="AW64" s="37">
        <v>988930</v>
      </c>
      <c r="AX64" s="37">
        <v>0</v>
      </c>
      <c r="AY64" s="37">
        <v>7506970</v>
      </c>
      <c r="AZ64" s="37">
        <v>1603</v>
      </c>
      <c r="BA64" s="37">
        <v>1644</v>
      </c>
      <c r="BB64" s="37">
        <v>206</v>
      </c>
      <c r="BC64" s="37">
        <v>710.92</v>
      </c>
      <c r="BD64" s="37">
        <v>1168752</v>
      </c>
      <c r="BE64" s="37">
        <v>9206400</v>
      </c>
      <c r="BF64" s="37">
        <v>741698</v>
      </c>
      <c r="BG64" s="37">
        <v>0</v>
      </c>
      <c r="BH64" s="37">
        <v>0</v>
      </c>
      <c r="BI64" s="37">
        <v>0</v>
      </c>
      <c r="BJ64" s="37">
        <v>0</v>
      </c>
      <c r="BK64" s="37">
        <v>0</v>
      </c>
      <c r="BL64" s="37">
        <v>0</v>
      </c>
      <c r="BM64" s="37">
        <v>9948098</v>
      </c>
      <c r="BN64" s="37">
        <v>5156390</v>
      </c>
      <c r="BO64" s="37">
        <v>4791708</v>
      </c>
      <c r="BP64" s="37">
        <v>3305000</v>
      </c>
      <c r="BQ64" s="37">
        <v>345200</v>
      </c>
      <c r="BR64" s="37">
        <v>3650200</v>
      </c>
      <c r="BS64" s="45">
        <v>402437502</v>
      </c>
      <c r="BT64" s="37">
        <v>1486708</v>
      </c>
      <c r="BU64" s="37">
        <v>0</v>
      </c>
      <c r="BV64" s="37">
        <v>8461390</v>
      </c>
      <c r="BW64" s="37">
        <v>1644</v>
      </c>
      <c r="BX64" s="37">
        <v>1644</v>
      </c>
      <c r="BY64" s="37">
        <v>206</v>
      </c>
      <c r="BZ64" s="37">
        <v>547.16999999999996</v>
      </c>
      <c r="CA64" s="37">
        <v>899547</v>
      </c>
      <c r="CB64" s="37">
        <v>9699600</v>
      </c>
      <c r="CC64" s="37">
        <v>1115031</v>
      </c>
      <c r="CD64" s="37">
        <v>-5230</v>
      </c>
      <c r="CE64" s="37">
        <v>0</v>
      </c>
      <c r="CF64" s="37">
        <v>0</v>
      </c>
      <c r="CG64" s="37">
        <v>0</v>
      </c>
      <c r="CH64" s="37">
        <v>0</v>
      </c>
      <c r="CI64" s="37">
        <v>-5230</v>
      </c>
      <c r="CJ64" s="37">
        <v>10809401</v>
      </c>
      <c r="CK64" s="37">
        <v>5722476</v>
      </c>
      <c r="CL64" s="37">
        <v>0</v>
      </c>
      <c r="CM64" s="37">
        <v>5086925</v>
      </c>
      <c r="CN64" s="37">
        <v>3300000</v>
      </c>
      <c r="CO64" s="37">
        <v>343000</v>
      </c>
      <c r="CP64" s="37">
        <v>3643000</v>
      </c>
      <c r="CQ64" s="45">
        <v>457123020</v>
      </c>
      <c r="CR64" s="37">
        <v>1786925</v>
      </c>
      <c r="CS64" s="37">
        <v>0</v>
      </c>
      <c r="CT64" s="37">
        <v>9022476</v>
      </c>
      <c r="CU64" s="37">
        <v>1644</v>
      </c>
      <c r="CV64" s="37">
        <v>1613</v>
      </c>
      <c r="CW64" s="37">
        <v>208.88</v>
      </c>
      <c r="CX64" s="37">
        <v>403</v>
      </c>
      <c r="CY64" s="37">
        <v>650039</v>
      </c>
      <c r="CZ64" s="37">
        <v>9839300</v>
      </c>
      <c r="DA64" s="37">
        <v>1340194</v>
      </c>
      <c r="DB64" s="37">
        <v>0</v>
      </c>
      <c r="DC64" s="37">
        <v>0</v>
      </c>
      <c r="DD64" s="37">
        <v>0</v>
      </c>
      <c r="DE64" s="37">
        <v>0</v>
      </c>
      <c r="DF64" s="37">
        <v>1340194</v>
      </c>
      <c r="DG64" s="37">
        <v>11179494</v>
      </c>
      <c r="DH64" s="37">
        <v>140300</v>
      </c>
      <c r="DI64" s="37">
        <v>0</v>
      </c>
      <c r="DJ64" s="37">
        <v>140300</v>
      </c>
      <c r="DK64" s="37">
        <v>11319794</v>
      </c>
      <c r="DL64" s="37">
        <v>5613392</v>
      </c>
      <c r="DM64" s="37">
        <v>0</v>
      </c>
      <c r="DN64" s="37">
        <v>5706402</v>
      </c>
      <c r="DO64" s="37">
        <v>3432600</v>
      </c>
      <c r="DP64" s="37">
        <v>342400</v>
      </c>
      <c r="DQ64" s="37">
        <v>3775000</v>
      </c>
      <c r="DR64" s="45">
        <v>485993023</v>
      </c>
      <c r="DS64" s="37">
        <v>2273802</v>
      </c>
      <c r="DT64" s="37">
        <v>0</v>
      </c>
      <c r="DU64" s="61">
        <v>9045992</v>
      </c>
      <c r="DV64" s="61">
        <v>1613</v>
      </c>
      <c r="DW64" s="61">
        <v>1573</v>
      </c>
      <c r="DX64" s="61">
        <v>212.43</v>
      </c>
      <c r="DY64" s="61">
        <v>479.39</v>
      </c>
      <c r="DZ64" s="61">
        <v>754080</v>
      </c>
      <c r="EA64" s="61">
        <v>0</v>
      </c>
      <c r="EB64" s="61">
        <v>9909900</v>
      </c>
      <c r="EC64" s="61">
        <v>1705352</v>
      </c>
      <c r="ED64" s="61">
        <v>0</v>
      </c>
      <c r="EE64" s="61">
        <v>0</v>
      </c>
      <c r="EF64" s="61">
        <v>0</v>
      </c>
      <c r="EG64" s="61">
        <v>0</v>
      </c>
      <c r="EH64" s="61">
        <v>1705352</v>
      </c>
      <c r="EI64" s="61">
        <v>11615252</v>
      </c>
      <c r="EJ64" s="61">
        <v>0</v>
      </c>
      <c r="EK64" s="61">
        <v>189000</v>
      </c>
      <c r="EL64" s="61">
        <v>189000</v>
      </c>
      <c r="EM64" s="61">
        <v>11804252</v>
      </c>
      <c r="EN64" s="61">
        <v>5797865</v>
      </c>
      <c r="EO64" s="61">
        <v>0</v>
      </c>
      <c r="EP64" s="61">
        <v>6006387</v>
      </c>
      <c r="EQ64" s="61">
        <v>3194</v>
      </c>
      <c r="ER64" s="61">
        <v>6003193</v>
      </c>
      <c r="ES64" s="61">
        <v>3680000</v>
      </c>
      <c r="ET64" s="61">
        <v>335000</v>
      </c>
      <c r="EU64" s="61">
        <v>4015000</v>
      </c>
      <c r="EV64" s="61">
        <v>532429240</v>
      </c>
      <c r="EW64" s="61">
        <v>423500</v>
      </c>
      <c r="EX64" s="61">
        <v>2323193</v>
      </c>
      <c r="EY64" s="61">
        <v>0</v>
      </c>
    </row>
    <row r="65" spans="1:155" s="37" customFormat="1" x14ac:dyDescent="0.2">
      <c r="A65" s="105">
        <v>980</v>
      </c>
      <c r="B65" s="49" t="s">
        <v>96</v>
      </c>
      <c r="C65" s="37">
        <v>2680914</v>
      </c>
      <c r="D65" s="37">
        <v>485</v>
      </c>
      <c r="E65" s="37">
        <v>487</v>
      </c>
      <c r="F65" s="37">
        <v>190</v>
      </c>
      <c r="G65" s="37">
        <v>2784666</v>
      </c>
      <c r="H65" s="37">
        <v>1472577</v>
      </c>
      <c r="I65" s="37">
        <v>0</v>
      </c>
      <c r="J65" s="37">
        <v>1312089</v>
      </c>
      <c r="K65" s="37">
        <v>24614</v>
      </c>
      <c r="L65" s="37">
        <f t="shared" si="0"/>
        <v>1336703</v>
      </c>
      <c r="M65" s="47">
        <v>74254915</v>
      </c>
      <c r="N65" s="41">
        <v>0</v>
      </c>
      <c r="O65" s="41">
        <v>0</v>
      </c>
      <c r="P65" s="37">
        <v>2784666</v>
      </c>
      <c r="Q65" s="37">
        <v>487</v>
      </c>
      <c r="R65" s="37">
        <v>495</v>
      </c>
      <c r="S65" s="37">
        <v>194.37</v>
      </c>
      <c r="T65" s="37">
        <v>0</v>
      </c>
      <c r="U65" s="37">
        <v>2926623</v>
      </c>
      <c r="V65" s="37">
        <v>1633490</v>
      </c>
      <c r="W65" s="37">
        <v>1293133</v>
      </c>
      <c r="X65" s="37">
        <v>1270718</v>
      </c>
      <c r="Y65" s="37">
        <v>22905</v>
      </c>
      <c r="Z65" s="37">
        <v>1293623</v>
      </c>
      <c r="AA65" s="46">
        <v>77424706</v>
      </c>
      <c r="AB65" s="37">
        <v>22415</v>
      </c>
      <c r="AC65" s="37">
        <v>0</v>
      </c>
      <c r="AD65" s="37">
        <v>2904208</v>
      </c>
      <c r="AE65" s="37">
        <v>495</v>
      </c>
      <c r="AF65" s="37">
        <v>505</v>
      </c>
      <c r="AG65" s="37">
        <v>200</v>
      </c>
      <c r="AH65" s="37">
        <v>0</v>
      </c>
      <c r="AI65" s="37">
        <v>16811</v>
      </c>
      <c r="AJ65" s="37">
        <v>0</v>
      </c>
      <c r="AK65" s="37">
        <v>0</v>
      </c>
      <c r="AL65" s="37">
        <v>0</v>
      </c>
      <c r="AM65" s="37">
        <v>0</v>
      </c>
      <c r="AN65" s="37">
        <v>0</v>
      </c>
      <c r="AO65" s="37">
        <v>3080691</v>
      </c>
      <c r="AP65" s="37">
        <v>1796339</v>
      </c>
      <c r="AQ65" s="37">
        <v>0</v>
      </c>
      <c r="AR65" s="37">
        <v>1284352</v>
      </c>
      <c r="AS65" s="37">
        <v>1175548</v>
      </c>
      <c r="AT65" s="37">
        <v>16011</v>
      </c>
      <c r="AU65" s="37">
        <v>1191559</v>
      </c>
      <c r="AV65" s="45">
        <v>81593813</v>
      </c>
      <c r="AW65" s="37">
        <v>108804</v>
      </c>
      <c r="AX65" s="37">
        <v>0</v>
      </c>
      <c r="AY65" s="37">
        <v>2971887</v>
      </c>
      <c r="AZ65" s="37">
        <v>505</v>
      </c>
      <c r="BA65" s="37">
        <v>516</v>
      </c>
      <c r="BB65" s="37">
        <v>206</v>
      </c>
      <c r="BC65" s="37">
        <v>0</v>
      </c>
      <c r="BD65" s="37">
        <v>0</v>
      </c>
      <c r="BE65" s="37">
        <v>3142915</v>
      </c>
      <c r="BF65" s="37">
        <v>81603</v>
      </c>
      <c r="BG65" s="37">
        <v>0</v>
      </c>
      <c r="BH65" s="37">
        <v>0</v>
      </c>
      <c r="BI65" s="37">
        <v>0</v>
      </c>
      <c r="BJ65" s="37">
        <v>0</v>
      </c>
      <c r="BK65" s="37">
        <v>0</v>
      </c>
      <c r="BL65" s="37">
        <v>0</v>
      </c>
      <c r="BM65" s="37">
        <v>3224518</v>
      </c>
      <c r="BN65" s="37">
        <v>2264265</v>
      </c>
      <c r="BO65" s="37">
        <v>960253</v>
      </c>
      <c r="BP65" s="37">
        <v>960253</v>
      </c>
      <c r="BQ65" s="37">
        <v>275000</v>
      </c>
      <c r="BR65" s="37">
        <v>1235253</v>
      </c>
      <c r="BS65" s="45">
        <v>86543873</v>
      </c>
      <c r="BT65" s="37">
        <v>0</v>
      </c>
      <c r="BU65" s="37">
        <v>0</v>
      </c>
      <c r="BV65" s="37">
        <v>3224518</v>
      </c>
      <c r="BW65" s="37">
        <v>516</v>
      </c>
      <c r="BX65" s="37">
        <v>527</v>
      </c>
      <c r="BY65" s="37">
        <v>206</v>
      </c>
      <c r="BZ65" s="37">
        <v>0</v>
      </c>
      <c r="CA65" s="37">
        <v>0</v>
      </c>
      <c r="CB65" s="37">
        <v>3401822</v>
      </c>
      <c r="CC65" s="37">
        <v>0</v>
      </c>
      <c r="CD65" s="37">
        <v>9954</v>
      </c>
      <c r="CE65" s="37">
        <v>0</v>
      </c>
      <c r="CF65" s="37">
        <v>90000</v>
      </c>
      <c r="CG65" s="37">
        <v>0</v>
      </c>
      <c r="CH65" s="37">
        <v>0</v>
      </c>
      <c r="CI65" s="37">
        <v>99954</v>
      </c>
      <c r="CJ65" s="37">
        <v>3501776</v>
      </c>
      <c r="CK65" s="37">
        <v>2320920</v>
      </c>
      <c r="CL65" s="37">
        <v>0</v>
      </c>
      <c r="CM65" s="37">
        <v>1180856</v>
      </c>
      <c r="CN65" s="37">
        <v>1039574</v>
      </c>
      <c r="CO65" s="37">
        <v>404353</v>
      </c>
      <c r="CP65" s="37">
        <v>1443927</v>
      </c>
      <c r="CQ65" s="45">
        <v>93046898</v>
      </c>
      <c r="CR65" s="37">
        <v>141282</v>
      </c>
      <c r="CS65" s="37">
        <v>0</v>
      </c>
      <c r="CT65" s="37">
        <v>3360494</v>
      </c>
      <c r="CU65" s="37">
        <v>527</v>
      </c>
      <c r="CV65" s="37">
        <v>524</v>
      </c>
      <c r="CW65" s="37">
        <v>208.88</v>
      </c>
      <c r="CX65" s="37">
        <v>0</v>
      </c>
      <c r="CY65" s="37">
        <v>0</v>
      </c>
      <c r="CZ65" s="37">
        <v>3450818</v>
      </c>
      <c r="DA65" s="37">
        <v>105962</v>
      </c>
      <c r="DB65" s="37">
        <v>0</v>
      </c>
      <c r="DC65" s="37">
        <v>0</v>
      </c>
      <c r="DD65" s="37">
        <v>0</v>
      </c>
      <c r="DE65" s="37">
        <v>0</v>
      </c>
      <c r="DF65" s="37">
        <v>105962</v>
      </c>
      <c r="DG65" s="37">
        <v>3556780</v>
      </c>
      <c r="DH65" s="37">
        <v>13171</v>
      </c>
      <c r="DI65" s="37">
        <v>0</v>
      </c>
      <c r="DJ65" s="37">
        <v>13171</v>
      </c>
      <c r="DK65" s="37">
        <v>3569951</v>
      </c>
      <c r="DL65" s="37">
        <v>2810893</v>
      </c>
      <c r="DM65" s="37">
        <v>0</v>
      </c>
      <c r="DN65" s="37">
        <v>759058</v>
      </c>
      <c r="DO65" s="37">
        <v>759058</v>
      </c>
      <c r="DP65" s="37">
        <v>541740</v>
      </c>
      <c r="DQ65" s="37">
        <v>1300798</v>
      </c>
      <c r="DR65" s="45">
        <v>99302524</v>
      </c>
      <c r="DS65" s="37">
        <v>0</v>
      </c>
      <c r="DT65" s="37">
        <v>0</v>
      </c>
      <c r="DU65" s="61">
        <v>3556780</v>
      </c>
      <c r="DV65" s="61">
        <v>524</v>
      </c>
      <c r="DW65" s="61">
        <v>533</v>
      </c>
      <c r="DX65" s="61">
        <v>212.43</v>
      </c>
      <c r="DY65" s="61">
        <v>0</v>
      </c>
      <c r="DZ65" s="61">
        <v>0</v>
      </c>
      <c r="EA65" s="61">
        <v>0</v>
      </c>
      <c r="EB65" s="61">
        <v>3731096</v>
      </c>
      <c r="EC65" s="61">
        <v>0</v>
      </c>
      <c r="ED65" s="61">
        <v>0</v>
      </c>
      <c r="EE65" s="61">
        <v>0</v>
      </c>
      <c r="EF65" s="61">
        <v>0</v>
      </c>
      <c r="EG65" s="61">
        <v>0</v>
      </c>
      <c r="EH65" s="61">
        <v>0</v>
      </c>
      <c r="EI65" s="61">
        <v>3731096</v>
      </c>
      <c r="EJ65" s="61">
        <v>0</v>
      </c>
      <c r="EK65" s="61">
        <v>0</v>
      </c>
      <c r="EL65" s="61">
        <v>0</v>
      </c>
      <c r="EM65" s="61">
        <v>3731096</v>
      </c>
      <c r="EN65" s="61">
        <v>2879345</v>
      </c>
      <c r="EO65" s="61">
        <v>0</v>
      </c>
      <c r="EP65" s="61">
        <v>851751</v>
      </c>
      <c r="EQ65" s="61">
        <v>788</v>
      </c>
      <c r="ER65" s="61">
        <v>850963</v>
      </c>
      <c r="ES65" s="61">
        <v>850983</v>
      </c>
      <c r="ET65" s="61">
        <v>576131</v>
      </c>
      <c r="EU65" s="61">
        <v>1427114</v>
      </c>
      <c r="EV65" s="61">
        <v>106620120</v>
      </c>
      <c r="EW65" s="61">
        <v>58900</v>
      </c>
      <c r="EX65" s="61">
        <v>0</v>
      </c>
      <c r="EY65" s="61">
        <v>20</v>
      </c>
    </row>
    <row r="66" spans="1:155" s="37" customFormat="1" x14ac:dyDescent="0.2">
      <c r="A66" s="105">
        <v>994</v>
      </c>
      <c r="B66" s="49" t="s">
        <v>97</v>
      </c>
      <c r="C66" s="37">
        <v>2123082</v>
      </c>
      <c r="D66" s="37">
        <v>354</v>
      </c>
      <c r="E66" s="37">
        <v>363</v>
      </c>
      <c r="F66" s="37">
        <v>191.92</v>
      </c>
      <c r="G66" s="37">
        <v>2246726.79</v>
      </c>
      <c r="H66" s="37">
        <v>1030162</v>
      </c>
      <c r="I66" s="37">
        <v>0</v>
      </c>
      <c r="J66" s="37">
        <v>1216446</v>
      </c>
      <c r="K66" s="37">
        <v>183841</v>
      </c>
      <c r="L66" s="37">
        <f t="shared" si="0"/>
        <v>1400287</v>
      </c>
      <c r="M66" s="47">
        <v>64353592</v>
      </c>
      <c r="N66" s="41">
        <v>118.79000000003725</v>
      </c>
      <c r="O66" s="41">
        <v>0</v>
      </c>
      <c r="P66" s="37">
        <v>2246608</v>
      </c>
      <c r="Q66" s="37">
        <v>363</v>
      </c>
      <c r="R66" s="37">
        <v>374</v>
      </c>
      <c r="S66" s="37">
        <v>194.37</v>
      </c>
      <c r="T66" s="37">
        <v>0</v>
      </c>
      <c r="U66" s="37">
        <v>2387380</v>
      </c>
      <c r="V66" s="37">
        <v>1238312</v>
      </c>
      <c r="W66" s="37">
        <v>1149068</v>
      </c>
      <c r="X66" s="37">
        <v>1149068</v>
      </c>
      <c r="Y66" s="37">
        <v>161955</v>
      </c>
      <c r="Z66" s="37">
        <v>1311023</v>
      </c>
      <c r="AA66" s="46">
        <v>64991234</v>
      </c>
      <c r="AB66" s="37">
        <v>0</v>
      </c>
      <c r="AC66" s="37">
        <v>0</v>
      </c>
      <c r="AD66" s="37">
        <v>2387380</v>
      </c>
      <c r="AE66" s="37">
        <v>374</v>
      </c>
      <c r="AF66" s="37">
        <v>388</v>
      </c>
      <c r="AG66" s="37">
        <v>200</v>
      </c>
      <c r="AH66" s="37">
        <v>0</v>
      </c>
      <c r="AI66" s="37">
        <v>0</v>
      </c>
      <c r="AJ66" s="37">
        <v>0</v>
      </c>
      <c r="AK66" s="37">
        <v>0</v>
      </c>
      <c r="AL66" s="37">
        <v>0</v>
      </c>
      <c r="AM66" s="37">
        <v>0</v>
      </c>
      <c r="AN66" s="37">
        <v>0</v>
      </c>
      <c r="AO66" s="37">
        <v>2554348</v>
      </c>
      <c r="AP66" s="37">
        <v>1407457</v>
      </c>
      <c r="AQ66" s="37">
        <v>0</v>
      </c>
      <c r="AR66" s="37">
        <v>1146891</v>
      </c>
      <c r="AS66" s="37">
        <v>1146891</v>
      </c>
      <c r="AT66" s="37">
        <v>155185</v>
      </c>
      <c r="AU66" s="37">
        <v>1302076</v>
      </c>
      <c r="AV66" s="45">
        <v>67623219</v>
      </c>
      <c r="AW66" s="37">
        <v>0</v>
      </c>
      <c r="AX66" s="37">
        <v>0</v>
      </c>
      <c r="AY66" s="37">
        <v>2554348</v>
      </c>
      <c r="AZ66" s="37">
        <v>388</v>
      </c>
      <c r="BA66" s="37">
        <v>394</v>
      </c>
      <c r="BB66" s="37">
        <v>206</v>
      </c>
      <c r="BC66" s="37">
        <v>0</v>
      </c>
      <c r="BD66" s="37">
        <v>0</v>
      </c>
      <c r="BE66" s="37">
        <v>2675012</v>
      </c>
      <c r="BF66" s="37">
        <v>0</v>
      </c>
      <c r="BG66" s="37">
        <v>0</v>
      </c>
      <c r="BH66" s="37">
        <v>0</v>
      </c>
      <c r="BI66" s="37">
        <v>0</v>
      </c>
      <c r="BJ66" s="37">
        <v>0</v>
      </c>
      <c r="BK66" s="37">
        <v>0</v>
      </c>
      <c r="BL66" s="37">
        <v>0</v>
      </c>
      <c r="BM66" s="37">
        <v>2675012</v>
      </c>
      <c r="BN66" s="37">
        <v>1851063</v>
      </c>
      <c r="BO66" s="37">
        <v>823949</v>
      </c>
      <c r="BP66" s="37">
        <v>830738</v>
      </c>
      <c r="BQ66" s="37">
        <v>158500</v>
      </c>
      <c r="BR66" s="37">
        <v>989238</v>
      </c>
      <c r="BS66" s="45">
        <v>69635360</v>
      </c>
      <c r="BT66" s="37">
        <v>0</v>
      </c>
      <c r="BU66" s="37">
        <v>6789</v>
      </c>
      <c r="BV66" s="37">
        <v>2675012</v>
      </c>
      <c r="BW66" s="37">
        <v>394</v>
      </c>
      <c r="BX66" s="37">
        <v>396</v>
      </c>
      <c r="BY66" s="37">
        <v>206</v>
      </c>
      <c r="BZ66" s="37">
        <v>0</v>
      </c>
      <c r="CA66" s="37">
        <v>0</v>
      </c>
      <c r="CB66" s="37">
        <v>2770167</v>
      </c>
      <c r="CC66" s="37">
        <v>0</v>
      </c>
      <c r="CD66" s="37">
        <v>0</v>
      </c>
      <c r="CE66" s="37">
        <v>0</v>
      </c>
      <c r="CF66" s="37">
        <v>0</v>
      </c>
      <c r="CG66" s="37">
        <v>0</v>
      </c>
      <c r="CH66" s="37">
        <v>0</v>
      </c>
      <c r="CI66" s="37">
        <v>0</v>
      </c>
      <c r="CJ66" s="37">
        <v>2770167</v>
      </c>
      <c r="CK66" s="37">
        <v>1990357</v>
      </c>
      <c r="CL66" s="37">
        <v>0</v>
      </c>
      <c r="CM66" s="37">
        <v>779810</v>
      </c>
      <c r="CN66" s="37">
        <v>779810</v>
      </c>
      <c r="CO66" s="37">
        <v>151250</v>
      </c>
      <c r="CP66" s="37">
        <v>931060</v>
      </c>
      <c r="CQ66" s="45">
        <v>71812080</v>
      </c>
      <c r="CR66" s="37">
        <v>0</v>
      </c>
      <c r="CS66" s="37">
        <v>0</v>
      </c>
      <c r="CT66" s="37">
        <v>2770167</v>
      </c>
      <c r="CU66" s="37">
        <v>396</v>
      </c>
      <c r="CV66" s="37">
        <v>389</v>
      </c>
      <c r="CW66" s="37">
        <v>208.88</v>
      </c>
      <c r="CX66" s="37">
        <v>0</v>
      </c>
      <c r="CY66" s="37">
        <v>0</v>
      </c>
      <c r="CZ66" s="37">
        <v>2802453</v>
      </c>
      <c r="DA66" s="37">
        <v>0</v>
      </c>
      <c r="DB66" s="37">
        <v>0</v>
      </c>
      <c r="DC66" s="37">
        <v>0</v>
      </c>
      <c r="DD66" s="37">
        <v>0</v>
      </c>
      <c r="DE66" s="37">
        <v>0</v>
      </c>
      <c r="DF66" s="37">
        <v>0</v>
      </c>
      <c r="DG66" s="37">
        <v>2802453</v>
      </c>
      <c r="DH66" s="37">
        <v>36021</v>
      </c>
      <c r="DI66" s="37">
        <v>0</v>
      </c>
      <c r="DJ66" s="37">
        <v>36021</v>
      </c>
      <c r="DK66" s="37">
        <v>2838474</v>
      </c>
      <c r="DL66" s="37">
        <v>2078834</v>
      </c>
      <c r="DM66" s="37">
        <v>0</v>
      </c>
      <c r="DN66" s="37">
        <v>759640</v>
      </c>
      <c r="DO66" s="37">
        <v>759640</v>
      </c>
      <c r="DP66" s="37">
        <v>152180</v>
      </c>
      <c r="DQ66" s="37">
        <v>911820</v>
      </c>
      <c r="DR66" s="45">
        <v>75428855</v>
      </c>
      <c r="DS66" s="37">
        <v>0</v>
      </c>
      <c r="DT66" s="37">
        <v>0</v>
      </c>
      <c r="DU66" s="61">
        <v>2802453</v>
      </c>
      <c r="DV66" s="61">
        <v>389</v>
      </c>
      <c r="DW66" s="61">
        <v>376</v>
      </c>
      <c r="DX66" s="61">
        <v>212.43</v>
      </c>
      <c r="DY66" s="61">
        <v>0</v>
      </c>
      <c r="DZ66" s="61">
        <v>0</v>
      </c>
      <c r="EA66" s="61">
        <v>0</v>
      </c>
      <c r="EB66" s="61">
        <v>2788672</v>
      </c>
      <c r="EC66" s="61">
        <v>0</v>
      </c>
      <c r="ED66" s="61">
        <v>0</v>
      </c>
      <c r="EE66" s="61">
        <v>0</v>
      </c>
      <c r="EF66" s="61">
        <v>0</v>
      </c>
      <c r="EG66" s="61">
        <v>0</v>
      </c>
      <c r="EH66" s="61">
        <v>0</v>
      </c>
      <c r="EI66" s="61">
        <v>2788672</v>
      </c>
      <c r="EJ66" s="61">
        <v>0</v>
      </c>
      <c r="EK66" s="61">
        <v>74167</v>
      </c>
      <c r="EL66" s="61">
        <v>74167</v>
      </c>
      <c r="EM66" s="61">
        <v>2862839</v>
      </c>
      <c r="EN66" s="61">
        <v>2034747</v>
      </c>
      <c r="EO66" s="61">
        <v>0</v>
      </c>
      <c r="EP66" s="61">
        <v>828092</v>
      </c>
      <c r="EQ66" s="61">
        <v>949</v>
      </c>
      <c r="ER66" s="61">
        <v>827143</v>
      </c>
      <c r="ES66" s="61">
        <v>827411</v>
      </c>
      <c r="ET66" s="61">
        <v>152890</v>
      </c>
      <c r="EU66" s="61">
        <v>980301</v>
      </c>
      <c r="EV66" s="61">
        <v>79559254</v>
      </c>
      <c r="EW66" s="61">
        <v>77000</v>
      </c>
      <c r="EX66" s="61">
        <v>0</v>
      </c>
      <c r="EY66" s="61">
        <v>268</v>
      </c>
    </row>
    <row r="67" spans="1:155" s="37" customFormat="1" x14ac:dyDescent="0.2">
      <c r="A67" s="105">
        <v>1029</v>
      </c>
      <c r="B67" s="49" t="s">
        <v>98</v>
      </c>
      <c r="C67" s="37">
        <v>4075079</v>
      </c>
      <c r="D67" s="37">
        <v>715</v>
      </c>
      <c r="E67" s="37">
        <v>732</v>
      </c>
      <c r="F67" s="37">
        <v>190</v>
      </c>
      <c r="G67" s="37">
        <v>4311048.12</v>
      </c>
      <c r="H67" s="37">
        <v>1462200</v>
      </c>
      <c r="I67" s="37">
        <v>0</v>
      </c>
      <c r="J67" s="37">
        <v>2695300</v>
      </c>
      <c r="K67" s="37">
        <v>247293</v>
      </c>
      <c r="L67" s="37">
        <f t="shared" si="0"/>
        <v>2942593</v>
      </c>
      <c r="M67" s="37">
        <v>159251955</v>
      </c>
      <c r="N67" s="41">
        <v>153548.12000000011</v>
      </c>
      <c r="O67" s="41">
        <v>0</v>
      </c>
      <c r="P67" s="37">
        <v>4157500</v>
      </c>
      <c r="Q67" s="37">
        <v>732</v>
      </c>
      <c r="R67" s="37">
        <v>758</v>
      </c>
      <c r="S67" s="37">
        <v>194.37</v>
      </c>
      <c r="T67" s="37">
        <v>0</v>
      </c>
      <c r="U67" s="37">
        <v>4452500</v>
      </c>
      <c r="V67" s="37">
        <v>1760680</v>
      </c>
      <c r="W67" s="37">
        <v>2691820</v>
      </c>
      <c r="X67" s="37">
        <v>2668300</v>
      </c>
      <c r="Y67" s="37">
        <v>438325</v>
      </c>
      <c r="Z67" s="37">
        <v>3106625</v>
      </c>
      <c r="AA67" s="37">
        <v>181863641</v>
      </c>
      <c r="AB67" s="37">
        <v>23520</v>
      </c>
      <c r="AC67" s="37">
        <v>0</v>
      </c>
      <c r="AD67" s="37">
        <v>4428980</v>
      </c>
      <c r="AE67" s="37">
        <v>758</v>
      </c>
      <c r="AF67" s="37">
        <v>796</v>
      </c>
      <c r="AG67" s="37">
        <v>200</v>
      </c>
      <c r="AH67" s="37">
        <v>0</v>
      </c>
      <c r="AI67" s="37">
        <v>17640</v>
      </c>
      <c r="AJ67" s="37">
        <v>0</v>
      </c>
      <c r="AK67" s="37">
        <v>0</v>
      </c>
      <c r="AL67" s="37">
        <v>0</v>
      </c>
      <c r="AM67" s="37">
        <v>0</v>
      </c>
      <c r="AN67" s="37">
        <v>0</v>
      </c>
      <c r="AO67" s="37">
        <v>4827852</v>
      </c>
      <c r="AP67" s="37">
        <v>2062505</v>
      </c>
      <c r="AQ67" s="37">
        <v>0</v>
      </c>
      <c r="AR67" s="37">
        <v>2765347</v>
      </c>
      <c r="AS67" s="37">
        <v>2765347</v>
      </c>
      <c r="AT67" s="37">
        <v>307790</v>
      </c>
      <c r="AU67" s="37">
        <v>3073137</v>
      </c>
      <c r="AV67" s="40">
        <v>202695928</v>
      </c>
      <c r="AW67" s="37">
        <v>0</v>
      </c>
      <c r="AX67" s="37">
        <v>0</v>
      </c>
      <c r="AY67" s="37">
        <v>4827852</v>
      </c>
      <c r="AZ67" s="37">
        <v>796</v>
      </c>
      <c r="BA67" s="37">
        <v>835</v>
      </c>
      <c r="BB67" s="37">
        <v>206</v>
      </c>
      <c r="BC67" s="37">
        <v>0</v>
      </c>
      <c r="BD67" s="37">
        <v>0</v>
      </c>
      <c r="BE67" s="37">
        <v>5236402</v>
      </c>
      <c r="BF67" s="37">
        <v>0</v>
      </c>
      <c r="BG67" s="37">
        <v>-1943</v>
      </c>
      <c r="BH67" s="37">
        <v>0</v>
      </c>
      <c r="BI67" s="37">
        <v>0</v>
      </c>
      <c r="BJ67" s="37">
        <v>0</v>
      </c>
      <c r="BK67" s="37">
        <v>0</v>
      </c>
      <c r="BL67" s="37">
        <v>-1943</v>
      </c>
      <c r="BM67" s="37">
        <v>5234459</v>
      </c>
      <c r="BN67" s="37">
        <v>2957153</v>
      </c>
      <c r="BO67" s="37">
        <v>2277306</v>
      </c>
      <c r="BP67" s="37">
        <v>2277306</v>
      </c>
      <c r="BQ67" s="37">
        <v>305048</v>
      </c>
      <c r="BR67" s="37">
        <v>2582354</v>
      </c>
      <c r="BS67" s="40">
        <v>246964420</v>
      </c>
      <c r="BT67" s="37">
        <v>0</v>
      </c>
      <c r="BU67" s="37">
        <v>0</v>
      </c>
      <c r="BV67" s="37">
        <v>5234459</v>
      </c>
      <c r="BW67" s="37">
        <v>835</v>
      </c>
      <c r="BX67" s="37">
        <v>875</v>
      </c>
      <c r="BY67" s="37">
        <v>206</v>
      </c>
      <c r="BZ67" s="37">
        <v>0</v>
      </c>
      <c r="CA67" s="37">
        <v>0</v>
      </c>
      <c r="CB67" s="37">
        <v>5665459</v>
      </c>
      <c r="CC67" s="37">
        <v>0</v>
      </c>
      <c r="CD67" s="37">
        <v>0</v>
      </c>
      <c r="CE67" s="37">
        <v>0</v>
      </c>
      <c r="CF67" s="37">
        <v>0</v>
      </c>
      <c r="CG67" s="37">
        <v>0</v>
      </c>
      <c r="CH67" s="37">
        <v>0</v>
      </c>
      <c r="CI67" s="37">
        <v>0</v>
      </c>
      <c r="CJ67" s="37">
        <v>5665459</v>
      </c>
      <c r="CK67" s="37">
        <v>3153361</v>
      </c>
      <c r="CL67" s="37">
        <v>0</v>
      </c>
      <c r="CM67" s="37">
        <v>2512098</v>
      </c>
      <c r="CN67" s="37">
        <v>2200576</v>
      </c>
      <c r="CO67" s="37">
        <v>305047</v>
      </c>
      <c r="CP67" s="37">
        <v>2505623</v>
      </c>
      <c r="CQ67" s="40">
        <v>271500836</v>
      </c>
      <c r="CR67" s="37">
        <v>311522</v>
      </c>
      <c r="CS67" s="37">
        <v>0</v>
      </c>
      <c r="CT67" s="37">
        <v>5353937</v>
      </c>
      <c r="CU67" s="37">
        <v>875</v>
      </c>
      <c r="CV67" s="37">
        <v>900</v>
      </c>
      <c r="CW67" s="37">
        <v>208.88</v>
      </c>
      <c r="CX67" s="37">
        <v>0</v>
      </c>
      <c r="CY67" s="37">
        <v>0</v>
      </c>
      <c r="CZ67" s="37">
        <v>5694903</v>
      </c>
      <c r="DA67" s="37">
        <v>233642</v>
      </c>
      <c r="DB67" s="37">
        <v>0</v>
      </c>
      <c r="DC67" s="37">
        <v>0</v>
      </c>
      <c r="DD67" s="37">
        <v>0</v>
      </c>
      <c r="DE67" s="37">
        <v>0</v>
      </c>
      <c r="DF67" s="37">
        <v>233642</v>
      </c>
      <c r="DG67" s="37">
        <v>5928545</v>
      </c>
      <c r="DH67" s="37">
        <v>0</v>
      </c>
      <c r="DI67" s="37">
        <v>0</v>
      </c>
      <c r="DJ67" s="37">
        <v>0</v>
      </c>
      <c r="DK67" s="37">
        <v>5928545</v>
      </c>
      <c r="DL67" s="37">
        <v>3302236</v>
      </c>
      <c r="DM67" s="37">
        <v>0</v>
      </c>
      <c r="DN67" s="37">
        <v>2626309</v>
      </c>
      <c r="DO67" s="37">
        <v>2407640</v>
      </c>
      <c r="DP67" s="37">
        <v>824006</v>
      </c>
      <c r="DQ67" s="37">
        <v>3231646</v>
      </c>
      <c r="DR67" s="40">
        <v>287156074</v>
      </c>
      <c r="DS67" s="37">
        <v>218669</v>
      </c>
      <c r="DT67" s="37">
        <v>0</v>
      </c>
      <c r="DU67" s="61">
        <v>5709876</v>
      </c>
      <c r="DV67" s="61">
        <v>900</v>
      </c>
      <c r="DW67" s="61">
        <v>918</v>
      </c>
      <c r="DX67" s="61">
        <v>212.43</v>
      </c>
      <c r="DY67" s="61">
        <v>0</v>
      </c>
      <c r="DZ67" s="61">
        <v>0</v>
      </c>
      <c r="EA67" s="61">
        <v>0</v>
      </c>
      <c r="EB67" s="61">
        <v>6019087</v>
      </c>
      <c r="EC67" s="61">
        <v>164002</v>
      </c>
      <c r="ED67" s="61">
        <v>8040</v>
      </c>
      <c r="EE67" s="61">
        <v>0</v>
      </c>
      <c r="EF67" s="61">
        <v>0</v>
      </c>
      <c r="EG67" s="61">
        <v>0</v>
      </c>
      <c r="EH67" s="61">
        <v>172042</v>
      </c>
      <c r="EI67" s="61">
        <v>6191129</v>
      </c>
      <c r="EJ67" s="61">
        <v>0</v>
      </c>
      <c r="EK67" s="61">
        <v>0</v>
      </c>
      <c r="EL67" s="61">
        <v>0</v>
      </c>
      <c r="EM67" s="61">
        <v>6191129</v>
      </c>
      <c r="EN67" s="61">
        <v>3679302</v>
      </c>
      <c r="EO67" s="61">
        <v>0</v>
      </c>
      <c r="EP67" s="61">
        <v>2511827</v>
      </c>
      <c r="EQ67" s="61">
        <v>2299</v>
      </c>
      <c r="ER67" s="61">
        <v>2509528</v>
      </c>
      <c r="ES67" s="61">
        <v>2446235</v>
      </c>
      <c r="ET67" s="61">
        <v>882360</v>
      </c>
      <c r="EU67" s="61">
        <v>3328595</v>
      </c>
      <c r="EV67" s="61">
        <v>301186062</v>
      </c>
      <c r="EW67" s="61">
        <v>208000</v>
      </c>
      <c r="EX67" s="61">
        <v>63293</v>
      </c>
      <c r="EY67" s="61">
        <v>0</v>
      </c>
    </row>
    <row r="68" spans="1:155" s="37" customFormat="1" x14ac:dyDescent="0.2">
      <c r="A68" s="105">
        <v>1015</v>
      </c>
      <c r="B68" s="49" t="s">
        <v>99</v>
      </c>
      <c r="C68" s="37">
        <v>14847941.050000001</v>
      </c>
      <c r="D68" s="37">
        <v>2459</v>
      </c>
      <c r="E68" s="37">
        <v>2503</v>
      </c>
      <c r="F68" s="37">
        <v>193.22</v>
      </c>
      <c r="G68" s="37">
        <v>15597244.26</v>
      </c>
      <c r="H68" s="37">
        <v>526721</v>
      </c>
      <c r="I68" s="37">
        <v>0</v>
      </c>
      <c r="J68" s="37">
        <v>15060965.119999999</v>
      </c>
      <c r="K68" s="37">
        <v>91267</v>
      </c>
      <c r="L68" s="37">
        <f t="shared" si="0"/>
        <v>15152232.119999999</v>
      </c>
      <c r="M68" s="47">
        <v>824739857</v>
      </c>
      <c r="N68" s="41">
        <v>9558.140000000596</v>
      </c>
      <c r="O68" s="41">
        <v>0</v>
      </c>
      <c r="P68" s="37">
        <v>15587686</v>
      </c>
      <c r="Q68" s="37">
        <v>2503</v>
      </c>
      <c r="R68" s="37">
        <v>2540</v>
      </c>
      <c r="S68" s="37">
        <v>194.37</v>
      </c>
      <c r="T68" s="37">
        <v>0</v>
      </c>
      <c r="U68" s="37">
        <v>16311804</v>
      </c>
      <c r="V68" s="37">
        <v>915758</v>
      </c>
      <c r="W68" s="37">
        <v>15396046</v>
      </c>
      <c r="X68" s="37">
        <v>15396046</v>
      </c>
      <c r="Y68" s="37">
        <v>92268</v>
      </c>
      <c r="Z68" s="37">
        <v>15488314</v>
      </c>
      <c r="AA68" s="46">
        <v>903639108</v>
      </c>
      <c r="AB68" s="37">
        <v>0</v>
      </c>
      <c r="AC68" s="37">
        <v>0</v>
      </c>
      <c r="AD68" s="37">
        <v>16311804</v>
      </c>
      <c r="AE68" s="37">
        <v>2540</v>
      </c>
      <c r="AF68" s="37">
        <v>2576</v>
      </c>
      <c r="AG68" s="37">
        <v>200</v>
      </c>
      <c r="AH68" s="37">
        <v>0</v>
      </c>
      <c r="AI68" s="37">
        <v>0</v>
      </c>
      <c r="AJ68" s="37">
        <v>0</v>
      </c>
      <c r="AK68" s="37">
        <v>0</v>
      </c>
      <c r="AL68" s="37">
        <v>0</v>
      </c>
      <c r="AM68" s="37">
        <v>0</v>
      </c>
      <c r="AN68" s="37">
        <v>0</v>
      </c>
      <c r="AO68" s="37">
        <v>17058195</v>
      </c>
      <c r="AP68" s="37">
        <v>1748601</v>
      </c>
      <c r="AQ68" s="37">
        <v>0</v>
      </c>
      <c r="AR68" s="37">
        <v>15309594</v>
      </c>
      <c r="AS68" s="37">
        <v>15309594</v>
      </c>
      <c r="AT68" s="37">
        <v>43353</v>
      </c>
      <c r="AU68" s="37">
        <v>15352947</v>
      </c>
      <c r="AV68" s="45">
        <v>970696837</v>
      </c>
      <c r="AW68" s="37">
        <v>0</v>
      </c>
      <c r="AX68" s="37">
        <v>0</v>
      </c>
      <c r="AY68" s="37">
        <v>17058195</v>
      </c>
      <c r="AZ68" s="37">
        <v>2576</v>
      </c>
      <c r="BA68" s="37">
        <v>2605</v>
      </c>
      <c r="BB68" s="37">
        <v>206</v>
      </c>
      <c r="BC68" s="37">
        <v>0</v>
      </c>
      <c r="BD68" s="37">
        <v>0</v>
      </c>
      <c r="BE68" s="37">
        <v>17786862</v>
      </c>
      <c r="BF68" s="37">
        <v>0</v>
      </c>
      <c r="BG68" s="37">
        <v>15208</v>
      </c>
      <c r="BH68" s="37">
        <v>0</v>
      </c>
      <c r="BI68" s="37">
        <v>0</v>
      </c>
      <c r="BJ68" s="37">
        <v>0</v>
      </c>
      <c r="BK68" s="37">
        <v>0</v>
      </c>
      <c r="BL68" s="37">
        <v>15208</v>
      </c>
      <c r="BM68" s="37">
        <v>17802070</v>
      </c>
      <c r="BN68" s="37">
        <v>5702261</v>
      </c>
      <c r="BO68" s="37">
        <v>12099809</v>
      </c>
      <c r="BP68" s="37">
        <v>12099808.93</v>
      </c>
      <c r="BQ68" s="37">
        <v>888033</v>
      </c>
      <c r="BR68" s="37">
        <v>12987841.93</v>
      </c>
      <c r="BS68" s="45">
        <v>1058630045</v>
      </c>
      <c r="BT68" s="37">
        <v>0</v>
      </c>
      <c r="BU68" s="37">
        <v>0</v>
      </c>
      <c r="BV68" s="37">
        <v>17802070</v>
      </c>
      <c r="BW68" s="37">
        <v>2605</v>
      </c>
      <c r="BX68" s="37">
        <v>2650</v>
      </c>
      <c r="BY68" s="37">
        <v>206</v>
      </c>
      <c r="BZ68" s="37">
        <v>0</v>
      </c>
      <c r="CA68" s="37">
        <v>0</v>
      </c>
      <c r="CB68" s="37">
        <v>18655497</v>
      </c>
      <c r="CC68" s="37">
        <v>0</v>
      </c>
      <c r="CD68" s="37">
        <v>28941</v>
      </c>
      <c r="CE68" s="37">
        <v>0</v>
      </c>
      <c r="CF68" s="37">
        <v>0</v>
      </c>
      <c r="CG68" s="37">
        <v>0</v>
      </c>
      <c r="CH68" s="37">
        <v>0</v>
      </c>
      <c r="CI68" s="37">
        <v>28941</v>
      </c>
      <c r="CJ68" s="37">
        <v>18684438</v>
      </c>
      <c r="CK68" s="37">
        <v>5889921</v>
      </c>
      <c r="CL68" s="37">
        <v>0</v>
      </c>
      <c r="CM68" s="37">
        <v>12794517</v>
      </c>
      <c r="CN68" s="37">
        <v>12794516.93</v>
      </c>
      <c r="CO68" s="37">
        <v>947399.07</v>
      </c>
      <c r="CP68" s="37">
        <v>13741916</v>
      </c>
      <c r="CQ68" s="45">
        <v>1110203483</v>
      </c>
      <c r="CR68" s="37">
        <v>0</v>
      </c>
      <c r="CS68" s="37">
        <v>0</v>
      </c>
      <c r="CT68" s="37">
        <v>18684438</v>
      </c>
      <c r="CU68" s="37">
        <v>2650</v>
      </c>
      <c r="CV68" s="37">
        <v>2696</v>
      </c>
      <c r="CW68" s="37">
        <v>208.88</v>
      </c>
      <c r="CX68" s="37">
        <v>0</v>
      </c>
      <c r="CY68" s="37">
        <v>0</v>
      </c>
      <c r="CZ68" s="37">
        <v>19571909</v>
      </c>
      <c r="DA68" s="37">
        <v>0</v>
      </c>
      <c r="DB68" s="37">
        <v>0</v>
      </c>
      <c r="DC68" s="37">
        <v>0</v>
      </c>
      <c r="DD68" s="37">
        <v>0</v>
      </c>
      <c r="DE68" s="37">
        <v>0</v>
      </c>
      <c r="DF68" s="37">
        <v>0</v>
      </c>
      <c r="DG68" s="37">
        <v>19571909</v>
      </c>
      <c r="DH68" s="37">
        <v>0</v>
      </c>
      <c r="DI68" s="37">
        <v>0</v>
      </c>
      <c r="DJ68" s="37">
        <v>0</v>
      </c>
      <c r="DK68" s="37">
        <v>19571909</v>
      </c>
      <c r="DL68" s="37">
        <v>6692662</v>
      </c>
      <c r="DM68" s="37">
        <v>0</v>
      </c>
      <c r="DN68" s="37">
        <v>12879247</v>
      </c>
      <c r="DO68" s="37">
        <v>12879247</v>
      </c>
      <c r="DP68" s="37">
        <v>993649</v>
      </c>
      <c r="DQ68" s="37">
        <v>13872896</v>
      </c>
      <c r="DR68" s="45">
        <v>1161635377</v>
      </c>
      <c r="DS68" s="37">
        <v>0</v>
      </c>
      <c r="DT68" s="37">
        <v>0</v>
      </c>
      <c r="DU68" s="61">
        <v>19571909</v>
      </c>
      <c r="DV68" s="61">
        <v>2696</v>
      </c>
      <c r="DW68" s="61">
        <v>2738</v>
      </c>
      <c r="DX68" s="61">
        <v>212.43</v>
      </c>
      <c r="DY68" s="61">
        <v>0</v>
      </c>
      <c r="DZ68" s="61">
        <v>0</v>
      </c>
      <c r="EA68" s="61">
        <v>0</v>
      </c>
      <c r="EB68" s="61">
        <v>20458446</v>
      </c>
      <c r="EC68" s="61">
        <v>0</v>
      </c>
      <c r="ED68" s="61">
        <v>0</v>
      </c>
      <c r="EE68" s="61">
        <v>0</v>
      </c>
      <c r="EF68" s="61">
        <v>0</v>
      </c>
      <c r="EG68" s="61">
        <v>0</v>
      </c>
      <c r="EH68" s="61">
        <v>0</v>
      </c>
      <c r="EI68" s="61">
        <v>20458446</v>
      </c>
      <c r="EJ68" s="61">
        <v>0</v>
      </c>
      <c r="EK68" s="61">
        <v>0</v>
      </c>
      <c r="EL68" s="61">
        <v>0</v>
      </c>
      <c r="EM68" s="61">
        <v>20458446</v>
      </c>
      <c r="EN68" s="61">
        <v>6660621</v>
      </c>
      <c r="EO68" s="61">
        <v>0</v>
      </c>
      <c r="EP68" s="61">
        <v>13797825</v>
      </c>
      <c r="EQ68" s="61">
        <v>57009</v>
      </c>
      <c r="ER68" s="61">
        <v>13740816</v>
      </c>
      <c r="ES68" s="61">
        <v>13688499</v>
      </c>
      <c r="ET68" s="61">
        <v>1040368</v>
      </c>
      <c r="EU68" s="61">
        <v>14728867</v>
      </c>
      <c r="EV68" s="61">
        <v>1219251394</v>
      </c>
      <c r="EW68" s="61">
        <v>4719200</v>
      </c>
      <c r="EX68" s="61">
        <v>52317</v>
      </c>
      <c r="EY68" s="61">
        <v>0</v>
      </c>
    </row>
    <row r="69" spans="1:155" s="37" customFormat="1" x14ac:dyDescent="0.2">
      <c r="A69" s="105">
        <v>5054</v>
      </c>
      <c r="B69" s="49" t="s">
        <v>100</v>
      </c>
      <c r="C69" s="37">
        <v>4793312</v>
      </c>
      <c r="D69" s="37">
        <v>789</v>
      </c>
      <c r="E69" s="37">
        <v>792</v>
      </c>
      <c r="F69" s="37">
        <v>194.41</v>
      </c>
      <c r="G69" s="37">
        <v>4965507.3600000003</v>
      </c>
      <c r="H69" s="37">
        <v>244118</v>
      </c>
      <c r="I69" s="37">
        <v>0</v>
      </c>
      <c r="J69" s="37">
        <v>4720930</v>
      </c>
      <c r="K69" s="37">
        <v>695000</v>
      </c>
      <c r="L69" s="37">
        <f t="shared" si="0"/>
        <v>5415930</v>
      </c>
      <c r="M69" s="47">
        <v>844162433</v>
      </c>
      <c r="N69" s="41">
        <v>459.36000000033528</v>
      </c>
      <c r="O69" s="41">
        <v>0</v>
      </c>
      <c r="P69" s="37">
        <v>4965048</v>
      </c>
      <c r="Q69" s="37">
        <v>792</v>
      </c>
      <c r="R69" s="37">
        <v>821</v>
      </c>
      <c r="S69" s="37">
        <v>194.37</v>
      </c>
      <c r="T69" s="37">
        <v>0</v>
      </c>
      <c r="U69" s="37">
        <v>5306427</v>
      </c>
      <c r="V69" s="37">
        <v>256344</v>
      </c>
      <c r="W69" s="37">
        <v>5050083</v>
      </c>
      <c r="X69" s="37">
        <v>5050082.7699999996</v>
      </c>
      <c r="Y69" s="37">
        <v>706363</v>
      </c>
      <c r="Z69" s="37">
        <v>5756445.7699999996</v>
      </c>
      <c r="AA69" s="46">
        <v>863350744</v>
      </c>
      <c r="AB69" s="37">
        <v>0</v>
      </c>
      <c r="AC69" s="37">
        <v>0</v>
      </c>
      <c r="AD69" s="37">
        <v>5306427</v>
      </c>
      <c r="AE69" s="37">
        <v>821</v>
      </c>
      <c r="AF69" s="37">
        <v>873</v>
      </c>
      <c r="AG69" s="37">
        <v>200</v>
      </c>
      <c r="AH69" s="37">
        <v>0</v>
      </c>
      <c r="AI69" s="37">
        <v>0</v>
      </c>
      <c r="AJ69" s="37">
        <v>3825</v>
      </c>
      <c r="AK69" s="37">
        <v>0</v>
      </c>
      <c r="AL69" s="37">
        <v>0</v>
      </c>
      <c r="AM69" s="37">
        <v>0</v>
      </c>
      <c r="AN69" s="37">
        <v>3825</v>
      </c>
      <c r="AO69" s="37">
        <v>5820947</v>
      </c>
      <c r="AP69" s="37">
        <v>361706</v>
      </c>
      <c r="AQ69" s="37">
        <v>0</v>
      </c>
      <c r="AR69" s="37">
        <v>5459241</v>
      </c>
      <c r="AS69" s="37">
        <v>5459241</v>
      </c>
      <c r="AT69" s="37">
        <v>699575</v>
      </c>
      <c r="AU69" s="37">
        <v>6158816</v>
      </c>
      <c r="AV69" s="45">
        <v>910456402</v>
      </c>
      <c r="AW69" s="37">
        <v>0</v>
      </c>
      <c r="AX69" s="37">
        <v>0</v>
      </c>
      <c r="AY69" s="37">
        <v>5820947</v>
      </c>
      <c r="AZ69" s="37">
        <v>873</v>
      </c>
      <c r="BA69" s="37">
        <v>929</v>
      </c>
      <c r="BB69" s="37">
        <v>206</v>
      </c>
      <c r="BC69" s="37">
        <v>0</v>
      </c>
      <c r="BD69" s="37">
        <v>0</v>
      </c>
      <c r="BE69" s="37">
        <v>6385714</v>
      </c>
      <c r="BF69" s="37">
        <v>0</v>
      </c>
      <c r="BG69" s="37">
        <v>0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6385714</v>
      </c>
      <c r="BN69" s="37">
        <v>2339562</v>
      </c>
      <c r="BO69" s="37">
        <v>4046152</v>
      </c>
      <c r="BP69" s="37">
        <v>4046152</v>
      </c>
      <c r="BQ69" s="37">
        <v>687953</v>
      </c>
      <c r="BR69" s="37">
        <v>4734105</v>
      </c>
      <c r="BS69" s="45">
        <v>963631085</v>
      </c>
      <c r="BT69" s="37">
        <v>0</v>
      </c>
      <c r="BU69" s="37">
        <v>0</v>
      </c>
      <c r="BV69" s="37">
        <v>6385714</v>
      </c>
      <c r="BW69" s="37">
        <v>929</v>
      </c>
      <c r="BX69" s="37">
        <v>978</v>
      </c>
      <c r="BY69" s="37">
        <v>206</v>
      </c>
      <c r="BZ69" s="37">
        <v>0</v>
      </c>
      <c r="CA69" s="37">
        <v>0</v>
      </c>
      <c r="CB69" s="37">
        <v>6923996</v>
      </c>
      <c r="CC69" s="37">
        <v>0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0</v>
      </c>
      <c r="CJ69" s="37">
        <v>6923996</v>
      </c>
      <c r="CK69" s="37">
        <v>2718848</v>
      </c>
      <c r="CL69" s="37">
        <v>0</v>
      </c>
      <c r="CM69" s="37">
        <v>4205148</v>
      </c>
      <c r="CN69" s="37">
        <v>4205148</v>
      </c>
      <c r="CO69" s="37">
        <v>691800</v>
      </c>
      <c r="CP69" s="37">
        <v>4896948</v>
      </c>
      <c r="CQ69" s="45">
        <v>1021428021</v>
      </c>
      <c r="CR69" s="37">
        <v>0</v>
      </c>
      <c r="CS69" s="37">
        <v>0</v>
      </c>
      <c r="CT69" s="37">
        <v>6923996</v>
      </c>
      <c r="CU69" s="37">
        <v>978</v>
      </c>
      <c r="CV69" s="37">
        <v>1019</v>
      </c>
      <c r="CW69" s="37">
        <v>208.88</v>
      </c>
      <c r="CX69" s="37">
        <v>0</v>
      </c>
      <c r="CY69" s="37">
        <v>0</v>
      </c>
      <c r="CZ69" s="37">
        <v>7427114</v>
      </c>
      <c r="DA69" s="37">
        <v>0</v>
      </c>
      <c r="DB69" s="37">
        <v>955</v>
      </c>
      <c r="DC69" s="37">
        <v>0</v>
      </c>
      <c r="DD69" s="37">
        <v>0</v>
      </c>
      <c r="DE69" s="37">
        <v>0</v>
      </c>
      <c r="DF69" s="37">
        <v>955</v>
      </c>
      <c r="DG69" s="37">
        <v>7428069</v>
      </c>
      <c r="DH69" s="37">
        <v>0</v>
      </c>
      <c r="DI69" s="37">
        <v>0</v>
      </c>
      <c r="DJ69" s="37">
        <v>0</v>
      </c>
      <c r="DK69" s="37">
        <v>7428069</v>
      </c>
      <c r="DL69" s="37">
        <v>3334496</v>
      </c>
      <c r="DM69" s="37">
        <v>0</v>
      </c>
      <c r="DN69" s="37">
        <v>4093573</v>
      </c>
      <c r="DO69" s="37">
        <v>4100862</v>
      </c>
      <c r="DP69" s="37">
        <v>671838</v>
      </c>
      <c r="DQ69" s="37">
        <v>4772700</v>
      </c>
      <c r="DR69" s="45">
        <v>1068885439</v>
      </c>
      <c r="DS69" s="37">
        <v>0</v>
      </c>
      <c r="DT69" s="37">
        <v>7289</v>
      </c>
      <c r="DU69" s="61">
        <v>7428069</v>
      </c>
      <c r="DV69" s="61">
        <v>1019</v>
      </c>
      <c r="DW69" s="61">
        <v>1050</v>
      </c>
      <c r="DX69" s="61">
        <v>212.43</v>
      </c>
      <c r="DY69" s="61">
        <v>0</v>
      </c>
      <c r="DZ69" s="61">
        <v>0</v>
      </c>
      <c r="EA69" s="61">
        <v>0</v>
      </c>
      <c r="EB69" s="61">
        <v>7877100</v>
      </c>
      <c r="EC69" s="61">
        <v>0</v>
      </c>
      <c r="ED69" s="61">
        <v>0</v>
      </c>
      <c r="EE69" s="61">
        <v>0</v>
      </c>
      <c r="EF69" s="61">
        <v>0</v>
      </c>
      <c r="EG69" s="61">
        <v>0</v>
      </c>
      <c r="EH69" s="61">
        <v>0</v>
      </c>
      <c r="EI69" s="61">
        <v>7877100</v>
      </c>
      <c r="EJ69" s="61">
        <v>0</v>
      </c>
      <c r="EK69" s="61">
        <v>0</v>
      </c>
      <c r="EL69" s="61">
        <v>0</v>
      </c>
      <c r="EM69" s="61">
        <v>7877100</v>
      </c>
      <c r="EN69" s="61">
        <v>3876390</v>
      </c>
      <c r="EO69" s="61">
        <v>0</v>
      </c>
      <c r="EP69" s="61">
        <v>4000710</v>
      </c>
      <c r="EQ69" s="61">
        <v>3393</v>
      </c>
      <c r="ER69" s="61">
        <v>3997317</v>
      </c>
      <c r="ES69" s="61">
        <v>3997317</v>
      </c>
      <c r="ET69" s="61">
        <v>685747</v>
      </c>
      <c r="EU69" s="61">
        <v>4683064</v>
      </c>
      <c r="EV69" s="61">
        <v>1141108004</v>
      </c>
      <c r="EW69" s="61">
        <v>826800</v>
      </c>
      <c r="EX69" s="61">
        <v>0</v>
      </c>
      <c r="EY69" s="61">
        <v>0</v>
      </c>
    </row>
    <row r="70" spans="1:155" s="37" customFormat="1" x14ac:dyDescent="0.2">
      <c r="A70" s="105">
        <v>1078</v>
      </c>
      <c r="B70" s="49" t="s">
        <v>101</v>
      </c>
      <c r="C70" s="37">
        <v>5211835</v>
      </c>
      <c r="D70" s="37">
        <v>1082</v>
      </c>
      <c r="E70" s="37">
        <v>1103</v>
      </c>
      <c r="F70" s="37">
        <v>190</v>
      </c>
      <c r="G70" s="37">
        <v>5522721</v>
      </c>
      <c r="H70" s="37">
        <v>2934431</v>
      </c>
      <c r="I70" s="37">
        <v>0</v>
      </c>
      <c r="J70" s="37">
        <v>2588290</v>
      </c>
      <c r="K70" s="37">
        <v>229504</v>
      </c>
      <c r="L70" s="37">
        <f t="shared" si="0"/>
        <v>2817794</v>
      </c>
      <c r="M70" s="47">
        <v>166086789</v>
      </c>
      <c r="N70" s="41">
        <v>0</v>
      </c>
      <c r="O70" s="41">
        <v>0</v>
      </c>
      <c r="P70" s="37">
        <v>5522721</v>
      </c>
      <c r="Q70" s="37">
        <v>1103</v>
      </c>
      <c r="R70" s="37">
        <v>1116</v>
      </c>
      <c r="S70" s="37">
        <v>194.37</v>
      </c>
      <c r="T70" s="37">
        <v>0</v>
      </c>
      <c r="U70" s="37">
        <v>5804729</v>
      </c>
      <c r="V70" s="37">
        <v>3400972</v>
      </c>
      <c r="W70" s="37">
        <v>2403757</v>
      </c>
      <c r="X70" s="37">
        <v>2403755.91</v>
      </c>
      <c r="Y70" s="37">
        <v>220869.21</v>
      </c>
      <c r="Z70" s="37">
        <v>2624625.12</v>
      </c>
      <c r="AA70" s="46">
        <v>180488154</v>
      </c>
      <c r="AB70" s="37">
        <v>1</v>
      </c>
      <c r="AC70" s="37">
        <v>0</v>
      </c>
      <c r="AD70" s="37">
        <v>5804728</v>
      </c>
      <c r="AE70" s="37">
        <v>1116</v>
      </c>
      <c r="AF70" s="37">
        <v>1118</v>
      </c>
      <c r="AG70" s="37">
        <v>200</v>
      </c>
      <c r="AH70" s="37">
        <v>0</v>
      </c>
      <c r="AI70" s="37">
        <v>1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6038733</v>
      </c>
      <c r="AP70" s="37">
        <v>3642610</v>
      </c>
      <c r="AQ70" s="37">
        <v>0</v>
      </c>
      <c r="AR70" s="37">
        <v>2396123</v>
      </c>
      <c r="AS70" s="37">
        <v>2396119.65</v>
      </c>
      <c r="AT70" s="37">
        <v>212095.37</v>
      </c>
      <c r="AU70" s="37">
        <v>2608215.02</v>
      </c>
      <c r="AV70" s="50">
        <v>193892817</v>
      </c>
      <c r="AW70" s="37">
        <v>3</v>
      </c>
      <c r="AX70" s="37">
        <v>0</v>
      </c>
      <c r="AY70" s="37">
        <v>6038730</v>
      </c>
      <c r="AZ70" s="37">
        <v>1118</v>
      </c>
      <c r="BA70" s="37">
        <v>1123</v>
      </c>
      <c r="BB70" s="37">
        <v>206</v>
      </c>
      <c r="BC70" s="37">
        <v>0</v>
      </c>
      <c r="BD70" s="37">
        <v>0</v>
      </c>
      <c r="BE70" s="37">
        <v>6297077</v>
      </c>
      <c r="BF70" s="37">
        <v>2</v>
      </c>
      <c r="BG70" s="37">
        <v>0</v>
      </c>
      <c r="BH70" s="37">
        <v>0</v>
      </c>
      <c r="BI70" s="37">
        <v>0</v>
      </c>
      <c r="BJ70" s="37">
        <v>0</v>
      </c>
      <c r="BK70" s="37">
        <v>0</v>
      </c>
      <c r="BL70" s="37">
        <v>0</v>
      </c>
      <c r="BM70" s="37">
        <v>6297079</v>
      </c>
      <c r="BN70" s="37">
        <v>4528934</v>
      </c>
      <c r="BO70" s="37">
        <v>1768145</v>
      </c>
      <c r="BP70" s="37">
        <v>1767714.52</v>
      </c>
      <c r="BQ70" s="37">
        <v>207393.77</v>
      </c>
      <c r="BR70" s="37">
        <v>1975108.29</v>
      </c>
      <c r="BS70" s="50">
        <v>221251132</v>
      </c>
      <c r="BT70" s="37">
        <v>430</v>
      </c>
      <c r="BU70" s="37">
        <v>0</v>
      </c>
      <c r="BV70" s="37">
        <v>6296649</v>
      </c>
      <c r="BW70" s="37">
        <v>1123</v>
      </c>
      <c r="BX70" s="37">
        <v>1126</v>
      </c>
      <c r="BY70" s="37">
        <v>206</v>
      </c>
      <c r="BZ70" s="37">
        <v>87.01</v>
      </c>
      <c r="CA70" s="37">
        <v>97973</v>
      </c>
      <c r="CB70" s="37">
        <v>6643400</v>
      </c>
      <c r="CC70" s="37">
        <v>323</v>
      </c>
      <c r="CD70" s="37">
        <v>-32708</v>
      </c>
      <c r="CE70" s="37">
        <v>0</v>
      </c>
      <c r="CF70" s="37">
        <v>0</v>
      </c>
      <c r="CG70" s="37">
        <v>0</v>
      </c>
      <c r="CH70" s="37">
        <v>0</v>
      </c>
      <c r="CI70" s="37">
        <v>-32708</v>
      </c>
      <c r="CJ70" s="37">
        <v>6611015</v>
      </c>
      <c r="CK70" s="37">
        <v>4789357</v>
      </c>
      <c r="CL70" s="37">
        <v>0</v>
      </c>
      <c r="CM70" s="37">
        <v>1821658</v>
      </c>
      <c r="CN70" s="37">
        <v>1821658</v>
      </c>
      <c r="CO70" s="37">
        <v>170003.23</v>
      </c>
      <c r="CP70" s="37">
        <v>1991661.23</v>
      </c>
      <c r="CQ70" s="50">
        <v>243621930</v>
      </c>
      <c r="CR70" s="37">
        <v>0</v>
      </c>
      <c r="CS70" s="37">
        <v>0</v>
      </c>
      <c r="CT70" s="37">
        <v>6611015</v>
      </c>
      <c r="CU70" s="37">
        <v>1126</v>
      </c>
      <c r="CV70" s="37">
        <v>1133</v>
      </c>
      <c r="CW70" s="37">
        <v>208.88</v>
      </c>
      <c r="CX70" s="37">
        <v>19.88</v>
      </c>
      <c r="CY70" s="37">
        <v>22524</v>
      </c>
      <c r="CZ70" s="37">
        <v>6911300</v>
      </c>
      <c r="DA70" s="37">
        <v>0</v>
      </c>
      <c r="DB70" s="37">
        <v>28255</v>
      </c>
      <c r="DC70" s="37">
        <v>0</v>
      </c>
      <c r="DD70" s="37">
        <v>0</v>
      </c>
      <c r="DE70" s="37">
        <v>0</v>
      </c>
      <c r="DF70" s="37">
        <v>28255</v>
      </c>
      <c r="DG70" s="37">
        <v>6939555</v>
      </c>
      <c r="DH70" s="37">
        <v>0</v>
      </c>
      <c r="DI70" s="37">
        <v>0</v>
      </c>
      <c r="DJ70" s="37">
        <v>0</v>
      </c>
      <c r="DK70" s="37">
        <v>6939555</v>
      </c>
      <c r="DL70" s="37">
        <v>4873205</v>
      </c>
      <c r="DM70" s="37">
        <v>0</v>
      </c>
      <c r="DN70" s="37">
        <v>2066350</v>
      </c>
      <c r="DO70" s="37">
        <v>2078519</v>
      </c>
      <c r="DP70" s="37">
        <v>162328.56</v>
      </c>
      <c r="DQ70" s="37">
        <v>2240847.56</v>
      </c>
      <c r="DR70" s="50">
        <v>278360491</v>
      </c>
      <c r="DS70" s="37">
        <v>0</v>
      </c>
      <c r="DT70" s="37">
        <v>12169</v>
      </c>
      <c r="DU70" s="61">
        <v>6939555</v>
      </c>
      <c r="DV70" s="61">
        <v>1133</v>
      </c>
      <c r="DW70" s="61">
        <v>1127</v>
      </c>
      <c r="DX70" s="61">
        <v>212.43</v>
      </c>
      <c r="DY70" s="61">
        <v>0</v>
      </c>
      <c r="DZ70" s="61">
        <v>0</v>
      </c>
      <c r="EA70" s="61">
        <v>0</v>
      </c>
      <c r="EB70" s="61">
        <v>7142216</v>
      </c>
      <c r="EC70" s="61">
        <v>0</v>
      </c>
      <c r="ED70" s="61">
        <v>7601</v>
      </c>
      <c r="EE70" s="61">
        <v>0</v>
      </c>
      <c r="EF70" s="61">
        <v>0</v>
      </c>
      <c r="EG70" s="61">
        <v>0</v>
      </c>
      <c r="EH70" s="61">
        <v>7601</v>
      </c>
      <c r="EI70" s="61">
        <v>7149817</v>
      </c>
      <c r="EJ70" s="61">
        <v>0</v>
      </c>
      <c r="EK70" s="61">
        <v>31687</v>
      </c>
      <c r="EL70" s="61">
        <v>31687</v>
      </c>
      <c r="EM70" s="61">
        <v>7181504</v>
      </c>
      <c r="EN70" s="61">
        <v>5011898</v>
      </c>
      <c r="EO70" s="61">
        <v>0</v>
      </c>
      <c r="EP70" s="61">
        <v>2169606</v>
      </c>
      <c r="EQ70" s="61">
        <v>2046</v>
      </c>
      <c r="ER70" s="61">
        <v>2167560</v>
      </c>
      <c r="ES70" s="61">
        <v>2167560</v>
      </c>
      <c r="ET70" s="61">
        <v>495332.15</v>
      </c>
      <c r="EU70" s="61">
        <v>2662892.15</v>
      </c>
      <c r="EV70" s="61">
        <v>318991287</v>
      </c>
      <c r="EW70" s="61">
        <v>245100</v>
      </c>
      <c r="EX70" s="61">
        <v>0</v>
      </c>
      <c r="EY70" s="61">
        <v>0</v>
      </c>
    </row>
    <row r="71" spans="1:155" s="37" customFormat="1" x14ac:dyDescent="0.2">
      <c r="A71" s="105">
        <v>1085</v>
      </c>
      <c r="B71" s="49" t="s">
        <v>102</v>
      </c>
      <c r="C71" s="37">
        <v>5609220</v>
      </c>
      <c r="D71" s="37">
        <v>1186</v>
      </c>
      <c r="E71" s="37">
        <v>1212</v>
      </c>
      <c r="F71" s="37">
        <v>190</v>
      </c>
      <c r="G71" s="37">
        <v>5963040</v>
      </c>
      <c r="H71" s="37">
        <v>3135125</v>
      </c>
      <c r="I71" s="37">
        <v>0</v>
      </c>
      <c r="J71" s="37">
        <v>2827915</v>
      </c>
      <c r="K71" s="37">
        <v>285000</v>
      </c>
      <c r="L71" s="37">
        <f t="shared" si="0"/>
        <v>3112915</v>
      </c>
      <c r="M71" s="47">
        <v>181893469</v>
      </c>
      <c r="N71" s="41">
        <v>0</v>
      </c>
      <c r="O71" s="41">
        <v>0</v>
      </c>
      <c r="P71" s="37">
        <v>5963040</v>
      </c>
      <c r="Q71" s="37">
        <v>1212</v>
      </c>
      <c r="R71" s="37">
        <v>1247</v>
      </c>
      <c r="S71" s="37">
        <v>194.37</v>
      </c>
      <c r="T71" s="37">
        <v>39096</v>
      </c>
      <c r="U71" s="37">
        <v>6416715</v>
      </c>
      <c r="V71" s="37">
        <v>3651894</v>
      </c>
      <c r="W71" s="37">
        <v>2764821</v>
      </c>
      <c r="X71" s="37">
        <v>2764821</v>
      </c>
      <c r="Y71" s="37">
        <v>288000</v>
      </c>
      <c r="Z71" s="37">
        <v>3052821</v>
      </c>
      <c r="AA71" s="46">
        <v>194438064</v>
      </c>
      <c r="AB71" s="37">
        <v>0</v>
      </c>
      <c r="AC71" s="37">
        <v>0</v>
      </c>
      <c r="AD71" s="37">
        <v>6416715</v>
      </c>
      <c r="AE71" s="37">
        <v>1247</v>
      </c>
      <c r="AF71" s="37">
        <v>1287</v>
      </c>
      <c r="AG71" s="37">
        <v>200</v>
      </c>
      <c r="AH71" s="37">
        <v>0</v>
      </c>
      <c r="AI71" s="37">
        <v>0</v>
      </c>
      <c r="AJ71" s="37">
        <v>60880</v>
      </c>
      <c r="AK71" s="37">
        <v>0</v>
      </c>
      <c r="AL71" s="37">
        <v>0</v>
      </c>
      <c r="AM71" s="37">
        <v>0</v>
      </c>
      <c r="AN71" s="37">
        <v>60880</v>
      </c>
      <c r="AO71" s="37">
        <v>6940822</v>
      </c>
      <c r="AP71" s="37">
        <v>4204749</v>
      </c>
      <c r="AQ71" s="37">
        <v>0</v>
      </c>
      <c r="AR71" s="37">
        <v>2736073</v>
      </c>
      <c r="AS71" s="37">
        <v>2736073</v>
      </c>
      <c r="AT71" s="37">
        <v>293000</v>
      </c>
      <c r="AU71" s="37">
        <v>3029073</v>
      </c>
      <c r="AV71" s="45">
        <v>212792247</v>
      </c>
      <c r="AW71" s="37">
        <v>0</v>
      </c>
      <c r="AX71" s="37">
        <v>0</v>
      </c>
      <c r="AY71" s="37">
        <v>6940822</v>
      </c>
      <c r="AZ71" s="37">
        <v>1287</v>
      </c>
      <c r="BA71" s="37">
        <v>1316</v>
      </c>
      <c r="BB71" s="37">
        <v>206</v>
      </c>
      <c r="BC71" s="37">
        <v>0</v>
      </c>
      <c r="BD71" s="37">
        <v>0</v>
      </c>
      <c r="BE71" s="37">
        <v>7368310</v>
      </c>
      <c r="BF71" s="37">
        <v>0</v>
      </c>
      <c r="BG71" s="37">
        <v>5008</v>
      </c>
      <c r="BH71" s="37">
        <v>0</v>
      </c>
      <c r="BI71" s="37">
        <v>0</v>
      </c>
      <c r="BJ71" s="37">
        <v>0</v>
      </c>
      <c r="BK71" s="37">
        <v>0</v>
      </c>
      <c r="BL71" s="37">
        <v>5008</v>
      </c>
      <c r="BM71" s="37">
        <v>7373318</v>
      </c>
      <c r="BN71" s="37">
        <v>5433176</v>
      </c>
      <c r="BO71" s="37">
        <v>1940142</v>
      </c>
      <c r="BP71" s="37">
        <v>1940142.32</v>
      </c>
      <c r="BQ71" s="37">
        <v>295000</v>
      </c>
      <c r="BR71" s="37">
        <v>2235142.3200000003</v>
      </c>
      <c r="BS71" s="45">
        <v>233606499</v>
      </c>
      <c r="BT71" s="37">
        <v>0</v>
      </c>
      <c r="BU71" s="37">
        <v>0</v>
      </c>
      <c r="BV71" s="37">
        <v>7373318</v>
      </c>
      <c r="BW71" s="37">
        <v>1316</v>
      </c>
      <c r="BX71" s="37">
        <v>1319</v>
      </c>
      <c r="BY71" s="37">
        <v>206</v>
      </c>
      <c r="BZ71" s="37">
        <v>75.95</v>
      </c>
      <c r="CA71" s="37">
        <v>100178</v>
      </c>
      <c r="CB71" s="37">
        <v>7762025</v>
      </c>
      <c r="CC71" s="37">
        <v>0</v>
      </c>
      <c r="CD71" s="37">
        <v>0</v>
      </c>
      <c r="CE71" s="37">
        <v>0</v>
      </c>
      <c r="CF71" s="37">
        <v>0</v>
      </c>
      <c r="CG71" s="37">
        <v>0</v>
      </c>
      <c r="CH71" s="37">
        <v>0</v>
      </c>
      <c r="CI71" s="37">
        <v>0</v>
      </c>
      <c r="CJ71" s="37">
        <v>7762025</v>
      </c>
      <c r="CK71" s="37">
        <v>5693372</v>
      </c>
      <c r="CL71" s="37">
        <v>0</v>
      </c>
      <c r="CM71" s="37">
        <v>2068653</v>
      </c>
      <c r="CN71" s="37">
        <v>2079745.61</v>
      </c>
      <c r="CO71" s="37">
        <v>300000</v>
      </c>
      <c r="CP71" s="37">
        <v>2379745.6100000003</v>
      </c>
      <c r="CQ71" s="45">
        <v>257699926</v>
      </c>
      <c r="CR71" s="37">
        <v>0</v>
      </c>
      <c r="CS71" s="37">
        <v>11093</v>
      </c>
      <c r="CT71" s="37">
        <v>7762025</v>
      </c>
      <c r="CU71" s="37">
        <v>1319</v>
      </c>
      <c r="CV71" s="37">
        <v>1323</v>
      </c>
      <c r="CW71" s="37">
        <v>208.88</v>
      </c>
      <c r="CX71" s="37">
        <v>0</v>
      </c>
      <c r="CY71" s="37">
        <v>0</v>
      </c>
      <c r="CZ71" s="37">
        <v>8061912</v>
      </c>
      <c r="DA71" s="37">
        <v>0</v>
      </c>
      <c r="DB71" s="37">
        <v>0</v>
      </c>
      <c r="DC71" s="37">
        <v>0</v>
      </c>
      <c r="DD71" s="37">
        <v>0</v>
      </c>
      <c r="DE71" s="37">
        <v>0</v>
      </c>
      <c r="DF71" s="37">
        <v>0</v>
      </c>
      <c r="DG71" s="37">
        <v>8061912</v>
      </c>
      <c r="DH71" s="37">
        <v>0</v>
      </c>
      <c r="DI71" s="37">
        <v>0</v>
      </c>
      <c r="DJ71" s="37">
        <v>0</v>
      </c>
      <c r="DK71" s="37">
        <v>8061912</v>
      </c>
      <c r="DL71" s="37">
        <v>5957808</v>
      </c>
      <c r="DM71" s="37">
        <v>0</v>
      </c>
      <c r="DN71" s="37">
        <v>2104104</v>
      </c>
      <c r="DO71" s="37">
        <v>2104103.92</v>
      </c>
      <c r="DP71" s="37">
        <v>305000</v>
      </c>
      <c r="DQ71" s="37">
        <v>2409103.92</v>
      </c>
      <c r="DR71" s="45">
        <v>277277090</v>
      </c>
      <c r="DS71" s="37">
        <v>0</v>
      </c>
      <c r="DT71" s="37">
        <v>0</v>
      </c>
      <c r="DU71" s="61">
        <v>8061912</v>
      </c>
      <c r="DV71" s="61">
        <v>1323</v>
      </c>
      <c r="DW71" s="61">
        <v>1311</v>
      </c>
      <c r="DX71" s="61">
        <v>212.43</v>
      </c>
      <c r="DY71" s="61">
        <v>0</v>
      </c>
      <c r="DZ71" s="61">
        <v>0</v>
      </c>
      <c r="EA71" s="61">
        <v>11.76</v>
      </c>
      <c r="EB71" s="61">
        <v>8267284</v>
      </c>
      <c r="EC71" s="61">
        <v>0</v>
      </c>
      <c r="ED71" s="61">
        <v>0</v>
      </c>
      <c r="EE71" s="61">
        <v>0</v>
      </c>
      <c r="EF71" s="61">
        <v>0</v>
      </c>
      <c r="EG71" s="61">
        <v>0</v>
      </c>
      <c r="EH71" s="61">
        <v>0</v>
      </c>
      <c r="EI71" s="61">
        <v>8267284</v>
      </c>
      <c r="EJ71" s="61">
        <v>0</v>
      </c>
      <c r="EK71" s="61">
        <v>56755</v>
      </c>
      <c r="EL71" s="61">
        <v>56755</v>
      </c>
      <c r="EM71" s="61">
        <v>8324039</v>
      </c>
      <c r="EN71" s="61">
        <v>6055578</v>
      </c>
      <c r="EO71" s="61">
        <v>0</v>
      </c>
      <c r="EP71" s="61">
        <v>2268461</v>
      </c>
      <c r="EQ71" s="61">
        <v>16979</v>
      </c>
      <c r="ER71" s="61">
        <v>2251482</v>
      </c>
      <c r="ES71" s="61">
        <v>2257788</v>
      </c>
      <c r="ET71" s="61">
        <v>307000</v>
      </c>
      <c r="EU71" s="61">
        <v>2564788</v>
      </c>
      <c r="EV71" s="61">
        <v>291504187</v>
      </c>
      <c r="EW71" s="61">
        <v>1929800</v>
      </c>
      <c r="EX71" s="61">
        <v>0</v>
      </c>
      <c r="EY71" s="61">
        <v>6306</v>
      </c>
    </row>
    <row r="72" spans="1:155" s="37" customFormat="1" x14ac:dyDescent="0.2">
      <c r="A72" s="105">
        <v>1092</v>
      </c>
      <c r="B72" s="49" t="s">
        <v>103</v>
      </c>
      <c r="C72" s="37">
        <v>21584524.109999999</v>
      </c>
      <c r="D72" s="37">
        <v>4219</v>
      </c>
      <c r="E72" s="37">
        <v>4232</v>
      </c>
      <c r="F72" s="37">
        <v>190</v>
      </c>
      <c r="G72" s="37">
        <v>22455118.960000001</v>
      </c>
      <c r="H72" s="37">
        <v>10403030</v>
      </c>
      <c r="I72" s="37">
        <v>0</v>
      </c>
      <c r="J72" s="37">
        <v>12051962</v>
      </c>
      <c r="K72" s="37">
        <v>920239.08</v>
      </c>
      <c r="L72" s="37">
        <f t="shared" ref="L72:L135" si="1">J72+K72</f>
        <v>12972201.08</v>
      </c>
      <c r="M72" s="47">
        <v>755992196</v>
      </c>
      <c r="N72" s="41">
        <v>126.96000000089407</v>
      </c>
      <c r="O72" s="41">
        <v>0</v>
      </c>
      <c r="P72" s="37">
        <v>22454992</v>
      </c>
      <c r="Q72" s="37">
        <v>4232</v>
      </c>
      <c r="R72" s="37">
        <v>4259</v>
      </c>
      <c r="S72" s="37">
        <v>194.37</v>
      </c>
      <c r="T72" s="37">
        <v>0</v>
      </c>
      <c r="U72" s="37">
        <v>23426076</v>
      </c>
      <c r="V72" s="37">
        <v>11757735</v>
      </c>
      <c r="W72" s="37">
        <v>11668341</v>
      </c>
      <c r="X72" s="37">
        <v>11668341</v>
      </c>
      <c r="Y72" s="37">
        <v>860887.06</v>
      </c>
      <c r="Z72" s="37">
        <v>12529228.060000001</v>
      </c>
      <c r="AA72" s="46">
        <v>831530582</v>
      </c>
      <c r="AB72" s="37">
        <v>0</v>
      </c>
      <c r="AC72" s="37">
        <v>0</v>
      </c>
      <c r="AD72" s="37">
        <v>23426076</v>
      </c>
      <c r="AE72" s="37">
        <v>4259</v>
      </c>
      <c r="AF72" s="37">
        <v>4323</v>
      </c>
      <c r="AG72" s="37">
        <v>200</v>
      </c>
      <c r="AH72" s="37">
        <v>0</v>
      </c>
      <c r="AI72" s="37">
        <v>0</v>
      </c>
      <c r="AJ72" s="37">
        <v>-14481</v>
      </c>
      <c r="AK72" s="37">
        <v>0</v>
      </c>
      <c r="AL72" s="37">
        <v>0</v>
      </c>
      <c r="AM72" s="37">
        <v>0</v>
      </c>
      <c r="AN72" s="37">
        <v>-14481</v>
      </c>
      <c r="AO72" s="37">
        <v>24628219</v>
      </c>
      <c r="AP72" s="37">
        <v>12712280</v>
      </c>
      <c r="AQ72" s="37">
        <v>0</v>
      </c>
      <c r="AR72" s="37">
        <v>11915939</v>
      </c>
      <c r="AS72" s="37">
        <v>11915939</v>
      </c>
      <c r="AT72" s="37">
        <v>897774.87</v>
      </c>
      <c r="AU72" s="37">
        <v>12813713.869999999</v>
      </c>
      <c r="AV72" s="45">
        <v>901997749</v>
      </c>
      <c r="AW72" s="37">
        <v>0</v>
      </c>
      <c r="AX72" s="37">
        <v>0</v>
      </c>
      <c r="AY72" s="37">
        <v>24628219</v>
      </c>
      <c r="AZ72" s="37">
        <v>4323</v>
      </c>
      <c r="BA72" s="37">
        <v>4410</v>
      </c>
      <c r="BB72" s="37">
        <v>206</v>
      </c>
      <c r="BC72" s="37">
        <v>0</v>
      </c>
      <c r="BD72" s="37">
        <v>0</v>
      </c>
      <c r="BE72" s="37">
        <v>26032318</v>
      </c>
      <c r="BF72" s="37">
        <v>0</v>
      </c>
      <c r="BG72" s="37">
        <v>0</v>
      </c>
      <c r="BH72" s="37">
        <v>0</v>
      </c>
      <c r="BI72" s="37">
        <v>0</v>
      </c>
      <c r="BJ72" s="37">
        <v>0</v>
      </c>
      <c r="BK72" s="37">
        <v>0</v>
      </c>
      <c r="BL72" s="37">
        <v>0</v>
      </c>
      <c r="BM72" s="37">
        <v>26032318</v>
      </c>
      <c r="BN72" s="37">
        <v>17706768</v>
      </c>
      <c r="BO72" s="37">
        <v>8325550</v>
      </c>
      <c r="BP72" s="37">
        <v>8325550</v>
      </c>
      <c r="BQ72" s="37">
        <v>896303.89</v>
      </c>
      <c r="BR72" s="37">
        <v>9221853.8900000006</v>
      </c>
      <c r="BS72" s="45">
        <v>959750075</v>
      </c>
      <c r="BT72" s="37">
        <v>0</v>
      </c>
      <c r="BU72" s="37">
        <v>0</v>
      </c>
      <c r="BV72" s="37">
        <v>26032318</v>
      </c>
      <c r="BW72" s="37">
        <v>4410</v>
      </c>
      <c r="BX72" s="37">
        <v>4491</v>
      </c>
      <c r="BY72" s="37">
        <v>206</v>
      </c>
      <c r="BZ72" s="37">
        <v>0</v>
      </c>
      <c r="CA72" s="37">
        <v>0</v>
      </c>
      <c r="CB72" s="37">
        <v>27435609</v>
      </c>
      <c r="CC72" s="37">
        <v>0</v>
      </c>
      <c r="CD72" s="37">
        <v>183638</v>
      </c>
      <c r="CE72" s="37">
        <v>0</v>
      </c>
      <c r="CF72" s="37">
        <v>0</v>
      </c>
      <c r="CG72" s="37">
        <v>0</v>
      </c>
      <c r="CH72" s="37">
        <v>0</v>
      </c>
      <c r="CI72" s="37">
        <v>183638</v>
      </c>
      <c r="CJ72" s="37">
        <v>27619247</v>
      </c>
      <c r="CK72" s="37">
        <v>18822583</v>
      </c>
      <c r="CL72" s="37">
        <v>0</v>
      </c>
      <c r="CM72" s="37">
        <v>8796664</v>
      </c>
      <c r="CN72" s="37">
        <v>8796663.2100000009</v>
      </c>
      <c r="CO72" s="37">
        <v>2003490.74</v>
      </c>
      <c r="CP72" s="37">
        <v>10800153.950000001</v>
      </c>
      <c r="CQ72" s="45">
        <v>1048942129</v>
      </c>
      <c r="CR72" s="37">
        <v>1</v>
      </c>
      <c r="CS72" s="37">
        <v>0</v>
      </c>
      <c r="CT72" s="37">
        <v>27619246</v>
      </c>
      <c r="CU72" s="37">
        <v>4491</v>
      </c>
      <c r="CV72" s="37">
        <v>4505</v>
      </c>
      <c r="CW72" s="37">
        <v>208.88</v>
      </c>
      <c r="CX72" s="37">
        <v>0</v>
      </c>
      <c r="CY72" s="37">
        <v>0</v>
      </c>
      <c r="CZ72" s="37">
        <v>28646349</v>
      </c>
      <c r="DA72" s="37">
        <v>1</v>
      </c>
      <c r="DB72" s="37">
        <v>139115</v>
      </c>
      <c r="DC72" s="37">
        <v>0</v>
      </c>
      <c r="DD72" s="37">
        <v>0</v>
      </c>
      <c r="DE72" s="37">
        <v>0</v>
      </c>
      <c r="DF72" s="37">
        <v>139116</v>
      </c>
      <c r="DG72" s="37">
        <v>28785465</v>
      </c>
      <c r="DH72" s="37">
        <v>0</v>
      </c>
      <c r="DI72" s="37">
        <v>0</v>
      </c>
      <c r="DJ72" s="37">
        <v>0</v>
      </c>
      <c r="DK72" s="37">
        <v>28785465</v>
      </c>
      <c r="DL72" s="37">
        <v>19868091</v>
      </c>
      <c r="DM72" s="37">
        <v>0</v>
      </c>
      <c r="DN72" s="37">
        <v>8917374</v>
      </c>
      <c r="DO72" s="37">
        <v>8917374</v>
      </c>
      <c r="DP72" s="37">
        <v>2358153.63</v>
      </c>
      <c r="DQ72" s="37">
        <v>11275527.629999999</v>
      </c>
      <c r="DR72" s="45">
        <v>1170936222</v>
      </c>
      <c r="DS72" s="37">
        <v>0</v>
      </c>
      <c r="DT72" s="37">
        <v>0</v>
      </c>
      <c r="DU72" s="61">
        <v>28785465</v>
      </c>
      <c r="DV72" s="61">
        <v>4505</v>
      </c>
      <c r="DW72" s="61">
        <v>4510</v>
      </c>
      <c r="DX72" s="61">
        <v>212.43</v>
      </c>
      <c r="DY72" s="61">
        <v>0</v>
      </c>
      <c r="DZ72" s="61">
        <v>0</v>
      </c>
      <c r="EA72" s="61">
        <v>0</v>
      </c>
      <c r="EB72" s="61">
        <v>29775471</v>
      </c>
      <c r="EC72" s="61">
        <v>0</v>
      </c>
      <c r="ED72" s="61">
        <v>16246</v>
      </c>
      <c r="EE72" s="61">
        <v>0</v>
      </c>
      <c r="EF72" s="61">
        <v>0</v>
      </c>
      <c r="EG72" s="61">
        <v>0</v>
      </c>
      <c r="EH72" s="61">
        <v>16246</v>
      </c>
      <c r="EI72" s="61">
        <v>29791717</v>
      </c>
      <c r="EJ72" s="61">
        <v>0</v>
      </c>
      <c r="EK72" s="61">
        <v>0</v>
      </c>
      <c r="EL72" s="61">
        <v>0</v>
      </c>
      <c r="EM72" s="61">
        <v>29791717</v>
      </c>
      <c r="EN72" s="61">
        <v>20179212</v>
      </c>
      <c r="EO72" s="61">
        <v>0</v>
      </c>
      <c r="EP72" s="61">
        <v>9612505</v>
      </c>
      <c r="EQ72" s="61">
        <v>223548</v>
      </c>
      <c r="ER72" s="61">
        <v>9388957</v>
      </c>
      <c r="ES72" s="61">
        <v>9375754</v>
      </c>
      <c r="ET72" s="61">
        <v>3049068.19</v>
      </c>
      <c r="EU72" s="61">
        <v>12424822.189999999</v>
      </c>
      <c r="EV72" s="61">
        <v>1254633050</v>
      </c>
      <c r="EW72" s="61">
        <v>22573400</v>
      </c>
      <c r="EX72" s="61">
        <v>13203</v>
      </c>
      <c r="EY72" s="61">
        <v>0</v>
      </c>
    </row>
    <row r="73" spans="1:155" s="37" customFormat="1" x14ac:dyDescent="0.2">
      <c r="A73" s="105">
        <v>1120</v>
      </c>
      <c r="B73" s="49" t="s">
        <v>104</v>
      </c>
      <c r="C73" s="37">
        <v>1984363.97</v>
      </c>
      <c r="D73" s="37">
        <v>352</v>
      </c>
      <c r="E73" s="37">
        <v>351</v>
      </c>
      <c r="F73" s="37">
        <v>190</v>
      </c>
      <c r="G73" s="37">
        <v>2045417.4</v>
      </c>
      <c r="H73" s="37">
        <v>1486816</v>
      </c>
      <c r="I73" s="37">
        <v>0</v>
      </c>
      <c r="J73" s="37">
        <v>553764</v>
      </c>
      <c r="K73" s="37">
        <v>181723</v>
      </c>
      <c r="L73" s="37">
        <f t="shared" si="1"/>
        <v>735487</v>
      </c>
      <c r="M73" s="47">
        <v>33978111</v>
      </c>
      <c r="N73" s="41">
        <v>4837.3999999999069</v>
      </c>
      <c r="O73" s="41">
        <v>0</v>
      </c>
      <c r="P73" s="37">
        <v>2040580</v>
      </c>
      <c r="Q73" s="37">
        <v>351</v>
      </c>
      <c r="R73" s="37">
        <v>352</v>
      </c>
      <c r="S73" s="37">
        <v>194.37</v>
      </c>
      <c r="T73" s="37">
        <v>0</v>
      </c>
      <c r="U73" s="37">
        <v>2114812</v>
      </c>
      <c r="V73" s="37">
        <v>1599422</v>
      </c>
      <c r="W73" s="37">
        <v>515390</v>
      </c>
      <c r="X73" s="37">
        <v>515390</v>
      </c>
      <c r="Y73" s="37">
        <v>220097</v>
      </c>
      <c r="Z73" s="37">
        <v>735487</v>
      </c>
      <c r="AA73" s="46">
        <v>35756385</v>
      </c>
      <c r="AB73" s="37">
        <v>0</v>
      </c>
      <c r="AC73" s="37">
        <v>0</v>
      </c>
      <c r="AD73" s="37">
        <v>2114812</v>
      </c>
      <c r="AE73" s="37">
        <v>352</v>
      </c>
      <c r="AF73" s="37">
        <v>350</v>
      </c>
      <c r="AG73" s="37">
        <v>200</v>
      </c>
      <c r="AH73" s="37">
        <v>0</v>
      </c>
      <c r="AI73" s="37">
        <v>0</v>
      </c>
      <c r="AJ73" s="37">
        <v>0</v>
      </c>
      <c r="AK73" s="37">
        <v>0</v>
      </c>
      <c r="AL73" s="37">
        <v>0</v>
      </c>
      <c r="AM73" s="37">
        <v>0</v>
      </c>
      <c r="AN73" s="37">
        <v>0</v>
      </c>
      <c r="AO73" s="37">
        <v>2172797</v>
      </c>
      <c r="AP73" s="37">
        <v>1698061</v>
      </c>
      <c r="AQ73" s="37">
        <v>0</v>
      </c>
      <c r="AR73" s="37">
        <v>474736</v>
      </c>
      <c r="AS73" s="37">
        <v>474736</v>
      </c>
      <c r="AT73" s="37">
        <v>212311</v>
      </c>
      <c r="AU73" s="37">
        <v>687047</v>
      </c>
      <c r="AV73" s="45">
        <v>37383678</v>
      </c>
      <c r="AW73" s="37">
        <v>0</v>
      </c>
      <c r="AX73" s="37">
        <v>0</v>
      </c>
      <c r="AY73" s="37">
        <v>2172797</v>
      </c>
      <c r="AZ73" s="37">
        <v>350</v>
      </c>
      <c r="BA73" s="37">
        <v>358</v>
      </c>
      <c r="BB73" s="37">
        <v>206</v>
      </c>
      <c r="BC73" s="37">
        <v>0</v>
      </c>
      <c r="BD73" s="37">
        <v>0</v>
      </c>
      <c r="BE73" s="37">
        <v>2296208</v>
      </c>
      <c r="BF73" s="37">
        <v>0</v>
      </c>
      <c r="BG73" s="37">
        <v>0</v>
      </c>
      <c r="BH73" s="37">
        <v>0</v>
      </c>
      <c r="BI73" s="37">
        <v>0</v>
      </c>
      <c r="BJ73" s="37">
        <v>0</v>
      </c>
      <c r="BK73" s="37">
        <v>0</v>
      </c>
      <c r="BL73" s="37">
        <v>0</v>
      </c>
      <c r="BM73" s="37">
        <v>2296208</v>
      </c>
      <c r="BN73" s="37">
        <v>1956789</v>
      </c>
      <c r="BO73" s="37">
        <v>339419</v>
      </c>
      <c r="BP73" s="37">
        <v>339419</v>
      </c>
      <c r="BQ73" s="37">
        <v>203150</v>
      </c>
      <c r="BR73" s="37">
        <v>542569</v>
      </c>
      <c r="BS73" s="45">
        <v>39945976</v>
      </c>
      <c r="BT73" s="37">
        <v>0</v>
      </c>
      <c r="BU73" s="37">
        <v>0</v>
      </c>
      <c r="BV73" s="37">
        <v>2296208</v>
      </c>
      <c r="BW73" s="37">
        <v>358</v>
      </c>
      <c r="BX73" s="37">
        <v>372</v>
      </c>
      <c r="BY73" s="37">
        <v>206</v>
      </c>
      <c r="BZ73" s="37">
        <v>0</v>
      </c>
      <c r="CA73" s="37">
        <v>0</v>
      </c>
      <c r="CB73" s="37">
        <v>2462636</v>
      </c>
      <c r="CC73" s="37">
        <v>0</v>
      </c>
      <c r="CD73" s="37">
        <v>0</v>
      </c>
      <c r="CE73" s="37">
        <v>0</v>
      </c>
      <c r="CF73" s="37">
        <v>0</v>
      </c>
      <c r="CG73" s="37">
        <v>0</v>
      </c>
      <c r="CH73" s="37">
        <v>0</v>
      </c>
      <c r="CI73" s="37">
        <v>0</v>
      </c>
      <c r="CJ73" s="37">
        <v>2462636</v>
      </c>
      <c r="CK73" s="37">
        <v>2127403</v>
      </c>
      <c r="CL73" s="37">
        <v>0</v>
      </c>
      <c r="CM73" s="37">
        <v>335233</v>
      </c>
      <c r="CN73" s="37">
        <v>335233</v>
      </c>
      <c r="CO73" s="37">
        <v>208068</v>
      </c>
      <c r="CP73" s="37">
        <v>543301</v>
      </c>
      <c r="CQ73" s="45">
        <v>45358932</v>
      </c>
      <c r="CR73" s="37">
        <v>0</v>
      </c>
      <c r="CS73" s="37">
        <v>0</v>
      </c>
      <c r="CT73" s="37">
        <v>2462636</v>
      </c>
      <c r="CU73" s="37">
        <v>372</v>
      </c>
      <c r="CV73" s="37">
        <v>379</v>
      </c>
      <c r="CW73" s="37">
        <v>208.88</v>
      </c>
      <c r="CX73" s="37">
        <v>0</v>
      </c>
      <c r="CY73" s="37">
        <v>0</v>
      </c>
      <c r="CZ73" s="37">
        <v>2588142</v>
      </c>
      <c r="DA73" s="37">
        <v>0</v>
      </c>
      <c r="DB73" s="37">
        <v>0</v>
      </c>
      <c r="DC73" s="37">
        <v>0</v>
      </c>
      <c r="DD73" s="37">
        <v>0</v>
      </c>
      <c r="DE73" s="37">
        <v>0</v>
      </c>
      <c r="DF73" s="37">
        <v>0</v>
      </c>
      <c r="DG73" s="37">
        <v>2588142</v>
      </c>
      <c r="DH73" s="37">
        <v>0</v>
      </c>
      <c r="DI73" s="37">
        <v>0</v>
      </c>
      <c r="DJ73" s="37">
        <v>0</v>
      </c>
      <c r="DK73" s="37">
        <v>2588142</v>
      </c>
      <c r="DL73" s="37">
        <v>2216706</v>
      </c>
      <c r="DM73" s="37">
        <v>0</v>
      </c>
      <c r="DN73" s="37">
        <v>371436</v>
      </c>
      <c r="DO73" s="37">
        <v>371436</v>
      </c>
      <c r="DP73" s="37">
        <v>338192</v>
      </c>
      <c r="DQ73" s="37">
        <v>709628</v>
      </c>
      <c r="DR73" s="45">
        <v>49624700</v>
      </c>
      <c r="DS73" s="37">
        <v>0</v>
      </c>
      <c r="DT73" s="37">
        <v>0</v>
      </c>
      <c r="DU73" s="61">
        <v>2588142</v>
      </c>
      <c r="DV73" s="61">
        <v>379</v>
      </c>
      <c r="DW73" s="61">
        <v>384</v>
      </c>
      <c r="DX73" s="61">
        <v>212.43</v>
      </c>
      <c r="DY73" s="61">
        <v>0</v>
      </c>
      <c r="DZ73" s="61">
        <v>0</v>
      </c>
      <c r="EA73" s="61">
        <v>0</v>
      </c>
      <c r="EB73" s="61">
        <v>2703859</v>
      </c>
      <c r="EC73" s="61">
        <v>0</v>
      </c>
      <c r="ED73" s="61">
        <v>0</v>
      </c>
      <c r="EE73" s="61">
        <v>0</v>
      </c>
      <c r="EF73" s="61">
        <v>0</v>
      </c>
      <c r="EG73" s="61">
        <v>0</v>
      </c>
      <c r="EH73" s="61">
        <v>0</v>
      </c>
      <c r="EI73" s="61">
        <v>2703859</v>
      </c>
      <c r="EJ73" s="61">
        <v>0</v>
      </c>
      <c r="EK73" s="61">
        <v>0</v>
      </c>
      <c r="EL73" s="61">
        <v>0</v>
      </c>
      <c r="EM73" s="61">
        <v>2703859</v>
      </c>
      <c r="EN73" s="61">
        <v>2313164</v>
      </c>
      <c r="EO73" s="61">
        <v>0</v>
      </c>
      <c r="EP73" s="61">
        <v>390695</v>
      </c>
      <c r="EQ73" s="61">
        <v>1386</v>
      </c>
      <c r="ER73" s="61">
        <v>389309</v>
      </c>
      <c r="ES73" s="61">
        <v>389640</v>
      </c>
      <c r="ET73" s="61">
        <v>312492</v>
      </c>
      <c r="EU73" s="61">
        <v>702132</v>
      </c>
      <c r="EV73" s="61">
        <v>54827208</v>
      </c>
      <c r="EW73" s="61">
        <v>108200</v>
      </c>
      <c r="EX73" s="61">
        <v>0</v>
      </c>
      <c r="EY73" s="61">
        <v>331</v>
      </c>
    </row>
    <row r="74" spans="1:155" s="37" customFormat="1" x14ac:dyDescent="0.2">
      <c r="A74" s="105">
        <v>1127</v>
      </c>
      <c r="B74" s="49" t="s">
        <v>105</v>
      </c>
      <c r="C74" s="37">
        <v>3486133</v>
      </c>
      <c r="D74" s="37">
        <v>667</v>
      </c>
      <c r="E74" s="37">
        <v>674</v>
      </c>
      <c r="F74" s="37">
        <v>190</v>
      </c>
      <c r="G74" s="37">
        <v>3651058</v>
      </c>
      <c r="H74" s="37">
        <v>2495224</v>
      </c>
      <c r="I74" s="37">
        <v>9000</v>
      </c>
      <c r="J74" s="37">
        <v>1164834</v>
      </c>
      <c r="K74" s="37">
        <v>165276</v>
      </c>
      <c r="L74" s="37">
        <f t="shared" si="1"/>
        <v>1330110</v>
      </c>
      <c r="M74" s="47">
        <v>71714281</v>
      </c>
      <c r="N74" s="41">
        <v>0</v>
      </c>
      <c r="O74" s="41">
        <v>0</v>
      </c>
      <c r="P74" s="37">
        <v>3660058</v>
      </c>
      <c r="Q74" s="37">
        <v>674</v>
      </c>
      <c r="R74" s="37">
        <v>691</v>
      </c>
      <c r="S74" s="37">
        <v>194.37</v>
      </c>
      <c r="T74" s="37">
        <v>14096</v>
      </c>
      <c r="U74" s="37">
        <v>3900778</v>
      </c>
      <c r="V74" s="37">
        <v>2676560</v>
      </c>
      <c r="W74" s="37">
        <v>1224218</v>
      </c>
      <c r="X74" s="37">
        <v>1224217.8999999999</v>
      </c>
      <c r="Y74" s="37">
        <v>199639</v>
      </c>
      <c r="Z74" s="37">
        <v>1423856.9</v>
      </c>
      <c r="AA74" s="46">
        <v>75620541</v>
      </c>
      <c r="AB74" s="37">
        <v>0</v>
      </c>
      <c r="AC74" s="37">
        <v>0</v>
      </c>
      <c r="AD74" s="37">
        <v>3900778</v>
      </c>
      <c r="AE74" s="37">
        <v>691</v>
      </c>
      <c r="AF74" s="37">
        <v>703</v>
      </c>
      <c r="AG74" s="37">
        <v>200</v>
      </c>
      <c r="AH74" s="37">
        <v>0</v>
      </c>
      <c r="AI74" s="37">
        <v>0</v>
      </c>
      <c r="AJ74" s="37">
        <v>36639</v>
      </c>
      <c r="AK74" s="37">
        <v>0</v>
      </c>
      <c r="AL74" s="37">
        <v>0</v>
      </c>
      <c r="AM74" s="37">
        <v>0</v>
      </c>
      <c r="AN74" s="37">
        <v>36639</v>
      </c>
      <c r="AO74" s="37">
        <v>4145758</v>
      </c>
      <c r="AP74" s="37">
        <v>3040778</v>
      </c>
      <c r="AQ74" s="37">
        <v>0</v>
      </c>
      <c r="AR74" s="37">
        <v>1104980</v>
      </c>
      <c r="AS74" s="37">
        <v>1104980</v>
      </c>
      <c r="AT74" s="37">
        <v>258525</v>
      </c>
      <c r="AU74" s="37">
        <v>1363505</v>
      </c>
      <c r="AV74" s="45">
        <v>78503983</v>
      </c>
      <c r="AW74" s="37">
        <v>0</v>
      </c>
      <c r="AX74" s="37">
        <v>0</v>
      </c>
      <c r="AY74" s="37">
        <v>4145758</v>
      </c>
      <c r="AZ74" s="37">
        <v>703</v>
      </c>
      <c r="BA74" s="37">
        <v>702</v>
      </c>
      <c r="BB74" s="37">
        <v>206</v>
      </c>
      <c r="BC74" s="37">
        <v>0</v>
      </c>
      <c r="BD74" s="37">
        <v>0</v>
      </c>
      <c r="BE74" s="37">
        <v>4284474</v>
      </c>
      <c r="BF74" s="37">
        <v>0</v>
      </c>
      <c r="BG74" s="37">
        <v>0</v>
      </c>
      <c r="BH74" s="37">
        <v>0</v>
      </c>
      <c r="BI74" s="37">
        <v>0</v>
      </c>
      <c r="BJ74" s="37">
        <v>0</v>
      </c>
      <c r="BK74" s="37">
        <v>0</v>
      </c>
      <c r="BL74" s="37">
        <v>0</v>
      </c>
      <c r="BM74" s="37">
        <v>4284474</v>
      </c>
      <c r="BN74" s="37">
        <v>3561429</v>
      </c>
      <c r="BO74" s="37">
        <v>723045</v>
      </c>
      <c r="BP74" s="37">
        <v>729149</v>
      </c>
      <c r="BQ74" s="37">
        <v>601567</v>
      </c>
      <c r="BR74" s="37">
        <v>1330716</v>
      </c>
      <c r="BS74" s="45">
        <v>83256031</v>
      </c>
      <c r="BT74" s="37">
        <v>0</v>
      </c>
      <c r="BU74" s="37">
        <v>6104</v>
      </c>
      <c r="BV74" s="37">
        <v>4284474</v>
      </c>
      <c r="BW74" s="37">
        <v>702</v>
      </c>
      <c r="BX74" s="37">
        <v>704</v>
      </c>
      <c r="BY74" s="37">
        <v>206</v>
      </c>
      <c r="BZ74" s="37">
        <v>0</v>
      </c>
      <c r="CA74" s="37">
        <v>0</v>
      </c>
      <c r="CB74" s="37">
        <v>4441705</v>
      </c>
      <c r="CC74" s="37">
        <v>0</v>
      </c>
      <c r="CD74" s="37">
        <v>3768</v>
      </c>
      <c r="CE74" s="37">
        <v>0</v>
      </c>
      <c r="CF74" s="37">
        <v>0</v>
      </c>
      <c r="CG74" s="37">
        <v>0</v>
      </c>
      <c r="CH74" s="37">
        <v>0</v>
      </c>
      <c r="CI74" s="37">
        <v>3768</v>
      </c>
      <c r="CJ74" s="37">
        <v>4445473</v>
      </c>
      <c r="CK74" s="37">
        <v>3861720</v>
      </c>
      <c r="CL74" s="37">
        <v>0</v>
      </c>
      <c r="CM74" s="37">
        <v>583753</v>
      </c>
      <c r="CN74" s="37">
        <v>583753</v>
      </c>
      <c r="CO74" s="37">
        <v>600542</v>
      </c>
      <c r="CP74" s="37">
        <v>1184295</v>
      </c>
      <c r="CQ74" s="45">
        <v>93337159</v>
      </c>
      <c r="CR74" s="37">
        <v>0</v>
      </c>
      <c r="CS74" s="37">
        <v>0</v>
      </c>
      <c r="CT74" s="37">
        <v>4445473</v>
      </c>
      <c r="CU74" s="37">
        <v>704</v>
      </c>
      <c r="CV74" s="37">
        <v>706</v>
      </c>
      <c r="CW74" s="37">
        <v>208.88</v>
      </c>
      <c r="CX74" s="37">
        <v>0</v>
      </c>
      <c r="CY74" s="37">
        <v>0</v>
      </c>
      <c r="CZ74" s="37">
        <v>4605570</v>
      </c>
      <c r="DA74" s="37">
        <v>0</v>
      </c>
      <c r="DB74" s="37">
        <v>3380</v>
      </c>
      <c r="DC74" s="37">
        <v>0</v>
      </c>
      <c r="DD74" s="37">
        <v>0</v>
      </c>
      <c r="DE74" s="37">
        <v>0</v>
      </c>
      <c r="DF74" s="37">
        <v>3380</v>
      </c>
      <c r="DG74" s="37">
        <v>4608950</v>
      </c>
      <c r="DH74" s="37">
        <v>0</v>
      </c>
      <c r="DI74" s="37">
        <v>0</v>
      </c>
      <c r="DJ74" s="37">
        <v>0</v>
      </c>
      <c r="DK74" s="37">
        <v>4608950</v>
      </c>
      <c r="DL74" s="37">
        <v>4089168</v>
      </c>
      <c r="DM74" s="37">
        <v>0</v>
      </c>
      <c r="DN74" s="37">
        <v>519782</v>
      </c>
      <c r="DO74" s="37">
        <v>513258</v>
      </c>
      <c r="DP74" s="37">
        <v>651130</v>
      </c>
      <c r="DQ74" s="37">
        <v>1164388</v>
      </c>
      <c r="DR74" s="45">
        <v>104264858</v>
      </c>
      <c r="DS74" s="37">
        <v>6524</v>
      </c>
      <c r="DT74" s="37">
        <v>0</v>
      </c>
      <c r="DU74" s="61">
        <v>4602426</v>
      </c>
      <c r="DV74" s="61">
        <v>706</v>
      </c>
      <c r="DW74" s="61">
        <v>714</v>
      </c>
      <c r="DX74" s="61">
        <v>212.43</v>
      </c>
      <c r="DY74" s="61">
        <v>0</v>
      </c>
      <c r="DZ74" s="61">
        <v>0</v>
      </c>
      <c r="EA74" s="61">
        <v>0</v>
      </c>
      <c r="EB74" s="61">
        <v>4806255</v>
      </c>
      <c r="EC74" s="61">
        <v>4893</v>
      </c>
      <c r="ED74" s="61">
        <v>58343</v>
      </c>
      <c r="EE74" s="61">
        <v>0</v>
      </c>
      <c r="EF74" s="61">
        <v>0</v>
      </c>
      <c r="EG74" s="61">
        <v>0</v>
      </c>
      <c r="EH74" s="61">
        <v>63236</v>
      </c>
      <c r="EI74" s="61">
        <v>4869491</v>
      </c>
      <c r="EJ74" s="61">
        <v>0</v>
      </c>
      <c r="EK74" s="61">
        <v>0</v>
      </c>
      <c r="EL74" s="61">
        <v>0</v>
      </c>
      <c r="EM74" s="61">
        <v>4869491</v>
      </c>
      <c r="EN74" s="61">
        <v>4159684</v>
      </c>
      <c r="EO74" s="61">
        <v>0</v>
      </c>
      <c r="EP74" s="61">
        <v>709807</v>
      </c>
      <c r="EQ74" s="61">
        <v>3103</v>
      </c>
      <c r="ER74" s="61">
        <v>706704</v>
      </c>
      <c r="ES74" s="61">
        <v>720167</v>
      </c>
      <c r="ET74" s="61">
        <v>668716</v>
      </c>
      <c r="EU74" s="61">
        <v>1388883</v>
      </c>
      <c r="EV74" s="61">
        <v>112650427</v>
      </c>
      <c r="EW74" s="61">
        <v>251700</v>
      </c>
      <c r="EX74" s="61">
        <v>0</v>
      </c>
      <c r="EY74" s="61">
        <v>13463</v>
      </c>
    </row>
    <row r="75" spans="1:155" s="37" customFormat="1" x14ac:dyDescent="0.2">
      <c r="A75" s="105">
        <v>1134</v>
      </c>
      <c r="B75" s="49" t="s">
        <v>106</v>
      </c>
      <c r="C75" s="37">
        <v>6136941.0599999996</v>
      </c>
      <c r="D75" s="37">
        <v>1137</v>
      </c>
      <c r="E75" s="37">
        <v>1167</v>
      </c>
      <c r="F75" s="37">
        <v>190</v>
      </c>
      <c r="G75" s="37">
        <v>6520600.8300000001</v>
      </c>
      <c r="H75" s="37">
        <v>3228215</v>
      </c>
      <c r="I75" s="37">
        <v>0</v>
      </c>
      <c r="J75" s="37">
        <v>3202738</v>
      </c>
      <c r="K75" s="37">
        <v>262262</v>
      </c>
      <c r="L75" s="37">
        <f t="shared" si="1"/>
        <v>3465000</v>
      </c>
      <c r="M75" s="47">
        <v>196034440</v>
      </c>
      <c r="N75" s="41">
        <v>89647.830000000075</v>
      </c>
      <c r="O75" s="41">
        <v>0</v>
      </c>
      <c r="P75" s="37">
        <v>6430953</v>
      </c>
      <c r="Q75" s="37">
        <v>1169</v>
      </c>
      <c r="R75" s="37">
        <v>1187</v>
      </c>
      <c r="S75" s="37">
        <v>194.37</v>
      </c>
      <c r="T75" s="37">
        <v>94000</v>
      </c>
      <c r="U75" s="37">
        <v>6854689</v>
      </c>
      <c r="V75" s="37">
        <v>3548427</v>
      </c>
      <c r="W75" s="37">
        <v>3306262</v>
      </c>
      <c r="X75" s="37">
        <v>3303105</v>
      </c>
      <c r="Y75" s="37">
        <v>256895</v>
      </c>
      <c r="Z75" s="37">
        <v>3560000</v>
      </c>
      <c r="AA75" s="46">
        <v>209017481</v>
      </c>
      <c r="AB75" s="37">
        <v>3157</v>
      </c>
      <c r="AC75" s="37">
        <v>0</v>
      </c>
      <c r="AD75" s="37">
        <v>6851532</v>
      </c>
      <c r="AE75" s="37">
        <v>1187</v>
      </c>
      <c r="AF75" s="37">
        <v>1205</v>
      </c>
      <c r="AG75" s="37">
        <v>200</v>
      </c>
      <c r="AH75" s="37">
        <v>0</v>
      </c>
      <c r="AI75" s="37">
        <v>2368</v>
      </c>
      <c r="AJ75" s="37">
        <v>42437</v>
      </c>
      <c r="AK75" s="37">
        <v>0</v>
      </c>
      <c r="AL75" s="37">
        <v>0</v>
      </c>
      <c r="AM75" s="37">
        <v>0</v>
      </c>
      <c r="AN75" s="37">
        <v>42437</v>
      </c>
      <c r="AO75" s="37">
        <v>7241234</v>
      </c>
      <c r="AP75" s="37">
        <v>4099286</v>
      </c>
      <c r="AQ75" s="37">
        <v>0</v>
      </c>
      <c r="AR75" s="37">
        <v>3141948</v>
      </c>
      <c r="AS75" s="37">
        <v>3135000</v>
      </c>
      <c r="AT75" s="37">
        <v>357463</v>
      </c>
      <c r="AU75" s="37">
        <v>3492463</v>
      </c>
      <c r="AV75" s="45">
        <v>227790129</v>
      </c>
      <c r="AW75" s="37">
        <v>6948</v>
      </c>
      <c r="AX75" s="37">
        <v>0</v>
      </c>
      <c r="AY75" s="37">
        <v>7234286</v>
      </c>
      <c r="AZ75" s="37">
        <v>1205</v>
      </c>
      <c r="BA75" s="37">
        <v>1219</v>
      </c>
      <c r="BB75" s="37">
        <v>206</v>
      </c>
      <c r="BC75" s="37">
        <v>0</v>
      </c>
      <c r="BD75" s="37">
        <v>0</v>
      </c>
      <c r="BE75" s="37">
        <v>7569454</v>
      </c>
      <c r="BF75" s="37">
        <v>5211</v>
      </c>
      <c r="BG75" s="37">
        <v>79861</v>
      </c>
      <c r="BH75" s="37">
        <v>0</v>
      </c>
      <c r="BI75" s="37">
        <v>0</v>
      </c>
      <c r="BJ75" s="37">
        <v>0</v>
      </c>
      <c r="BK75" s="37">
        <v>0</v>
      </c>
      <c r="BL75" s="37">
        <v>79861</v>
      </c>
      <c r="BM75" s="37">
        <v>7654526</v>
      </c>
      <c r="BN75" s="37">
        <v>5181223</v>
      </c>
      <c r="BO75" s="37">
        <v>2473303</v>
      </c>
      <c r="BP75" s="37">
        <v>2473303</v>
      </c>
      <c r="BQ75" s="37">
        <v>515268</v>
      </c>
      <c r="BR75" s="37">
        <v>2988571</v>
      </c>
      <c r="BS75" s="45">
        <v>262643456</v>
      </c>
      <c r="BT75" s="37">
        <v>0</v>
      </c>
      <c r="BU75" s="37">
        <v>0</v>
      </c>
      <c r="BV75" s="37">
        <v>7654526</v>
      </c>
      <c r="BW75" s="37">
        <v>1219</v>
      </c>
      <c r="BX75" s="37">
        <v>1218</v>
      </c>
      <c r="BY75" s="37">
        <v>206</v>
      </c>
      <c r="BZ75" s="37">
        <v>0</v>
      </c>
      <c r="CA75" s="37">
        <v>0</v>
      </c>
      <c r="CB75" s="37">
        <v>7899156</v>
      </c>
      <c r="CC75" s="37">
        <v>0</v>
      </c>
      <c r="CD75" s="37">
        <v>120041</v>
      </c>
      <c r="CE75" s="37">
        <v>0</v>
      </c>
      <c r="CF75" s="37">
        <v>0</v>
      </c>
      <c r="CG75" s="37">
        <v>0</v>
      </c>
      <c r="CH75" s="37">
        <v>0</v>
      </c>
      <c r="CI75" s="37">
        <v>120041</v>
      </c>
      <c r="CJ75" s="37">
        <v>8019197</v>
      </c>
      <c r="CK75" s="37">
        <v>5267086</v>
      </c>
      <c r="CL75" s="37">
        <v>0</v>
      </c>
      <c r="CM75" s="37">
        <v>2752111</v>
      </c>
      <c r="CN75" s="37">
        <v>2742000</v>
      </c>
      <c r="CO75" s="37">
        <v>429670</v>
      </c>
      <c r="CP75" s="37">
        <v>3171670</v>
      </c>
      <c r="CQ75" s="45">
        <v>283307425</v>
      </c>
      <c r="CR75" s="37">
        <v>10111</v>
      </c>
      <c r="CS75" s="37">
        <v>0</v>
      </c>
      <c r="CT75" s="37">
        <v>8009086</v>
      </c>
      <c r="CU75" s="37">
        <v>1218</v>
      </c>
      <c r="CV75" s="37">
        <v>1197</v>
      </c>
      <c r="CW75" s="37">
        <v>208.88</v>
      </c>
      <c r="CX75" s="37">
        <v>0</v>
      </c>
      <c r="CY75" s="37">
        <v>0</v>
      </c>
      <c r="CZ75" s="37">
        <v>8121023</v>
      </c>
      <c r="DA75" s="37">
        <v>7583</v>
      </c>
      <c r="DB75" s="37">
        <v>54072</v>
      </c>
      <c r="DC75" s="37">
        <v>0</v>
      </c>
      <c r="DD75" s="37">
        <v>0</v>
      </c>
      <c r="DE75" s="37">
        <v>0</v>
      </c>
      <c r="DF75" s="37">
        <v>61655</v>
      </c>
      <c r="DG75" s="37">
        <v>8182678</v>
      </c>
      <c r="DH75" s="37">
        <v>108552</v>
      </c>
      <c r="DI75" s="37">
        <v>0</v>
      </c>
      <c r="DJ75" s="37">
        <v>108552</v>
      </c>
      <c r="DK75" s="37">
        <v>8291230</v>
      </c>
      <c r="DL75" s="37">
        <v>5407028</v>
      </c>
      <c r="DM75" s="37">
        <v>0</v>
      </c>
      <c r="DN75" s="37">
        <v>2884202</v>
      </c>
      <c r="DO75" s="37">
        <v>2884202</v>
      </c>
      <c r="DP75" s="37">
        <v>417869</v>
      </c>
      <c r="DQ75" s="37">
        <v>3302071</v>
      </c>
      <c r="DR75" s="45">
        <v>297771505</v>
      </c>
      <c r="DS75" s="37">
        <v>0</v>
      </c>
      <c r="DT75" s="37">
        <v>0</v>
      </c>
      <c r="DU75" s="61">
        <v>8182678</v>
      </c>
      <c r="DV75" s="61">
        <v>1197</v>
      </c>
      <c r="DW75" s="61">
        <v>1178</v>
      </c>
      <c r="DX75" s="61">
        <v>212.43</v>
      </c>
      <c r="DY75" s="61">
        <v>0</v>
      </c>
      <c r="DZ75" s="61">
        <v>0</v>
      </c>
      <c r="EA75" s="61">
        <v>0</v>
      </c>
      <c r="EB75" s="61">
        <v>8303039</v>
      </c>
      <c r="EC75" s="61">
        <v>0</v>
      </c>
      <c r="ED75" s="61">
        <v>146702</v>
      </c>
      <c r="EE75" s="61">
        <v>0</v>
      </c>
      <c r="EF75" s="61">
        <v>0</v>
      </c>
      <c r="EG75" s="61">
        <v>0</v>
      </c>
      <c r="EH75" s="61">
        <v>146702</v>
      </c>
      <c r="EI75" s="61">
        <v>8449741</v>
      </c>
      <c r="EJ75" s="61">
        <v>0</v>
      </c>
      <c r="EK75" s="61">
        <v>98678</v>
      </c>
      <c r="EL75" s="61">
        <v>98678</v>
      </c>
      <c r="EM75" s="61">
        <v>8548419</v>
      </c>
      <c r="EN75" s="61">
        <v>5339621</v>
      </c>
      <c r="EO75" s="61">
        <v>0</v>
      </c>
      <c r="EP75" s="61">
        <v>3208798</v>
      </c>
      <c r="EQ75" s="61">
        <v>3555</v>
      </c>
      <c r="ER75" s="61">
        <v>3205243</v>
      </c>
      <c r="ES75" s="61">
        <v>3205243</v>
      </c>
      <c r="ET75" s="61">
        <v>1166291</v>
      </c>
      <c r="EU75" s="61">
        <v>4371534</v>
      </c>
      <c r="EV75" s="61">
        <v>310280788</v>
      </c>
      <c r="EW75" s="61">
        <v>252300</v>
      </c>
      <c r="EX75" s="61">
        <v>0</v>
      </c>
      <c r="EY75" s="61">
        <v>0</v>
      </c>
    </row>
    <row r="76" spans="1:155" s="37" customFormat="1" x14ac:dyDescent="0.2">
      <c r="A76" s="105">
        <v>1141</v>
      </c>
      <c r="B76" s="49" t="s">
        <v>107</v>
      </c>
      <c r="C76" s="37">
        <v>8570367</v>
      </c>
      <c r="D76" s="37">
        <v>1624</v>
      </c>
      <c r="E76" s="37">
        <v>1673</v>
      </c>
      <c r="F76" s="37">
        <v>190</v>
      </c>
      <c r="G76" s="37">
        <v>9146826.3599999994</v>
      </c>
      <c r="H76" s="37">
        <v>4859052</v>
      </c>
      <c r="I76" s="37">
        <v>0</v>
      </c>
      <c r="J76" s="37">
        <v>4287239</v>
      </c>
      <c r="K76" s="37">
        <v>388600</v>
      </c>
      <c r="L76" s="37">
        <f t="shared" si="1"/>
        <v>4675839</v>
      </c>
      <c r="M76" s="47">
        <v>242017931</v>
      </c>
      <c r="N76" s="41">
        <v>535.35999999940395</v>
      </c>
      <c r="O76" s="41">
        <v>0</v>
      </c>
      <c r="P76" s="37">
        <v>9146291</v>
      </c>
      <c r="Q76" s="37">
        <v>1673</v>
      </c>
      <c r="R76" s="37">
        <v>1704</v>
      </c>
      <c r="S76" s="37">
        <v>194.37</v>
      </c>
      <c r="T76" s="37">
        <v>0</v>
      </c>
      <c r="U76" s="37">
        <v>9646974</v>
      </c>
      <c r="V76" s="37">
        <v>5793699</v>
      </c>
      <c r="W76" s="37">
        <v>3853275</v>
      </c>
      <c r="X76" s="37">
        <v>3853275</v>
      </c>
      <c r="Y76" s="37">
        <v>508751</v>
      </c>
      <c r="Z76" s="37">
        <v>4362026</v>
      </c>
      <c r="AA76" s="46">
        <v>249333905</v>
      </c>
      <c r="AB76" s="37">
        <v>0</v>
      </c>
      <c r="AC76" s="37">
        <v>0</v>
      </c>
      <c r="AD76" s="37">
        <v>9646974</v>
      </c>
      <c r="AE76" s="37">
        <v>1704</v>
      </c>
      <c r="AF76" s="37">
        <v>1719</v>
      </c>
      <c r="AG76" s="37">
        <v>200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v>10075695</v>
      </c>
      <c r="AP76" s="37">
        <v>6436044</v>
      </c>
      <c r="AQ76" s="37">
        <v>0</v>
      </c>
      <c r="AR76" s="37">
        <v>3639651</v>
      </c>
      <c r="AS76" s="37">
        <v>3651374</v>
      </c>
      <c r="AT76" s="37">
        <v>485241</v>
      </c>
      <c r="AU76" s="37">
        <v>4136615</v>
      </c>
      <c r="AV76" s="45">
        <v>266547017</v>
      </c>
      <c r="AW76" s="37">
        <v>0</v>
      </c>
      <c r="AX76" s="37">
        <v>11723</v>
      </c>
      <c r="AY76" s="37">
        <v>10075695</v>
      </c>
      <c r="AZ76" s="37">
        <v>1719</v>
      </c>
      <c r="BA76" s="37">
        <v>1735</v>
      </c>
      <c r="BB76" s="37">
        <v>206</v>
      </c>
      <c r="BC76" s="37">
        <v>0</v>
      </c>
      <c r="BD76" s="37">
        <v>0</v>
      </c>
      <c r="BE76" s="37">
        <v>10526887</v>
      </c>
      <c r="BF76" s="37">
        <v>0</v>
      </c>
      <c r="BG76" s="37">
        <v>-7845</v>
      </c>
      <c r="BH76" s="37">
        <v>0</v>
      </c>
      <c r="BI76" s="37">
        <v>0</v>
      </c>
      <c r="BJ76" s="37">
        <v>0</v>
      </c>
      <c r="BK76" s="37">
        <v>0</v>
      </c>
      <c r="BL76" s="37">
        <v>-7845</v>
      </c>
      <c r="BM76" s="37">
        <v>10519042</v>
      </c>
      <c r="BN76" s="37">
        <v>7862719</v>
      </c>
      <c r="BO76" s="37">
        <v>2656323</v>
      </c>
      <c r="BP76" s="37">
        <v>2656323</v>
      </c>
      <c r="BQ76" s="37">
        <v>588085</v>
      </c>
      <c r="BR76" s="37">
        <v>3244408</v>
      </c>
      <c r="BS76" s="45">
        <v>291819665</v>
      </c>
      <c r="BT76" s="37">
        <v>0</v>
      </c>
      <c r="BU76" s="37">
        <v>0</v>
      </c>
      <c r="BV76" s="37">
        <v>10519042</v>
      </c>
      <c r="BW76" s="37">
        <v>1735</v>
      </c>
      <c r="BX76" s="37">
        <v>1749</v>
      </c>
      <c r="BY76" s="37">
        <v>206</v>
      </c>
      <c r="BZ76" s="37">
        <v>0</v>
      </c>
      <c r="CA76" s="37">
        <v>0</v>
      </c>
      <c r="CB76" s="37">
        <v>10964219</v>
      </c>
      <c r="CC76" s="37">
        <v>0</v>
      </c>
      <c r="CD76" s="37">
        <v>802</v>
      </c>
      <c r="CE76" s="37">
        <v>0</v>
      </c>
      <c r="CF76" s="37">
        <v>0</v>
      </c>
      <c r="CG76" s="37">
        <v>0</v>
      </c>
      <c r="CH76" s="37">
        <v>0</v>
      </c>
      <c r="CI76" s="37">
        <v>802</v>
      </c>
      <c r="CJ76" s="37">
        <v>10965021</v>
      </c>
      <c r="CK76" s="37">
        <v>8146841</v>
      </c>
      <c r="CL76" s="37">
        <v>0</v>
      </c>
      <c r="CM76" s="37">
        <v>2818180</v>
      </c>
      <c r="CN76" s="37">
        <v>2824449</v>
      </c>
      <c r="CO76" s="37">
        <v>849801</v>
      </c>
      <c r="CP76" s="37">
        <v>3674250</v>
      </c>
      <c r="CQ76" s="45">
        <v>319474065</v>
      </c>
      <c r="CR76" s="37">
        <v>0</v>
      </c>
      <c r="CS76" s="37">
        <v>6269</v>
      </c>
      <c r="CT76" s="37">
        <v>10965021</v>
      </c>
      <c r="CU76" s="37">
        <v>1749</v>
      </c>
      <c r="CV76" s="37">
        <v>1756</v>
      </c>
      <c r="CW76" s="37">
        <v>208.88</v>
      </c>
      <c r="CX76" s="37">
        <v>0</v>
      </c>
      <c r="CY76" s="37">
        <v>0</v>
      </c>
      <c r="CZ76" s="37">
        <v>11375702</v>
      </c>
      <c r="DA76" s="37">
        <v>0</v>
      </c>
      <c r="DB76" s="37">
        <v>0</v>
      </c>
      <c r="DC76" s="37">
        <v>0</v>
      </c>
      <c r="DD76" s="37">
        <v>0</v>
      </c>
      <c r="DE76" s="37">
        <v>0</v>
      </c>
      <c r="DF76" s="37">
        <v>0</v>
      </c>
      <c r="DG76" s="37">
        <v>11375702</v>
      </c>
      <c r="DH76" s="37">
        <v>0</v>
      </c>
      <c r="DI76" s="37">
        <v>0</v>
      </c>
      <c r="DJ76" s="37">
        <v>0</v>
      </c>
      <c r="DK76" s="37">
        <v>11375702</v>
      </c>
      <c r="DL76" s="37">
        <v>8750489</v>
      </c>
      <c r="DM76" s="37">
        <v>0</v>
      </c>
      <c r="DN76" s="37">
        <v>2625213</v>
      </c>
      <c r="DO76" s="37">
        <v>2631691</v>
      </c>
      <c r="DP76" s="37">
        <v>887920</v>
      </c>
      <c r="DQ76" s="37">
        <v>3519611</v>
      </c>
      <c r="DR76" s="45">
        <v>338644655</v>
      </c>
      <c r="DS76" s="37">
        <v>0</v>
      </c>
      <c r="DT76" s="37">
        <v>6478</v>
      </c>
      <c r="DU76" s="61">
        <v>11375702</v>
      </c>
      <c r="DV76" s="61">
        <v>1756</v>
      </c>
      <c r="DW76" s="61">
        <v>1739</v>
      </c>
      <c r="DX76" s="61">
        <v>212.43</v>
      </c>
      <c r="DY76" s="61">
        <v>0</v>
      </c>
      <c r="DZ76" s="61">
        <v>0</v>
      </c>
      <c r="EA76" s="61">
        <v>0</v>
      </c>
      <c r="EB76" s="61">
        <v>11634988</v>
      </c>
      <c r="EC76" s="61">
        <v>0</v>
      </c>
      <c r="ED76" s="61">
        <v>25220</v>
      </c>
      <c r="EE76" s="61">
        <v>0</v>
      </c>
      <c r="EF76" s="61">
        <v>0</v>
      </c>
      <c r="EG76" s="61">
        <v>0</v>
      </c>
      <c r="EH76" s="61">
        <v>25220</v>
      </c>
      <c r="EI76" s="61">
        <v>11660208</v>
      </c>
      <c r="EJ76" s="61">
        <v>0</v>
      </c>
      <c r="EK76" s="61">
        <v>86978</v>
      </c>
      <c r="EL76" s="61">
        <v>86978</v>
      </c>
      <c r="EM76" s="61">
        <v>11747186</v>
      </c>
      <c r="EN76" s="61">
        <v>8954570</v>
      </c>
      <c r="EO76" s="61">
        <v>0</v>
      </c>
      <c r="EP76" s="61">
        <v>2792616</v>
      </c>
      <c r="EQ76" s="61">
        <v>12746</v>
      </c>
      <c r="ER76" s="61">
        <v>2779870</v>
      </c>
      <c r="ES76" s="61">
        <v>2779870</v>
      </c>
      <c r="ET76" s="61">
        <v>917945</v>
      </c>
      <c r="EU76" s="61">
        <v>3697815</v>
      </c>
      <c r="EV76" s="61">
        <v>367495427</v>
      </c>
      <c r="EW76" s="61">
        <v>1266700</v>
      </c>
      <c r="EX76" s="61">
        <v>0</v>
      </c>
      <c r="EY76" s="61">
        <v>0</v>
      </c>
    </row>
    <row r="77" spans="1:155" s="37" customFormat="1" x14ac:dyDescent="0.2">
      <c r="A77" s="105">
        <v>1155</v>
      </c>
      <c r="B77" s="49" t="s">
        <v>108</v>
      </c>
      <c r="C77" s="37">
        <v>4399410</v>
      </c>
      <c r="D77" s="37">
        <v>790</v>
      </c>
      <c r="E77" s="37">
        <v>804</v>
      </c>
      <c r="F77" s="37">
        <v>190</v>
      </c>
      <c r="G77" s="37">
        <v>4630236</v>
      </c>
      <c r="H77" s="37">
        <v>2574959</v>
      </c>
      <c r="I77" s="37">
        <v>0</v>
      </c>
      <c r="J77" s="37">
        <v>2055277</v>
      </c>
      <c r="K77" s="37">
        <v>0</v>
      </c>
      <c r="L77" s="37">
        <f t="shared" si="1"/>
        <v>2055277</v>
      </c>
      <c r="M77" s="47">
        <v>107857623</v>
      </c>
      <c r="N77" s="41">
        <v>0</v>
      </c>
      <c r="O77" s="41">
        <v>0</v>
      </c>
      <c r="P77" s="37">
        <v>4630236</v>
      </c>
      <c r="Q77" s="37">
        <v>804</v>
      </c>
      <c r="R77" s="37">
        <v>814</v>
      </c>
      <c r="S77" s="37">
        <v>194.37</v>
      </c>
      <c r="T77" s="37">
        <v>0</v>
      </c>
      <c r="U77" s="37">
        <v>4846043</v>
      </c>
      <c r="V77" s="37">
        <v>2798640</v>
      </c>
      <c r="W77" s="37">
        <v>2047403</v>
      </c>
      <c r="X77" s="37">
        <v>2047403</v>
      </c>
      <c r="Y77" s="37">
        <v>0</v>
      </c>
      <c r="Z77" s="37">
        <v>2047403</v>
      </c>
      <c r="AA77" s="46">
        <v>113367097</v>
      </c>
      <c r="AB77" s="37">
        <v>0</v>
      </c>
      <c r="AC77" s="37">
        <v>0</v>
      </c>
      <c r="AD77" s="37">
        <v>4846043</v>
      </c>
      <c r="AE77" s="37">
        <v>814</v>
      </c>
      <c r="AF77" s="37">
        <v>812</v>
      </c>
      <c r="AG77" s="37">
        <v>200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188</v>
      </c>
      <c r="AN77" s="37">
        <v>188</v>
      </c>
      <c r="AO77" s="37">
        <v>4996724</v>
      </c>
      <c r="AP77" s="37">
        <v>3069365</v>
      </c>
      <c r="AQ77" s="37">
        <v>0</v>
      </c>
      <c r="AR77" s="37">
        <v>1927359</v>
      </c>
      <c r="AS77" s="37">
        <v>1927359</v>
      </c>
      <c r="AT77" s="37">
        <v>0</v>
      </c>
      <c r="AU77" s="37">
        <v>1927359</v>
      </c>
      <c r="AV77" s="45">
        <v>119553477</v>
      </c>
      <c r="AW77" s="37">
        <v>0</v>
      </c>
      <c r="AX77" s="37">
        <v>0</v>
      </c>
      <c r="AY77" s="37">
        <v>4996724</v>
      </c>
      <c r="AZ77" s="37">
        <v>812</v>
      </c>
      <c r="BA77" s="37">
        <v>806</v>
      </c>
      <c r="BB77" s="37">
        <v>206</v>
      </c>
      <c r="BC77" s="37">
        <v>0</v>
      </c>
      <c r="BD77" s="37">
        <v>0</v>
      </c>
      <c r="BE77" s="37">
        <v>5125838</v>
      </c>
      <c r="BF77" s="37">
        <v>0</v>
      </c>
      <c r="BG77" s="37">
        <v>29446</v>
      </c>
      <c r="BH77" s="37">
        <v>0</v>
      </c>
      <c r="BI77" s="37">
        <v>0</v>
      </c>
      <c r="BJ77" s="37">
        <v>0</v>
      </c>
      <c r="BK77" s="37">
        <v>0</v>
      </c>
      <c r="BL77" s="37">
        <v>29446</v>
      </c>
      <c r="BM77" s="37">
        <v>5155284</v>
      </c>
      <c r="BN77" s="37">
        <v>3764164</v>
      </c>
      <c r="BO77" s="37">
        <v>1391120</v>
      </c>
      <c r="BP77" s="37">
        <v>1384760</v>
      </c>
      <c r="BQ77" s="37">
        <v>0</v>
      </c>
      <c r="BR77" s="37">
        <v>1384760</v>
      </c>
      <c r="BS77" s="45">
        <v>129054617</v>
      </c>
      <c r="BT77" s="37">
        <v>6360</v>
      </c>
      <c r="BU77" s="37">
        <v>0</v>
      </c>
      <c r="BV77" s="37">
        <v>5148924</v>
      </c>
      <c r="BW77" s="37">
        <v>806</v>
      </c>
      <c r="BX77" s="37">
        <v>793</v>
      </c>
      <c r="BY77" s="37">
        <v>206</v>
      </c>
      <c r="BZ77" s="37">
        <v>0</v>
      </c>
      <c r="CA77" s="37">
        <v>0</v>
      </c>
      <c r="CB77" s="37">
        <v>5229232</v>
      </c>
      <c r="CC77" s="37">
        <v>4770</v>
      </c>
      <c r="CD77" s="37">
        <v>-3131</v>
      </c>
      <c r="CE77" s="37">
        <v>0</v>
      </c>
      <c r="CF77" s="37">
        <v>0</v>
      </c>
      <c r="CG77" s="37">
        <v>0</v>
      </c>
      <c r="CH77" s="37">
        <v>1761</v>
      </c>
      <c r="CI77" s="37">
        <v>-1370</v>
      </c>
      <c r="CJ77" s="37">
        <v>5232632</v>
      </c>
      <c r="CK77" s="37">
        <v>3833889</v>
      </c>
      <c r="CL77" s="37">
        <v>0</v>
      </c>
      <c r="CM77" s="37">
        <v>1398743</v>
      </c>
      <c r="CN77" s="37">
        <v>1398743</v>
      </c>
      <c r="CO77" s="37">
        <v>0</v>
      </c>
      <c r="CP77" s="37">
        <v>1398743</v>
      </c>
      <c r="CQ77" s="45">
        <v>140830657</v>
      </c>
      <c r="CR77" s="37">
        <v>0</v>
      </c>
      <c r="CS77" s="37">
        <v>0</v>
      </c>
      <c r="CT77" s="37">
        <v>5232632</v>
      </c>
      <c r="CU77" s="37">
        <v>793</v>
      </c>
      <c r="CV77" s="37">
        <v>789</v>
      </c>
      <c r="CW77" s="37">
        <v>208.88</v>
      </c>
      <c r="CX77" s="37">
        <v>0</v>
      </c>
      <c r="CY77" s="37">
        <v>0</v>
      </c>
      <c r="CZ77" s="37">
        <v>5371046</v>
      </c>
      <c r="DA77" s="37">
        <v>0</v>
      </c>
      <c r="DB77" s="37">
        <v>0</v>
      </c>
      <c r="DC77" s="37">
        <v>0</v>
      </c>
      <c r="DD77" s="37">
        <v>0</v>
      </c>
      <c r="DE77" s="37">
        <v>0</v>
      </c>
      <c r="DF77" s="37">
        <v>0</v>
      </c>
      <c r="DG77" s="37">
        <v>5371046</v>
      </c>
      <c r="DH77" s="37">
        <v>20422</v>
      </c>
      <c r="DI77" s="37">
        <v>0</v>
      </c>
      <c r="DJ77" s="37">
        <v>20422</v>
      </c>
      <c r="DK77" s="37">
        <v>5391468</v>
      </c>
      <c r="DL77" s="37">
        <v>3791750</v>
      </c>
      <c r="DM77" s="37">
        <v>0</v>
      </c>
      <c r="DN77" s="37">
        <v>1599718</v>
      </c>
      <c r="DO77" s="37">
        <v>1599718</v>
      </c>
      <c r="DP77" s="37">
        <v>328000</v>
      </c>
      <c r="DQ77" s="37">
        <v>1927718</v>
      </c>
      <c r="DR77" s="45">
        <v>155536493</v>
      </c>
      <c r="DS77" s="37">
        <v>0</v>
      </c>
      <c r="DT77" s="37">
        <v>0</v>
      </c>
      <c r="DU77" s="61">
        <v>5371046</v>
      </c>
      <c r="DV77" s="61">
        <v>789</v>
      </c>
      <c r="DW77" s="61">
        <v>774</v>
      </c>
      <c r="DX77" s="61">
        <v>212.43</v>
      </c>
      <c r="DY77" s="61">
        <v>0</v>
      </c>
      <c r="DZ77" s="61">
        <v>0</v>
      </c>
      <c r="EA77" s="61">
        <v>0</v>
      </c>
      <c r="EB77" s="61">
        <v>5433356</v>
      </c>
      <c r="EC77" s="61">
        <v>0</v>
      </c>
      <c r="ED77" s="61">
        <v>0</v>
      </c>
      <c r="EE77" s="61">
        <v>0</v>
      </c>
      <c r="EF77" s="61">
        <v>0</v>
      </c>
      <c r="EG77" s="61">
        <v>0</v>
      </c>
      <c r="EH77" s="61">
        <v>0</v>
      </c>
      <c r="EI77" s="61">
        <v>5433356</v>
      </c>
      <c r="EJ77" s="61">
        <v>0</v>
      </c>
      <c r="EK77" s="61">
        <v>77218</v>
      </c>
      <c r="EL77" s="61">
        <v>77218</v>
      </c>
      <c r="EM77" s="61">
        <v>5510574</v>
      </c>
      <c r="EN77" s="61">
        <v>4090001</v>
      </c>
      <c r="EO77" s="61">
        <v>0</v>
      </c>
      <c r="EP77" s="61">
        <v>1420573</v>
      </c>
      <c r="EQ77" s="61">
        <v>1395</v>
      </c>
      <c r="ER77" s="61">
        <v>1419178</v>
      </c>
      <c r="ES77" s="61">
        <v>1419178</v>
      </c>
      <c r="ET77" s="61">
        <v>413322</v>
      </c>
      <c r="EU77" s="61">
        <v>1832500</v>
      </c>
      <c r="EV77" s="61">
        <v>173049625</v>
      </c>
      <c r="EW77" s="61">
        <v>131700</v>
      </c>
      <c r="EX77" s="61">
        <v>0</v>
      </c>
      <c r="EY77" s="61">
        <v>0</v>
      </c>
    </row>
    <row r="78" spans="1:155" s="37" customFormat="1" x14ac:dyDescent="0.2">
      <c r="A78" s="105">
        <v>1162</v>
      </c>
      <c r="B78" s="49" t="s">
        <v>109</v>
      </c>
      <c r="C78" s="37">
        <v>6764455</v>
      </c>
      <c r="D78" s="37">
        <v>1252</v>
      </c>
      <c r="E78" s="37">
        <v>1250</v>
      </c>
      <c r="F78" s="37">
        <v>190</v>
      </c>
      <c r="G78" s="37">
        <v>6991250</v>
      </c>
      <c r="H78" s="37">
        <v>4774473</v>
      </c>
      <c r="I78" s="37">
        <v>0</v>
      </c>
      <c r="J78" s="37">
        <v>2204277</v>
      </c>
      <c r="K78" s="37">
        <v>217500</v>
      </c>
      <c r="L78" s="37">
        <f t="shared" si="1"/>
        <v>2421777</v>
      </c>
      <c r="M78" s="47">
        <v>129051381</v>
      </c>
      <c r="N78" s="41">
        <v>12500</v>
      </c>
      <c r="O78" s="41">
        <v>0</v>
      </c>
      <c r="P78" s="37">
        <v>6978750</v>
      </c>
      <c r="Q78" s="37">
        <v>1250</v>
      </c>
      <c r="R78" s="37">
        <v>1252</v>
      </c>
      <c r="S78" s="37">
        <v>194.37</v>
      </c>
      <c r="T78" s="37">
        <v>0</v>
      </c>
      <c r="U78" s="37">
        <v>7233267</v>
      </c>
      <c r="V78" s="37">
        <v>4987227</v>
      </c>
      <c r="W78" s="37">
        <v>2246040</v>
      </c>
      <c r="X78" s="37">
        <v>2246040</v>
      </c>
      <c r="Y78" s="37">
        <v>210762</v>
      </c>
      <c r="Z78" s="37">
        <v>2456802</v>
      </c>
      <c r="AA78" s="46">
        <v>140412019</v>
      </c>
      <c r="AB78" s="37">
        <v>0</v>
      </c>
      <c r="AC78" s="37">
        <v>0</v>
      </c>
      <c r="AD78" s="37">
        <v>7233267</v>
      </c>
      <c r="AE78" s="37">
        <v>1252</v>
      </c>
      <c r="AF78" s="37">
        <v>1249</v>
      </c>
      <c r="AG78" s="37">
        <v>200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v>7465735</v>
      </c>
      <c r="AP78" s="37">
        <v>5347897</v>
      </c>
      <c r="AQ78" s="37">
        <v>0</v>
      </c>
      <c r="AR78" s="37">
        <v>2117838</v>
      </c>
      <c r="AS78" s="37">
        <v>2117838</v>
      </c>
      <c r="AT78" s="37">
        <v>210000</v>
      </c>
      <c r="AU78" s="37">
        <v>2327838</v>
      </c>
      <c r="AV78" s="45">
        <v>149856775</v>
      </c>
      <c r="AW78" s="37">
        <v>0</v>
      </c>
      <c r="AX78" s="37">
        <v>0</v>
      </c>
      <c r="AY78" s="37">
        <v>7465735</v>
      </c>
      <c r="AZ78" s="37">
        <v>1249</v>
      </c>
      <c r="BA78" s="37">
        <v>1251</v>
      </c>
      <c r="BB78" s="37">
        <v>206</v>
      </c>
      <c r="BC78" s="37">
        <v>0</v>
      </c>
      <c r="BD78" s="37">
        <v>0</v>
      </c>
      <c r="BE78" s="37">
        <v>7735396</v>
      </c>
      <c r="BF78" s="37">
        <v>0</v>
      </c>
      <c r="BG78" s="37">
        <v>-6560</v>
      </c>
      <c r="BH78" s="37">
        <v>0</v>
      </c>
      <c r="BI78" s="37">
        <v>0</v>
      </c>
      <c r="BJ78" s="37">
        <v>0</v>
      </c>
      <c r="BK78" s="37">
        <v>0</v>
      </c>
      <c r="BL78" s="37">
        <v>-6560</v>
      </c>
      <c r="BM78" s="37">
        <v>7728836</v>
      </c>
      <c r="BN78" s="37">
        <v>6199440</v>
      </c>
      <c r="BO78" s="37">
        <v>1529396</v>
      </c>
      <c r="BP78" s="37">
        <v>1529396</v>
      </c>
      <c r="BQ78" s="37">
        <v>567960</v>
      </c>
      <c r="BR78" s="37">
        <v>2097356</v>
      </c>
      <c r="BS78" s="45">
        <v>161100374</v>
      </c>
      <c r="BT78" s="37">
        <v>0</v>
      </c>
      <c r="BU78" s="37">
        <v>0</v>
      </c>
      <c r="BV78" s="37">
        <v>7728836</v>
      </c>
      <c r="BW78" s="37">
        <v>1251</v>
      </c>
      <c r="BX78" s="37">
        <v>1246</v>
      </c>
      <c r="BY78" s="37">
        <v>206</v>
      </c>
      <c r="BZ78" s="37">
        <v>0</v>
      </c>
      <c r="CA78" s="37">
        <v>0</v>
      </c>
      <c r="CB78" s="37">
        <v>7954626</v>
      </c>
      <c r="CC78" s="37">
        <v>0</v>
      </c>
      <c r="CD78" s="37">
        <v>0</v>
      </c>
      <c r="CE78" s="37">
        <v>0</v>
      </c>
      <c r="CF78" s="37">
        <v>0</v>
      </c>
      <c r="CG78" s="37">
        <v>0</v>
      </c>
      <c r="CH78" s="37">
        <v>0</v>
      </c>
      <c r="CI78" s="37">
        <v>0</v>
      </c>
      <c r="CJ78" s="37">
        <v>7954626</v>
      </c>
      <c r="CK78" s="37">
        <v>6629800</v>
      </c>
      <c r="CL78" s="37">
        <v>0</v>
      </c>
      <c r="CM78" s="37">
        <v>1324826</v>
      </c>
      <c r="CN78" s="37">
        <v>1324826</v>
      </c>
      <c r="CO78" s="37">
        <v>512300</v>
      </c>
      <c r="CP78" s="37">
        <v>1837126</v>
      </c>
      <c r="CQ78" s="45">
        <v>172039810</v>
      </c>
      <c r="CR78" s="37">
        <v>0</v>
      </c>
      <c r="CS78" s="37">
        <v>0</v>
      </c>
      <c r="CT78" s="37">
        <v>7954626</v>
      </c>
      <c r="CU78" s="37">
        <v>1246</v>
      </c>
      <c r="CV78" s="37">
        <v>1230</v>
      </c>
      <c r="CW78" s="37">
        <v>208.88</v>
      </c>
      <c r="CX78" s="37">
        <v>0</v>
      </c>
      <c r="CY78" s="37">
        <v>0</v>
      </c>
      <c r="CZ78" s="37">
        <v>8109402</v>
      </c>
      <c r="DA78" s="37">
        <v>0</v>
      </c>
      <c r="DB78" s="37">
        <v>0</v>
      </c>
      <c r="DC78" s="37">
        <v>0</v>
      </c>
      <c r="DD78" s="37">
        <v>0</v>
      </c>
      <c r="DE78" s="37">
        <v>0</v>
      </c>
      <c r="DF78" s="37">
        <v>0</v>
      </c>
      <c r="DG78" s="37">
        <v>8109402</v>
      </c>
      <c r="DH78" s="37">
        <v>79116</v>
      </c>
      <c r="DI78" s="37">
        <v>0</v>
      </c>
      <c r="DJ78" s="37">
        <v>79116</v>
      </c>
      <c r="DK78" s="37">
        <v>8188518</v>
      </c>
      <c r="DL78" s="37">
        <v>6641746</v>
      </c>
      <c r="DM78" s="37">
        <v>0</v>
      </c>
      <c r="DN78" s="37">
        <v>1546772</v>
      </c>
      <c r="DO78" s="37">
        <v>1546772</v>
      </c>
      <c r="DP78" s="37">
        <v>515000</v>
      </c>
      <c r="DQ78" s="37">
        <v>2061772</v>
      </c>
      <c r="DR78" s="45">
        <v>185651976</v>
      </c>
      <c r="DS78" s="37">
        <v>0</v>
      </c>
      <c r="DT78" s="37">
        <v>0</v>
      </c>
      <c r="DU78" s="61">
        <v>8109402</v>
      </c>
      <c r="DV78" s="61">
        <v>1230</v>
      </c>
      <c r="DW78" s="61">
        <v>1196</v>
      </c>
      <c r="DX78" s="61">
        <v>212.43</v>
      </c>
      <c r="DY78" s="61">
        <v>0</v>
      </c>
      <c r="DZ78" s="61">
        <v>0</v>
      </c>
      <c r="EA78" s="61">
        <v>0</v>
      </c>
      <c r="EB78" s="61">
        <v>8139306</v>
      </c>
      <c r="EC78" s="61">
        <v>0</v>
      </c>
      <c r="ED78" s="61">
        <v>0</v>
      </c>
      <c r="EE78" s="61">
        <v>0</v>
      </c>
      <c r="EF78" s="61">
        <v>0</v>
      </c>
      <c r="EG78" s="61">
        <v>0</v>
      </c>
      <c r="EH78" s="61">
        <v>0</v>
      </c>
      <c r="EI78" s="61">
        <v>8139306</v>
      </c>
      <c r="EJ78" s="61">
        <v>0</v>
      </c>
      <c r="EK78" s="61">
        <v>176941</v>
      </c>
      <c r="EL78" s="61">
        <v>176941</v>
      </c>
      <c r="EM78" s="61">
        <v>8316247</v>
      </c>
      <c r="EN78" s="61">
        <v>6797590</v>
      </c>
      <c r="EO78" s="61">
        <v>0</v>
      </c>
      <c r="EP78" s="61">
        <v>1518657</v>
      </c>
      <c r="EQ78" s="61">
        <v>9002</v>
      </c>
      <c r="ER78" s="61">
        <v>1509655</v>
      </c>
      <c r="ES78" s="61">
        <v>1509655</v>
      </c>
      <c r="ET78" s="61">
        <v>714000</v>
      </c>
      <c r="EU78" s="61">
        <v>2223655</v>
      </c>
      <c r="EV78" s="61">
        <v>198802996</v>
      </c>
      <c r="EW78" s="61">
        <v>804800</v>
      </c>
      <c r="EX78" s="61">
        <v>0</v>
      </c>
      <c r="EY78" s="61">
        <v>0</v>
      </c>
    </row>
    <row r="79" spans="1:155" s="37" customFormat="1" x14ac:dyDescent="0.2">
      <c r="A79" s="105">
        <v>1169</v>
      </c>
      <c r="B79" s="49" t="s">
        <v>110</v>
      </c>
      <c r="C79" s="37">
        <v>4629271</v>
      </c>
      <c r="D79" s="37">
        <v>927</v>
      </c>
      <c r="E79" s="37">
        <v>910</v>
      </c>
      <c r="F79" s="37">
        <v>190</v>
      </c>
      <c r="G79" s="37">
        <v>4717440</v>
      </c>
      <c r="H79" s="37">
        <v>2267717</v>
      </c>
      <c r="I79" s="37">
        <v>0</v>
      </c>
      <c r="J79" s="37">
        <v>2449723</v>
      </c>
      <c r="K79" s="37">
        <v>27000</v>
      </c>
      <c r="L79" s="37">
        <f t="shared" si="1"/>
        <v>2476723</v>
      </c>
      <c r="M79" s="47">
        <v>154495126</v>
      </c>
      <c r="N79" s="41">
        <v>0</v>
      </c>
      <c r="O79" s="41">
        <v>0</v>
      </c>
      <c r="P79" s="37">
        <v>4717440</v>
      </c>
      <c r="Q79" s="37">
        <v>910</v>
      </c>
      <c r="R79" s="37">
        <v>904</v>
      </c>
      <c r="S79" s="37">
        <v>194.37</v>
      </c>
      <c r="T79" s="37">
        <v>0</v>
      </c>
      <c r="U79" s="37">
        <v>4862046</v>
      </c>
      <c r="V79" s="37">
        <v>2484551</v>
      </c>
      <c r="W79" s="37">
        <v>2377495</v>
      </c>
      <c r="X79" s="37">
        <v>2377495</v>
      </c>
      <c r="Y79" s="37">
        <v>26000</v>
      </c>
      <c r="Z79" s="37">
        <v>2403495</v>
      </c>
      <c r="AA79" s="46">
        <v>161354213</v>
      </c>
      <c r="AB79" s="37">
        <v>0</v>
      </c>
      <c r="AC79" s="37">
        <v>0</v>
      </c>
      <c r="AD79" s="37">
        <v>4862046</v>
      </c>
      <c r="AE79" s="37">
        <v>904</v>
      </c>
      <c r="AF79" s="37">
        <v>899</v>
      </c>
      <c r="AG79" s="37">
        <v>200</v>
      </c>
      <c r="AH79" s="37">
        <v>0</v>
      </c>
      <c r="AI79" s="37">
        <v>0</v>
      </c>
      <c r="AJ79" s="37">
        <v>0</v>
      </c>
      <c r="AK79" s="37">
        <v>0</v>
      </c>
      <c r="AL79" s="37">
        <v>0</v>
      </c>
      <c r="AM79" s="37">
        <v>0</v>
      </c>
      <c r="AN79" s="37">
        <v>0</v>
      </c>
      <c r="AO79" s="37">
        <v>5014955</v>
      </c>
      <c r="AP79" s="37">
        <v>2733968</v>
      </c>
      <c r="AQ79" s="37">
        <v>0</v>
      </c>
      <c r="AR79" s="37">
        <v>2280987</v>
      </c>
      <c r="AS79" s="37">
        <v>2275527</v>
      </c>
      <c r="AT79" s="37">
        <v>25000</v>
      </c>
      <c r="AU79" s="37">
        <v>2300527</v>
      </c>
      <c r="AV79" s="45">
        <v>170815686</v>
      </c>
      <c r="AW79" s="37">
        <v>5460</v>
      </c>
      <c r="AX79" s="37">
        <v>0</v>
      </c>
      <c r="AY79" s="37">
        <v>5009495</v>
      </c>
      <c r="AZ79" s="37">
        <v>899</v>
      </c>
      <c r="BA79" s="37">
        <v>901</v>
      </c>
      <c r="BB79" s="37">
        <v>206</v>
      </c>
      <c r="BC79" s="37">
        <v>0</v>
      </c>
      <c r="BD79" s="37">
        <v>0</v>
      </c>
      <c r="BE79" s="37">
        <v>5206248</v>
      </c>
      <c r="BF79" s="37">
        <v>4095</v>
      </c>
      <c r="BG79" s="37">
        <v>15600</v>
      </c>
      <c r="BH79" s="37">
        <v>0</v>
      </c>
      <c r="BI79" s="37">
        <v>0</v>
      </c>
      <c r="BJ79" s="37">
        <v>0</v>
      </c>
      <c r="BK79" s="37">
        <v>0</v>
      </c>
      <c r="BL79" s="37">
        <v>15600</v>
      </c>
      <c r="BM79" s="37">
        <v>5225943</v>
      </c>
      <c r="BN79" s="37">
        <v>3582553</v>
      </c>
      <c r="BO79" s="37">
        <v>1643390</v>
      </c>
      <c r="BP79" s="37">
        <v>1643390</v>
      </c>
      <c r="BQ79" s="37">
        <v>24000</v>
      </c>
      <c r="BR79" s="37">
        <v>1667390</v>
      </c>
      <c r="BS79" s="45">
        <v>178899515</v>
      </c>
      <c r="BT79" s="37">
        <v>0</v>
      </c>
      <c r="BU79" s="37">
        <v>0</v>
      </c>
      <c r="BV79" s="37">
        <v>5225943</v>
      </c>
      <c r="BW79" s="37">
        <v>901</v>
      </c>
      <c r="BX79" s="37">
        <v>891</v>
      </c>
      <c r="BY79" s="37">
        <v>206</v>
      </c>
      <c r="BZ79" s="37">
        <v>0</v>
      </c>
      <c r="CA79" s="37">
        <v>0</v>
      </c>
      <c r="CB79" s="37">
        <v>5351489</v>
      </c>
      <c r="CC79" s="37">
        <v>0</v>
      </c>
      <c r="CD79" s="37">
        <v>-135</v>
      </c>
      <c r="CE79" s="37">
        <v>0</v>
      </c>
      <c r="CF79" s="37">
        <v>0</v>
      </c>
      <c r="CG79" s="37">
        <v>0</v>
      </c>
      <c r="CH79" s="37">
        <v>0</v>
      </c>
      <c r="CI79" s="37">
        <v>-135</v>
      </c>
      <c r="CJ79" s="37">
        <v>5351354</v>
      </c>
      <c r="CK79" s="37">
        <v>3863862</v>
      </c>
      <c r="CL79" s="37">
        <v>0</v>
      </c>
      <c r="CM79" s="37">
        <v>1487492</v>
      </c>
      <c r="CN79" s="37">
        <v>1481485</v>
      </c>
      <c r="CO79" s="37">
        <v>23000</v>
      </c>
      <c r="CP79" s="37">
        <v>1504485</v>
      </c>
      <c r="CQ79" s="45">
        <v>199240771</v>
      </c>
      <c r="CR79" s="37">
        <v>6007</v>
      </c>
      <c r="CS79" s="37">
        <v>0</v>
      </c>
      <c r="CT79" s="37">
        <v>5345347</v>
      </c>
      <c r="CU79" s="37">
        <v>891</v>
      </c>
      <c r="CV79" s="37">
        <v>866</v>
      </c>
      <c r="CW79" s="37">
        <v>208.88</v>
      </c>
      <c r="CX79" s="37">
        <v>0</v>
      </c>
      <c r="CY79" s="37">
        <v>0</v>
      </c>
      <c r="CZ79" s="37">
        <v>5376258</v>
      </c>
      <c r="DA79" s="37">
        <v>4505</v>
      </c>
      <c r="DB79" s="37">
        <v>0</v>
      </c>
      <c r="DC79" s="37">
        <v>0</v>
      </c>
      <c r="DD79" s="37">
        <v>0</v>
      </c>
      <c r="DE79" s="37">
        <v>0</v>
      </c>
      <c r="DF79" s="37">
        <v>4505</v>
      </c>
      <c r="DG79" s="37">
        <v>5380763</v>
      </c>
      <c r="DH79" s="37">
        <v>117955</v>
      </c>
      <c r="DI79" s="37">
        <v>0</v>
      </c>
      <c r="DJ79" s="37">
        <v>117955</v>
      </c>
      <c r="DK79" s="37">
        <v>5498718</v>
      </c>
      <c r="DL79" s="37">
        <v>3768267</v>
      </c>
      <c r="DM79" s="37">
        <v>0</v>
      </c>
      <c r="DN79" s="37">
        <v>1730451</v>
      </c>
      <c r="DO79" s="37">
        <v>1730451</v>
      </c>
      <c r="DP79" s="37">
        <v>22000</v>
      </c>
      <c r="DQ79" s="37">
        <v>1752451</v>
      </c>
      <c r="DR79" s="45">
        <v>223770653</v>
      </c>
      <c r="DS79" s="37">
        <v>0</v>
      </c>
      <c r="DT79" s="37">
        <v>0</v>
      </c>
      <c r="DU79" s="61">
        <v>5380763</v>
      </c>
      <c r="DV79" s="61">
        <v>866</v>
      </c>
      <c r="DW79" s="61">
        <v>828</v>
      </c>
      <c r="DX79" s="61">
        <v>212.43</v>
      </c>
      <c r="DY79" s="61">
        <v>0</v>
      </c>
      <c r="DZ79" s="61">
        <v>0</v>
      </c>
      <c r="EA79" s="61">
        <v>0</v>
      </c>
      <c r="EB79" s="61">
        <v>5320546</v>
      </c>
      <c r="EC79" s="61">
        <v>0</v>
      </c>
      <c r="ED79" s="61">
        <v>0</v>
      </c>
      <c r="EE79" s="61">
        <v>0</v>
      </c>
      <c r="EF79" s="61">
        <v>0</v>
      </c>
      <c r="EG79" s="61">
        <v>0</v>
      </c>
      <c r="EH79" s="61">
        <v>0</v>
      </c>
      <c r="EI79" s="61">
        <v>5320546</v>
      </c>
      <c r="EJ79" s="61">
        <v>0</v>
      </c>
      <c r="EK79" s="61">
        <v>186348</v>
      </c>
      <c r="EL79" s="61">
        <v>186348</v>
      </c>
      <c r="EM79" s="61">
        <v>5506894</v>
      </c>
      <c r="EN79" s="61">
        <v>3604659</v>
      </c>
      <c r="EO79" s="61">
        <v>0</v>
      </c>
      <c r="EP79" s="61">
        <v>1902235</v>
      </c>
      <c r="EQ79" s="61">
        <v>3875</v>
      </c>
      <c r="ER79" s="61">
        <v>1898360</v>
      </c>
      <c r="ES79" s="61">
        <v>1898360</v>
      </c>
      <c r="ET79" s="61">
        <v>216000</v>
      </c>
      <c r="EU79" s="61">
        <v>2114360</v>
      </c>
      <c r="EV79" s="61">
        <v>255446792</v>
      </c>
      <c r="EW79" s="61">
        <v>468100</v>
      </c>
      <c r="EX79" s="61">
        <v>0</v>
      </c>
      <c r="EY79" s="61">
        <v>0</v>
      </c>
    </row>
    <row r="80" spans="1:155" s="37" customFormat="1" x14ac:dyDescent="0.2">
      <c r="A80" s="105">
        <v>1176</v>
      </c>
      <c r="B80" s="49" t="s">
        <v>111</v>
      </c>
      <c r="C80" s="37">
        <v>3976903</v>
      </c>
      <c r="D80" s="37">
        <v>810</v>
      </c>
      <c r="E80" s="37">
        <v>819</v>
      </c>
      <c r="F80" s="37">
        <v>190</v>
      </c>
      <c r="G80" s="37">
        <v>4176900</v>
      </c>
      <c r="H80" s="37">
        <v>2851343</v>
      </c>
      <c r="I80" s="37">
        <v>0</v>
      </c>
      <c r="J80" s="37">
        <v>1315357</v>
      </c>
      <c r="K80" s="37">
        <v>215200</v>
      </c>
      <c r="L80" s="37">
        <f t="shared" si="1"/>
        <v>1530557</v>
      </c>
      <c r="M80" s="47">
        <v>89052770</v>
      </c>
      <c r="N80" s="41">
        <v>10200</v>
      </c>
      <c r="O80" s="41">
        <v>0</v>
      </c>
      <c r="P80" s="37">
        <v>4166700</v>
      </c>
      <c r="Q80" s="37">
        <v>819</v>
      </c>
      <c r="R80" s="37">
        <v>830</v>
      </c>
      <c r="S80" s="37">
        <v>194.37</v>
      </c>
      <c r="T80" s="37">
        <v>0</v>
      </c>
      <c r="U80" s="37">
        <v>4383994</v>
      </c>
      <c r="V80" s="37">
        <v>3063156</v>
      </c>
      <c r="W80" s="37">
        <v>1320838</v>
      </c>
      <c r="X80" s="37">
        <v>1320838</v>
      </c>
      <c r="Y80" s="37">
        <v>225936</v>
      </c>
      <c r="Z80" s="37">
        <v>1546774</v>
      </c>
      <c r="AA80" s="46">
        <v>95898832</v>
      </c>
      <c r="AB80" s="37">
        <v>0</v>
      </c>
      <c r="AC80" s="37">
        <v>0</v>
      </c>
      <c r="AD80" s="37">
        <v>4383994</v>
      </c>
      <c r="AE80" s="37">
        <v>830</v>
      </c>
      <c r="AF80" s="37">
        <v>839</v>
      </c>
      <c r="AG80" s="37">
        <v>200</v>
      </c>
      <c r="AH80" s="37">
        <v>0</v>
      </c>
      <c r="AI80" s="37">
        <v>0</v>
      </c>
      <c r="AJ80" s="37">
        <v>0</v>
      </c>
      <c r="AK80" s="37">
        <v>0</v>
      </c>
      <c r="AL80" s="37">
        <v>0</v>
      </c>
      <c r="AM80" s="37">
        <v>0</v>
      </c>
      <c r="AN80" s="37">
        <v>0</v>
      </c>
      <c r="AO80" s="37">
        <v>4599331</v>
      </c>
      <c r="AP80" s="37">
        <v>3418392</v>
      </c>
      <c r="AQ80" s="37">
        <v>0</v>
      </c>
      <c r="AR80" s="37">
        <v>1180939</v>
      </c>
      <c r="AS80" s="37">
        <v>1180939</v>
      </c>
      <c r="AT80" s="37">
        <v>129222</v>
      </c>
      <c r="AU80" s="37">
        <v>1310161</v>
      </c>
      <c r="AV80" s="45">
        <v>104536607</v>
      </c>
      <c r="AW80" s="37">
        <v>0</v>
      </c>
      <c r="AX80" s="37">
        <v>0</v>
      </c>
      <c r="AY80" s="37">
        <v>4599331</v>
      </c>
      <c r="AZ80" s="37">
        <v>839</v>
      </c>
      <c r="BA80" s="37">
        <v>850</v>
      </c>
      <c r="BB80" s="37">
        <v>206</v>
      </c>
      <c r="BC80" s="37">
        <v>0</v>
      </c>
      <c r="BD80" s="37">
        <v>0</v>
      </c>
      <c r="BE80" s="37">
        <v>4834732</v>
      </c>
      <c r="BF80" s="37">
        <v>0</v>
      </c>
      <c r="BG80" s="37">
        <v>0</v>
      </c>
      <c r="BH80" s="37">
        <v>0</v>
      </c>
      <c r="BI80" s="37">
        <v>0</v>
      </c>
      <c r="BJ80" s="37">
        <v>0</v>
      </c>
      <c r="BK80" s="37">
        <v>0</v>
      </c>
      <c r="BL80" s="37">
        <v>0</v>
      </c>
      <c r="BM80" s="37">
        <v>4834732</v>
      </c>
      <c r="BN80" s="37">
        <v>3816659</v>
      </c>
      <c r="BO80" s="37">
        <v>1018073</v>
      </c>
      <c r="BP80" s="37">
        <v>1018073</v>
      </c>
      <c r="BQ80" s="37">
        <v>229941</v>
      </c>
      <c r="BR80" s="37">
        <v>1248014</v>
      </c>
      <c r="BS80" s="45">
        <v>119045626</v>
      </c>
      <c r="BT80" s="37">
        <v>0</v>
      </c>
      <c r="BU80" s="37">
        <v>0</v>
      </c>
      <c r="BV80" s="37">
        <v>4834732</v>
      </c>
      <c r="BW80" s="37">
        <v>850</v>
      </c>
      <c r="BX80" s="37">
        <v>865</v>
      </c>
      <c r="BY80" s="37">
        <v>206</v>
      </c>
      <c r="BZ80" s="37">
        <v>6.08</v>
      </c>
      <c r="CA80" s="37">
        <v>5259</v>
      </c>
      <c r="CB80" s="37">
        <v>5103500</v>
      </c>
      <c r="CC80" s="37">
        <v>0</v>
      </c>
      <c r="CD80" s="37">
        <v>-7597</v>
      </c>
      <c r="CE80" s="37">
        <v>0</v>
      </c>
      <c r="CF80" s="37">
        <v>0</v>
      </c>
      <c r="CG80" s="37">
        <v>0</v>
      </c>
      <c r="CH80" s="37">
        <v>0</v>
      </c>
      <c r="CI80" s="37">
        <v>-7597</v>
      </c>
      <c r="CJ80" s="37">
        <v>5095903</v>
      </c>
      <c r="CK80" s="37">
        <v>3911229</v>
      </c>
      <c r="CL80" s="37">
        <v>0</v>
      </c>
      <c r="CM80" s="37">
        <v>1184674</v>
      </c>
      <c r="CN80" s="37">
        <v>1184673.5</v>
      </c>
      <c r="CO80" s="37">
        <v>227577.5</v>
      </c>
      <c r="CP80" s="37">
        <v>1412251</v>
      </c>
      <c r="CQ80" s="45">
        <v>134701213</v>
      </c>
      <c r="CR80" s="37">
        <v>1</v>
      </c>
      <c r="CS80" s="37">
        <v>0</v>
      </c>
      <c r="CT80" s="37">
        <v>5095903</v>
      </c>
      <c r="CU80" s="37">
        <v>865</v>
      </c>
      <c r="CV80" s="37">
        <v>884</v>
      </c>
      <c r="CW80" s="37">
        <v>208.88</v>
      </c>
      <c r="CX80" s="37">
        <v>0</v>
      </c>
      <c r="CY80" s="37">
        <v>0</v>
      </c>
      <c r="CZ80" s="37">
        <v>5392488</v>
      </c>
      <c r="DA80" s="37">
        <v>1</v>
      </c>
      <c r="DB80" s="37">
        <v>0</v>
      </c>
      <c r="DC80" s="37">
        <v>0</v>
      </c>
      <c r="DD80" s="37">
        <v>0</v>
      </c>
      <c r="DE80" s="37">
        <v>0</v>
      </c>
      <c r="DF80" s="37">
        <v>1</v>
      </c>
      <c r="DG80" s="37">
        <v>5392489</v>
      </c>
      <c r="DH80" s="37">
        <v>0</v>
      </c>
      <c r="DI80" s="37">
        <v>0</v>
      </c>
      <c r="DJ80" s="37">
        <v>0</v>
      </c>
      <c r="DK80" s="37">
        <v>5392489</v>
      </c>
      <c r="DL80" s="37">
        <v>4107198</v>
      </c>
      <c r="DM80" s="37">
        <v>0</v>
      </c>
      <c r="DN80" s="37">
        <v>1285291</v>
      </c>
      <c r="DO80" s="37">
        <v>1279190</v>
      </c>
      <c r="DP80" s="37">
        <v>225820</v>
      </c>
      <c r="DQ80" s="37">
        <v>1505010</v>
      </c>
      <c r="DR80" s="45">
        <v>153783457</v>
      </c>
      <c r="DS80" s="37">
        <v>6101</v>
      </c>
      <c r="DT80" s="37">
        <v>0</v>
      </c>
      <c r="DU80" s="61">
        <v>5386388</v>
      </c>
      <c r="DV80" s="61">
        <v>884</v>
      </c>
      <c r="DW80" s="61">
        <v>895</v>
      </c>
      <c r="DX80" s="61">
        <v>212.43</v>
      </c>
      <c r="DY80" s="61">
        <v>0</v>
      </c>
      <c r="DZ80" s="61">
        <v>0</v>
      </c>
      <c r="EA80" s="61">
        <v>0</v>
      </c>
      <c r="EB80" s="61">
        <v>5643539</v>
      </c>
      <c r="EC80" s="61">
        <v>4576</v>
      </c>
      <c r="ED80" s="61">
        <v>0</v>
      </c>
      <c r="EE80" s="61">
        <v>0</v>
      </c>
      <c r="EF80" s="61">
        <v>0</v>
      </c>
      <c r="EG80" s="61">
        <v>0</v>
      </c>
      <c r="EH80" s="61">
        <v>4576</v>
      </c>
      <c r="EI80" s="61">
        <v>5648115</v>
      </c>
      <c r="EJ80" s="61">
        <v>0</v>
      </c>
      <c r="EK80" s="61">
        <v>0</v>
      </c>
      <c r="EL80" s="61">
        <v>0</v>
      </c>
      <c r="EM80" s="61">
        <v>5648115</v>
      </c>
      <c r="EN80" s="61">
        <v>4325732</v>
      </c>
      <c r="EO80" s="61">
        <v>0</v>
      </c>
      <c r="EP80" s="61">
        <v>1322383</v>
      </c>
      <c r="EQ80" s="61">
        <v>1052</v>
      </c>
      <c r="ER80" s="61">
        <v>1321331</v>
      </c>
      <c r="ES80" s="61">
        <v>1321331</v>
      </c>
      <c r="ET80" s="61">
        <v>223772</v>
      </c>
      <c r="EU80" s="61">
        <v>1545103</v>
      </c>
      <c r="EV80" s="61">
        <v>170226907</v>
      </c>
      <c r="EW80" s="61">
        <v>115900</v>
      </c>
      <c r="EX80" s="61">
        <v>0</v>
      </c>
      <c r="EY80" s="61">
        <v>0</v>
      </c>
    </row>
    <row r="81" spans="1:155" s="37" customFormat="1" x14ac:dyDescent="0.2">
      <c r="A81" s="105">
        <v>1183</v>
      </c>
      <c r="B81" s="49" t="s">
        <v>112</v>
      </c>
      <c r="C81" s="37">
        <v>6118428</v>
      </c>
      <c r="D81" s="37">
        <v>1090</v>
      </c>
      <c r="E81" s="37">
        <v>1106</v>
      </c>
      <c r="F81" s="37">
        <v>190</v>
      </c>
      <c r="G81" s="37">
        <v>6418383.4400000004</v>
      </c>
      <c r="H81" s="37">
        <v>2380234</v>
      </c>
      <c r="I81" s="37">
        <v>0</v>
      </c>
      <c r="J81" s="37">
        <v>4037884</v>
      </c>
      <c r="K81" s="37">
        <v>372260</v>
      </c>
      <c r="L81" s="37">
        <f t="shared" si="1"/>
        <v>4410144</v>
      </c>
      <c r="M81" s="47">
        <v>238325395</v>
      </c>
      <c r="N81" s="41">
        <v>265.44000000040978</v>
      </c>
      <c r="O81" s="41">
        <v>0</v>
      </c>
      <c r="P81" s="37">
        <v>6418118</v>
      </c>
      <c r="Q81" s="37">
        <v>1106</v>
      </c>
      <c r="R81" s="37">
        <v>1122</v>
      </c>
      <c r="S81" s="37">
        <v>194.37</v>
      </c>
      <c r="T81" s="37">
        <v>41562</v>
      </c>
      <c r="U81" s="37">
        <v>6770611</v>
      </c>
      <c r="V81" s="37">
        <v>2571101</v>
      </c>
      <c r="W81" s="37">
        <v>4199510</v>
      </c>
      <c r="X81" s="37">
        <v>4200823</v>
      </c>
      <c r="Y81" s="37">
        <v>368534</v>
      </c>
      <c r="Z81" s="37">
        <v>4569357</v>
      </c>
      <c r="AA81" s="46">
        <v>259422564</v>
      </c>
      <c r="AB81" s="37">
        <v>0</v>
      </c>
      <c r="AC81" s="37">
        <v>1313</v>
      </c>
      <c r="AD81" s="37">
        <v>6770611</v>
      </c>
      <c r="AE81" s="37">
        <v>1122</v>
      </c>
      <c r="AF81" s="37">
        <v>1135</v>
      </c>
      <c r="AG81" s="37">
        <v>200</v>
      </c>
      <c r="AH81" s="37">
        <v>0</v>
      </c>
      <c r="AI81" s="37">
        <v>0</v>
      </c>
      <c r="AJ81" s="37">
        <v>38712</v>
      </c>
      <c r="AK81" s="37">
        <v>0</v>
      </c>
      <c r="AL81" s="37">
        <v>0</v>
      </c>
      <c r="AM81" s="37">
        <v>0</v>
      </c>
      <c r="AN81" s="37">
        <v>38712</v>
      </c>
      <c r="AO81" s="37">
        <v>7114767</v>
      </c>
      <c r="AP81" s="37">
        <v>2932571</v>
      </c>
      <c r="AQ81" s="37">
        <v>0</v>
      </c>
      <c r="AR81" s="37">
        <v>4182196</v>
      </c>
      <c r="AS81" s="37">
        <v>4182196</v>
      </c>
      <c r="AT81" s="37">
        <v>374290</v>
      </c>
      <c r="AU81" s="37">
        <v>4556486</v>
      </c>
      <c r="AV81" s="45">
        <v>294160820</v>
      </c>
      <c r="AW81" s="37">
        <v>0</v>
      </c>
      <c r="AX81" s="37">
        <v>0</v>
      </c>
      <c r="AY81" s="37">
        <v>7114767</v>
      </c>
      <c r="AZ81" s="37">
        <v>1135</v>
      </c>
      <c r="BA81" s="37">
        <v>1161</v>
      </c>
      <c r="BB81" s="37">
        <v>206</v>
      </c>
      <c r="BC81" s="37">
        <v>0</v>
      </c>
      <c r="BD81" s="37">
        <v>0</v>
      </c>
      <c r="BE81" s="37">
        <v>7516918</v>
      </c>
      <c r="BF81" s="37">
        <v>0</v>
      </c>
      <c r="BG81" s="37">
        <v>13237</v>
      </c>
      <c r="BH81" s="37">
        <v>0</v>
      </c>
      <c r="BI81" s="37">
        <v>0</v>
      </c>
      <c r="BJ81" s="37">
        <v>0</v>
      </c>
      <c r="BK81" s="37">
        <v>0</v>
      </c>
      <c r="BL81" s="37">
        <v>13237</v>
      </c>
      <c r="BM81" s="37">
        <v>7530155</v>
      </c>
      <c r="BN81" s="37">
        <v>4154438</v>
      </c>
      <c r="BO81" s="37">
        <v>3375717</v>
      </c>
      <c r="BP81" s="37">
        <v>3375717</v>
      </c>
      <c r="BQ81" s="37">
        <v>377785</v>
      </c>
      <c r="BR81" s="37">
        <v>3753502</v>
      </c>
      <c r="BS81" s="45">
        <v>315793764</v>
      </c>
      <c r="BT81" s="37">
        <v>0</v>
      </c>
      <c r="BU81" s="37">
        <v>0</v>
      </c>
      <c r="BV81" s="37">
        <v>7530155</v>
      </c>
      <c r="BW81" s="37">
        <v>1161</v>
      </c>
      <c r="BX81" s="37">
        <v>1172</v>
      </c>
      <c r="BY81" s="37">
        <v>206</v>
      </c>
      <c r="BZ81" s="37">
        <v>0</v>
      </c>
      <c r="CA81" s="37">
        <v>0</v>
      </c>
      <c r="CB81" s="37">
        <v>7842930</v>
      </c>
      <c r="CC81" s="37">
        <v>0</v>
      </c>
      <c r="CD81" s="37">
        <v>11593</v>
      </c>
      <c r="CE81" s="37">
        <v>0</v>
      </c>
      <c r="CF81" s="37">
        <v>0</v>
      </c>
      <c r="CG81" s="37">
        <v>0</v>
      </c>
      <c r="CH81" s="37">
        <v>0</v>
      </c>
      <c r="CI81" s="37">
        <v>11593</v>
      </c>
      <c r="CJ81" s="37">
        <v>7854523</v>
      </c>
      <c r="CK81" s="37">
        <v>4509309</v>
      </c>
      <c r="CL81" s="37">
        <v>0</v>
      </c>
      <c r="CM81" s="37">
        <v>3345214</v>
      </c>
      <c r="CN81" s="37">
        <v>3345214</v>
      </c>
      <c r="CO81" s="37">
        <v>375785.06</v>
      </c>
      <c r="CP81" s="37">
        <v>3720999.06</v>
      </c>
      <c r="CQ81" s="45">
        <v>348048350</v>
      </c>
      <c r="CR81" s="37">
        <v>0</v>
      </c>
      <c r="CS81" s="37">
        <v>0</v>
      </c>
      <c r="CT81" s="37">
        <v>7854523</v>
      </c>
      <c r="CU81" s="37">
        <v>1172</v>
      </c>
      <c r="CV81" s="37">
        <v>1186</v>
      </c>
      <c r="CW81" s="37">
        <v>208.88</v>
      </c>
      <c r="CX81" s="37">
        <v>0</v>
      </c>
      <c r="CY81" s="37">
        <v>0</v>
      </c>
      <c r="CZ81" s="37">
        <v>8196078</v>
      </c>
      <c r="DA81" s="37">
        <v>0</v>
      </c>
      <c r="DB81" s="37">
        <v>-14183</v>
      </c>
      <c r="DC81" s="37">
        <v>0</v>
      </c>
      <c r="DD81" s="37">
        <v>0</v>
      </c>
      <c r="DE81" s="37">
        <v>0</v>
      </c>
      <c r="DF81" s="37">
        <v>-14183</v>
      </c>
      <c r="DG81" s="37">
        <v>8181895</v>
      </c>
      <c r="DH81" s="37">
        <v>0</v>
      </c>
      <c r="DI81" s="37">
        <v>0</v>
      </c>
      <c r="DJ81" s="37">
        <v>0</v>
      </c>
      <c r="DK81" s="37">
        <v>8181895</v>
      </c>
      <c r="DL81" s="37">
        <v>4497263</v>
      </c>
      <c r="DM81" s="37">
        <v>0</v>
      </c>
      <c r="DN81" s="37">
        <v>3684632</v>
      </c>
      <c r="DO81" s="37">
        <v>3684632</v>
      </c>
      <c r="DP81" s="37">
        <v>365524.46</v>
      </c>
      <c r="DQ81" s="37">
        <v>4050156.46</v>
      </c>
      <c r="DR81" s="45">
        <v>374159416</v>
      </c>
      <c r="DS81" s="37">
        <v>0</v>
      </c>
      <c r="DT81" s="37">
        <v>0</v>
      </c>
      <c r="DU81" s="61">
        <v>8181895</v>
      </c>
      <c r="DV81" s="61">
        <v>1186</v>
      </c>
      <c r="DW81" s="61">
        <v>1201</v>
      </c>
      <c r="DX81" s="61">
        <v>212.43</v>
      </c>
      <c r="DY81" s="61">
        <v>0</v>
      </c>
      <c r="DZ81" s="61">
        <v>0</v>
      </c>
      <c r="EA81" s="61">
        <v>0</v>
      </c>
      <c r="EB81" s="61">
        <v>8540503</v>
      </c>
      <c r="EC81" s="61">
        <v>0</v>
      </c>
      <c r="ED81" s="61">
        <v>47793</v>
      </c>
      <c r="EE81" s="61">
        <v>0</v>
      </c>
      <c r="EF81" s="61">
        <v>0</v>
      </c>
      <c r="EG81" s="61">
        <v>0</v>
      </c>
      <c r="EH81" s="61">
        <v>47793</v>
      </c>
      <c r="EI81" s="61">
        <v>8588296</v>
      </c>
      <c r="EJ81" s="61">
        <v>0</v>
      </c>
      <c r="EK81" s="61">
        <v>0</v>
      </c>
      <c r="EL81" s="61">
        <v>0</v>
      </c>
      <c r="EM81" s="61">
        <v>8588296</v>
      </c>
      <c r="EN81" s="61">
        <v>4816097</v>
      </c>
      <c r="EO81" s="61">
        <v>0</v>
      </c>
      <c r="EP81" s="61">
        <v>3772199</v>
      </c>
      <c r="EQ81" s="61">
        <v>15505</v>
      </c>
      <c r="ER81" s="61">
        <v>3756694</v>
      </c>
      <c r="ES81" s="61">
        <v>3758075</v>
      </c>
      <c r="ET81" s="61">
        <v>367435</v>
      </c>
      <c r="EU81" s="61">
        <v>4125510</v>
      </c>
      <c r="EV81" s="61">
        <v>392081323</v>
      </c>
      <c r="EW81" s="61">
        <v>1473600</v>
      </c>
      <c r="EX81" s="61">
        <v>0</v>
      </c>
      <c r="EY81" s="61">
        <v>1381</v>
      </c>
    </row>
    <row r="82" spans="1:155" s="37" customFormat="1" x14ac:dyDescent="0.2">
      <c r="A82" s="105">
        <v>1204</v>
      </c>
      <c r="B82" s="49" t="s">
        <v>113</v>
      </c>
      <c r="C82" s="37">
        <v>3083243</v>
      </c>
      <c r="D82" s="37">
        <v>597</v>
      </c>
      <c r="E82" s="37">
        <v>590</v>
      </c>
      <c r="F82" s="37">
        <v>190</v>
      </c>
      <c r="G82" s="37">
        <v>3159450</v>
      </c>
      <c r="H82" s="37">
        <v>2333272</v>
      </c>
      <c r="I82" s="37">
        <v>23500</v>
      </c>
      <c r="J82" s="37">
        <v>849678</v>
      </c>
      <c r="K82" s="37">
        <v>105071</v>
      </c>
      <c r="L82" s="37">
        <f t="shared" si="1"/>
        <v>954749</v>
      </c>
      <c r="M82" s="47">
        <v>53807462</v>
      </c>
      <c r="N82" s="41">
        <v>0</v>
      </c>
      <c r="O82" s="41">
        <v>0</v>
      </c>
      <c r="P82" s="37">
        <v>3182950</v>
      </c>
      <c r="Q82" s="37">
        <v>590</v>
      </c>
      <c r="R82" s="37">
        <v>584</v>
      </c>
      <c r="S82" s="37">
        <v>194.37</v>
      </c>
      <c r="T82" s="37">
        <v>0</v>
      </c>
      <c r="U82" s="37">
        <v>3264093</v>
      </c>
      <c r="V82" s="37">
        <v>2437800</v>
      </c>
      <c r="W82" s="37">
        <v>826293</v>
      </c>
      <c r="X82" s="37">
        <v>826293</v>
      </c>
      <c r="Y82" s="37">
        <v>222808</v>
      </c>
      <c r="Z82" s="37">
        <v>1049101</v>
      </c>
      <c r="AA82" s="46">
        <v>56049282</v>
      </c>
      <c r="AB82" s="37">
        <v>0</v>
      </c>
      <c r="AC82" s="37">
        <v>0</v>
      </c>
      <c r="AD82" s="37">
        <v>3264093</v>
      </c>
      <c r="AE82" s="37">
        <v>584</v>
      </c>
      <c r="AF82" s="37">
        <v>573</v>
      </c>
      <c r="AG82" s="37">
        <v>200</v>
      </c>
      <c r="AH82" s="37">
        <v>0</v>
      </c>
      <c r="AI82" s="37">
        <v>0</v>
      </c>
      <c r="AJ82" s="37">
        <v>0</v>
      </c>
      <c r="AK82" s="37">
        <v>0</v>
      </c>
      <c r="AL82" s="37">
        <v>0</v>
      </c>
      <c r="AM82" s="37">
        <v>0</v>
      </c>
      <c r="AN82" s="37">
        <v>0</v>
      </c>
      <c r="AO82" s="37">
        <v>3317212</v>
      </c>
      <c r="AP82" s="37">
        <v>2617608</v>
      </c>
      <c r="AQ82" s="37">
        <v>0</v>
      </c>
      <c r="AR82" s="37">
        <v>699604</v>
      </c>
      <c r="AS82" s="37">
        <v>699604</v>
      </c>
      <c r="AT82" s="37">
        <v>377596</v>
      </c>
      <c r="AU82" s="37">
        <v>1077200</v>
      </c>
      <c r="AV82" s="45">
        <v>59756876</v>
      </c>
      <c r="AW82" s="37">
        <v>0</v>
      </c>
      <c r="AX82" s="37">
        <v>0</v>
      </c>
      <c r="AY82" s="37">
        <v>3317212</v>
      </c>
      <c r="AZ82" s="37">
        <v>573</v>
      </c>
      <c r="BA82" s="37">
        <v>577</v>
      </c>
      <c r="BB82" s="37">
        <v>206</v>
      </c>
      <c r="BC82" s="37">
        <v>0</v>
      </c>
      <c r="BD82" s="37">
        <v>0</v>
      </c>
      <c r="BE82" s="37">
        <v>3459230</v>
      </c>
      <c r="BF82" s="37">
        <v>0</v>
      </c>
      <c r="BG82" s="37">
        <v>0</v>
      </c>
      <c r="BH82" s="37">
        <v>0</v>
      </c>
      <c r="BI82" s="37">
        <v>0</v>
      </c>
      <c r="BJ82" s="37">
        <v>0</v>
      </c>
      <c r="BK82" s="37">
        <v>0</v>
      </c>
      <c r="BL82" s="37">
        <v>0</v>
      </c>
      <c r="BM82" s="37">
        <v>3459230</v>
      </c>
      <c r="BN82" s="37">
        <v>3019840</v>
      </c>
      <c r="BO82" s="37">
        <v>439390</v>
      </c>
      <c r="BP82" s="37">
        <v>439390</v>
      </c>
      <c r="BQ82" s="37">
        <v>325453</v>
      </c>
      <c r="BR82" s="37">
        <v>764843</v>
      </c>
      <c r="BS82" s="45">
        <v>63473883</v>
      </c>
      <c r="BT82" s="37">
        <v>0</v>
      </c>
      <c r="BU82" s="37">
        <v>0</v>
      </c>
      <c r="BV82" s="37">
        <v>3459230</v>
      </c>
      <c r="BW82" s="37">
        <v>577</v>
      </c>
      <c r="BX82" s="37">
        <v>581</v>
      </c>
      <c r="BY82" s="37">
        <v>206</v>
      </c>
      <c r="BZ82" s="37">
        <v>0</v>
      </c>
      <c r="CA82" s="37">
        <v>0</v>
      </c>
      <c r="CB82" s="37">
        <v>3602897</v>
      </c>
      <c r="CC82" s="37">
        <v>0</v>
      </c>
      <c r="CD82" s="37">
        <v>0</v>
      </c>
      <c r="CE82" s="37">
        <v>0</v>
      </c>
      <c r="CF82" s="37">
        <v>0</v>
      </c>
      <c r="CG82" s="37">
        <v>0</v>
      </c>
      <c r="CH82" s="37">
        <v>0</v>
      </c>
      <c r="CI82" s="37">
        <v>0</v>
      </c>
      <c r="CJ82" s="37">
        <v>3602897</v>
      </c>
      <c r="CK82" s="37">
        <v>3214280</v>
      </c>
      <c r="CL82" s="37">
        <v>0</v>
      </c>
      <c r="CM82" s="37">
        <v>388617</v>
      </c>
      <c r="CN82" s="37">
        <v>388617</v>
      </c>
      <c r="CO82" s="37">
        <v>414265</v>
      </c>
      <c r="CP82" s="37">
        <v>802882</v>
      </c>
      <c r="CQ82" s="45">
        <v>67800448</v>
      </c>
      <c r="CR82" s="37">
        <v>0</v>
      </c>
      <c r="CS82" s="37">
        <v>0</v>
      </c>
      <c r="CT82" s="37">
        <v>3602897</v>
      </c>
      <c r="CU82" s="37">
        <v>581</v>
      </c>
      <c r="CV82" s="37">
        <v>590</v>
      </c>
      <c r="CW82" s="37">
        <v>208.88</v>
      </c>
      <c r="CX82" s="37">
        <v>0</v>
      </c>
      <c r="CY82" s="37">
        <v>0</v>
      </c>
      <c r="CZ82" s="37">
        <v>3781947</v>
      </c>
      <c r="DA82" s="37">
        <v>0</v>
      </c>
      <c r="DB82" s="37">
        <v>0</v>
      </c>
      <c r="DC82" s="37">
        <v>0</v>
      </c>
      <c r="DD82" s="37">
        <v>0</v>
      </c>
      <c r="DE82" s="37">
        <v>0</v>
      </c>
      <c r="DF82" s="37">
        <v>0</v>
      </c>
      <c r="DG82" s="37">
        <v>3781947</v>
      </c>
      <c r="DH82" s="37">
        <v>0</v>
      </c>
      <c r="DI82" s="37">
        <v>0</v>
      </c>
      <c r="DJ82" s="37">
        <v>0</v>
      </c>
      <c r="DK82" s="37">
        <v>3781947</v>
      </c>
      <c r="DL82" s="37">
        <v>3356940</v>
      </c>
      <c r="DM82" s="37">
        <v>0</v>
      </c>
      <c r="DN82" s="37">
        <v>425007</v>
      </c>
      <c r="DO82" s="37">
        <v>425007</v>
      </c>
      <c r="DP82" s="37">
        <v>418952.5</v>
      </c>
      <c r="DQ82" s="37">
        <v>843959.5</v>
      </c>
      <c r="DR82" s="45">
        <v>75303432</v>
      </c>
      <c r="DS82" s="37">
        <v>0</v>
      </c>
      <c r="DT82" s="37">
        <v>0</v>
      </c>
      <c r="DU82" s="61">
        <v>3781947</v>
      </c>
      <c r="DV82" s="61">
        <v>590</v>
      </c>
      <c r="DW82" s="61">
        <v>586</v>
      </c>
      <c r="DX82" s="61">
        <v>212.43</v>
      </c>
      <c r="DY82" s="61">
        <v>0</v>
      </c>
      <c r="DZ82" s="61">
        <v>0</v>
      </c>
      <c r="EA82" s="61">
        <v>0</v>
      </c>
      <c r="EB82" s="61">
        <v>3880791</v>
      </c>
      <c r="EC82" s="61">
        <v>0</v>
      </c>
      <c r="ED82" s="61">
        <v>0</v>
      </c>
      <c r="EE82" s="61">
        <v>0</v>
      </c>
      <c r="EF82" s="61">
        <v>0</v>
      </c>
      <c r="EG82" s="61">
        <v>0</v>
      </c>
      <c r="EH82" s="61">
        <v>0</v>
      </c>
      <c r="EI82" s="61">
        <v>3880791</v>
      </c>
      <c r="EJ82" s="61">
        <v>0</v>
      </c>
      <c r="EK82" s="61">
        <v>19868</v>
      </c>
      <c r="EL82" s="61">
        <v>19868</v>
      </c>
      <c r="EM82" s="61">
        <v>3900659</v>
      </c>
      <c r="EN82" s="61">
        <v>3370737</v>
      </c>
      <c r="EO82" s="61">
        <v>0</v>
      </c>
      <c r="EP82" s="61">
        <v>529922</v>
      </c>
      <c r="EQ82" s="61">
        <v>1763</v>
      </c>
      <c r="ER82" s="61">
        <v>528159</v>
      </c>
      <c r="ES82" s="61">
        <v>528158</v>
      </c>
      <c r="ET82" s="61">
        <v>423515</v>
      </c>
      <c r="EU82" s="61">
        <v>951673</v>
      </c>
      <c r="EV82" s="61">
        <v>84418482</v>
      </c>
      <c r="EW82" s="61">
        <v>156400</v>
      </c>
      <c r="EX82" s="61">
        <v>1</v>
      </c>
      <c r="EY82" s="61">
        <v>0</v>
      </c>
    </row>
    <row r="83" spans="1:155" s="37" customFormat="1" x14ac:dyDescent="0.2">
      <c r="A83" s="105">
        <v>1218</v>
      </c>
      <c r="B83" s="49" t="s">
        <v>114</v>
      </c>
      <c r="C83" s="37">
        <v>4420524</v>
      </c>
      <c r="D83" s="37">
        <v>900</v>
      </c>
      <c r="E83" s="37">
        <v>934</v>
      </c>
      <c r="F83" s="37">
        <v>190</v>
      </c>
      <c r="G83" s="37">
        <v>4765268</v>
      </c>
      <c r="H83" s="37">
        <v>2347052</v>
      </c>
      <c r="I83" s="37">
        <v>0</v>
      </c>
      <c r="J83" s="37">
        <v>2421018</v>
      </c>
      <c r="K83" s="37">
        <v>732510</v>
      </c>
      <c r="L83" s="37">
        <f t="shared" si="1"/>
        <v>3153528</v>
      </c>
      <c r="M83" s="47">
        <v>171541895</v>
      </c>
      <c r="N83" s="41">
        <v>0</v>
      </c>
      <c r="O83" s="41">
        <v>2802</v>
      </c>
      <c r="P83" s="37">
        <v>4765268</v>
      </c>
      <c r="Q83" s="37">
        <v>934</v>
      </c>
      <c r="R83" s="37">
        <v>982</v>
      </c>
      <c r="S83" s="37">
        <v>194.37</v>
      </c>
      <c r="T83" s="37">
        <v>0</v>
      </c>
      <c r="U83" s="37">
        <v>5201035</v>
      </c>
      <c r="V83" s="37">
        <v>2893267</v>
      </c>
      <c r="W83" s="37">
        <v>2307768</v>
      </c>
      <c r="X83" s="37">
        <v>2305000</v>
      </c>
      <c r="Y83" s="37">
        <v>729563</v>
      </c>
      <c r="Z83" s="37">
        <v>3034563</v>
      </c>
      <c r="AA83" s="46">
        <v>185234982</v>
      </c>
      <c r="AB83" s="37">
        <v>0</v>
      </c>
      <c r="AC83" s="37">
        <v>4968</v>
      </c>
      <c r="AD83" s="37">
        <v>5198267</v>
      </c>
      <c r="AE83" s="37">
        <v>982</v>
      </c>
      <c r="AF83" s="37">
        <v>1022</v>
      </c>
      <c r="AG83" s="37">
        <v>200</v>
      </c>
      <c r="AH83" s="37">
        <v>0</v>
      </c>
      <c r="AI83" s="37">
        <v>0</v>
      </c>
      <c r="AJ83" s="37">
        <v>0</v>
      </c>
      <c r="AK83" s="37">
        <v>0</v>
      </c>
      <c r="AL83" s="37">
        <v>0</v>
      </c>
      <c r="AM83" s="37">
        <v>89616</v>
      </c>
      <c r="AN83" s="37">
        <v>89616</v>
      </c>
      <c r="AO83" s="37">
        <v>5704024</v>
      </c>
      <c r="AP83" s="37">
        <v>3265301</v>
      </c>
      <c r="AQ83" s="37">
        <v>0</v>
      </c>
      <c r="AR83" s="37">
        <v>2438723</v>
      </c>
      <c r="AS83" s="37">
        <v>2381840</v>
      </c>
      <c r="AT83" s="37">
        <v>732350</v>
      </c>
      <c r="AU83" s="37">
        <v>3114190</v>
      </c>
      <c r="AV83" s="45">
        <v>207471688</v>
      </c>
      <c r="AW83" s="37">
        <v>56883</v>
      </c>
      <c r="AX83" s="37">
        <v>0</v>
      </c>
      <c r="AY83" s="37">
        <v>5647141</v>
      </c>
      <c r="AZ83" s="37">
        <v>1022</v>
      </c>
      <c r="BA83" s="37">
        <v>1054</v>
      </c>
      <c r="BB83" s="37">
        <v>206</v>
      </c>
      <c r="BC83" s="37">
        <v>0</v>
      </c>
      <c r="BD83" s="37">
        <v>0</v>
      </c>
      <c r="BE83" s="37">
        <v>6041085</v>
      </c>
      <c r="BF83" s="37">
        <v>42662</v>
      </c>
      <c r="BG83" s="37">
        <v>9099</v>
      </c>
      <c r="BH83" s="37">
        <v>0</v>
      </c>
      <c r="BI83" s="37">
        <v>0</v>
      </c>
      <c r="BJ83" s="37">
        <v>0</v>
      </c>
      <c r="BK83" s="37">
        <v>0</v>
      </c>
      <c r="BL83" s="37">
        <v>9099</v>
      </c>
      <c r="BM83" s="37">
        <v>6092846</v>
      </c>
      <c r="BN83" s="37">
        <v>4303405</v>
      </c>
      <c r="BO83" s="37">
        <v>1789441</v>
      </c>
      <c r="BP83" s="37">
        <v>1789441</v>
      </c>
      <c r="BQ83" s="37">
        <v>885167</v>
      </c>
      <c r="BR83" s="37">
        <v>2674608</v>
      </c>
      <c r="BS83" s="45">
        <v>246629217</v>
      </c>
      <c r="BT83" s="37">
        <v>0</v>
      </c>
      <c r="BU83" s="37">
        <v>0</v>
      </c>
      <c r="BV83" s="37">
        <v>6092846</v>
      </c>
      <c r="BW83" s="37">
        <v>1054</v>
      </c>
      <c r="BX83" s="37">
        <v>1076</v>
      </c>
      <c r="BY83" s="37">
        <v>206</v>
      </c>
      <c r="BZ83" s="37">
        <v>0</v>
      </c>
      <c r="CA83" s="37">
        <v>0</v>
      </c>
      <c r="CB83" s="37">
        <v>6441678</v>
      </c>
      <c r="CC83" s="37">
        <v>0</v>
      </c>
      <c r="CD83" s="37">
        <v>-3068</v>
      </c>
      <c r="CE83" s="37">
        <v>0</v>
      </c>
      <c r="CF83" s="37">
        <v>0</v>
      </c>
      <c r="CG83" s="37">
        <v>0</v>
      </c>
      <c r="CH83" s="37">
        <v>136567</v>
      </c>
      <c r="CI83" s="37">
        <v>133499</v>
      </c>
      <c r="CJ83" s="37">
        <v>6575177</v>
      </c>
      <c r="CK83" s="37">
        <v>4461509</v>
      </c>
      <c r="CL83" s="37">
        <v>0</v>
      </c>
      <c r="CM83" s="37">
        <v>2113668</v>
      </c>
      <c r="CN83" s="37">
        <v>2113668</v>
      </c>
      <c r="CO83" s="37">
        <v>946950</v>
      </c>
      <c r="CP83" s="37">
        <v>3060618</v>
      </c>
      <c r="CQ83" s="45">
        <v>271245136</v>
      </c>
      <c r="CR83" s="37">
        <v>0</v>
      </c>
      <c r="CS83" s="37">
        <v>0</v>
      </c>
      <c r="CT83" s="37">
        <v>6575177</v>
      </c>
      <c r="CU83" s="37">
        <v>1076</v>
      </c>
      <c r="CV83" s="37">
        <v>1089</v>
      </c>
      <c r="CW83" s="37">
        <v>208.88</v>
      </c>
      <c r="CX83" s="37">
        <v>0</v>
      </c>
      <c r="CY83" s="37">
        <v>0</v>
      </c>
      <c r="CZ83" s="37">
        <v>6882088</v>
      </c>
      <c r="DA83" s="37">
        <v>0</v>
      </c>
      <c r="DB83" s="37">
        <v>0</v>
      </c>
      <c r="DC83" s="37">
        <v>0</v>
      </c>
      <c r="DD83" s="37">
        <v>0</v>
      </c>
      <c r="DE83" s="37">
        <v>0</v>
      </c>
      <c r="DF83" s="37">
        <v>0</v>
      </c>
      <c r="DG83" s="37">
        <v>6882088</v>
      </c>
      <c r="DH83" s="37">
        <v>0</v>
      </c>
      <c r="DI83" s="37">
        <v>0</v>
      </c>
      <c r="DJ83" s="37">
        <v>0</v>
      </c>
      <c r="DK83" s="37">
        <v>6882088</v>
      </c>
      <c r="DL83" s="37">
        <v>4658306</v>
      </c>
      <c r="DM83" s="37">
        <v>0</v>
      </c>
      <c r="DN83" s="37">
        <v>2223782</v>
      </c>
      <c r="DO83" s="37">
        <v>2236421</v>
      </c>
      <c r="DP83" s="37">
        <v>994636</v>
      </c>
      <c r="DQ83" s="37">
        <v>3231057</v>
      </c>
      <c r="DR83" s="45">
        <v>320246773</v>
      </c>
      <c r="DS83" s="37">
        <v>0</v>
      </c>
      <c r="DT83" s="37">
        <v>12639</v>
      </c>
      <c r="DU83" s="61">
        <v>6882088</v>
      </c>
      <c r="DV83" s="61">
        <v>1089</v>
      </c>
      <c r="DW83" s="61">
        <v>1082</v>
      </c>
      <c r="DX83" s="61">
        <v>212.43</v>
      </c>
      <c r="DY83" s="61">
        <v>0</v>
      </c>
      <c r="DZ83" s="61">
        <v>0</v>
      </c>
      <c r="EA83" s="61">
        <v>0</v>
      </c>
      <c r="EB83" s="61">
        <v>7067700</v>
      </c>
      <c r="EC83" s="61">
        <v>0</v>
      </c>
      <c r="ED83" s="61">
        <v>-5134</v>
      </c>
      <c r="EE83" s="61">
        <v>0</v>
      </c>
      <c r="EF83" s="61">
        <v>0</v>
      </c>
      <c r="EG83" s="61">
        <v>0</v>
      </c>
      <c r="EH83" s="61">
        <v>-5134</v>
      </c>
      <c r="EI83" s="61">
        <v>7062566</v>
      </c>
      <c r="EJ83" s="61">
        <v>0</v>
      </c>
      <c r="EK83" s="61">
        <v>32660</v>
      </c>
      <c r="EL83" s="61">
        <v>32660</v>
      </c>
      <c r="EM83" s="61">
        <v>7095226</v>
      </c>
      <c r="EN83" s="61">
        <v>4643873</v>
      </c>
      <c r="EO83" s="61">
        <v>0</v>
      </c>
      <c r="EP83" s="61">
        <v>2451353</v>
      </c>
      <c r="EQ83" s="61">
        <v>3042</v>
      </c>
      <c r="ER83" s="61">
        <v>2448311</v>
      </c>
      <c r="ES83" s="61">
        <v>2454843</v>
      </c>
      <c r="ET83" s="61">
        <v>995017</v>
      </c>
      <c r="EU83" s="61">
        <v>3449860</v>
      </c>
      <c r="EV83" s="61">
        <v>385409311</v>
      </c>
      <c r="EW83" s="61">
        <v>339900</v>
      </c>
      <c r="EX83" s="61">
        <v>0</v>
      </c>
      <c r="EY83" s="61">
        <v>6532</v>
      </c>
    </row>
    <row r="84" spans="1:155" s="37" customFormat="1" x14ac:dyDescent="0.2">
      <c r="A84" s="105">
        <v>1232</v>
      </c>
      <c r="B84" s="49" t="s">
        <v>115</v>
      </c>
      <c r="C84" s="37">
        <v>4657897.82</v>
      </c>
      <c r="D84" s="37">
        <v>884</v>
      </c>
      <c r="E84" s="37">
        <v>906</v>
      </c>
      <c r="F84" s="37">
        <v>190</v>
      </c>
      <c r="G84" s="37">
        <v>4945962.72</v>
      </c>
      <c r="H84" s="37">
        <v>1217068</v>
      </c>
      <c r="I84" s="37">
        <v>0</v>
      </c>
      <c r="J84" s="37">
        <v>3729743</v>
      </c>
      <c r="K84" s="37">
        <v>29400</v>
      </c>
      <c r="L84" s="37">
        <f t="shared" si="1"/>
        <v>3759143</v>
      </c>
      <c r="M84" s="47">
        <v>212357348</v>
      </c>
      <c r="N84" s="41">
        <v>0</v>
      </c>
      <c r="O84" s="41">
        <v>848.28000000026077</v>
      </c>
      <c r="P84" s="37">
        <v>4945963</v>
      </c>
      <c r="Q84" s="37">
        <v>906</v>
      </c>
      <c r="R84" s="37">
        <v>923</v>
      </c>
      <c r="S84" s="37">
        <v>194.37</v>
      </c>
      <c r="T84" s="37">
        <v>0</v>
      </c>
      <c r="U84" s="37">
        <v>5218171</v>
      </c>
      <c r="V84" s="37">
        <v>1763268</v>
      </c>
      <c r="W84" s="37">
        <v>3454903</v>
      </c>
      <c r="X84" s="37">
        <v>3454903.74</v>
      </c>
      <c r="Y84" s="37">
        <v>32227.99</v>
      </c>
      <c r="Z84" s="37">
        <v>3487131.7300000004</v>
      </c>
      <c r="AA84" s="46">
        <v>230697087</v>
      </c>
      <c r="AB84" s="37">
        <v>0</v>
      </c>
      <c r="AC84" s="37">
        <v>1</v>
      </c>
      <c r="AD84" s="37">
        <v>5218171</v>
      </c>
      <c r="AE84" s="37">
        <v>923</v>
      </c>
      <c r="AF84" s="37">
        <v>932</v>
      </c>
      <c r="AG84" s="37">
        <v>200</v>
      </c>
      <c r="AH84" s="37">
        <v>0</v>
      </c>
      <c r="AI84" s="37">
        <v>0</v>
      </c>
      <c r="AJ84" s="37">
        <v>0</v>
      </c>
      <c r="AK84" s="37">
        <v>0</v>
      </c>
      <c r="AL84" s="37">
        <v>0</v>
      </c>
      <c r="AM84" s="37">
        <v>0</v>
      </c>
      <c r="AN84" s="37">
        <v>0</v>
      </c>
      <c r="AO84" s="37">
        <v>5455453</v>
      </c>
      <c r="AP84" s="37">
        <v>1981888</v>
      </c>
      <c r="AQ84" s="37">
        <v>0</v>
      </c>
      <c r="AR84" s="37">
        <v>3473565</v>
      </c>
      <c r="AS84" s="37">
        <v>3504120.36</v>
      </c>
      <c r="AT84" s="37">
        <v>20360.91</v>
      </c>
      <c r="AU84" s="37">
        <v>3524481.27</v>
      </c>
      <c r="AV84" s="45">
        <v>244393530</v>
      </c>
      <c r="AW84" s="37">
        <v>0</v>
      </c>
      <c r="AX84" s="37">
        <v>30555</v>
      </c>
      <c r="AY84" s="37">
        <v>5455453</v>
      </c>
      <c r="AZ84" s="37">
        <v>932</v>
      </c>
      <c r="BA84" s="37">
        <v>920</v>
      </c>
      <c r="BB84" s="37">
        <v>206</v>
      </c>
      <c r="BC84" s="37">
        <v>0</v>
      </c>
      <c r="BD84" s="37">
        <v>0</v>
      </c>
      <c r="BE84" s="37">
        <v>5574731</v>
      </c>
      <c r="BF84" s="37">
        <v>0</v>
      </c>
      <c r="BG84" s="37">
        <v>30364</v>
      </c>
      <c r="BH84" s="37">
        <v>0</v>
      </c>
      <c r="BI84" s="37">
        <v>0</v>
      </c>
      <c r="BJ84" s="37">
        <v>0</v>
      </c>
      <c r="BK84" s="37">
        <v>0</v>
      </c>
      <c r="BL84" s="37">
        <v>30364</v>
      </c>
      <c r="BM84" s="37">
        <v>5605095</v>
      </c>
      <c r="BN84" s="37">
        <v>3251438</v>
      </c>
      <c r="BO84" s="37">
        <v>2353657</v>
      </c>
      <c r="BP84" s="37">
        <v>2353657</v>
      </c>
      <c r="BQ84" s="37">
        <v>43936.09</v>
      </c>
      <c r="BR84" s="37">
        <v>2397593.09</v>
      </c>
      <c r="BS84" s="45">
        <v>262727148</v>
      </c>
      <c r="BT84" s="37">
        <v>0</v>
      </c>
      <c r="BU84" s="37">
        <v>0</v>
      </c>
      <c r="BV84" s="37">
        <v>5605095</v>
      </c>
      <c r="BW84" s="37">
        <v>920</v>
      </c>
      <c r="BX84" s="37">
        <v>921</v>
      </c>
      <c r="BY84" s="37">
        <v>206</v>
      </c>
      <c r="BZ84" s="37">
        <v>0</v>
      </c>
      <c r="CA84" s="37">
        <v>0</v>
      </c>
      <c r="CB84" s="37">
        <v>5800909</v>
      </c>
      <c r="CC84" s="37">
        <v>0</v>
      </c>
      <c r="CD84" s="37">
        <v>-1242</v>
      </c>
      <c r="CE84" s="37">
        <v>0</v>
      </c>
      <c r="CF84" s="37">
        <v>0</v>
      </c>
      <c r="CG84" s="37">
        <v>0</v>
      </c>
      <c r="CH84" s="37">
        <v>0</v>
      </c>
      <c r="CI84" s="37">
        <v>-1242</v>
      </c>
      <c r="CJ84" s="37">
        <v>5799667</v>
      </c>
      <c r="CK84" s="37">
        <v>3256921</v>
      </c>
      <c r="CL84" s="37">
        <v>0</v>
      </c>
      <c r="CM84" s="37">
        <v>2542746</v>
      </c>
      <c r="CN84" s="37">
        <v>2542750.54</v>
      </c>
      <c r="CO84" s="37">
        <v>32227.99</v>
      </c>
      <c r="CP84" s="37">
        <v>2574978.5300000003</v>
      </c>
      <c r="CQ84" s="45">
        <v>295846673</v>
      </c>
      <c r="CR84" s="37">
        <v>0</v>
      </c>
      <c r="CS84" s="37">
        <v>5</v>
      </c>
      <c r="CT84" s="37">
        <v>5799667</v>
      </c>
      <c r="CU84" s="37">
        <v>921</v>
      </c>
      <c r="CV84" s="37">
        <v>910</v>
      </c>
      <c r="CW84" s="37">
        <v>208.88</v>
      </c>
      <c r="CX84" s="37">
        <v>0</v>
      </c>
      <c r="CY84" s="37">
        <v>0</v>
      </c>
      <c r="CZ84" s="37">
        <v>5920478</v>
      </c>
      <c r="DA84" s="37">
        <v>0</v>
      </c>
      <c r="DB84" s="37">
        <v>0</v>
      </c>
      <c r="DC84" s="37">
        <v>0</v>
      </c>
      <c r="DD84" s="37">
        <v>0</v>
      </c>
      <c r="DE84" s="37">
        <v>0</v>
      </c>
      <c r="DF84" s="37">
        <v>0</v>
      </c>
      <c r="DG84" s="37">
        <v>5920478</v>
      </c>
      <c r="DH84" s="37">
        <v>52048</v>
      </c>
      <c r="DI84" s="37">
        <v>0</v>
      </c>
      <c r="DJ84" s="37">
        <v>52048</v>
      </c>
      <c r="DK84" s="37">
        <v>5972526</v>
      </c>
      <c r="DL84" s="37">
        <v>3348732</v>
      </c>
      <c r="DM84" s="37">
        <v>0</v>
      </c>
      <c r="DN84" s="37">
        <v>2623794</v>
      </c>
      <c r="DO84" s="37">
        <v>2623732</v>
      </c>
      <c r="DP84" s="37">
        <v>664046.74</v>
      </c>
      <c r="DQ84" s="37">
        <v>3287778.74</v>
      </c>
      <c r="DR84" s="45">
        <v>336847269</v>
      </c>
      <c r="DS84" s="37">
        <v>62</v>
      </c>
      <c r="DT84" s="37">
        <v>0</v>
      </c>
      <c r="DU84" s="61">
        <v>5920478</v>
      </c>
      <c r="DV84" s="61">
        <v>910</v>
      </c>
      <c r="DW84" s="61">
        <v>907</v>
      </c>
      <c r="DX84" s="61">
        <v>212.43</v>
      </c>
      <c r="DY84" s="61">
        <v>0</v>
      </c>
      <c r="DZ84" s="61">
        <v>0</v>
      </c>
      <c r="EA84" s="61">
        <v>0</v>
      </c>
      <c r="EB84" s="61">
        <v>6093634</v>
      </c>
      <c r="EC84" s="61">
        <v>0</v>
      </c>
      <c r="ED84" s="61">
        <v>0</v>
      </c>
      <c r="EE84" s="61">
        <v>0</v>
      </c>
      <c r="EF84" s="61">
        <v>207500</v>
      </c>
      <c r="EG84" s="61">
        <v>0</v>
      </c>
      <c r="EH84" s="61">
        <v>207500</v>
      </c>
      <c r="EI84" s="61">
        <v>6301134</v>
      </c>
      <c r="EJ84" s="61">
        <v>0</v>
      </c>
      <c r="EK84" s="61">
        <v>13437</v>
      </c>
      <c r="EL84" s="61">
        <v>13437</v>
      </c>
      <c r="EM84" s="61">
        <v>6314571</v>
      </c>
      <c r="EN84" s="61">
        <v>3013796</v>
      </c>
      <c r="EO84" s="61">
        <v>0</v>
      </c>
      <c r="EP84" s="61">
        <v>3300775</v>
      </c>
      <c r="EQ84" s="61">
        <v>2040</v>
      </c>
      <c r="ER84" s="61">
        <v>3298735</v>
      </c>
      <c r="ES84" s="61">
        <v>3321741</v>
      </c>
      <c r="ET84" s="61">
        <v>598860.03</v>
      </c>
      <c r="EU84" s="61">
        <v>3920601.0300000003</v>
      </c>
      <c r="EV84" s="61">
        <v>387389878</v>
      </c>
      <c r="EW84" s="61">
        <v>201600</v>
      </c>
      <c r="EX84" s="61">
        <v>0</v>
      </c>
      <c r="EY84" s="61">
        <v>23006</v>
      </c>
    </row>
    <row r="85" spans="1:155" s="37" customFormat="1" x14ac:dyDescent="0.2">
      <c r="A85" s="105">
        <v>1246</v>
      </c>
      <c r="B85" s="49" t="s">
        <v>116</v>
      </c>
      <c r="C85" s="37">
        <v>4017923</v>
      </c>
      <c r="D85" s="37">
        <v>804</v>
      </c>
      <c r="E85" s="37">
        <v>814</v>
      </c>
      <c r="F85" s="37">
        <v>190</v>
      </c>
      <c r="G85" s="37">
        <v>4222559.88</v>
      </c>
      <c r="H85" s="37">
        <v>2273365</v>
      </c>
      <c r="I85" s="37">
        <v>0</v>
      </c>
      <c r="J85" s="37">
        <v>1943666</v>
      </c>
      <c r="K85" s="37">
        <v>46021</v>
      </c>
      <c r="L85" s="37">
        <f t="shared" si="1"/>
        <v>1989687</v>
      </c>
      <c r="M85" s="47">
        <v>121293063</v>
      </c>
      <c r="N85" s="41">
        <v>5528.8799999998882</v>
      </c>
      <c r="O85" s="41">
        <v>0</v>
      </c>
      <c r="P85" s="37">
        <v>4217031</v>
      </c>
      <c r="Q85" s="37">
        <v>814</v>
      </c>
      <c r="R85" s="37">
        <v>833</v>
      </c>
      <c r="S85" s="37">
        <v>194.37</v>
      </c>
      <c r="T85" s="37">
        <v>0</v>
      </c>
      <c r="U85" s="37">
        <v>4477375</v>
      </c>
      <c r="V85" s="37">
        <v>2478540</v>
      </c>
      <c r="W85" s="37">
        <v>1998835</v>
      </c>
      <c r="X85" s="37">
        <v>1998835</v>
      </c>
      <c r="Y85" s="37">
        <v>29522</v>
      </c>
      <c r="Z85" s="37">
        <v>2028357</v>
      </c>
      <c r="AA85" s="46">
        <v>127764412</v>
      </c>
      <c r="AB85" s="37">
        <v>0</v>
      </c>
      <c r="AC85" s="37">
        <v>0</v>
      </c>
      <c r="AD85" s="37">
        <v>4477375</v>
      </c>
      <c r="AE85" s="37">
        <v>833</v>
      </c>
      <c r="AF85" s="37">
        <v>829</v>
      </c>
      <c r="AG85" s="37">
        <v>200</v>
      </c>
      <c r="AH85" s="37">
        <v>0</v>
      </c>
      <c r="AI85" s="37">
        <v>0</v>
      </c>
      <c r="AJ85" s="37">
        <v>-33670</v>
      </c>
      <c r="AK85" s="37">
        <v>0</v>
      </c>
      <c r="AL85" s="37">
        <v>0</v>
      </c>
      <c r="AM85" s="37">
        <v>0</v>
      </c>
      <c r="AN85" s="37">
        <v>-33670</v>
      </c>
      <c r="AO85" s="37">
        <v>4588005</v>
      </c>
      <c r="AP85" s="37">
        <v>2841224</v>
      </c>
      <c r="AQ85" s="37">
        <v>0</v>
      </c>
      <c r="AR85" s="37">
        <v>1746781</v>
      </c>
      <c r="AS85" s="37">
        <v>1746781</v>
      </c>
      <c r="AT85" s="37">
        <v>28574</v>
      </c>
      <c r="AU85" s="37">
        <v>1775355</v>
      </c>
      <c r="AV85" s="45">
        <v>135620846</v>
      </c>
      <c r="AW85" s="37">
        <v>0</v>
      </c>
      <c r="AX85" s="37">
        <v>0</v>
      </c>
      <c r="AY85" s="37">
        <v>4588005</v>
      </c>
      <c r="AZ85" s="37">
        <v>829</v>
      </c>
      <c r="BA85" s="37">
        <v>820</v>
      </c>
      <c r="BB85" s="37">
        <v>206</v>
      </c>
      <c r="BC85" s="37">
        <v>0</v>
      </c>
      <c r="BD85" s="37">
        <v>0</v>
      </c>
      <c r="BE85" s="37">
        <v>4707112</v>
      </c>
      <c r="BF85" s="37">
        <v>0</v>
      </c>
      <c r="BG85" s="37">
        <v>0</v>
      </c>
      <c r="BH85" s="37">
        <v>0</v>
      </c>
      <c r="BI85" s="37">
        <v>0</v>
      </c>
      <c r="BJ85" s="37">
        <v>0</v>
      </c>
      <c r="BK85" s="37">
        <v>0</v>
      </c>
      <c r="BL85" s="37">
        <v>0</v>
      </c>
      <c r="BM85" s="37">
        <v>4707112</v>
      </c>
      <c r="BN85" s="37">
        <v>3423703</v>
      </c>
      <c r="BO85" s="37">
        <v>1283409</v>
      </c>
      <c r="BP85" s="37">
        <v>1277668</v>
      </c>
      <c r="BQ85" s="37">
        <v>29522</v>
      </c>
      <c r="BR85" s="37">
        <v>1307190</v>
      </c>
      <c r="BS85" s="45">
        <v>141863815</v>
      </c>
      <c r="BT85" s="37">
        <v>5741</v>
      </c>
      <c r="BU85" s="37">
        <v>0</v>
      </c>
      <c r="BV85" s="37">
        <v>4701371</v>
      </c>
      <c r="BW85" s="37">
        <v>820</v>
      </c>
      <c r="BX85" s="37">
        <v>815</v>
      </c>
      <c r="BY85" s="37">
        <v>206</v>
      </c>
      <c r="BZ85" s="37">
        <v>0</v>
      </c>
      <c r="CA85" s="37">
        <v>0</v>
      </c>
      <c r="CB85" s="37">
        <v>4840595</v>
      </c>
      <c r="CC85" s="37">
        <v>4306</v>
      </c>
      <c r="CD85" s="37">
        <v>0</v>
      </c>
      <c r="CE85" s="37">
        <v>0</v>
      </c>
      <c r="CF85" s="37">
        <v>0</v>
      </c>
      <c r="CG85" s="37">
        <v>0</v>
      </c>
      <c r="CH85" s="37">
        <v>0</v>
      </c>
      <c r="CI85" s="37">
        <v>0</v>
      </c>
      <c r="CJ85" s="37">
        <v>4844901</v>
      </c>
      <c r="CK85" s="37">
        <v>3647879</v>
      </c>
      <c r="CL85" s="37">
        <v>0</v>
      </c>
      <c r="CM85" s="37">
        <v>1197022</v>
      </c>
      <c r="CN85" s="37">
        <v>1197022</v>
      </c>
      <c r="CO85" s="37">
        <v>29521</v>
      </c>
      <c r="CP85" s="37">
        <v>1226543</v>
      </c>
      <c r="CQ85" s="45">
        <v>152720846</v>
      </c>
      <c r="CR85" s="37">
        <v>0</v>
      </c>
      <c r="CS85" s="37">
        <v>0</v>
      </c>
      <c r="CT85" s="37">
        <v>4844901</v>
      </c>
      <c r="CU85" s="37">
        <v>815</v>
      </c>
      <c r="CV85" s="37">
        <v>806</v>
      </c>
      <c r="CW85" s="37">
        <v>208.88</v>
      </c>
      <c r="CX85" s="37">
        <v>0</v>
      </c>
      <c r="CY85" s="37">
        <v>0</v>
      </c>
      <c r="CZ85" s="37">
        <v>4959753</v>
      </c>
      <c r="DA85" s="37">
        <v>0</v>
      </c>
      <c r="DB85" s="37">
        <v>26444</v>
      </c>
      <c r="DC85" s="37">
        <v>0</v>
      </c>
      <c r="DD85" s="37">
        <v>0</v>
      </c>
      <c r="DE85" s="37">
        <v>0</v>
      </c>
      <c r="DF85" s="37">
        <v>26444</v>
      </c>
      <c r="DG85" s="37">
        <v>4986197</v>
      </c>
      <c r="DH85" s="37">
        <v>43075</v>
      </c>
      <c r="DI85" s="37">
        <v>0</v>
      </c>
      <c r="DJ85" s="37">
        <v>43075</v>
      </c>
      <c r="DK85" s="37">
        <v>5029272</v>
      </c>
      <c r="DL85" s="37">
        <v>3728157</v>
      </c>
      <c r="DM85" s="37">
        <v>0</v>
      </c>
      <c r="DN85" s="37">
        <v>1301115</v>
      </c>
      <c r="DO85" s="37">
        <v>1291578</v>
      </c>
      <c r="DP85" s="37">
        <v>29522</v>
      </c>
      <c r="DQ85" s="37">
        <v>1321100</v>
      </c>
      <c r="DR85" s="45">
        <v>163459896</v>
      </c>
      <c r="DS85" s="37">
        <v>9537</v>
      </c>
      <c r="DT85" s="37">
        <v>0</v>
      </c>
      <c r="DU85" s="61">
        <v>4986197</v>
      </c>
      <c r="DV85" s="61">
        <v>806</v>
      </c>
      <c r="DW85" s="61">
        <v>801</v>
      </c>
      <c r="DX85" s="61">
        <v>212.43</v>
      </c>
      <c r="DY85" s="61">
        <v>0</v>
      </c>
      <c r="DZ85" s="61">
        <v>0</v>
      </c>
      <c r="EA85" s="61">
        <v>0</v>
      </c>
      <c r="EB85" s="61">
        <v>5125423</v>
      </c>
      <c r="EC85" s="61">
        <v>0</v>
      </c>
      <c r="ED85" s="61">
        <v>0</v>
      </c>
      <c r="EE85" s="61">
        <v>0</v>
      </c>
      <c r="EF85" s="61">
        <v>0</v>
      </c>
      <c r="EG85" s="61">
        <v>0</v>
      </c>
      <c r="EH85" s="61">
        <v>0</v>
      </c>
      <c r="EI85" s="61">
        <v>5125423</v>
      </c>
      <c r="EJ85" s="61">
        <v>325000</v>
      </c>
      <c r="EK85" s="61">
        <v>25595</v>
      </c>
      <c r="EL85" s="61">
        <v>350595</v>
      </c>
      <c r="EM85" s="61">
        <v>5476018</v>
      </c>
      <c r="EN85" s="61">
        <v>3768228</v>
      </c>
      <c r="EO85" s="61">
        <v>0</v>
      </c>
      <c r="EP85" s="61">
        <v>1707790</v>
      </c>
      <c r="EQ85" s="61">
        <v>2714</v>
      </c>
      <c r="ER85" s="61">
        <v>1705076</v>
      </c>
      <c r="ES85" s="61">
        <v>1703141</v>
      </c>
      <c r="ET85" s="61">
        <v>29522</v>
      </c>
      <c r="EU85" s="61">
        <v>1732663</v>
      </c>
      <c r="EV85" s="61">
        <v>175749293</v>
      </c>
      <c r="EW85" s="61">
        <v>275300</v>
      </c>
      <c r="EX85" s="61">
        <v>1935</v>
      </c>
      <c r="EY85" s="61">
        <v>0</v>
      </c>
    </row>
    <row r="86" spans="1:155" s="37" customFormat="1" x14ac:dyDescent="0.2">
      <c r="A86" s="105">
        <v>1253</v>
      </c>
      <c r="B86" s="49" t="s">
        <v>117</v>
      </c>
      <c r="C86" s="37">
        <v>18237149</v>
      </c>
      <c r="D86" s="37">
        <v>2698</v>
      </c>
      <c r="E86" s="37">
        <v>2706</v>
      </c>
      <c r="F86" s="37">
        <v>216</v>
      </c>
      <c r="G86" s="37">
        <v>18877056</v>
      </c>
      <c r="H86" s="37">
        <v>8894539</v>
      </c>
      <c r="I86" s="37">
        <v>0</v>
      </c>
      <c r="J86" s="37">
        <v>9981372</v>
      </c>
      <c r="K86" s="37">
        <v>1118400</v>
      </c>
      <c r="L86" s="37">
        <f t="shared" si="1"/>
        <v>11099772</v>
      </c>
      <c r="M86" s="47">
        <v>535711100</v>
      </c>
      <c r="N86" s="41">
        <v>1145</v>
      </c>
      <c r="O86" s="41">
        <v>0</v>
      </c>
      <c r="P86" s="37">
        <v>18875911</v>
      </c>
      <c r="Q86" s="37">
        <v>2706</v>
      </c>
      <c r="R86" s="37">
        <v>2716</v>
      </c>
      <c r="S86" s="37">
        <v>194.37</v>
      </c>
      <c r="T86" s="37">
        <v>21299</v>
      </c>
      <c r="U86" s="37">
        <v>19494883</v>
      </c>
      <c r="V86" s="37">
        <v>9585268</v>
      </c>
      <c r="W86" s="37">
        <v>9909615</v>
      </c>
      <c r="X86" s="37">
        <v>9909615</v>
      </c>
      <c r="Y86" s="37">
        <v>1066457</v>
      </c>
      <c r="Z86" s="37">
        <v>10976072</v>
      </c>
      <c r="AA86" s="46">
        <v>544577600</v>
      </c>
      <c r="AB86" s="37">
        <v>0</v>
      </c>
      <c r="AC86" s="37">
        <v>0</v>
      </c>
      <c r="AD86" s="37">
        <v>19494883</v>
      </c>
      <c r="AE86" s="37">
        <v>2716</v>
      </c>
      <c r="AF86" s="37">
        <v>2710</v>
      </c>
      <c r="AG86" s="37">
        <v>200</v>
      </c>
      <c r="AH86" s="37">
        <v>0</v>
      </c>
      <c r="AI86" s="37">
        <v>0</v>
      </c>
      <c r="AJ86" s="37">
        <v>0</v>
      </c>
      <c r="AK86" s="37">
        <v>0</v>
      </c>
      <c r="AL86" s="37">
        <v>0</v>
      </c>
      <c r="AM86" s="37">
        <v>0</v>
      </c>
      <c r="AN86" s="37">
        <v>0</v>
      </c>
      <c r="AO86" s="37">
        <v>19993811</v>
      </c>
      <c r="AP86" s="37">
        <v>10819338</v>
      </c>
      <c r="AQ86" s="37">
        <v>0</v>
      </c>
      <c r="AR86" s="37">
        <v>9174473</v>
      </c>
      <c r="AS86" s="37">
        <v>9174473</v>
      </c>
      <c r="AT86" s="37">
        <v>1160097</v>
      </c>
      <c r="AU86" s="37">
        <v>10334570</v>
      </c>
      <c r="AV86" s="45">
        <v>578190800</v>
      </c>
      <c r="AW86" s="37">
        <v>0</v>
      </c>
      <c r="AX86" s="37">
        <v>0</v>
      </c>
      <c r="AY86" s="37">
        <v>19993811</v>
      </c>
      <c r="AZ86" s="37">
        <v>2710</v>
      </c>
      <c r="BA86" s="37">
        <v>2710</v>
      </c>
      <c r="BB86" s="37">
        <v>206</v>
      </c>
      <c r="BC86" s="37">
        <v>0</v>
      </c>
      <c r="BD86" s="37">
        <v>0</v>
      </c>
      <c r="BE86" s="37">
        <v>20552071</v>
      </c>
      <c r="BF86" s="37">
        <v>0</v>
      </c>
      <c r="BG86" s="37">
        <v>21524</v>
      </c>
      <c r="BH86" s="37">
        <v>0</v>
      </c>
      <c r="BI86" s="37">
        <v>0</v>
      </c>
      <c r="BJ86" s="37">
        <v>0</v>
      </c>
      <c r="BK86" s="37">
        <v>0</v>
      </c>
      <c r="BL86" s="37">
        <v>21524</v>
      </c>
      <c r="BM86" s="37">
        <v>20573595</v>
      </c>
      <c r="BN86" s="37">
        <v>12898588</v>
      </c>
      <c r="BO86" s="37">
        <v>7675007</v>
      </c>
      <c r="BP86" s="37">
        <v>7659837</v>
      </c>
      <c r="BQ86" s="37">
        <v>1100000</v>
      </c>
      <c r="BR86" s="37">
        <v>8759837</v>
      </c>
      <c r="BS86" s="45">
        <v>612501400</v>
      </c>
      <c r="BT86" s="37">
        <v>15170</v>
      </c>
      <c r="BU86" s="37">
        <v>0</v>
      </c>
      <c r="BV86" s="37">
        <v>20558425</v>
      </c>
      <c r="BW86" s="37">
        <v>2710</v>
      </c>
      <c r="BX86" s="37">
        <v>2699</v>
      </c>
      <c r="BY86" s="37">
        <v>206</v>
      </c>
      <c r="BZ86" s="37">
        <v>0</v>
      </c>
      <c r="CA86" s="37">
        <v>0</v>
      </c>
      <c r="CB86" s="37">
        <v>21030959</v>
      </c>
      <c r="CC86" s="37">
        <v>11378</v>
      </c>
      <c r="CD86" s="37">
        <v>-16415</v>
      </c>
      <c r="CE86" s="37">
        <v>0</v>
      </c>
      <c r="CF86" s="37">
        <v>0</v>
      </c>
      <c r="CG86" s="37">
        <v>0</v>
      </c>
      <c r="CH86" s="37">
        <v>0</v>
      </c>
      <c r="CI86" s="37">
        <v>-16415</v>
      </c>
      <c r="CJ86" s="37">
        <v>21025922</v>
      </c>
      <c r="CK86" s="37">
        <v>13485690</v>
      </c>
      <c r="CL86" s="37">
        <v>0</v>
      </c>
      <c r="CM86" s="37">
        <v>7540232</v>
      </c>
      <c r="CN86" s="37">
        <v>7555816</v>
      </c>
      <c r="CO86" s="37">
        <v>1535512</v>
      </c>
      <c r="CP86" s="37">
        <v>9091328</v>
      </c>
      <c r="CQ86" s="45">
        <v>627551800</v>
      </c>
      <c r="CR86" s="37">
        <v>0</v>
      </c>
      <c r="CS86" s="37">
        <v>15584</v>
      </c>
      <c r="CT86" s="37">
        <v>21025922</v>
      </c>
      <c r="CU86" s="37">
        <v>2699</v>
      </c>
      <c r="CV86" s="37">
        <v>2715</v>
      </c>
      <c r="CW86" s="37">
        <v>208.88</v>
      </c>
      <c r="CX86" s="37">
        <v>0</v>
      </c>
      <c r="CY86" s="37">
        <v>0</v>
      </c>
      <c r="CZ86" s="37">
        <v>21717665</v>
      </c>
      <c r="DA86" s="37">
        <v>0</v>
      </c>
      <c r="DB86" s="37">
        <v>0</v>
      </c>
      <c r="DC86" s="37">
        <v>0</v>
      </c>
      <c r="DD86" s="37">
        <v>0</v>
      </c>
      <c r="DE86" s="37">
        <v>0</v>
      </c>
      <c r="DF86" s="37">
        <v>0</v>
      </c>
      <c r="DG86" s="37">
        <v>21717665</v>
      </c>
      <c r="DH86" s="37">
        <v>0</v>
      </c>
      <c r="DI86" s="37">
        <v>0</v>
      </c>
      <c r="DJ86" s="37">
        <v>0</v>
      </c>
      <c r="DK86" s="37">
        <v>21717665</v>
      </c>
      <c r="DL86" s="37">
        <v>14009870</v>
      </c>
      <c r="DM86" s="37">
        <v>0</v>
      </c>
      <c r="DN86" s="37">
        <v>7707795</v>
      </c>
      <c r="DO86" s="37">
        <v>7747791</v>
      </c>
      <c r="DP86" s="37">
        <v>1520941</v>
      </c>
      <c r="DQ86" s="37">
        <v>9268732</v>
      </c>
      <c r="DR86" s="45">
        <v>647404200</v>
      </c>
      <c r="DS86" s="37">
        <v>0</v>
      </c>
      <c r="DT86" s="37">
        <v>39996</v>
      </c>
      <c r="DU86" s="61">
        <v>21717665</v>
      </c>
      <c r="DV86" s="61">
        <v>2715</v>
      </c>
      <c r="DW86" s="61">
        <v>2712</v>
      </c>
      <c r="DX86" s="61">
        <v>212.43</v>
      </c>
      <c r="DY86" s="61">
        <v>0</v>
      </c>
      <c r="DZ86" s="61">
        <v>0</v>
      </c>
      <c r="EA86" s="61">
        <v>0</v>
      </c>
      <c r="EB86" s="61">
        <v>22269778</v>
      </c>
      <c r="EC86" s="61">
        <v>0</v>
      </c>
      <c r="ED86" s="61">
        <v>0</v>
      </c>
      <c r="EE86" s="61">
        <v>0</v>
      </c>
      <c r="EF86" s="61">
        <v>0</v>
      </c>
      <c r="EG86" s="61">
        <v>0</v>
      </c>
      <c r="EH86" s="61">
        <v>0</v>
      </c>
      <c r="EI86" s="61">
        <v>22269778</v>
      </c>
      <c r="EJ86" s="61">
        <v>0</v>
      </c>
      <c r="EK86" s="61">
        <v>16423</v>
      </c>
      <c r="EL86" s="61">
        <v>16423</v>
      </c>
      <c r="EM86" s="61">
        <v>22286201</v>
      </c>
      <c r="EN86" s="61">
        <v>14799969</v>
      </c>
      <c r="EO86" s="61">
        <v>0</v>
      </c>
      <c r="EP86" s="61">
        <v>7486232</v>
      </c>
      <c r="EQ86" s="61">
        <v>75262</v>
      </c>
      <c r="ER86" s="61">
        <v>7410970</v>
      </c>
      <c r="ES86" s="61">
        <v>7459173</v>
      </c>
      <c r="ET86" s="61">
        <v>1423688</v>
      </c>
      <c r="EU86" s="61">
        <v>8882861</v>
      </c>
      <c r="EV86" s="61">
        <v>677783700</v>
      </c>
      <c r="EW86" s="61">
        <v>5742700</v>
      </c>
      <c r="EX86" s="61">
        <v>0</v>
      </c>
      <c r="EY86" s="61">
        <v>48203</v>
      </c>
    </row>
    <row r="87" spans="1:155" s="37" customFormat="1" x14ac:dyDescent="0.2">
      <c r="A87" s="105">
        <v>1260</v>
      </c>
      <c r="B87" s="49" t="s">
        <v>118</v>
      </c>
      <c r="C87" s="37">
        <v>5264291.9400000004</v>
      </c>
      <c r="D87" s="37">
        <v>1080</v>
      </c>
      <c r="E87" s="37">
        <v>1083</v>
      </c>
      <c r="F87" s="37">
        <v>190</v>
      </c>
      <c r="G87" s="37">
        <v>5484680.2199999997</v>
      </c>
      <c r="H87" s="37">
        <v>2751701</v>
      </c>
      <c r="I87" s="37">
        <v>0</v>
      </c>
      <c r="J87" s="37">
        <v>2732611</v>
      </c>
      <c r="K87" s="37">
        <v>209058</v>
      </c>
      <c r="L87" s="37">
        <f t="shared" si="1"/>
        <v>2941669</v>
      </c>
      <c r="M87" s="47">
        <v>175747354</v>
      </c>
      <c r="N87" s="41">
        <v>368.21999999973923</v>
      </c>
      <c r="O87" s="41">
        <v>0</v>
      </c>
      <c r="P87" s="37">
        <v>5484312</v>
      </c>
      <c r="Q87" s="37">
        <v>1083</v>
      </c>
      <c r="R87" s="37">
        <v>1096</v>
      </c>
      <c r="S87" s="37">
        <v>194.37</v>
      </c>
      <c r="T87" s="37">
        <v>22977</v>
      </c>
      <c r="U87" s="37">
        <v>5786151</v>
      </c>
      <c r="V87" s="37">
        <v>3242211</v>
      </c>
      <c r="W87" s="37">
        <v>2543940</v>
      </c>
      <c r="X87" s="37">
        <v>2549198</v>
      </c>
      <c r="Y87" s="37">
        <v>210826.19</v>
      </c>
      <c r="Z87" s="37">
        <v>2760024.19</v>
      </c>
      <c r="AA87" s="46">
        <v>188759746</v>
      </c>
      <c r="AB87" s="37">
        <v>0</v>
      </c>
      <c r="AC87" s="37">
        <v>5258</v>
      </c>
      <c r="AD87" s="37">
        <v>5786151</v>
      </c>
      <c r="AE87" s="37">
        <v>1096</v>
      </c>
      <c r="AF87" s="37">
        <v>1103</v>
      </c>
      <c r="AG87" s="37">
        <v>200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3509</v>
      </c>
      <c r="AN87" s="37">
        <v>3509</v>
      </c>
      <c r="AO87" s="37">
        <v>6047210</v>
      </c>
      <c r="AP87" s="37">
        <v>3514173</v>
      </c>
      <c r="AQ87" s="37">
        <v>0</v>
      </c>
      <c r="AR87" s="37">
        <v>2533037</v>
      </c>
      <c r="AS87" s="37">
        <v>2533037</v>
      </c>
      <c r="AT87" s="37">
        <v>207082.14</v>
      </c>
      <c r="AU87" s="37">
        <v>2740119.14</v>
      </c>
      <c r="AV87" s="45">
        <v>204345472</v>
      </c>
      <c r="AW87" s="37">
        <v>0</v>
      </c>
      <c r="AX87" s="37">
        <v>0</v>
      </c>
      <c r="AY87" s="37">
        <v>6047210</v>
      </c>
      <c r="AZ87" s="37">
        <v>1103</v>
      </c>
      <c r="BA87" s="37">
        <v>1118</v>
      </c>
      <c r="BB87" s="37">
        <v>206</v>
      </c>
      <c r="BC87" s="37">
        <v>0</v>
      </c>
      <c r="BD87" s="37">
        <v>0</v>
      </c>
      <c r="BE87" s="37">
        <v>6359754</v>
      </c>
      <c r="BF87" s="37">
        <v>0</v>
      </c>
      <c r="BG87" s="37">
        <v>6666</v>
      </c>
      <c r="BH87" s="37">
        <v>0</v>
      </c>
      <c r="BI87" s="37">
        <v>180000</v>
      </c>
      <c r="BJ87" s="37">
        <v>0</v>
      </c>
      <c r="BK87" s="37">
        <v>19147</v>
      </c>
      <c r="BL87" s="37">
        <v>205813</v>
      </c>
      <c r="BM87" s="37">
        <v>6565567</v>
      </c>
      <c r="BN87" s="37">
        <v>4606388</v>
      </c>
      <c r="BO87" s="37">
        <v>1959179</v>
      </c>
      <c r="BP87" s="37">
        <v>1940032</v>
      </c>
      <c r="BQ87" s="37">
        <v>797853.02</v>
      </c>
      <c r="BR87" s="37">
        <v>2737885.02</v>
      </c>
      <c r="BS87" s="45">
        <v>214786524</v>
      </c>
      <c r="BT87" s="37">
        <v>19147</v>
      </c>
      <c r="BU87" s="37">
        <v>0</v>
      </c>
      <c r="BV87" s="37">
        <v>6546420</v>
      </c>
      <c r="BW87" s="37">
        <v>1118</v>
      </c>
      <c r="BX87" s="37">
        <v>1124</v>
      </c>
      <c r="BY87" s="37">
        <v>206</v>
      </c>
      <c r="BZ87" s="37">
        <v>0</v>
      </c>
      <c r="CA87" s="37">
        <v>0</v>
      </c>
      <c r="CB87" s="37">
        <v>6813092</v>
      </c>
      <c r="CC87" s="37">
        <v>14360</v>
      </c>
      <c r="CD87" s="37">
        <v>-890</v>
      </c>
      <c r="CE87" s="37">
        <v>0</v>
      </c>
      <c r="CF87" s="37">
        <v>0</v>
      </c>
      <c r="CG87" s="37">
        <v>0</v>
      </c>
      <c r="CH87" s="37">
        <v>0</v>
      </c>
      <c r="CI87" s="37">
        <v>-890</v>
      </c>
      <c r="CJ87" s="37">
        <v>6826562</v>
      </c>
      <c r="CK87" s="37">
        <v>5114502</v>
      </c>
      <c r="CL87" s="37">
        <v>0</v>
      </c>
      <c r="CM87" s="37">
        <v>1712060</v>
      </c>
      <c r="CN87" s="37">
        <v>1766890</v>
      </c>
      <c r="CO87" s="37">
        <v>768300</v>
      </c>
      <c r="CP87" s="37">
        <v>2535190</v>
      </c>
      <c r="CQ87" s="45">
        <v>248108203</v>
      </c>
      <c r="CR87" s="37">
        <v>0</v>
      </c>
      <c r="CS87" s="37">
        <v>54830</v>
      </c>
      <c r="CT87" s="37">
        <v>6826562</v>
      </c>
      <c r="CU87" s="37">
        <v>1124</v>
      </c>
      <c r="CV87" s="37">
        <v>1158</v>
      </c>
      <c r="CW87" s="37">
        <v>208.88</v>
      </c>
      <c r="CX87" s="37">
        <v>0</v>
      </c>
      <c r="CY87" s="37">
        <v>0</v>
      </c>
      <c r="CZ87" s="37">
        <v>7274938</v>
      </c>
      <c r="DA87" s="37">
        <v>0</v>
      </c>
      <c r="DB87" s="37">
        <v>-3000</v>
      </c>
      <c r="DC87" s="37">
        <v>0</v>
      </c>
      <c r="DD87" s="37">
        <v>155000</v>
      </c>
      <c r="DE87" s="37">
        <v>72479</v>
      </c>
      <c r="DF87" s="37">
        <v>224479</v>
      </c>
      <c r="DG87" s="37">
        <v>7499417</v>
      </c>
      <c r="DH87" s="37">
        <v>0</v>
      </c>
      <c r="DI87" s="37">
        <v>0</v>
      </c>
      <c r="DJ87" s="37">
        <v>0</v>
      </c>
      <c r="DK87" s="37">
        <v>7499417</v>
      </c>
      <c r="DL87" s="37">
        <v>5284123</v>
      </c>
      <c r="DM87" s="37">
        <v>0</v>
      </c>
      <c r="DN87" s="37">
        <v>2215294</v>
      </c>
      <c r="DO87" s="37">
        <v>2236301</v>
      </c>
      <c r="DP87" s="37">
        <v>770249</v>
      </c>
      <c r="DQ87" s="37">
        <v>3006550</v>
      </c>
      <c r="DR87" s="45">
        <v>275324601</v>
      </c>
      <c r="DS87" s="37">
        <v>0</v>
      </c>
      <c r="DT87" s="37">
        <v>21007</v>
      </c>
      <c r="DU87" s="61">
        <v>7499417</v>
      </c>
      <c r="DV87" s="61">
        <v>1158</v>
      </c>
      <c r="DW87" s="61">
        <v>1183</v>
      </c>
      <c r="DX87" s="61">
        <v>212.43</v>
      </c>
      <c r="DY87" s="61">
        <v>0</v>
      </c>
      <c r="DZ87" s="61">
        <v>0</v>
      </c>
      <c r="EA87" s="61">
        <v>0</v>
      </c>
      <c r="EB87" s="61">
        <v>7912626</v>
      </c>
      <c r="EC87" s="61">
        <v>0</v>
      </c>
      <c r="ED87" s="61">
        <v>6559</v>
      </c>
      <c r="EE87" s="61">
        <v>0</v>
      </c>
      <c r="EF87" s="61">
        <v>0</v>
      </c>
      <c r="EG87" s="61">
        <v>3555</v>
      </c>
      <c r="EH87" s="61">
        <v>10114</v>
      </c>
      <c r="EI87" s="61">
        <v>7922740</v>
      </c>
      <c r="EJ87" s="61">
        <v>0</v>
      </c>
      <c r="EK87" s="61">
        <v>0</v>
      </c>
      <c r="EL87" s="61">
        <v>0</v>
      </c>
      <c r="EM87" s="61">
        <v>7922740</v>
      </c>
      <c r="EN87" s="61">
        <v>5756764</v>
      </c>
      <c r="EO87" s="61">
        <v>0</v>
      </c>
      <c r="EP87" s="61">
        <v>2165976</v>
      </c>
      <c r="EQ87" s="61">
        <v>4185</v>
      </c>
      <c r="ER87" s="61">
        <v>2161791</v>
      </c>
      <c r="ES87" s="61">
        <v>2161791</v>
      </c>
      <c r="ET87" s="61">
        <v>952276</v>
      </c>
      <c r="EU87" s="61">
        <v>3114067</v>
      </c>
      <c r="EV87" s="61">
        <v>310993871</v>
      </c>
      <c r="EW87" s="61">
        <v>417900</v>
      </c>
      <c r="EX87" s="61">
        <v>0</v>
      </c>
      <c r="EY87" s="61">
        <v>0</v>
      </c>
    </row>
    <row r="88" spans="1:155" s="37" customFormat="1" x14ac:dyDescent="0.2">
      <c r="A88" s="105">
        <v>4970</v>
      </c>
      <c r="B88" s="49" t="s">
        <v>119</v>
      </c>
      <c r="C88" s="37">
        <v>23377011</v>
      </c>
      <c r="D88" s="37">
        <v>4547</v>
      </c>
      <c r="E88" s="37">
        <v>4582</v>
      </c>
      <c r="F88" s="37">
        <v>190</v>
      </c>
      <c r="G88" s="37">
        <v>24427512.579999998</v>
      </c>
      <c r="H88" s="37">
        <v>13214012</v>
      </c>
      <c r="I88" s="37">
        <v>0</v>
      </c>
      <c r="J88" s="37">
        <v>11212630</v>
      </c>
      <c r="K88" s="37">
        <v>944435</v>
      </c>
      <c r="L88" s="37">
        <f t="shared" si="1"/>
        <v>12157065</v>
      </c>
      <c r="M88" s="47">
        <v>723565694</v>
      </c>
      <c r="N88" s="41">
        <v>870.57999999821186</v>
      </c>
      <c r="O88" s="41">
        <v>0</v>
      </c>
      <c r="P88" s="37">
        <v>24426642</v>
      </c>
      <c r="Q88" s="37">
        <v>4582</v>
      </c>
      <c r="R88" s="37">
        <v>4622</v>
      </c>
      <c r="S88" s="37">
        <v>194.37</v>
      </c>
      <c r="T88" s="37">
        <v>59243</v>
      </c>
      <c r="U88" s="37">
        <v>25597503</v>
      </c>
      <c r="V88" s="37">
        <v>14278727</v>
      </c>
      <c r="W88" s="37">
        <v>11318776</v>
      </c>
      <c r="X88" s="37">
        <v>11324302</v>
      </c>
      <c r="Y88" s="37">
        <v>980757</v>
      </c>
      <c r="Z88" s="37">
        <v>12305059</v>
      </c>
      <c r="AA88" s="46">
        <v>789032294</v>
      </c>
      <c r="AB88" s="37">
        <v>0</v>
      </c>
      <c r="AC88" s="37">
        <v>5526</v>
      </c>
      <c r="AD88" s="37">
        <v>25597503</v>
      </c>
      <c r="AE88" s="37">
        <v>4622</v>
      </c>
      <c r="AF88" s="37">
        <v>4669</v>
      </c>
      <c r="AG88" s="37">
        <v>200</v>
      </c>
      <c r="AH88" s="37">
        <v>0</v>
      </c>
      <c r="AI88" s="37">
        <v>0</v>
      </c>
      <c r="AJ88" s="37">
        <v>210353</v>
      </c>
      <c r="AK88" s="37">
        <v>0</v>
      </c>
      <c r="AL88" s="37">
        <v>0</v>
      </c>
      <c r="AM88" s="37">
        <v>0</v>
      </c>
      <c r="AN88" s="37">
        <v>210353</v>
      </c>
      <c r="AO88" s="37">
        <v>27001962</v>
      </c>
      <c r="AP88" s="37">
        <v>15193475</v>
      </c>
      <c r="AQ88" s="37">
        <v>0</v>
      </c>
      <c r="AR88" s="37">
        <v>11808487</v>
      </c>
      <c r="AS88" s="37">
        <v>11837178.5</v>
      </c>
      <c r="AT88" s="37">
        <v>996063</v>
      </c>
      <c r="AU88" s="37">
        <v>12833241.5</v>
      </c>
      <c r="AV88" s="45">
        <v>867701286</v>
      </c>
      <c r="AW88" s="37">
        <v>0</v>
      </c>
      <c r="AX88" s="37">
        <v>28692</v>
      </c>
      <c r="AY88" s="37">
        <v>27001962</v>
      </c>
      <c r="AZ88" s="37">
        <v>4669</v>
      </c>
      <c r="BA88" s="37">
        <v>4700</v>
      </c>
      <c r="BB88" s="37">
        <v>206</v>
      </c>
      <c r="BC88" s="37">
        <v>0</v>
      </c>
      <c r="BD88" s="37">
        <v>0</v>
      </c>
      <c r="BE88" s="37">
        <v>28149428</v>
      </c>
      <c r="BF88" s="37">
        <v>0</v>
      </c>
      <c r="BG88" s="37">
        <v>-53607</v>
      </c>
      <c r="BH88" s="37">
        <v>0</v>
      </c>
      <c r="BI88" s="37">
        <v>0</v>
      </c>
      <c r="BJ88" s="37">
        <v>0</v>
      </c>
      <c r="BK88" s="37">
        <v>0</v>
      </c>
      <c r="BL88" s="37">
        <v>-53607</v>
      </c>
      <c r="BM88" s="37">
        <v>28095821</v>
      </c>
      <c r="BN88" s="37">
        <v>19821572</v>
      </c>
      <c r="BO88" s="37">
        <v>8274249</v>
      </c>
      <c r="BP88" s="37">
        <v>8274249</v>
      </c>
      <c r="BQ88" s="37">
        <v>1120964</v>
      </c>
      <c r="BR88" s="37">
        <v>9395213</v>
      </c>
      <c r="BS88" s="45">
        <v>962888075</v>
      </c>
      <c r="BT88" s="37">
        <v>0</v>
      </c>
      <c r="BU88" s="37">
        <v>0</v>
      </c>
      <c r="BV88" s="37">
        <v>28095821</v>
      </c>
      <c r="BW88" s="37">
        <v>4700</v>
      </c>
      <c r="BX88" s="37">
        <v>4734</v>
      </c>
      <c r="BY88" s="37">
        <v>206</v>
      </c>
      <c r="BZ88" s="37">
        <v>0</v>
      </c>
      <c r="CA88" s="37">
        <v>0</v>
      </c>
      <c r="CB88" s="37">
        <v>29274251</v>
      </c>
      <c r="CC88" s="37">
        <v>0</v>
      </c>
      <c r="CD88" s="37">
        <v>10689</v>
      </c>
      <c r="CE88" s="37">
        <v>0</v>
      </c>
      <c r="CF88" s="37">
        <v>0</v>
      </c>
      <c r="CG88" s="37">
        <v>0</v>
      </c>
      <c r="CH88" s="37">
        <v>0</v>
      </c>
      <c r="CI88" s="37">
        <v>10689</v>
      </c>
      <c r="CJ88" s="37">
        <v>29284940</v>
      </c>
      <c r="CK88" s="37">
        <v>20668166</v>
      </c>
      <c r="CL88" s="37">
        <v>0</v>
      </c>
      <c r="CM88" s="37">
        <v>8616774</v>
      </c>
      <c r="CN88" s="37">
        <v>8604407</v>
      </c>
      <c r="CO88" s="37">
        <v>1087229</v>
      </c>
      <c r="CP88" s="37">
        <v>9691636</v>
      </c>
      <c r="CQ88" s="45">
        <v>1017069057</v>
      </c>
      <c r="CR88" s="37">
        <v>12367</v>
      </c>
      <c r="CS88" s="37">
        <v>0</v>
      </c>
      <c r="CT88" s="37">
        <v>29272573</v>
      </c>
      <c r="CU88" s="37">
        <v>4734</v>
      </c>
      <c r="CV88" s="37">
        <v>4788</v>
      </c>
      <c r="CW88" s="37">
        <v>208.88</v>
      </c>
      <c r="CX88" s="37">
        <v>0</v>
      </c>
      <c r="CY88" s="37">
        <v>0</v>
      </c>
      <c r="CZ88" s="37">
        <v>30606620</v>
      </c>
      <c r="DA88" s="37">
        <v>9275</v>
      </c>
      <c r="DB88" s="37">
        <v>98145</v>
      </c>
      <c r="DC88" s="37">
        <v>0</v>
      </c>
      <c r="DD88" s="37">
        <v>0</v>
      </c>
      <c r="DE88" s="37">
        <v>0</v>
      </c>
      <c r="DF88" s="37">
        <v>107420</v>
      </c>
      <c r="DG88" s="37">
        <v>30714040</v>
      </c>
      <c r="DH88" s="37">
        <v>0</v>
      </c>
      <c r="DI88" s="37">
        <v>0</v>
      </c>
      <c r="DJ88" s="37">
        <v>0</v>
      </c>
      <c r="DK88" s="37">
        <v>30714040</v>
      </c>
      <c r="DL88" s="37">
        <v>21909282</v>
      </c>
      <c r="DM88" s="37">
        <v>0</v>
      </c>
      <c r="DN88" s="37">
        <v>8804758</v>
      </c>
      <c r="DO88" s="37">
        <v>8811150</v>
      </c>
      <c r="DP88" s="37">
        <v>967029</v>
      </c>
      <c r="DQ88" s="37">
        <v>9778179</v>
      </c>
      <c r="DR88" s="45">
        <v>1094630588</v>
      </c>
      <c r="DS88" s="37">
        <v>0</v>
      </c>
      <c r="DT88" s="37">
        <v>6392</v>
      </c>
      <c r="DU88" s="61">
        <v>30714040</v>
      </c>
      <c r="DV88" s="61">
        <v>4788</v>
      </c>
      <c r="DW88" s="61">
        <v>4881</v>
      </c>
      <c r="DX88" s="61">
        <v>212.43</v>
      </c>
      <c r="DY88" s="61">
        <v>0</v>
      </c>
      <c r="DZ88" s="61">
        <v>0</v>
      </c>
      <c r="EA88" s="61">
        <v>0</v>
      </c>
      <c r="EB88" s="61">
        <v>32347510</v>
      </c>
      <c r="EC88" s="61">
        <v>0</v>
      </c>
      <c r="ED88" s="61">
        <v>75905</v>
      </c>
      <c r="EE88" s="61">
        <v>0</v>
      </c>
      <c r="EF88" s="61">
        <v>0</v>
      </c>
      <c r="EG88" s="61">
        <v>0</v>
      </c>
      <c r="EH88" s="61">
        <v>75905</v>
      </c>
      <c r="EI88" s="61">
        <v>32423415</v>
      </c>
      <c r="EJ88" s="61">
        <v>0</v>
      </c>
      <c r="EK88" s="61">
        <v>0</v>
      </c>
      <c r="EL88" s="61">
        <v>0</v>
      </c>
      <c r="EM88" s="61">
        <v>32423415</v>
      </c>
      <c r="EN88" s="61">
        <v>23117875</v>
      </c>
      <c r="EO88" s="61">
        <v>0</v>
      </c>
      <c r="EP88" s="61">
        <v>9305540</v>
      </c>
      <c r="EQ88" s="61">
        <v>86895</v>
      </c>
      <c r="ER88" s="61">
        <v>9218645</v>
      </c>
      <c r="ES88" s="61">
        <v>9218645</v>
      </c>
      <c r="ET88" s="61">
        <v>948149</v>
      </c>
      <c r="EU88" s="61">
        <v>10166794</v>
      </c>
      <c r="EV88" s="61">
        <v>1182205359</v>
      </c>
      <c r="EW88" s="61">
        <v>10104200</v>
      </c>
      <c r="EX88" s="61">
        <v>0</v>
      </c>
      <c r="EY88" s="61">
        <v>0</v>
      </c>
    </row>
    <row r="89" spans="1:155" s="37" customFormat="1" x14ac:dyDescent="0.2">
      <c r="A89" s="105">
        <v>1295</v>
      </c>
      <c r="B89" s="49" t="s">
        <v>120</v>
      </c>
      <c r="C89" s="37">
        <v>4739261</v>
      </c>
      <c r="D89" s="37">
        <v>866</v>
      </c>
      <c r="E89" s="37">
        <v>887</v>
      </c>
      <c r="F89" s="37">
        <v>190</v>
      </c>
      <c r="G89" s="37">
        <v>5023081</v>
      </c>
      <c r="H89" s="37">
        <v>2572316</v>
      </c>
      <c r="I89" s="37">
        <v>0</v>
      </c>
      <c r="J89" s="37">
        <v>2450765</v>
      </c>
      <c r="K89" s="37">
        <v>29501</v>
      </c>
      <c r="L89" s="37">
        <f t="shared" si="1"/>
        <v>2480266</v>
      </c>
      <c r="M89" s="47">
        <v>134682128</v>
      </c>
      <c r="N89" s="41">
        <v>0</v>
      </c>
      <c r="O89" s="41">
        <v>0</v>
      </c>
      <c r="P89" s="37">
        <v>5023081</v>
      </c>
      <c r="Q89" s="37">
        <v>887</v>
      </c>
      <c r="R89" s="37">
        <v>907</v>
      </c>
      <c r="S89" s="37">
        <v>194.37</v>
      </c>
      <c r="T89" s="37">
        <v>0</v>
      </c>
      <c r="U89" s="37">
        <v>5312635</v>
      </c>
      <c r="V89" s="37">
        <v>2995997</v>
      </c>
      <c r="W89" s="37">
        <v>2316638</v>
      </c>
      <c r="X89" s="37">
        <v>2316638</v>
      </c>
      <c r="Y89" s="37">
        <v>29501</v>
      </c>
      <c r="Z89" s="37">
        <v>2346139</v>
      </c>
      <c r="AA89" s="46">
        <v>142954450</v>
      </c>
      <c r="AB89" s="37">
        <v>0</v>
      </c>
      <c r="AC89" s="37">
        <v>0</v>
      </c>
      <c r="AD89" s="37">
        <v>5312635</v>
      </c>
      <c r="AE89" s="37">
        <v>907</v>
      </c>
      <c r="AF89" s="37">
        <v>911</v>
      </c>
      <c r="AG89" s="37">
        <v>200</v>
      </c>
      <c r="AH89" s="37">
        <v>0</v>
      </c>
      <c r="AI89" s="37">
        <v>0</v>
      </c>
      <c r="AJ89" s="37">
        <v>0</v>
      </c>
      <c r="AK89" s="37">
        <v>0</v>
      </c>
      <c r="AL89" s="37">
        <v>0</v>
      </c>
      <c r="AM89" s="37">
        <v>0</v>
      </c>
      <c r="AN89" s="37">
        <v>0</v>
      </c>
      <c r="AO89" s="37">
        <v>5518264</v>
      </c>
      <c r="AP89" s="37">
        <v>3156295</v>
      </c>
      <c r="AQ89" s="37">
        <v>0</v>
      </c>
      <c r="AR89" s="37">
        <v>2361969</v>
      </c>
      <c r="AS89" s="37">
        <v>2361969</v>
      </c>
      <c r="AT89" s="37">
        <v>29500.43</v>
      </c>
      <c r="AU89" s="37">
        <v>2391469.4300000002</v>
      </c>
      <c r="AV89" s="45">
        <v>150732011</v>
      </c>
      <c r="AW89" s="37">
        <v>0</v>
      </c>
      <c r="AX89" s="37">
        <v>0</v>
      </c>
      <c r="AY89" s="37">
        <v>5518264</v>
      </c>
      <c r="AZ89" s="37">
        <v>911</v>
      </c>
      <c r="BA89" s="37">
        <v>915</v>
      </c>
      <c r="BB89" s="37">
        <v>206</v>
      </c>
      <c r="BC89" s="37">
        <v>0</v>
      </c>
      <c r="BD89" s="37">
        <v>0</v>
      </c>
      <c r="BE89" s="37">
        <v>5730984</v>
      </c>
      <c r="BF89" s="37">
        <v>0</v>
      </c>
      <c r="BG89" s="37">
        <v>0</v>
      </c>
      <c r="BH89" s="37">
        <v>0</v>
      </c>
      <c r="BI89" s="37">
        <v>0</v>
      </c>
      <c r="BJ89" s="37">
        <v>0</v>
      </c>
      <c r="BK89" s="37">
        <v>0</v>
      </c>
      <c r="BL89" s="37">
        <v>0</v>
      </c>
      <c r="BM89" s="37">
        <v>5730984</v>
      </c>
      <c r="BN89" s="37">
        <v>4010330</v>
      </c>
      <c r="BO89" s="37">
        <v>1720654</v>
      </c>
      <c r="BP89" s="37">
        <v>1640850</v>
      </c>
      <c r="BQ89" s="37">
        <v>455141</v>
      </c>
      <c r="BR89" s="37">
        <v>2095991</v>
      </c>
      <c r="BS89" s="45">
        <v>155008590</v>
      </c>
      <c r="BT89" s="37">
        <v>79804</v>
      </c>
      <c r="BU89" s="37">
        <v>0</v>
      </c>
      <c r="BV89" s="37">
        <v>5651180</v>
      </c>
      <c r="BW89" s="37">
        <v>915</v>
      </c>
      <c r="BX89" s="37">
        <v>920</v>
      </c>
      <c r="BY89" s="37">
        <v>206</v>
      </c>
      <c r="BZ89" s="37">
        <v>0</v>
      </c>
      <c r="CA89" s="37">
        <v>0</v>
      </c>
      <c r="CB89" s="37">
        <v>5871578</v>
      </c>
      <c r="CC89" s="37">
        <v>59853</v>
      </c>
      <c r="CD89" s="37">
        <v>0</v>
      </c>
      <c r="CE89" s="37">
        <v>0</v>
      </c>
      <c r="CF89" s="37">
        <v>0</v>
      </c>
      <c r="CG89" s="37">
        <v>0</v>
      </c>
      <c r="CH89" s="37">
        <v>0</v>
      </c>
      <c r="CI89" s="37">
        <v>0</v>
      </c>
      <c r="CJ89" s="37">
        <v>5931431</v>
      </c>
      <c r="CK89" s="37">
        <v>4617806</v>
      </c>
      <c r="CL89" s="37">
        <v>0</v>
      </c>
      <c r="CM89" s="37">
        <v>1313625</v>
      </c>
      <c r="CN89" s="37">
        <v>1313625</v>
      </c>
      <c r="CO89" s="37">
        <v>544791</v>
      </c>
      <c r="CP89" s="37">
        <v>1858416</v>
      </c>
      <c r="CQ89" s="45">
        <v>162475981</v>
      </c>
      <c r="CR89" s="37">
        <v>0</v>
      </c>
      <c r="CS89" s="37">
        <v>0</v>
      </c>
      <c r="CT89" s="37">
        <v>5931431</v>
      </c>
      <c r="CU89" s="37">
        <v>920</v>
      </c>
      <c r="CV89" s="37">
        <v>923</v>
      </c>
      <c r="CW89" s="37">
        <v>208.88</v>
      </c>
      <c r="CX89" s="37">
        <v>0</v>
      </c>
      <c r="CY89" s="37">
        <v>0</v>
      </c>
      <c r="CZ89" s="37">
        <v>6143571</v>
      </c>
      <c r="DA89" s="37">
        <v>0</v>
      </c>
      <c r="DB89" s="37">
        <v>0</v>
      </c>
      <c r="DC89" s="37">
        <v>0</v>
      </c>
      <c r="DD89" s="37">
        <v>0</v>
      </c>
      <c r="DE89" s="37">
        <v>0</v>
      </c>
      <c r="DF89" s="37">
        <v>0</v>
      </c>
      <c r="DG89" s="37">
        <v>6143571</v>
      </c>
      <c r="DH89" s="37">
        <v>0</v>
      </c>
      <c r="DI89" s="37">
        <v>0</v>
      </c>
      <c r="DJ89" s="37">
        <v>0</v>
      </c>
      <c r="DK89" s="37">
        <v>6143571</v>
      </c>
      <c r="DL89" s="37">
        <v>4767771</v>
      </c>
      <c r="DM89" s="37">
        <v>0</v>
      </c>
      <c r="DN89" s="37">
        <v>1375800</v>
      </c>
      <c r="DO89" s="37">
        <v>1375800</v>
      </c>
      <c r="DP89" s="37">
        <v>569611</v>
      </c>
      <c r="DQ89" s="37">
        <v>1945411</v>
      </c>
      <c r="DR89" s="45">
        <v>170239715</v>
      </c>
      <c r="DS89" s="37">
        <v>0</v>
      </c>
      <c r="DT89" s="37">
        <v>0</v>
      </c>
      <c r="DU89" s="61">
        <v>6143571</v>
      </c>
      <c r="DV89" s="61">
        <v>923</v>
      </c>
      <c r="DW89" s="61">
        <v>908</v>
      </c>
      <c r="DX89" s="61">
        <v>212.43</v>
      </c>
      <c r="DY89" s="61">
        <v>0</v>
      </c>
      <c r="DZ89" s="61">
        <v>0</v>
      </c>
      <c r="EA89" s="61">
        <v>0</v>
      </c>
      <c r="EB89" s="61">
        <v>6236616</v>
      </c>
      <c r="EC89" s="61">
        <v>0</v>
      </c>
      <c r="ED89" s="61">
        <v>0</v>
      </c>
      <c r="EE89" s="61">
        <v>0</v>
      </c>
      <c r="EF89" s="61">
        <v>0</v>
      </c>
      <c r="EG89" s="61">
        <v>0</v>
      </c>
      <c r="EH89" s="61">
        <v>0</v>
      </c>
      <c r="EI89" s="61">
        <v>6236616</v>
      </c>
      <c r="EJ89" s="61">
        <v>0</v>
      </c>
      <c r="EK89" s="61">
        <v>75554</v>
      </c>
      <c r="EL89" s="61">
        <v>75554</v>
      </c>
      <c r="EM89" s="61">
        <v>6312170</v>
      </c>
      <c r="EN89" s="61">
        <v>4896031</v>
      </c>
      <c r="EO89" s="61">
        <v>0</v>
      </c>
      <c r="EP89" s="61">
        <v>1416139</v>
      </c>
      <c r="EQ89" s="61">
        <v>4940</v>
      </c>
      <c r="ER89" s="61">
        <v>1411199</v>
      </c>
      <c r="ES89" s="61">
        <v>1441682</v>
      </c>
      <c r="ET89" s="61">
        <v>546611</v>
      </c>
      <c r="EU89" s="61">
        <v>1988293</v>
      </c>
      <c r="EV89" s="61">
        <v>188515026</v>
      </c>
      <c r="EW89" s="61">
        <v>468400</v>
      </c>
      <c r="EX89" s="61">
        <v>0</v>
      </c>
      <c r="EY89" s="61">
        <v>30483</v>
      </c>
    </row>
    <row r="90" spans="1:155" s="37" customFormat="1" x14ac:dyDescent="0.2">
      <c r="A90" s="105">
        <v>1309</v>
      </c>
      <c r="B90" s="49" t="s">
        <v>121</v>
      </c>
      <c r="C90" s="37">
        <v>4151168.45</v>
      </c>
      <c r="D90" s="37">
        <v>608</v>
      </c>
      <c r="E90" s="37">
        <v>620</v>
      </c>
      <c r="F90" s="37">
        <v>218.48</v>
      </c>
      <c r="G90" s="37">
        <v>4368557.2</v>
      </c>
      <c r="H90" s="37">
        <v>1888971</v>
      </c>
      <c r="I90" s="37">
        <v>0</v>
      </c>
      <c r="J90" s="37">
        <v>2310714</v>
      </c>
      <c r="K90" s="37">
        <v>0</v>
      </c>
      <c r="L90" s="37">
        <f t="shared" si="1"/>
        <v>2310714</v>
      </c>
      <c r="M90" s="47">
        <v>107419559</v>
      </c>
      <c r="N90" s="41">
        <v>168872.20000000019</v>
      </c>
      <c r="O90" s="41">
        <v>0</v>
      </c>
      <c r="P90" s="37">
        <v>4199685</v>
      </c>
      <c r="Q90" s="37">
        <v>620</v>
      </c>
      <c r="R90" s="37">
        <v>624</v>
      </c>
      <c r="S90" s="37">
        <v>194.37</v>
      </c>
      <c r="T90" s="37">
        <v>21696</v>
      </c>
      <c r="U90" s="37">
        <v>4369765</v>
      </c>
      <c r="V90" s="37">
        <v>2100597</v>
      </c>
      <c r="W90" s="37">
        <v>2269168</v>
      </c>
      <c r="X90" s="37">
        <v>2269166</v>
      </c>
      <c r="Y90" s="37">
        <v>5526.47</v>
      </c>
      <c r="Z90" s="37">
        <v>2274692.4700000002</v>
      </c>
      <c r="AA90" s="46">
        <v>124862402</v>
      </c>
      <c r="AB90" s="37">
        <v>2</v>
      </c>
      <c r="AC90" s="37">
        <v>0</v>
      </c>
      <c r="AD90" s="37">
        <v>4369763</v>
      </c>
      <c r="AE90" s="37">
        <v>624</v>
      </c>
      <c r="AF90" s="37">
        <v>650</v>
      </c>
      <c r="AG90" s="37">
        <v>200</v>
      </c>
      <c r="AH90" s="37">
        <v>0</v>
      </c>
      <c r="AI90" s="37">
        <v>2</v>
      </c>
      <c r="AJ90" s="37">
        <v>-5587</v>
      </c>
      <c r="AK90" s="37">
        <v>0</v>
      </c>
      <c r="AL90" s="37">
        <v>0</v>
      </c>
      <c r="AM90" s="37">
        <v>0</v>
      </c>
      <c r="AN90" s="37">
        <v>-5587</v>
      </c>
      <c r="AO90" s="37">
        <v>4676255</v>
      </c>
      <c r="AP90" s="37">
        <v>2116859</v>
      </c>
      <c r="AQ90" s="37">
        <v>0</v>
      </c>
      <c r="AR90" s="37">
        <v>2559396</v>
      </c>
      <c r="AS90" s="37">
        <v>2559159.36</v>
      </c>
      <c r="AT90" s="37">
        <v>87608.24</v>
      </c>
      <c r="AU90" s="37">
        <v>2646767.6</v>
      </c>
      <c r="AV90" s="45">
        <v>143051194</v>
      </c>
      <c r="AW90" s="37">
        <v>237</v>
      </c>
      <c r="AX90" s="37">
        <v>0</v>
      </c>
      <c r="AY90" s="37">
        <v>4676018</v>
      </c>
      <c r="AZ90" s="37">
        <v>650</v>
      </c>
      <c r="BA90" s="37">
        <v>681</v>
      </c>
      <c r="BB90" s="37">
        <v>206</v>
      </c>
      <c r="BC90" s="37">
        <v>0</v>
      </c>
      <c r="BD90" s="37">
        <v>0</v>
      </c>
      <c r="BE90" s="37">
        <v>5039311</v>
      </c>
      <c r="BF90" s="37">
        <v>178</v>
      </c>
      <c r="BG90" s="37">
        <v>3627</v>
      </c>
      <c r="BH90" s="37">
        <v>0</v>
      </c>
      <c r="BI90" s="37">
        <v>0</v>
      </c>
      <c r="BJ90" s="37">
        <v>0</v>
      </c>
      <c r="BK90" s="37">
        <v>0</v>
      </c>
      <c r="BL90" s="37">
        <v>3627</v>
      </c>
      <c r="BM90" s="37">
        <v>5043116</v>
      </c>
      <c r="BN90" s="37">
        <v>3014732</v>
      </c>
      <c r="BO90" s="37">
        <v>2028384</v>
      </c>
      <c r="BP90" s="37">
        <v>2028384.48</v>
      </c>
      <c r="BQ90" s="37">
        <v>120615</v>
      </c>
      <c r="BR90" s="37">
        <v>2148999.48</v>
      </c>
      <c r="BS90" s="45">
        <v>156229942</v>
      </c>
      <c r="BT90" s="37">
        <v>0</v>
      </c>
      <c r="BU90" s="37">
        <v>0</v>
      </c>
      <c r="BV90" s="37">
        <v>5043116</v>
      </c>
      <c r="BW90" s="37">
        <v>681</v>
      </c>
      <c r="BX90" s="37">
        <v>711</v>
      </c>
      <c r="BY90" s="37">
        <v>206</v>
      </c>
      <c r="BZ90" s="37">
        <v>0</v>
      </c>
      <c r="CA90" s="37">
        <v>0</v>
      </c>
      <c r="CB90" s="37">
        <v>5411748</v>
      </c>
      <c r="CC90" s="37">
        <v>0</v>
      </c>
      <c r="CD90" s="37">
        <v>33938</v>
      </c>
      <c r="CE90" s="37">
        <v>0</v>
      </c>
      <c r="CF90" s="37">
        <v>0</v>
      </c>
      <c r="CG90" s="37">
        <v>0</v>
      </c>
      <c r="CH90" s="37">
        <v>0</v>
      </c>
      <c r="CI90" s="37">
        <v>33938</v>
      </c>
      <c r="CJ90" s="37">
        <v>5445686</v>
      </c>
      <c r="CK90" s="37">
        <v>3330121</v>
      </c>
      <c r="CL90" s="37">
        <v>0</v>
      </c>
      <c r="CM90" s="37">
        <v>2115565</v>
      </c>
      <c r="CN90" s="37">
        <v>2100342</v>
      </c>
      <c r="CO90" s="37">
        <v>131520</v>
      </c>
      <c r="CP90" s="37">
        <v>2231862</v>
      </c>
      <c r="CQ90" s="45">
        <v>168793879</v>
      </c>
      <c r="CR90" s="37">
        <v>15223</v>
      </c>
      <c r="CS90" s="37">
        <v>0</v>
      </c>
      <c r="CT90" s="37">
        <v>5430463</v>
      </c>
      <c r="CU90" s="37">
        <v>711</v>
      </c>
      <c r="CV90" s="37">
        <v>738</v>
      </c>
      <c r="CW90" s="37">
        <v>208.88</v>
      </c>
      <c r="CX90" s="37">
        <v>0</v>
      </c>
      <c r="CY90" s="37">
        <v>0</v>
      </c>
      <c r="CZ90" s="37">
        <v>5790835</v>
      </c>
      <c r="DA90" s="37">
        <v>11417</v>
      </c>
      <c r="DB90" s="37">
        <v>-9646</v>
      </c>
      <c r="DC90" s="37">
        <v>0</v>
      </c>
      <c r="DD90" s="37">
        <v>0</v>
      </c>
      <c r="DE90" s="37">
        <v>0</v>
      </c>
      <c r="DF90" s="37">
        <v>1771</v>
      </c>
      <c r="DG90" s="37">
        <v>5792606</v>
      </c>
      <c r="DH90" s="37">
        <v>0</v>
      </c>
      <c r="DI90" s="37">
        <v>0</v>
      </c>
      <c r="DJ90" s="37">
        <v>0</v>
      </c>
      <c r="DK90" s="37">
        <v>5792606</v>
      </c>
      <c r="DL90" s="37">
        <v>3540205</v>
      </c>
      <c r="DM90" s="37">
        <v>0</v>
      </c>
      <c r="DN90" s="37">
        <v>2252401</v>
      </c>
      <c r="DO90" s="37">
        <v>2244554</v>
      </c>
      <c r="DP90" s="37">
        <v>131518</v>
      </c>
      <c r="DQ90" s="37">
        <v>2376072</v>
      </c>
      <c r="DR90" s="45">
        <v>179960083</v>
      </c>
      <c r="DS90" s="37">
        <v>7847</v>
      </c>
      <c r="DT90" s="37">
        <v>0</v>
      </c>
      <c r="DU90" s="61">
        <v>5784759</v>
      </c>
      <c r="DV90" s="61">
        <v>738</v>
      </c>
      <c r="DW90" s="61">
        <v>756</v>
      </c>
      <c r="DX90" s="61">
        <v>212.43</v>
      </c>
      <c r="DY90" s="61">
        <v>0</v>
      </c>
      <c r="DZ90" s="61">
        <v>0</v>
      </c>
      <c r="EA90" s="61">
        <v>0</v>
      </c>
      <c r="EB90" s="61">
        <v>6086450</v>
      </c>
      <c r="EC90" s="61">
        <v>5885</v>
      </c>
      <c r="ED90" s="61">
        <v>0</v>
      </c>
      <c r="EE90" s="61">
        <v>0</v>
      </c>
      <c r="EF90" s="61">
        <v>0</v>
      </c>
      <c r="EG90" s="61">
        <v>0</v>
      </c>
      <c r="EH90" s="61">
        <v>5885</v>
      </c>
      <c r="EI90" s="61">
        <v>6092335</v>
      </c>
      <c r="EJ90" s="61">
        <v>0</v>
      </c>
      <c r="EK90" s="61">
        <v>0</v>
      </c>
      <c r="EL90" s="61">
        <v>0</v>
      </c>
      <c r="EM90" s="61">
        <v>6092335</v>
      </c>
      <c r="EN90" s="61">
        <v>3849854</v>
      </c>
      <c r="EO90" s="61">
        <v>0</v>
      </c>
      <c r="EP90" s="61">
        <v>2242481</v>
      </c>
      <c r="EQ90" s="61">
        <v>10229</v>
      </c>
      <c r="ER90" s="61">
        <v>2232252</v>
      </c>
      <c r="ES90" s="61">
        <v>2232252</v>
      </c>
      <c r="ET90" s="61">
        <v>131518</v>
      </c>
      <c r="EU90" s="61">
        <v>2363770</v>
      </c>
      <c r="EV90" s="61">
        <v>190871688</v>
      </c>
      <c r="EW90" s="61">
        <v>826000</v>
      </c>
      <c r="EX90" s="61">
        <v>0</v>
      </c>
      <c r="EY90" s="61">
        <v>0</v>
      </c>
    </row>
    <row r="91" spans="1:155" s="37" customFormat="1" x14ac:dyDescent="0.2">
      <c r="A91" s="105">
        <v>1316</v>
      </c>
      <c r="B91" s="49" t="s">
        <v>122</v>
      </c>
      <c r="C91" s="37">
        <v>15006635</v>
      </c>
      <c r="D91" s="37">
        <v>2476</v>
      </c>
      <c r="E91" s="37">
        <v>2568</v>
      </c>
      <c r="F91" s="37">
        <v>194</v>
      </c>
      <c r="G91" s="37">
        <v>16062840</v>
      </c>
      <c r="H91" s="37">
        <v>6568680</v>
      </c>
      <c r="I91" s="37">
        <v>0</v>
      </c>
      <c r="J91" s="37">
        <v>9494160</v>
      </c>
      <c r="K91" s="37">
        <v>1194536</v>
      </c>
      <c r="L91" s="37">
        <f t="shared" si="1"/>
        <v>10688696</v>
      </c>
      <c r="M91" s="47">
        <v>531976437</v>
      </c>
      <c r="N91" s="41">
        <v>0</v>
      </c>
      <c r="O91" s="41">
        <v>0</v>
      </c>
      <c r="P91" s="37">
        <v>16062840</v>
      </c>
      <c r="Q91" s="37">
        <v>2568</v>
      </c>
      <c r="R91" s="37">
        <v>2681</v>
      </c>
      <c r="S91" s="37">
        <v>194.37</v>
      </c>
      <c r="T91" s="37">
        <v>0</v>
      </c>
      <c r="U91" s="37">
        <v>17290761</v>
      </c>
      <c r="V91" s="37">
        <v>7458914</v>
      </c>
      <c r="W91" s="37">
        <v>9831847</v>
      </c>
      <c r="X91" s="37">
        <v>9831847</v>
      </c>
      <c r="Y91" s="37">
        <v>1078160</v>
      </c>
      <c r="Z91" s="37">
        <v>10910007</v>
      </c>
      <c r="AA91" s="46">
        <v>595877767</v>
      </c>
      <c r="AB91" s="37">
        <v>0</v>
      </c>
      <c r="AC91" s="37">
        <v>0</v>
      </c>
      <c r="AD91" s="37">
        <v>17290761</v>
      </c>
      <c r="AE91" s="37">
        <v>2681</v>
      </c>
      <c r="AF91" s="37">
        <v>2763</v>
      </c>
      <c r="AG91" s="37">
        <v>200</v>
      </c>
      <c r="AH91" s="37">
        <v>0</v>
      </c>
      <c r="AI91" s="37">
        <v>0</v>
      </c>
      <c r="AJ91" s="37">
        <v>-7783</v>
      </c>
      <c r="AK91" s="37">
        <v>0</v>
      </c>
      <c r="AL91" s="37">
        <v>0</v>
      </c>
      <c r="AM91" s="37">
        <v>0</v>
      </c>
      <c r="AN91" s="37">
        <v>-7783</v>
      </c>
      <c r="AO91" s="37">
        <v>18364426</v>
      </c>
      <c r="AP91" s="37">
        <v>8449290</v>
      </c>
      <c r="AQ91" s="37">
        <v>0</v>
      </c>
      <c r="AR91" s="37">
        <v>9915136</v>
      </c>
      <c r="AS91" s="37">
        <v>9915136</v>
      </c>
      <c r="AT91" s="37">
        <v>1157737</v>
      </c>
      <c r="AU91" s="37">
        <v>11072873</v>
      </c>
      <c r="AV91" s="45">
        <v>676930564</v>
      </c>
      <c r="AW91" s="37">
        <v>0</v>
      </c>
      <c r="AX91" s="37">
        <v>0</v>
      </c>
      <c r="AY91" s="37">
        <v>18364426</v>
      </c>
      <c r="AZ91" s="37">
        <v>2763</v>
      </c>
      <c r="BA91" s="37">
        <v>2838</v>
      </c>
      <c r="BB91" s="37">
        <v>206</v>
      </c>
      <c r="BC91" s="37">
        <v>0</v>
      </c>
      <c r="BD91" s="37">
        <v>0</v>
      </c>
      <c r="BE91" s="37">
        <v>19447537</v>
      </c>
      <c r="BF91" s="37">
        <v>0</v>
      </c>
      <c r="BG91" s="37">
        <v>11866</v>
      </c>
      <c r="BH91" s="37">
        <v>0</v>
      </c>
      <c r="BI91" s="37">
        <v>0</v>
      </c>
      <c r="BJ91" s="37">
        <v>0</v>
      </c>
      <c r="BK91" s="37">
        <v>0</v>
      </c>
      <c r="BL91" s="37">
        <v>11866</v>
      </c>
      <c r="BM91" s="37">
        <v>19459403</v>
      </c>
      <c r="BN91" s="37">
        <v>11043951</v>
      </c>
      <c r="BO91" s="37">
        <v>8415452</v>
      </c>
      <c r="BP91" s="37">
        <v>8415449</v>
      </c>
      <c r="BQ91" s="37">
        <v>1163211</v>
      </c>
      <c r="BR91" s="37">
        <v>9578660</v>
      </c>
      <c r="BS91" s="45">
        <v>733657250</v>
      </c>
      <c r="BT91" s="37">
        <v>3</v>
      </c>
      <c r="BU91" s="37">
        <v>0</v>
      </c>
      <c r="BV91" s="37">
        <v>19459400</v>
      </c>
      <c r="BW91" s="37">
        <v>2838</v>
      </c>
      <c r="BX91" s="37">
        <v>2875</v>
      </c>
      <c r="BY91" s="37">
        <v>206</v>
      </c>
      <c r="BZ91" s="37">
        <v>0</v>
      </c>
      <c r="CA91" s="37">
        <v>0</v>
      </c>
      <c r="CB91" s="37">
        <v>20305349</v>
      </c>
      <c r="CC91" s="37">
        <v>2</v>
      </c>
      <c r="CD91" s="37">
        <v>36162</v>
      </c>
      <c r="CE91" s="37">
        <v>0</v>
      </c>
      <c r="CF91" s="37">
        <v>0</v>
      </c>
      <c r="CG91" s="37">
        <v>0</v>
      </c>
      <c r="CH91" s="37">
        <v>0</v>
      </c>
      <c r="CI91" s="37">
        <v>36162</v>
      </c>
      <c r="CJ91" s="37">
        <v>20341513</v>
      </c>
      <c r="CK91" s="37">
        <v>11919979</v>
      </c>
      <c r="CL91" s="37">
        <v>0</v>
      </c>
      <c r="CM91" s="37">
        <v>8421534</v>
      </c>
      <c r="CN91" s="37">
        <v>8421534</v>
      </c>
      <c r="CO91" s="37">
        <v>1589132</v>
      </c>
      <c r="CP91" s="37">
        <v>10010666</v>
      </c>
      <c r="CQ91" s="45">
        <v>770169125</v>
      </c>
      <c r="CR91" s="37">
        <v>0</v>
      </c>
      <c r="CS91" s="37">
        <v>0</v>
      </c>
      <c r="CT91" s="37">
        <v>20341513</v>
      </c>
      <c r="CU91" s="37">
        <v>2875</v>
      </c>
      <c r="CV91" s="37">
        <v>2900</v>
      </c>
      <c r="CW91" s="37">
        <v>208.88</v>
      </c>
      <c r="CX91" s="37">
        <v>0</v>
      </c>
      <c r="CY91" s="37">
        <v>0</v>
      </c>
      <c r="CZ91" s="37">
        <v>21124151</v>
      </c>
      <c r="DA91" s="37">
        <v>0</v>
      </c>
      <c r="DB91" s="37">
        <v>0</v>
      </c>
      <c r="DC91" s="37">
        <v>0</v>
      </c>
      <c r="DD91" s="37">
        <v>0</v>
      </c>
      <c r="DE91" s="37">
        <v>0</v>
      </c>
      <c r="DF91" s="37">
        <v>0</v>
      </c>
      <c r="DG91" s="37">
        <v>21124151</v>
      </c>
      <c r="DH91" s="37">
        <v>0</v>
      </c>
      <c r="DI91" s="37">
        <v>0</v>
      </c>
      <c r="DJ91" s="37">
        <v>0</v>
      </c>
      <c r="DK91" s="37">
        <v>21124151</v>
      </c>
      <c r="DL91" s="37">
        <v>12100158</v>
      </c>
      <c r="DM91" s="37">
        <v>0</v>
      </c>
      <c r="DN91" s="37">
        <v>9023993</v>
      </c>
      <c r="DO91" s="37">
        <v>9038561</v>
      </c>
      <c r="DP91" s="37">
        <v>1804084</v>
      </c>
      <c r="DQ91" s="37">
        <v>10842645</v>
      </c>
      <c r="DR91" s="45">
        <v>825936812</v>
      </c>
      <c r="DS91" s="37">
        <v>0</v>
      </c>
      <c r="DT91" s="37">
        <v>14568</v>
      </c>
      <c r="DU91" s="61">
        <v>21124151</v>
      </c>
      <c r="DV91" s="61">
        <v>2900</v>
      </c>
      <c r="DW91" s="61">
        <v>2927</v>
      </c>
      <c r="DX91" s="61">
        <v>212.43</v>
      </c>
      <c r="DY91" s="61">
        <v>0</v>
      </c>
      <c r="DZ91" s="61">
        <v>0</v>
      </c>
      <c r="EA91" s="61">
        <v>0</v>
      </c>
      <c r="EB91" s="61">
        <v>21942607</v>
      </c>
      <c r="EC91" s="61">
        <v>0</v>
      </c>
      <c r="ED91" s="61">
        <v>17755</v>
      </c>
      <c r="EE91" s="61">
        <v>0</v>
      </c>
      <c r="EF91" s="61">
        <v>0</v>
      </c>
      <c r="EG91" s="61">
        <v>0</v>
      </c>
      <c r="EH91" s="61">
        <v>17755</v>
      </c>
      <c r="EI91" s="61">
        <v>21960362</v>
      </c>
      <c r="EJ91" s="61">
        <v>0</v>
      </c>
      <c r="EK91" s="61">
        <v>0</v>
      </c>
      <c r="EL91" s="61">
        <v>0</v>
      </c>
      <c r="EM91" s="61">
        <v>21960362</v>
      </c>
      <c r="EN91" s="61">
        <v>12383288</v>
      </c>
      <c r="EO91" s="61">
        <v>0</v>
      </c>
      <c r="EP91" s="61">
        <v>9577074</v>
      </c>
      <c r="EQ91" s="61">
        <v>70182</v>
      </c>
      <c r="ER91" s="61">
        <v>9506892</v>
      </c>
      <c r="ES91" s="61">
        <v>9518319</v>
      </c>
      <c r="ET91" s="61">
        <v>1811315</v>
      </c>
      <c r="EU91" s="61">
        <v>11329634</v>
      </c>
      <c r="EV91" s="61">
        <v>894533319</v>
      </c>
      <c r="EW91" s="61">
        <v>5541200</v>
      </c>
      <c r="EX91" s="61">
        <v>0</v>
      </c>
      <c r="EY91" s="61">
        <v>11427</v>
      </c>
    </row>
    <row r="92" spans="1:155" s="37" customFormat="1" x14ac:dyDescent="0.2">
      <c r="A92" s="105">
        <v>1380</v>
      </c>
      <c r="B92" s="49" t="s">
        <v>123</v>
      </c>
      <c r="C92" s="37">
        <v>10708426</v>
      </c>
      <c r="D92" s="37">
        <v>2096</v>
      </c>
      <c r="E92" s="37">
        <v>2157</v>
      </c>
      <c r="F92" s="37">
        <v>190</v>
      </c>
      <c r="G92" s="37">
        <v>11429943</v>
      </c>
      <c r="H92" s="37">
        <v>1408330</v>
      </c>
      <c r="I92" s="37">
        <v>0</v>
      </c>
      <c r="J92" s="37">
        <v>9929711</v>
      </c>
      <c r="K92" s="37">
        <v>478778</v>
      </c>
      <c r="L92" s="37">
        <f t="shared" si="1"/>
        <v>10408489</v>
      </c>
      <c r="M92" s="47">
        <v>636059639</v>
      </c>
      <c r="N92" s="41">
        <v>91902</v>
      </c>
      <c r="O92" s="41">
        <v>0</v>
      </c>
      <c r="P92" s="37">
        <v>11338041</v>
      </c>
      <c r="Q92" s="37">
        <v>2157</v>
      </c>
      <c r="R92" s="37">
        <v>2230</v>
      </c>
      <c r="S92" s="37">
        <v>194.37</v>
      </c>
      <c r="T92" s="37">
        <v>0</v>
      </c>
      <c r="U92" s="37">
        <v>12155195</v>
      </c>
      <c r="V92" s="37">
        <v>2387231</v>
      </c>
      <c r="W92" s="37">
        <v>9767964</v>
      </c>
      <c r="X92" s="37">
        <v>9767873</v>
      </c>
      <c r="Y92" s="37">
        <v>510375.21</v>
      </c>
      <c r="Z92" s="37">
        <v>10278248.210000001</v>
      </c>
      <c r="AA92" s="46">
        <v>711054866</v>
      </c>
      <c r="AB92" s="37">
        <v>91</v>
      </c>
      <c r="AC92" s="37">
        <v>0</v>
      </c>
      <c r="AD92" s="37">
        <v>12155104</v>
      </c>
      <c r="AE92" s="37">
        <v>2230</v>
      </c>
      <c r="AF92" s="37">
        <v>2290</v>
      </c>
      <c r="AG92" s="37">
        <v>200</v>
      </c>
      <c r="AH92" s="37">
        <v>0</v>
      </c>
      <c r="AI92" s="37">
        <v>68</v>
      </c>
      <c r="AJ92" s="37">
        <v>0</v>
      </c>
      <c r="AK92" s="37">
        <v>0</v>
      </c>
      <c r="AL92" s="37">
        <v>0</v>
      </c>
      <c r="AM92" s="37">
        <v>0</v>
      </c>
      <c r="AN92" s="37">
        <v>0</v>
      </c>
      <c r="AO92" s="37">
        <v>12940217</v>
      </c>
      <c r="AP92" s="37">
        <v>2976736</v>
      </c>
      <c r="AQ92" s="37">
        <v>0</v>
      </c>
      <c r="AR92" s="37">
        <v>9963481</v>
      </c>
      <c r="AS92" s="37">
        <v>9963412</v>
      </c>
      <c r="AT92" s="37">
        <v>511112</v>
      </c>
      <c r="AU92" s="37">
        <v>10474524</v>
      </c>
      <c r="AV92" s="45">
        <v>763618049</v>
      </c>
      <c r="AW92" s="37">
        <v>69</v>
      </c>
      <c r="AX92" s="37">
        <v>0</v>
      </c>
      <c r="AY92" s="37">
        <v>12940148</v>
      </c>
      <c r="AZ92" s="37">
        <v>2290</v>
      </c>
      <c r="BA92" s="37">
        <v>2350</v>
      </c>
      <c r="BB92" s="37">
        <v>206</v>
      </c>
      <c r="BC92" s="37">
        <v>0</v>
      </c>
      <c r="BD92" s="37">
        <v>0</v>
      </c>
      <c r="BE92" s="37">
        <v>13763292</v>
      </c>
      <c r="BF92" s="37">
        <v>52</v>
      </c>
      <c r="BG92" s="37">
        <v>0</v>
      </c>
      <c r="BH92" s="37">
        <v>0</v>
      </c>
      <c r="BI92" s="37">
        <v>0</v>
      </c>
      <c r="BJ92" s="37">
        <v>0</v>
      </c>
      <c r="BK92" s="37">
        <v>0</v>
      </c>
      <c r="BL92" s="37">
        <v>0</v>
      </c>
      <c r="BM92" s="37">
        <v>13763344</v>
      </c>
      <c r="BN92" s="37">
        <v>6732176</v>
      </c>
      <c r="BO92" s="37">
        <v>7031168</v>
      </c>
      <c r="BP92" s="37">
        <v>7031167.0899999999</v>
      </c>
      <c r="BQ92" s="37">
        <v>484523.91</v>
      </c>
      <c r="BR92" s="37">
        <v>7515691</v>
      </c>
      <c r="BS92" s="45">
        <v>823349285</v>
      </c>
      <c r="BT92" s="37">
        <v>1</v>
      </c>
      <c r="BU92" s="37">
        <v>0</v>
      </c>
      <c r="BV92" s="37">
        <v>13763343</v>
      </c>
      <c r="BW92" s="37">
        <v>2350</v>
      </c>
      <c r="BX92" s="37">
        <v>2412</v>
      </c>
      <c r="BY92" s="37">
        <v>206</v>
      </c>
      <c r="BZ92" s="37">
        <v>0</v>
      </c>
      <c r="CA92" s="37">
        <v>0</v>
      </c>
      <c r="CB92" s="37">
        <v>14623329</v>
      </c>
      <c r="CC92" s="37">
        <v>1</v>
      </c>
      <c r="CD92" s="37">
        <v>0</v>
      </c>
      <c r="CE92" s="37">
        <v>0</v>
      </c>
      <c r="CF92" s="37">
        <v>0</v>
      </c>
      <c r="CG92" s="37">
        <v>0</v>
      </c>
      <c r="CH92" s="37">
        <v>0</v>
      </c>
      <c r="CI92" s="37">
        <v>0</v>
      </c>
      <c r="CJ92" s="37">
        <v>14623330</v>
      </c>
      <c r="CK92" s="37">
        <v>7394070</v>
      </c>
      <c r="CL92" s="37">
        <v>0</v>
      </c>
      <c r="CM92" s="37">
        <v>7229260</v>
      </c>
      <c r="CN92" s="37">
        <v>7220533</v>
      </c>
      <c r="CO92" s="37">
        <v>1387877</v>
      </c>
      <c r="CP92" s="37">
        <v>8608410</v>
      </c>
      <c r="CQ92" s="45">
        <v>872890143</v>
      </c>
      <c r="CR92" s="37">
        <v>8727</v>
      </c>
      <c r="CS92" s="37">
        <v>0</v>
      </c>
      <c r="CT92" s="37">
        <v>14614603</v>
      </c>
      <c r="CU92" s="37">
        <v>2412</v>
      </c>
      <c r="CV92" s="37">
        <v>2482</v>
      </c>
      <c r="CW92" s="37">
        <v>208.88</v>
      </c>
      <c r="CX92" s="37">
        <v>0</v>
      </c>
      <c r="CY92" s="37">
        <v>0</v>
      </c>
      <c r="CZ92" s="37">
        <v>15557176</v>
      </c>
      <c r="DA92" s="37">
        <v>6545</v>
      </c>
      <c r="DB92" s="37">
        <v>0</v>
      </c>
      <c r="DC92" s="37">
        <v>0</v>
      </c>
      <c r="DD92" s="37">
        <v>0</v>
      </c>
      <c r="DE92" s="37">
        <v>0</v>
      </c>
      <c r="DF92" s="37">
        <v>6545</v>
      </c>
      <c r="DG92" s="37">
        <v>15563721</v>
      </c>
      <c r="DH92" s="37">
        <v>0</v>
      </c>
      <c r="DI92" s="37">
        <v>0</v>
      </c>
      <c r="DJ92" s="37">
        <v>0</v>
      </c>
      <c r="DK92" s="37">
        <v>15563721</v>
      </c>
      <c r="DL92" s="37">
        <v>8343155</v>
      </c>
      <c r="DM92" s="37">
        <v>0</v>
      </c>
      <c r="DN92" s="37">
        <v>7220566</v>
      </c>
      <c r="DO92" s="37">
        <v>7220566</v>
      </c>
      <c r="DP92" s="37">
        <v>1399150</v>
      </c>
      <c r="DQ92" s="37">
        <v>8619716</v>
      </c>
      <c r="DR92" s="45">
        <v>899133969</v>
      </c>
      <c r="DS92" s="37">
        <v>0</v>
      </c>
      <c r="DT92" s="37">
        <v>0</v>
      </c>
      <c r="DU92" s="61">
        <v>15563721</v>
      </c>
      <c r="DV92" s="61">
        <v>2482</v>
      </c>
      <c r="DW92" s="61">
        <v>2544</v>
      </c>
      <c r="DX92" s="61">
        <v>212.43</v>
      </c>
      <c r="DY92" s="61">
        <v>0</v>
      </c>
      <c r="DZ92" s="61">
        <v>0</v>
      </c>
      <c r="EA92" s="61">
        <v>0</v>
      </c>
      <c r="EB92" s="61">
        <v>16492930</v>
      </c>
      <c r="EC92" s="61">
        <v>0</v>
      </c>
      <c r="ED92" s="61">
        <v>0</v>
      </c>
      <c r="EE92" s="61">
        <v>0</v>
      </c>
      <c r="EF92" s="61">
        <v>0</v>
      </c>
      <c r="EG92" s="61">
        <v>0</v>
      </c>
      <c r="EH92" s="61">
        <v>0</v>
      </c>
      <c r="EI92" s="61">
        <v>16492930</v>
      </c>
      <c r="EJ92" s="61">
        <v>0</v>
      </c>
      <c r="EK92" s="61">
        <v>0</v>
      </c>
      <c r="EL92" s="61">
        <v>0</v>
      </c>
      <c r="EM92" s="61">
        <v>16492930</v>
      </c>
      <c r="EN92" s="61">
        <v>9382399</v>
      </c>
      <c r="EO92" s="61">
        <v>0</v>
      </c>
      <c r="EP92" s="61">
        <v>7110531</v>
      </c>
      <c r="EQ92" s="61">
        <v>41075</v>
      </c>
      <c r="ER92" s="61">
        <v>7069456</v>
      </c>
      <c r="ES92" s="61">
        <v>7062973</v>
      </c>
      <c r="ET92" s="61">
        <v>1386448</v>
      </c>
      <c r="EU92" s="61">
        <v>8449421</v>
      </c>
      <c r="EV92" s="61">
        <v>944113061</v>
      </c>
      <c r="EW92" s="61">
        <v>4589600</v>
      </c>
      <c r="EX92" s="61">
        <v>6483</v>
      </c>
      <c r="EY92" s="61">
        <v>0</v>
      </c>
    </row>
    <row r="93" spans="1:155" s="37" customFormat="1" x14ac:dyDescent="0.2">
      <c r="A93" s="105">
        <v>1407</v>
      </c>
      <c r="B93" s="49" t="s">
        <v>124</v>
      </c>
      <c r="C93" s="37">
        <v>6354897</v>
      </c>
      <c r="D93" s="37">
        <v>1412</v>
      </c>
      <c r="E93" s="37">
        <v>1425</v>
      </c>
      <c r="F93" s="37">
        <v>190</v>
      </c>
      <c r="G93" s="37">
        <v>6684675</v>
      </c>
      <c r="H93" s="37">
        <v>3609130</v>
      </c>
      <c r="I93" s="37">
        <v>0</v>
      </c>
      <c r="J93" s="37">
        <v>3075545</v>
      </c>
      <c r="K93" s="37">
        <v>354262</v>
      </c>
      <c r="L93" s="37">
        <f t="shared" si="1"/>
        <v>3429807</v>
      </c>
      <c r="M93" s="47">
        <v>215052607</v>
      </c>
      <c r="N93" s="41">
        <v>0</v>
      </c>
      <c r="O93" s="41">
        <v>0</v>
      </c>
      <c r="P93" s="37">
        <v>6684675</v>
      </c>
      <c r="Q93" s="37">
        <v>1425</v>
      </c>
      <c r="R93" s="37">
        <v>1461</v>
      </c>
      <c r="S93" s="37">
        <v>194.37</v>
      </c>
      <c r="T93" s="37">
        <v>0</v>
      </c>
      <c r="U93" s="37">
        <v>7137526</v>
      </c>
      <c r="V93" s="37">
        <v>4029311</v>
      </c>
      <c r="W93" s="37">
        <v>3108215</v>
      </c>
      <c r="X93" s="37">
        <v>3108200</v>
      </c>
      <c r="Y93" s="37">
        <v>350200</v>
      </c>
      <c r="Z93" s="37">
        <v>3458400</v>
      </c>
      <c r="AA93" s="46">
        <v>229933506</v>
      </c>
      <c r="AB93" s="37">
        <v>15</v>
      </c>
      <c r="AC93" s="37">
        <v>0</v>
      </c>
      <c r="AD93" s="37">
        <v>7137511</v>
      </c>
      <c r="AE93" s="37">
        <v>1461</v>
      </c>
      <c r="AF93" s="37">
        <v>1497</v>
      </c>
      <c r="AG93" s="37">
        <v>200</v>
      </c>
      <c r="AH93" s="37">
        <v>179.23</v>
      </c>
      <c r="AI93" s="37">
        <v>11</v>
      </c>
      <c r="AJ93" s="37">
        <v>0</v>
      </c>
      <c r="AK93" s="37">
        <v>0</v>
      </c>
      <c r="AL93" s="37">
        <v>0</v>
      </c>
      <c r="AM93" s="37">
        <v>0</v>
      </c>
      <c r="AN93" s="37">
        <v>0</v>
      </c>
      <c r="AO93" s="37">
        <v>7881102</v>
      </c>
      <c r="AP93" s="37">
        <v>4751247</v>
      </c>
      <c r="AQ93" s="37">
        <v>0</v>
      </c>
      <c r="AR93" s="37">
        <v>3129855</v>
      </c>
      <c r="AS93" s="37">
        <v>3072769</v>
      </c>
      <c r="AT93" s="37">
        <v>489525</v>
      </c>
      <c r="AU93" s="37">
        <v>3562294</v>
      </c>
      <c r="AV93" s="45">
        <v>250061790</v>
      </c>
      <c r="AW93" s="37">
        <v>57086</v>
      </c>
      <c r="AX93" s="37">
        <v>0</v>
      </c>
      <c r="AY93" s="37">
        <v>7824016</v>
      </c>
      <c r="AZ93" s="37">
        <v>1497</v>
      </c>
      <c r="BA93" s="37">
        <v>1528</v>
      </c>
      <c r="BB93" s="37">
        <v>206</v>
      </c>
      <c r="BC93" s="37">
        <v>122.54</v>
      </c>
      <c r="BD93" s="37">
        <v>187241</v>
      </c>
      <c r="BE93" s="37">
        <v>8488040</v>
      </c>
      <c r="BF93" s="37">
        <v>42815</v>
      </c>
      <c r="BG93" s="37">
        <v>0</v>
      </c>
      <c r="BH93" s="37">
        <v>0</v>
      </c>
      <c r="BI93" s="37">
        <v>0</v>
      </c>
      <c r="BJ93" s="37">
        <v>0</v>
      </c>
      <c r="BK93" s="37">
        <v>0</v>
      </c>
      <c r="BL93" s="37">
        <v>0</v>
      </c>
      <c r="BM93" s="37">
        <v>8530855</v>
      </c>
      <c r="BN93" s="37">
        <v>6279573</v>
      </c>
      <c r="BO93" s="37">
        <v>2251282</v>
      </c>
      <c r="BP93" s="37">
        <v>2251190</v>
      </c>
      <c r="BQ93" s="37">
        <v>786180</v>
      </c>
      <c r="BR93" s="37">
        <v>3037370</v>
      </c>
      <c r="BS93" s="45">
        <v>277118035</v>
      </c>
      <c r="BT93" s="37">
        <v>92</v>
      </c>
      <c r="BU93" s="37">
        <v>0</v>
      </c>
      <c r="BV93" s="37">
        <v>8530763</v>
      </c>
      <c r="BW93" s="37">
        <v>1528</v>
      </c>
      <c r="BX93" s="37">
        <v>1548</v>
      </c>
      <c r="BY93" s="37">
        <v>206</v>
      </c>
      <c r="BZ93" s="37">
        <v>58.69</v>
      </c>
      <c r="CA93" s="37">
        <v>90852</v>
      </c>
      <c r="CB93" s="37">
        <v>9052162</v>
      </c>
      <c r="CC93" s="37">
        <v>69</v>
      </c>
      <c r="CD93" s="37">
        <v>0</v>
      </c>
      <c r="CE93" s="37">
        <v>0</v>
      </c>
      <c r="CF93" s="37">
        <v>0</v>
      </c>
      <c r="CG93" s="37">
        <v>0</v>
      </c>
      <c r="CH93" s="37">
        <v>0</v>
      </c>
      <c r="CI93" s="37">
        <v>0</v>
      </c>
      <c r="CJ93" s="37">
        <v>9052231</v>
      </c>
      <c r="CK93" s="37">
        <v>6773440</v>
      </c>
      <c r="CL93" s="37">
        <v>0</v>
      </c>
      <c r="CM93" s="37">
        <v>2278791</v>
      </c>
      <c r="CN93" s="37">
        <v>2324521</v>
      </c>
      <c r="CO93" s="37">
        <v>1021180</v>
      </c>
      <c r="CP93" s="37">
        <v>3345701</v>
      </c>
      <c r="CQ93" s="45">
        <v>310311937</v>
      </c>
      <c r="CR93" s="37">
        <v>0</v>
      </c>
      <c r="CS93" s="37">
        <v>45730</v>
      </c>
      <c r="CT93" s="37">
        <v>9052231</v>
      </c>
      <c r="CU93" s="37">
        <v>1548</v>
      </c>
      <c r="CV93" s="37">
        <v>1567</v>
      </c>
      <c r="CW93" s="37">
        <v>208.88</v>
      </c>
      <c r="CX93" s="37">
        <v>0</v>
      </c>
      <c r="CY93" s="37">
        <v>0</v>
      </c>
      <c r="CZ93" s="37">
        <v>9490645</v>
      </c>
      <c r="DA93" s="37">
        <v>0</v>
      </c>
      <c r="DB93" s="37">
        <v>0</v>
      </c>
      <c r="DC93" s="37">
        <v>0</v>
      </c>
      <c r="DD93" s="37">
        <v>0</v>
      </c>
      <c r="DE93" s="37">
        <v>0</v>
      </c>
      <c r="DF93" s="37">
        <v>0</v>
      </c>
      <c r="DG93" s="37">
        <v>9490645</v>
      </c>
      <c r="DH93" s="37">
        <v>0</v>
      </c>
      <c r="DI93" s="37">
        <v>0</v>
      </c>
      <c r="DJ93" s="37">
        <v>0</v>
      </c>
      <c r="DK93" s="37">
        <v>9490645</v>
      </c>
      <c r="DL93" s="37">
        <v>7396568</v>
      </c>
      <c r="DM93" s="37">
        <v>0</v>
      </c>
      <c r="DN93" s="37">
        <v>2094077</v>
      </c>
      <c r="DO93" s="37">
        <v>2094077</v>
      </c>
      <c r="DP93" s="37">
        <v>1104180</v>
      </c>
      <c r="DQ93" s="37">
        <v>3198257</v>
      </c>
      <c r="DR93" s="45">
        <v>334014554</v>
      </c>
      <c r="DS93" s="37">
        <v>0</v>
      </c>
      <c r="DT93" s="37">
        <v>0</v>
      </c>
      <c r="DU93" s="61">
        <v>9490645</v>
      </c>
      <c r="DV93" s="61">
        <v>1567</v>
      </c>
      <c r="DW93" s="61">
        <v>1583</v>
      </c>
      <c r="DX93" s="61">
        <v>212.43</v>
      </c>
      <c r="DY93" s="61">
        <v>0</v>
      </c>
      <c r="DZ93" s="61">
        <v>0</v>
      </c>
      <c r="EA93" s="61">
        <v>48.32</v>
      </c>
      <c r="EB93" s="61">
        <v>9923827</v>
      </c>
      <c r="EC93" s="61">
        <v>0</v>
      </c>
      <c r="ED93" s="61">
        <v>-12073</v>
      </c>
      <c r="EE93" s="61">
        <v>0</v>
      </c>
      <c r="EF93" s="61">
        <v>0</v>
      </c>
      <c r="EG93" s="61">
        <v>0</v>
      </c>
      <c r="EH93" s="61">
        <v>-12073</v>
      </c>
      <c r="EI93" s="61">
        <v>9911754</v>
      </c>
      <c r="EJ93" s="61">
        <v>0</v>
      </c>
      <c r="EK93" s="61">
        <v>0</v>
      </c>
      <c r="EL93" s="61">
        <v>0</v>
      </c>
      <c r="EM93" s="61">
        <v>9911754</v>
      </c>
      <c r="EN93" s="61">
        <v>7719330</v>
      </c>
      <c r="EO93" s="61">
        <v>0</v>
      </c>
      <c r="EP93" s="61">
        <v>2192424</v>
      </c>
      <c r="EQ93" s="61">
        <v>5398</v>
      </c>
      <c r="ER93" s="61">
        <v>2187026</v>
      </c>
      <c r="ES93" s="61">
        <v>2187026</v>
      </c>
      <c r="ET93" s="61">
        <v>1102300</v>
      </c>
      <c r="EU93" s="61">
        <v>3289326</v>
      </c>
      <c r="EV93" s="61">
        <v>357042430</v>
      </c>
      <c r="EW93" s="61">
        <v>585900</v>
      </c>
      <c r="EX93" s="61">
        <v>0</v>
      </c>
      <c r="EY93" s="61">
        <v>0</v>
      </c>
    </row>
    <row r="94" spans="1:155" s="37" customFormat="1" x14ac:dyDescent="0.2">
      <c r="A94" s="105">
        <v>1414</v>
      </c>
      <c r="B94" s="49" t="s">
        <v>125</v>
      </c>
      <c r="C94" s="37">
        <v>9267000.8200000003</v>
      </c>
      <c r="D94" s="37">
        <v>1836</v>
      </c>
      <c r="E94" s="37">
        <v>1933</v>
      </c>
      <c r="F94" s="37">
        <v>190</v>
      </c>
      <c r="G94" s="37">
        <v>10123874.869999999</v>
      </c>
      <c r="H94" s="37">
        <v>3827828</v>
      </c>
      <c r="I94" s="37">
        <v>0</v>
      </c>
      <c r="J94" s="37">
        <v>6295293</v>
      </c>
      <c r="K94" s="37">
        <v>407306</v>
      </c>
      <c r="L94" s="37">
        <f t="shared" si="1"/>
        <v>6702599</v>
      </c>
      <c r="M94" s="47">
        <v>417645224</v>
      </c>
      <c r="N94" s="41">
        <v>753.86999999918044</v>
      </c>
      <c r="O94" s="41">
        <v>0</v>
      </c>
      <c r="P94" s="37">
        <v>10123121</v>
      </c>
      <c r="Q94" s="37">
        <v>1933</v>
      </c>
      <c r="R94" s="37">
        <v>2045</v>
      </c>
      <c r="S94" s="37">
        <v>194.37</v>
      </c>
      <c r="T94" s="37">
        <v>0</v>
      </c>
      <c r="U94" s="37">
        <v>11107152</v>
      </c>
      <c r="V94" s="37">
        <v>4477237</v>
      </c>
      <c r="W94" s="37">
        <v>6629915</v>
      </c>
      <c r="X94" s="37">
        <v>6629915</v>
      </c>
      <c r="Y94" s="37">
        <v>399554</v>
      </c>
      <c r="Z94" s="37">
        <v>7029469</v>
      </c>
      <c r="AA94" s="46">
        <v>467688785</v>
      </c>
      <c r="AB94" s="37">
        <v>0</v>
      </c>
      <c r="AC94" s="37">
        <v>0</v>
      </c>
      <c r="AD94" s="37">
        <v>11107152</v>
      </c>
      <c r="AE94" s="37">
        <v>2045</v>
      </c>
      <c r="AF94" s="37">
        <v>2139</v>
      </c>
      <c r="AG94" s="37">
        <v>200</v>
      </c>
      <c r="AH94" s="37">
        <v>0</v>
      </c>
      <c r="AI94" s="37">
        <v>0</v>
      </c>
      <c r="AJ94" s="37">
        <v>-1363</v>
      </c>
      <c r="AK94" s="37">
        <v>0</v>
      </c>
      <c r="AL94" s="37">
        <v>0</v>
      </c>
      <c r="AM94" s="37">
        <v>0</v>
      </c>
      <c r="AN94" s="37">
        <v>-1363</v>
      </c>
      <c r="AO94" s="37">
        <v>12044137</v>
      </c>
      <c r="AP94" s="37">
        <v>5338422</v>
      </c>
      <c r="AQ94" s="37">
        <v>0</v>
      </c>
      <c r="AR94" s="37">
        <v>6705715</v>
      </c>
      <c r="AS94" s="37">
        <v>6700084</v>
      </c>
      <c r="AT94" s="37">
        <v>818000</v>
      </c>
      <c r="AU94" s="37">
        <v>7518084</v>
      </c>
      <c r="AV94" s="45">
        <v>520678240</v>
      </c>
      <c r="AW94" s="37">
        <v>5631</v>
      </c>
      <c r="AX94" s="37">
        <v>0</v>
      </c>
      <c r="AY94" s="37">
        <v>12038506</v>
      </c>
      <c r="AZ94" s="37">
        <v>2139</v>
      </c>
      <c r="BA94" s="37">
        <v>2211</v>
      </c>
      <c r="BB94" s="37">
        <v>206</v>
      </c>
      <c r="BC94" s="37">
        <v>0</v>
      </c>
      <c r="BD94" s="37">
        <v>0</v>
      </c>
      <c r="BE94" s="37">
        <v>12899195</v>
      </c>
      <c r="BF94" s="37">
        <v>4223</v>
      </c>
      <c r="BG94" s="37">
        <v>0</v>
      </c>
      <c r="BH94" s="37">
        <v>0</v>
      </c>
      <c r="BI94" s="37">
        <v>0</v>
      </c>
      <c r="BJ94" s="37">
        <v>0</v>
      </c>
      <c r="BK94" s="37">
        <v>0</v>
      </c>
      <c r="BL94" s="37">
        <v>0</v>
      </c>
      <c r="BM94" s="37">
        <v>12903418</v>
      </c>
      <c r="BN94" s="37">
        <v>7956900</v>
      </c>
      <c r="BO94" s="37">
        <v>4946518</v>
      </c>
      <c r="BP94" s="37">
        <v>4936259</v>
      </c>
      <c r="BQ94" s="37">
        <v>1791755</v>
      </c>
      <c r="BR94" s="37">
        <v>6728014</v>
      </c>
      <c r="BS94" s="45">
        <v>582512028</v>
      </c>
      <c r="BT94" s="37">
        <v>10259</v>
      </c>
      <c r="BU94" s="37">
        <v>0</v>
      </c>
      <c r="BV94" s="37">
        <v>12893159</v>
      </c>
      <c r="BW94" s="37">
        <v>2211</v>
      </c>
      <c r="BX94" s="37">
        <v>2289</v>
      </c>
      <c r="BY94" s="37">
        <v>206</v>
      </c>
      <c r="BZ94" s="37">
        <v>0</v>
      </c>
      <c r="CA94" s="37">
        <v>0</v>
      </c>
      <c r="CB94" s="37">
        <v>13819540</v>
      </c>
      <c r="CC94" s="37">
        <v>7694</v>
      </c>
      <c r="CD94" s="37">
        <v>-420</v>
      </c>
      <c r="CE94" s="37">
        <v>0</v>
      </c>
      <c r="CF94" s="37">
        <v>0</v>
      </c>
      <c r="CG94" s="37">
        <v>0</v>
      </c>
      <c r="CH94" s="37">
        <v>0</v>
      </c>
      <c r="CI94" s="37">
        <v>-420</v>
      </c>
      <c r="CJ94" s="37">
        <v>13826814</v>
      </c>
      <c r="CK94" s="37">
        <v>8814144</v>
      </c>
      <c r="CL94" s="37">
        <v>0</v>
      </c>
      <c r="CM94" s="37">
        <v>5012670</v>
      </c>
      <c r="CN94" s="37">
        <v>4817137</v>
      </c>
      <c r="CO94" s="37">
        <v>1971835</v>
      </c>
      <c r="CP94" s="37">
        <v>6788972</v>
      </c>
      <c r="CQ94" s="45">
        <v>652278983</v>
      </c>
      <c r="CR94" s="37">
        <v>195533</v>
      </c>
      <c r="CS94" s="37">
        <v>0</v>
      </c>
      <c r="CT94" s="37">
        <v>13631281</v>
      </c>
      <c r="CU94" s="37">
        <v>2289</v>
      </c>
      <c r="CV94" s="37">
        <v>2409</v>
      </c>
      <c r="CW94" s="37">
        <v>208.88</v>
      </c>
      <c r="CX94" s="37">
        <v>0</v>
      </c>
      <c r="CY94" s="37">
        <v>0</v>
      </c>
      <c r="CZ94" s="37">
        <v>14849076</v>
      </c>
      <c r="DA94" s="37">
        <v>146650</v>
      </c>
      <c r="DB94" s="37">
        <v>0</v>
      </c>
      <c r="DC94" s="37">
        <v>0</v>
      </c>
      <c r="DD94" s="37">
        <v>0</v>
      </c>
      <c r="DE94" s="37">
        <v>0</v>
      </c>
      <c r="DF94" s="37">
        <v>146650</v>
      </c>
      <c r="DG94" s="37">
        <v>14995726</v>
      </c>
      <c r="DH94" s="37">
        <v>0</v>
      </c>
      <c r="DI94" s="37">
        <v>0</v>
      </c>
      <c r="DJ94" s="37">
        <v>0</v>
      </c>
      <c r="DK94" s="37">
        <v>14995726</v>
      </c>
      <c r="DL94" s="37">
        <v>9741329</v>
      </c>
      <c r="DM94" s="37">
        <v>0</v>
      </c>
      <c r="DN94" s="37">
        <v>5254397</v>
      </c>
      <c r="DO94" s="37">
        <v>5254397</v>
      </c>
      <c r="DP94" s="37">
        <v>2263412</v>
      </c>
      <c r="DQ94" s="37">
        <v>7517809</v>
      </c>
      <c r="DR94" s="45">
        <v>722171881</v>
      </c>
      <c r="DS94" s="37">
        <v>0</v>
      </c>
      <c r="DT94" s="37">
        <v>0</v>
      </c>
      <c r="DU94" s="61">
        <v>14995726</v>
      </c>
      <c r="DV94" s="61">
        <v>2409</v>
      </c>
      <c r="DW94" s="61">
        <v>2537</v>
      </c>
      <c r="DX94" s="61">
        <v>212.43</v>
      </c>
      <c r="DY94" s="61">
        <v>0</v>
      </c>
      <c r="DZ94" s="61">
        <v>0</v>
      </c>
      <c r="EA94" s="61">
        <v>0</v>
      </c>
      <c r="EB94" s="61">
        <v>16331455</v>
      </c>
      <c r="EC94" s="61">
        <v>0</v>
      </c>
      <c r="ED94" s="61">
        <v>0</v>
      </c>
      <c r="EE94" s="61">
        <v>0</v>
      </c>
      <c r="EF94" s="61">
        <v>0</v>
      </c>
      <c r="EG94" s="61">
        <v>0</v>
      </c>
      <c r="EH94" s="61">
        <v>0</v>
      </c>
      <c r="EI94" s="61">
        <v>16331455</v>
      </c>
      <c r="EJ94" s="61">
        <v>0</v>
      </c>
      <c r="EK94" s="61">
        <v>0</v>
      </c>
      <c r="EL94" s="61">
        <v>0</v>
      </c>
      <c r="EM94" s="61">
        <v>16331455</v>
      </c>
      <c r="EN94" s="61">
        <v>10920374</v>
      </c>
      <c r="EO94" s="61">
        <v>0</v>
      </c>
      <c r="EP94" s="61">
        <v>5411081</v>
      </c>
      <c r="EQ94" s="61">
        <v>27199</v>
      </c>
      <c r="ER94" s="61">
        <v>5383882</v>
      </c>
      <c r="ES94" s="61">
        <v>5377445</v>
      </c>
      <c r="ET94" s="61">
        <v>2259785</v>
      </c>
      <c r="EU94" s="61">
        <v>7637230</v>
      </c>
      <c r="EV94" s="61">
        <v>821858496</v>
      </c>
      <c r="EW94" s="61">
        <v>2926900</v>
      </c>
      <c r="EX94" s="61">
        <v>6437</v>
      </c>
      <c r="EY94" s="61">
        <v>0</v>
      </c>
    </row>
    <row r="95" spans="1:155" s="37" customFormat="1" x14ac:dyDescent="0.2">
      <c r="A95" s="105">
        <v>1421</v>
      </c>
      <c r="B95" s="49" t="s">
        <v>126</v>
      </c>
      <c r="C95" s="37">
        <v>3890999</v>
      </c>
      <c r="D95" s="37">
        <v>593</v>
      </c>
      <c r="E95" s="37">
        <v>587</v>
      </c>
      <c r="F95" s="37">
        <v>210</v>
      </c>
      <c r="G95" s="37">
        <v>3975164</v>
      </c>
      <c r="H95" s="37">
        <v>1735519</v>
      </c>
      <c r="I95" s="37">
        <v>0</v>
      </c>
      <c r="J95" s="37">
        <v>2239645</v>
      </c>
      <c r="K95" s="37">
        <v>177036</v>
      </c>
      <c r="L95" s="37">
        <f t="shared" si="1"/>
        <v>2416681</v>
      </c>
      <c r="M95" s="47">
        <v>101869468</v>
      </c>
      <c r="N95" s="41">
        <v>0</v>
      </c>
      <c r="O95" s="41">
        <v>0</v>
      </c>
      <c r="P95" s="37">
        <v>3975164</v>
      </c>
      <c r="Q95" s="37">
        <v>587</v>
      </c>
      <c r="R95" s="37">
        <v>595</v>
      </c>
      <c r="S95" s="37">
        <v>194.37</v>
      </c>
      <c r="T95" s="37">
        <v>0</v>
      </c>
      <c r="U95" s="37">
        <v>4144990</v>
      </c>
      <c r="V95" s="37">
        <v>1870967</v>
      </c>
      <c r="W95" s="37">
        <v>2274023</v>
      </c>
      <c r="X95" s="37">
        <v>2274023</v>
      </c>
      <c r="Y95" s="37">
        <v>175230</v>
      </c>
      <c r="Z95" s="37">
        <v>2449253</v>
      </c>
      <c r="AA95" s="46">
        <v>104877124</v>
      </c>
      <c r="AB95" s="37">
        <v>0</v>
      </c>
      <c r="AC95" s="37">
        <v>0</v>
      </c>
      <c r="AD95" s="37">
        <v>4144990</v>
      </c>
      <c r="AE95" s="37">
        <v>595</v>
      </c>
      <c r="AF95" s="37">
        <v>596</v>
      </c>
      <c r="AG95" s="37">
        <v>200</v>
      </c>
      <c r="AH95" s="37">
        <v>0</v>
      </c>
      <c r="AI95" s="37">
        <v>0</v>
      </c>
      <c r="AJ95" s="37">
        <v>0</v>
      </c>
      <c r="AK95" s="37">
        <v>0</v>
      </c>
      <c r="AL95" s="37">
        <v>0</v>
      </c>
      <c r="AM95" s="37">
        <v>0</v>
      </c>
      <c r="AN95" s="37">
        <v>0</v>
      </c>
      <c r="AO95" s="37">
        <v>4271157</v>
      </c>
      <c r="AP95" s="37">
        <v>2309228</v>
      </c>
      <c r="AQ95" s="37">
        <v>0</v>
      </c>
      <c r="AR95" s="37">
        <v>1961929</v>
      </c>
      <c r="AS95" s="37">
        <v>1961929</v>
      </c>
      <c r="AT95" s="37">
        <v>180137.25</v>
      </c>
      <c r="AU95" s="37">
        <v>2142066.25</v>
      </c>
      <c r="AV95" s="45">
        <v>111241361</v>
      </c>
      <c r="AW95" s="37">
        <v>0</v>
      </c>
      <c r="AX95" s="37">
        <v>0</v>
      </c>
      <c r="AY95" s="37">
        <v>4271157</v>
      </c>
      <c r="AZ95" s="37">
        <v>596</v>
      </c>
      <c r="BA95" s="37">
        <v>610</v>
      </c>
      <c r="BB95" s="37">
        <v>206</v>
      </c>
      <c r="BC95" s="37">
        <v>0</v>
      </c>
      <c r="BD95" s="37">
        <v>0</v>
      </c>
      <c r="BE95" s="37">
        <v>4497146</v>
      </c>
      <c r="BF95" s="37">
        <v>0</v>
      </c>
      <c r="BG95" s="37">
        <v>-3690</v>
      </c>
      <c r="BH95" s="37">
        <v>0</v>
      </c>
      <c r="BI95" s="37">
        <v>0</v>
      </c>
      <c r="BJ95" s="37">
        <v>0</v>
      </c>
      <c r="BK95" s="37">
        <v>0</v>
      </c>
      <c r="BL95" s="37">
        <v>-3690</v>
      </c>
      <c r="BM95" s="37">
        <v>4493456</v>
      </c>
      <c r="BN95" s="37">
        <v>2862338</v>
      </c>
      <c r="BO95" s="37">
        <v>1631118</v>
      </c>
      <c r="BP95" s="37">
        <v>1631118</v>
      </c>
      <c r="BQ95" s="37">
        <v>177278</v>
      </c>
      <c r="BR95" s="37">
        <v>1808396</v>
      </c>
      <c r="BS95" s="45">
        <v>121950789</v>
      </c>
      <c r="BT95" s="37">
        <v>0</v>
      </c>
      <c r="BU95" s="37">
        <v>0</v>
      </c>
      <c r="BV95" s="37">
        <v>4493456</v>
      </c>
      <c r="BW95" s="37">
        <v>610</v>
      </c>
      <c r="BX95" s="37">
        <v>617</v>
      </c>
      <c r="BY95" s="37">
        <v>206</v>
      </c>
      <c r="BZ95" s="37">
        <v>0</v>
      </c>
      <c r="CA95" s="37">
        <v>0</v>
      </c>
      <c r="CB95" s="37">
        <v>4672121</v>
      </c>
      <c r="CC95" s="37">
        <v>0</v>
      </c>
      <c r="CD95" s="37">
        <v>-9294</v>
      </c>
      <c r="CE95" s="37">
        <v>0</v>
      </c>
      <c r="CF95" s="37">
        <v>0</v>
      </c>
      <c r="CG95" s="37">
        <v>0</v>
      </c>
      <c r="CH95" s="37">
        <v>0</v>
      </c>
      <c r="CI95" s="37">
        <v>-9294</v>
      </c>
      <c r="CJ95" s="37">
        <v>4662827</v>
      </c>
      <c r="CK95" s="37">
        <v>3006566</v>
      </c>
      <c r="CL95" s="37">
        <v>0</v>
      </c>
      <c r="CM95" s="37">
        <v>1656261</v>
      </c>
      <c r="CN95" s="37">
        <v>1648689</v>
      </c>
      <c r="CO95" s="37">
        <v>320086</v>
      </c>
      <c r="CP95" s="37">
        <v>1968775</v>
      </c>
      <c r="CQ95" s="45">
        <v>134258839</v>
      </c>
      <c r="CR95" s="37">
        <v>7572</v>
      </c>
      <c r="CS95" s="37">
        <v>0</v>
      </c>
      <c r="CT95" s="37">
        <v>4655255</v>
      </c>
      <c r="CU95" s="37">
        <v>617</v>
      </c>
      <c r="CV95" s="37">
        <v>625</v>
      </c>
      <c r="CW95" s="37">
        <v>208.88</v>
      </c>
      <c r="CX95" s="37">
        <v>0</v>
      </c>
      <c r="CY95" s="37">
        <v>0</v>
      </c>
      <c r="CZ95" s="37">
        <v>4846163</v>
      </c>
      <c r="DA95" s="37">
        <v>5679</v>
      </c>
      <c r="DB95" s="37">
        <v>3913</v>
      </c>
      <c r="DC95" s="37">
        <v>0</v>
      </c>
      <c r="DD95" s="37">
        <v>0</v>
      </c>
      <c r="DE95" s="37">
        <v>0</v>
      </c>
      <c r="DF95" s="37">
        <v>9592</v>
      </c>
      <c r="DG95" s="37">
        <v>4855755</v>
      </c>
      <c r="DH95" s="37">
        <v>0</v>
      </c>
      <c r="DI95" s="37">
        <v>0</v>
      </c>
      <c r="DJ95" s="37">
        <v>0</v>
      </c>
      <c r="DK95" s="37">
        <v>4855755</v>
      </c>
      <c r="DL95" s="37">
        <v>3238878</v>
      </c>
      <c r="DM95" s="37">
        <v>0</v>
      </c>
      <c r="DN95" s="37">
        <v>1616877</v>
      </c>
      <c r="DO95" s="37">
        <v>1616877</v>
      </c>
      <c r="DP95" s="37">
        <v>361315</v>
      </c>
      <c r="DQ95" s="37">
        <v>1978192</v>
      </c>
      <c r="DR95" s="45">
        <v>147227113</v>
      </c>
      <c r="DS95" s="37">
        <v>0</v>
      </c>
      <c r="DT95" s="37">
        <v>0</v>
      </c>
      <c r="DU95" s="61">
        <v>4855755</v>
      </c>
      <c r="DV95" s="61">
        <v>625</v>
      </c>
      <c r="DW95" s="61">
        <v>622</v>
      </c>
      <c r="DX95" s="61">
        <v>212.43</v>
      </c>
      <c r="DY95" s="61">
        <v>0</v>
      </c>
      <c r="DZ95" s="61">
        <v>0</v>
      </c>
      <c r="EA95" s="61">
        <v>0</v>
      </c>
      <c r="EB95" s="61">
        <v>4964580</v>
      </c>
      <c r="EC95" s="61">
        <v>0</v>
      </c>
      <c r="ED95" s="61">
        <v>1553</v>
      </c>
      <c r="EE95" s="61">
        <v>0</v>
      </c>
      <c r="EF95" s="61">
        <v>0</v>
      </c>
      <c r="EG95" s="61">
        <v>0</v>
      </c>
      <c r="EH95" s="61">
        <v>1553</v>
      </c>
      <c r="EI95" s="61">
        <v>4966133</v>
      </c>
      <c r="EJ95" s="61">
        <v>0</v>
      </c>
      <c r="EK95" s="61">
        <v>15963</v>
      </c>
      <c r="EL95" s="61">
        <v>15963</v>
      </c>
      <c r="EM95" s="61">
        <v>4982096</v>
      </c>
      <c r="EN95" s="61">
        <v>3292983</v>
      </c>
      <c r="EO95" s="61">
        <v>0</v>
      </c>
      <c r="EP95" s="61">
        <v>1689113</v>
      </c>
      <c r="EQ95" s="61">
        <v>2599</v>
      </c>
      <c r="ER95" s="61">
        <v>1686514</v>
      </c>
      <c r="ES95" s="61">
        <v>1671127</v>
      </c>
      <c r="ET95" s="61">
        <v>339621</v>
      </c>
      <c r="EU95" s="61">
        <v>2010748</v>
      </c>
      <c r="EV95" s="61">
        <v>162783857</v>
      </c>
      <c r="EW95" s="61">
        <v>210400</v>
      </c>
      <c r="EX95" s="61">
        <v>15387</v>
      </c>
      <c r="EY95" s="61">
        <v>0</v>
      </c>
    </row>
    <row r="96" spans="1:155" s="37" customFormat="1" x14ac:dyDescent="0.2">
      <c r="A96" s="105">
        <v>2744</v>
      </c>
      <c r="B96" s="49" t="s">
        <v>127</v>
      </c>
      <c r="C96" s="37">
        <v>5139027</v>
      </c>
      <c r="D96" s="37">
        <v>845</v>
      </c>
      <c r="E96" s="37">
        <v>863</v>
      </c>
      <c r="F96" s="37">
        <v>195</v>
      </c>
      <c r="G96" s="37">
        <v>5417051</v>
      </c>
      <c r="H96" s="37">
        <v>2842591</v>
      </c>
      <c r="I96" s="37">
        <v>0</v>
      </c>
      <c r="J96" s="37">
        <v>2421640.9700000002</v>
      </c>
      <c r="K96" s="37">
        <v>585145</v>
      </c>
      <c r="L96" s="37">
        <f t="shared" si="1"/>
        <v>3006785.97</v>
      </c>
      <c r="M96" s="47">
        <v>127202984</v>
      </c>
      <c r="N96" s="41">
        <v>152819.0299999998</v>
      </c>
      <c r="O96" s="41">
        <v>0</v>
      </c>
      <c r="P96" s="37">
        <v>5264232</v>
      </c>
      <c r="Q96" s="37">
        <v>863</v>
      </c>
      <c r="R96" s="37">
        <v>885</v>
      </c>
      <c r="S96" s="37">
        <v>194.37</v>
      </c>
      <c r="T96" s="37">
        <v>118823</v>
      </c>
      <c r="U96" s="37">
        <v>5689270</v>
      </c>
      <c r="V96" s="37">
        <v>3259424</v>
      </c>
      <c r="W96" s="37">
        <v>2429846</v>
      </c>
      <c r="X96" s="37">
        <v>2429845.44</v>
      </c>
      <c r="Y96" s="37">
        <v>563065.30000000005</v>
      </c>
      <c r="Z96" s="37">
        <v>2992910.74</v>
      </c>
      <c r="AA96" s="46">
        <v>137788708</v>
      </c>
      <c r="AB96" s="37">
        <v>1</v>
      </c>
      <c r="AC96" s="37">
        <v>0</v>
      </c>
      <c r="AD96" s="37">
        <v>5689269</v>
      </c>
      <c r="AE96" s="37">
        <v>885</v>
      </c>
      <c r="AF96" s="37">
        <v>903</v>
      </c>
      <c r="AG96" s="37">
        <v>200</v>
      </c>
      <c r="AH96" s="37">
        <v>0</v>
      </c>
      <c r="AI96" s="37">
        <v>1</v>
      </c>
      <c r="AJ96" s="37">
        <v>0</v>
      </c>
      <c r="AK96" s="37">
        <v>0</v>
      </c>
      <c r="AL96" s="37">
        <v>0</v>
      </c>
      <c r="AM96" s="37">
        <v>0</v>
      </c>
      <c r="AN96" s="37">
        <v>0</v>
      </c>
      <c r="AO96" s="37">
        <v>5985582</v>
      </c>
      <c r="AP96" s="37">
        <v>3652275</v>
      </c>
      <c r="AQ96" s="37">
        <v>0</v>
      </c>
      <c r="AR96" s="37">
        <v>2333307</v>
      </c>
      <c r="AS96" s="37">
        <v>2341704</v>
      </c>
      <c r="AT96" s="37">
        <v>511295.2</v>
      </c>
      <c r="AU96" s="37">
        <v>2852999.2</v>
      </c>
      <c r="AV96" s="45">
        <v>151728323</v>
      </c>
      <c r="AW96" s="37">
        <v>0</v>
      </c>
      <c r="AX96" s="37">
        <v>8397</v>
      </c>
      <c r="AY96" s="37">
        <v>5985582</v>
      </c>
      <c r="AZ96" s="37">
        <v>904</v>
      </c>
      <c r="BA96" s="37">
        <v>917</v>
      </c>
      <c r="BB96" s="37">
        <v>206</v>
      </c>
      <c r="BC96" s="37">
        <v>0</v>
      </c>
      <c r="BD96" s="37">
        <v>0</v>
      </c>
      <c r="BE96" s="37">
        <v>6260561</v>
      </c>
      <c r="BF96" s="37">
        <v>0</v>
      </c>
      <c r="BG96" s="37">
        <v>-7350</v>
      </c>
      <c r="BH96" s="37">
        <v>0</v>
      </c>
      <c r="BI96" s="37">
        <v>0</v>
      </c>
      <c r="BJ96" s="37">
        <v>0</v>
      </c>
      <c r="BK96" s="37">
        <v>0</v>
      </c>
      <c r="BL96" s="37">
        <v>-7350</v>
      </c>
      <c r="BM96" s="37">
        <v>6253211</v>
      </c>
      <c r="BN96" s="37">
        <v>4330928</v>
      </c>
      <c r="BO96" s="37">
        <v>1922283</v>
      </c>
      <c r="BP96" s="37">
        <v>1935839</v>
      </c>
      <c r="BQ96" s="37">
        <v>477651</v>
      </c>
      <c r="BR96" s="37">
        <v>2413490</v>
      </c>
      <c r="BS96" s="45">
        <v>166588504</v>
      </c>
      <c r="BT96" s="37">
        <v>0</v>
      </c>
      <c r="BU96" s="37">
        <v>13556</v>
      </c>
      <c r="BV96" s="37">
        <v>6253211</v>
      </c>
      <c r="BW96" s="37">
        <v>917</v>
      </c>
      <c r="BX96" s="37">
        <v>923</v>
      </c>
      <c r="BY96" s="37">
        <v>206</v>
      </c>
      <c r="BZ96" s="37">
        <v>0</v>
      </c>
      <c r="CA96" s="37">
        <v>0</v>
      </c>
      <c r="CB96" s="37">
        <v>6484269</v>
      </c>
      <c r="CC96" s="37">
        <v>0</v>
      </c>
      <c r="CD96" s="37">
        <v>53425</v>
      </c>
      <c r="CE96" s="37">
        <v>0</v>
      </c>
      <c r="CF96" s="37">
        <v>0</v>
      </c>
      <c r="CG96" s="37">
        <v>0</v>
      </c>
      <c r="CH96" s="37">
        <v>0</v>
      </c>
      <c r="CI96" s="37">
        <v>53425</v>
      </c>
      <c r="CJ96" s="37">
        <v>6537694</v>
      </c>
      <c r="CK96" s="37">
        <v>4507904</v>
      </c>
      <c r="CL96" s="37">
        <v>0</v>
      </c>
      <c r="CM96" s="37">
        <v>2029790</v>
      </c>
      <c r="CN96" s="37">
        <v>2036815</v>
      </c>
      <c r="CO96" s="37">
        <v>462946</v>
      </c>
      <c r="CP96" s="37">
        <v>2499761</v>
      </c>
      <c r="CQ96" s="45">
        <v>200211997</v>
      </c>
      <c r="CR96" s="37">
        <v>0</v>
      </c>
      <c r="CS96" s="37">
        <v>7025</v>
      </c>
      <c r="CT96" s="37">
        <v>6537694</v>
      </c>
      <c r="CU96" s="37">
        <v>923</v>
      </c>
      <c r="CV96" s="37">
        <v>911</v>
      </c>
      <c r="CW96" s="37">
        <v>208.88</v>
      </c>
      <c r="CX96" s="37">
        <v>0</v>
      </c>
      <c r="CY96" s="37">
        <v>0</v>
      </c>
      <c r="CZ96" s="37">
        <v>6642985</v>
      </c>
      <c r="DA96" s="37">
        <v>0</v>
      </c>
      <c r="DB96" s="37">
        <v>3033</v>
      </c>
      <c r="DC96" s="37">
        <v>0</v>
      </c>
      <c r="DD96" s="37">
        <v>0</v>
      </c>
      <c r="DE96" s="37">
        <v>0</v>
      </c>
      <c r="DF96" s="37">
        <v>3033</v>
      </c>
      <c r="DG96" s="37">
        <v>6646018</v>
      </c>
      <c r="DH96" s="37">
        <v>65628</v>
      </c>
      <c r="DI96" s="37">
        <v>0</v>
      </c>
      <c r="DJ96" s="37">
        <v>65628</v>
      </c>
      <c r="DK96" s="37">
        <v>6711646</v>
      </c>
      <c r="DL96" s="37">
        <v>4253245</v>
      </c>
      <c r="DM96" s="37">
        <v>0</v>
      </c>
      <c r="DN96" s="37">
        <v>2458401</v>
      </c>
      <c r="DO96" s="37">
        <v>2458400.9900000002</v>
      </c>
      <c r="DP96" s="37">
        <v>393475</v>
      </c>
      <c r="DQ96" s="37">
        <v>2851875.99</v>
      </c>
      <c r="DR96" s="45">
        <v>210541571</v>
      </c>
      <c r="DS96" s="37">
        <v>0</v>
      </c>
      <c r="DT96" s="37">
        <v>0</v>
      </c>
      <c r="DU96" s="61">
        <v>6646018</v>
      </c>
      <c r="DV96" s="61">
        <v>911</v>
      </c>
      <c r="DW96" s="61">
        <v>878</v>
      </c>
      <c r="DX96" s="61">
        <v>212.43</v>
      </c>
      <c r="DY96" s="61">
        <v>0</v>
      </c>
      <c r="DZ96" s="61">
        <v>0</v>
      </c>
      <c r="EA96" s="61">
        <v>0</v>
      </c>
      <c r="EB96" s="61">
        <v>6591787</v>
      </c>
      <c r="EC96" s="61">
        <v>0</v>
      </c>
      <c r="ED96" s="61">
        <v>0</v>
      </c>
      <c r="EE96" s="61">
        <v>0</v>
      </c>
      <c r="EF96" s="61">
        <v>0</v>
      </c>
      <c r="EG96" s="61">
        <v>0</v>
      </c>
      <c r="EH96" s="61">
        <v>0</v>
      </c>
      <c r="EI96" s="61">
        <v>6591787</v>
      </c>
      <c r="EJ96" s="61">
        <v>0</v>
      </c>
      <c r="EK96" s="61">
        <v>187693</v>
      </c>
      <c r="EL96" s="61">
        <v>187693</v>
      </c>
      <c r="EM96" s="61">
        <v>6779480</v>
      </c>
      <c r="EN96" s="61">
        <v>4066240</v>
      </c>
      <c r="EO96" s="61">
        <v>0</v>
      </c>
      <c r="EP96" s="61">
        <v>2713240</v>
      </c>
      <c r="EQ96" s="61">
        <v>3826</v>
      </c>
      <c r="ER96" s="61">
        <v>2709414</v>
      </c>
      <c r="ES96" s="61">
        <v>2708755</v>
      </c>
      <c r="ET96" s="61">
        <v>446193</v>
      </c>
      <c r="EU96" s="61">
        <v>3154948</v>
      </c>
      <c r="EV96" s="61">
        <v>224943251</v>
      </c>
      <c r="EW96" s="61">
        <v>272800</v>
      </c>
      <c r="EX96" s="61">
        <v>659</v>
      </c>
      <c r="EY96" s="61">
        <v>0</v>
      </c>
    </row>
    <row r="97" spans="1:155" s="37" customFormat="1" x14ac:dyDescent="0.2">
      <c r="A97" s="105">
        <v>1428</v>
      </c>
      <c r="B97" s="49" t="s">
        <v>128</v>
      </c>
      <c r="C97" s="37">
        <v>7115030</v>
      </c>
      <c r="D97" s="37">
        <v>1179</v>
      </c>
      <c r="E97" s="37">
        <v>1208</v>
      </c>
      <c r="F97" s="37">
        <v>193</v>
      </c>
      <c r="G97" s="37">
        <v>7523424</v>
      </c>
      <c r="H97" s="37">
        <v>1874119</v>
      </c>
      <c r="I97" s="37">
        <v>0</v>
      </c>
      <c r="J97" s="37">
        <v>5658969</v>
      </c>
      <c r="K97" s="37">
        <v>580000</v>
      </c>
      <c r="L97" s="37">
        <f t="shared" si="1"/>
        <v>6238969</v>
      </c>
      <c r="M97" s="47">
        <v>280446642</v>
      </c>
      <c r="N97" s="41">
        <v>0</v>
      </c>
      <c r="O97" s="41">
        <v>9664</v>
      </c>
      <c r="P97" s="37">
        <v>7523424</v>
      </c>
      <c r="Q97" s="37">
        <v>1208</v>
      </c>
      <c r="R97" s="37">
        <v>1236</v>
      </c>
      <c r="S97" s="37">
        <v>194.37</v>
      </c>
      <c r="T97" s="37">
        <v>0</v>
      </c>
      <c r="U97" s="37">
        <v>7938049</v>
      </c>
      <c r="V97" s="37">
        <v>2471189</v>
      </c>
      <c r="W97" s="37">
        <v>5466860</v>
      </c>
      <c r="X97" s="37">
        <v>5279728</v>
      </c>
      <c r="Y97" s="37">
        <v>570000</v>
      </c>
      <c r="Z97" s="37">
        <v>5849728</v>
      </c>
      <c r="AA97" s="46">
        <v>307798990</v>
      </c>
      <c r="AB97" s="37">
        <v>187132</v>
      </c>
      <c r="AC97" s="37">
        <v>0</v>
      </c>
      <c r="AD97" s="37">
        <v>7750917</v>
      </c>
      <c r="AE97" s="37">
        <v>1236</v>
      </c>
      <c r="AF97" s="37">
        <v>1257</v>
      </c>
      <c r="AG97" s="37">
        <v>200</v>
      </c>
      <c r="AH97" s="37">
        <v>0</v>
      </c>
      <c r="AI97" s="37">
        <v>140349</v>
      </c>
      <c r="AJ97" s="37">
        <v>0</v>
      </c>
      <c r="AK97" s="37">
        <v>0</v>
      </c>
      <c r="AL97" s="37">
        <v>0</v>
      </c>
      <c r="AM97" s="37">
        <v>0</v>
      </c>
      <c r="AN97" s="37">
        <v>0</v>
      </c>
      <c r="AO97" s="37">
        <v>8274358</v>
      </c>
      <c r="AP97" s="37">
        <v>2941873</v>
      </c>
      <c r="AQ97" s="37">
        <v>0</v>
      </c>
      <c r="AR97" s="37">
        <v>5332485</v>
      </c>
      <c r="AS97" s="37">
        <v>5217824</v>
      </c>
      <c r="AT97" s="37">
        <v>608028</v>
      </c>
      <c r="AU97" s="37">
        <v>5825852</v>
      </c>
      <c r="AV97" s="45">
        <v>330137788</v>
      </c>
      <c r="AW97" s="37">
        <v>114661</v>
      </c>
      <c r="AX97" s="37">
        <v>0</v>
      </c>
      <c r="AY97" s="37">
        <v>8159697</v>
      </c>
      <c r="AZ97" s="37">
        <v>1257</v>
      </c>
      <c r="BA97" s="37">
        <v>1274</v>
      </c>
      <c r="BB97" s="37">
        <v>206</v>
      </c>
      <c r="BC97" s="37">
        <v>0</v>
      </c>
      <c r="BD97" s="37">
        <v>0</v>
      </c>
      <c r="BE97" s="37">
        <v>8532500</v>
      </c>
      <c r="BF97" s="37">
        <v>85996</v>
      </c>
      <c r="BG97" s="37">
        <v>-7645</v>
      </c>
      <c r="BH97" s="37">
        <v>0</v>
      </c>
      <c r="BI97" s="37">
        <v>0</v>
      </c>
      <c r="BJ97" s="37">
        <v>0</v>
      </c>
      <c r="BK97" s="37">
        <v>0</v>
      </c>
      <c r="BL97" s="37">
        <v>-7645</v>
      </c>
      <c r="BM97" s="37">
        <v>8610851</v>
      </c>
      <c r="BN97" s="37">
        <v>4570113</v>
      </c>
      <c r="BO97" s="37">
        <v>4040738</v>
      </c>
      <c r="BP97" s="37">
        <v>4060831</v>
      </c>
      <c r="BQ97" s="37">
        <v>620000</v>
      </c>
      <c r="BR97" s="37">
        <v>4680831</v>
      </c>
      <c r="BS97" s="45">
        <v>341258358</v>
      </c>
      <c r="BT97" s="37">
        <v>0</v>
      </c>
      <c r="BU97" s="37">
        <v>20093</v>
      </c>
      <c r="BV97" s="37">
        <v>8610851</v>
      </c>
      <c r="BW97" s="37">
        <v>1274</v>
      </c>
      <c r="BX97" s="37">
        <v>1278</v>
      </c>
      <c r="BY97" s="37">
        <v>206</v>
      </c>
      <c r="BZ97" s="37">
        <v>0</v>
      </c>
      <c r="CA97" s="37">
        <v>0</v>
      </c>
      <c r="CB97" s="37">
        <v>8901155</v>
      </c>
      <c r="CC97" s="37">
        <v>0</v>
      </c>
      <c r="CD97" s="37">
        <v>-1913</v>
      </c>
      <c r="CE97" s="37">
        <v>0</v>
      </c>
      <c r="CF97" s="37">
        <v>0</v>
      </c>
      <c r="CG97" s="37">
        <v>0</v>
      </c>
      <c r="CH97" s="37">
        <v>0</v>
      </c>
      <c r="CI97" s="37">
        <v>-1913</v>
      </c>
      <c r="CJ97" s="37">
        <v>8899242</v>
      </c>
      <c r="CK97" s="37">
        <v>4927653</v>
      </c>
      <c r="CL97" s="37">
        <v>0</v>
      </c>
      <c r="CM97" s="37">
        <v>3971589</v>
      </c>
      <c r="CN97" s="37">
        <v>3985519</v>
      </c>
      <c r="CO97" s="37">
        <v>601690</v>
      </c>
      <c r="CP97" s="37">
        <v>4587209</v>
      </c>
      <c r="CQ97" s="45">
        <v>363835354</v>
      </c>
      <c r="CR97" s="37">
        <v>0</v>
      </c>
      <c r="CS97" s="37">
        <v>13930</v>
      </c>
      <c r="CT97" s="37">
        <v>8899242</v>
      </c>
      <c r="CU97" s="37">
        <v>1278</v>
      </c>
      <c r="CV97" s="37">
        <v>1283</v>
      </c>
      <c r="CW97" s="37">
        <v>208.88</v>
      </c>
      <c r="CX97" s="37">
        <v>0</v>
      </c>
      <c r="CY97" s="37">
        <v>0</v>
      </c>
      <c r="CZ97" s="37">
        <v>9202048</v>
      </c>
      <c r="DA97" s="37">
        <v>0</v>
      </c>
      <c r="DB97" s="37">
        <v>0</v>
      </c>
      <c r="DC97" s="37">
        <v>0</v>
      </c>
      <c r="DD97" s="37">
        <v>0</v>
      </c>
      <c r="DE97" s="37">
        <v>0</v>
      </c>
      <c r="DF97" s="37">
        <v>0</v>
      </c>
      <c r="DG97" s="37">
        <v>9202048</v>
      </c>
      <c r="DH97" s="37">
        <v>0</v>
      </c>
      <c r="DI97" s="37">
        <v>0</v>
      </c>
      <c r="DJ97" s="37">
        <v>0</v>
      </c>
      <c r="DK97" s="37">
        <v>9202048</v>
      </c>
      <c r="DL97" s="37">
        <v>4876564</v>
      </c>
      <c r="DM97" s="37">
        <v>0</v>
      </c>
      <c r="DN97" s="37">
        <v>4325484</v>
      </c>
      <c r="DO97" s="37">
        <v>4354031</v>
      </c>
      <c r="DP97" s="37">
        <v>569742</v>
      </c>
      <c r="DQ97" s="37">
        <v>4923773</v>
      </c>
      <c r="DR97" s="45">
        <v>398334433</v>
      </c>
      <c r="DS97" s="37">
        <v>0</v>
      </c>
      <c r="DT97" s="37">
        <v>28547</v>
      </c>
      <c r="DU97" s="61">
        <v>9202048</v>
      </c>
      <c r="DV97" s="61">
        <v>1283</v>
      </c>
      <c r="DW97" s="61">
        <v>1275</v>
      </c>
      <c r="DX97" s="61">
        <v>212.43</v>
      </c>
      <c r="DY97" s="61">
        <v>0</v>
      </c>
      <c r="DZ97" s="61">
        <v>0</v>
      </c>
      <c r="EA97" s="61">
        <v>0</v>
      </c>
      <c r="EB97" s="61">
        <v>9415518</v>
      </c>
      <c r="EC97" s="61">
        <v>0</v>
      </c>
      <c r="ED97" s="61">
        <v>0</v>
      </c>
      <c r="EE97" s="61">
        <v>0</v>
      </c>
      <c r="EF97" s="61">
        <v>0</v>
      </c>
      <c r="EG97" s="61">
        <v>0</v>
      </c>
      <c r="EH97" s="61">
        <v>0</v>
      </c>
      <c r="EI97" s="61">
        <v>9415518</v>
      </c>
      <c r="EJ97" s="61">
        <v>0</v>
      </c>
      <c r="EK97" s="61">
        <v>44308</v>
      </c>
      <c r="EL97" s="61">
        <v>44308</v>
      </c>
      <c r="EM97" s="61">
        <v>9459826</v>
      </c>
      <c r="EN97" s="61">
        <v>5239041</v>
      </c>
      <c r="EO97" s="61">
        <v>0</v>
      </c>
      <c r="EP97" s="61">
        <v>4220785</v>
      </c>
      <c r="EQ97" s="61">
        <v>192157</v>
      </c>
      <c r="ER97" s="61">
        <v>4028628</v>
      </c>
      <c r="ES97" s="61">
        <v>4051960</v>
      </c>
      <c r="ET97" s="61">
        <v>560000</v>
      </c>
      <c r="EU97" s="61">
        <v>4611960</v>
      </c>
      <c r="EV97" s="61">
        <v>432632420</v>
      </c>
      <c r="EW97" s="61">
        <v>18025600</v>
      </c>
      <c r="EX97" s="61">
        <v>0</v>
      </c>
      <c r="EY97" s="61">
        <v>23332</v>
      </c>
    </row>
    <row r="98" spans="1:155" s="37" customFormat="1" x14ac:dyDescent="0.2">
      <c r="A98" s="105">
        <v>1449</v>
      </c>
      <c r="B98" s="49" t="s">
        <v>129</v>
      </c>
      <c r="C98" s="37">
        <v>419771</v>
      </c>
      <c r="D98" s="37">
        <v>78</v>
      </c>
      <c r="E98" s="37">
        <v>81</v>
      </c>
      <c r="F98" s="37">
        <v>190</v>
      </c>
      <c r="G98" s="37">
        <v>451332</v>
      </c>
      <c r="H98" s="37">
        <v>140393</v>
      </c>
      <c r="I98" s="37">
        <v>0</v>
      </c>
      <c r="J98" s="37">
        <v>310939</v>
      </c>
      <c r="K98" s="37">
        <v>18299</v>
      </c>
      <c r="L98" s="37">
        <f t="shared" si="1"/>
        <v>329238</v>
      </c>
      <c r="M98" s="47">
        <v>28381948</v>
      </c>
      <c r="N98" s="41">
        <v>0</v>
      </c>
      <c r="O98" s="41">
        <v>0</v>
      </c>
      <c r="P98" s="37">
        <v>451332</v>
      </c>
      <c r="Q98" s="37">
        <v>81</v>
      </c>
      <c r="R98" s="37">
        <v>85</v>
      </c>
      <c r="S98" s="37">
        <v>194.37</v>
      </c>
      <c r="T98" s="37">
        <v>0</v>
      </c>
      <c r="U98" s="37">
        <v>490141</v>
      </c>
      <c r="V98" s="37">
        <v>175825</v>
      </c>
      <c r="W98" s="37">
        <v>314316</v>
      </c>
      <c r="X98" s="37">
        <v>296017</v>
      </c>
      <c r="Y98" s="37">
        <v>18299</v>
      </c>
      <c r="Z98" s="37">
        <v>314316</v>
      </c>
      <c r="AA98" s="46">
        <v>29375967</v>
      </c>
      <c r="AB98" s="37">
        <v>18299</v>
      </c>
      <c r="AC98" s="37">
        <v>0</v>
      </c>
      <c r="AD98" s="37">
        <v>471842</v>
      </c>
      <c r="AE98" s="37">
        <v>85</v>
      </c>
      <c r="AF98" s="37">
        <v>90</v>
      </c>
      <c r="AG98" s="37">
        <v>200</v>
      </c>
      <c r="AH98" s="37">
        <v>0</v>
      </c>
      <c r="AI98" s="37">
        <v>13724</v>
      </c>
      <c r="AJ98" s="37">
        <v>0</v>
      </c>
      <c r="AK98" s="37">
        <v>0</v>
      </c>
      <c r="AL98" s="37">
        <v>0</v>
      </c>
      <c r="AM98" s="37">
        <v>0</v>
      </c>
      <c r="AN98" s="37">
        <v>0</v>
      </c>
      <c r="AO98" s="37">
        <v>531321</v>
      </c>
      <c r="AP98" s="37">
        <v>250247</v>
      </c>
      <c r="AQ98" s="37">
        <v>0</v>
      </c>
      <c r="AR98" s="37">
        <v>281074</v>
      </c>
      <c r="AS98" s="37">
        <v>266495</v>
      </c>
      <c r="AT98" s="37">
        <v>14579</v>
      </c>
      <c r="AU98" s="37">
        <v>281074</v>
      </c>
      <c r="AV98" s="45">
        <v>33364041</v>
      </c>
      <c r="AW98" s="37">
        <v>14579</v>
      </c>
      <c r="AX98" s="37">
        <v>0</v>
      </c>
      <c r="AY98" s="37">
        <v>516742</v>
      </c>
      <c r="AZ98" s="37">
        <v>90</v>
      </c>
      <c r="BA98" s="37">
        <v>89</v>
      </c>
      <c r="BB98" s="37">
        <v>206</v>
      </c>
      <c r="BC98" s="37">
        <v>0</v>
      </c>
      <c r="BD98" s="37">
        <v>0</v>
      </c>
      <c r="BE98" s="37">
        <v>529335</v>
      </c>
      <c r="BF98" s="37">
        <v>10934</v>
      </c>
      <c r="BG98" s="37">
        <v>0</v>
      </c>
      <c r="BH98" s="37">
        <v>0</v>
      </c>
      <c r="BI98" s="37">
        <v>0</v>
      </c>
      <c r="BJ98" s="37">
        <v>0</v>
      </c>
      <c r="BK98" s="37">
        <v>0</v>
      </c>
      <c r="BL98" s="37">
        <v>0</v>
      </c>
      <c r="BM98" s="37">
        <v>540269</v>
      </c>
      <c r="BN98" s="37">
        <v>372508</v>
      </c>
      <c r="BO98" s="37">
        <v>167761</v>
      </c>
      <c r="BP98" s="37">
        <v>166848</v>
      </c>
      <c r="BQ98" s="37">
        <v>14450</v>
      </c>
      <c r="BR98" s="37">
        <v>181298</v>
      </c>
      <c r="BS98" s="45">
        <v>35465060</v>
      </c>
      <c r="BT98" s="37">
        <v>913</v>
      </c>
      <c r="BU98" s="37">
        <v>0</v>
      </c>
      <c r="BV98" s="37">
        <v>539356</v>
      </c>
      <c r="BW98" s="37">
        <v>89</v>
      </c>
      <c r="BX98" s="37">
        <v>87</v>
      </c>
      <c r="BY98" s="37">
        <v>206</v>
      </c>
      <c r="BZ98" s="37">
        <v>0</v>
      </c>
      <c r="CA98" s="37">
        <v>0</v>
      </c>
      <c r="CB98" s="37">
        <v>545158</v>
      </c>
      <c r="CC98" s="37">
        <v>685</v>
      </c>
      <c r="CD98" s="37">
        <v>0</v>
      </c>
      <c r="CE98" s="37">
        <v>0</v>
      </c>
      <c r="CF98" s="37">
        <v>0</v>
      </c>
      <c r="CG98" s="37">
        <v>0</v>
      </c>
      <c r="CH98" s="37">
        <v>0</v>
      </c>
      <c r="CI98" s="37">
        <v>0</v>
      </c>
      <c r="CJ98" s="37">
        <v>545843</v>
      </c>
      <c r="CK98" s="37">
        <v>316690</v>
      </c>
      <c r="CL98" s="37">
        <v>0</v>
      </c>
      <c r="CM98" s="37">
        <v>229153</v>
      </c>
      <c r="CN98" s="37">
        <v>229153</v>
      </c>
      <c r="CO98" s="37">
        <v>14579</v>
      </c>
      <c r="CP98" s="37">
        <v>243732</v>
      </c>
      <c r="CQ98" s="45">
        <v>37373429</v>
      </c>
      <c r="CR98" s="37">
        <v>0</v>
      </c>
      <c r="CS98" s="37">
        <v>0</v>
      </c>
      <c r="CT98" s="37">
        <v>545843</v>
      </c>
      <c r="CU98" s="37">
        <v>85</v>
      </c>
      <c r="CV98" s="37">
        <v>80</v>
      </c>
      <c r="CW98" s="37">
        <v>208.88</v>
      </c>
      <c r="CX98" s="37">
        <v>0</v>
      </c>
      <c r="CY98" s="37">
        <v>0</v>
      </c>
      <c r="CZ98" s="37">
        <v>530445</v>
      </c>
      <c r="DA98" s="37">
        <v>0</v>
      </c>
      <c r="DB98" s="37">
        <v>0</v>
      </c>
      <c r="DC98" s="37">
        <v>0</v>
      </c>
      <c r="DD98" s="37">
        <v>0</v>
      </c>
      <c r="DE98" s="37">
        <v>0</v>
      </c>
      <c r="DF98" s="37">
        <v>0</v>
      </c>
      <c r="DG98" s="37">
        <v>530445</v>
      </c>
      <c r="DH98" s="37">
        <v>26522</v>
      </c>
      <c r="DI98" s="37">
        <v>0</v>
      </c>
      <c r="DJ98" s="37">
        <v>26522</v>
      </c>
      <c r="DK98" s="37">
        <v>556967</v>
      </c>
      <c r="DL98" s="37">
        <v>269236</v>
      </c>
      <c r="DM98" s="37">
        <v>0</v>
      </c>
      <c r="DN98" s="37">
        <v>287731</v>
      </c>
      <c r="DO98" s="37">
        <v>287731</v>
      </c>
      <c r="DP98" s="37">
        <v>14579</v>
      </c>
      <c r="DQ98" s="37">
        <v>302310</v>
      </c>
      <c r="DR98" s="45">
        <v>38883034</v>
      </c>
      <c r="DS98" s="37">
        <v>0</v>
      </c>
      <c r="DT98" s="37">
        <v>0</v>
      </c>
      <c r="DU98" s="61">
        <v>530445</v>
      </c>
      <c r="DV98" s="61">
        <v>80</v>
      </c>
      <c r="DW98" s="61">
        <v>83</v>
      </c>
      <c r="DX98" s="61">
        <v>212.43</v>
      </c>
      <c r="DY98" s="61">
        <v>0</v>
      </c>
      <c r="DZ98" s="61">
        <v>0</v>
      </c>
      <c r="EA98" s="61">
        <v>0</v>
      </c>
      <c r="EB98" s="61">
        <v>567968</v>
      </c>
      <c r="EC98" s="61">
        <v>0</v>
      </c>
      <c r="ED98" s="61">
        <v>0</v>
      </c>
      <c r="EE98" s="61">
        <v>0</v>
      </c>
      <c r="EF98" s="61">
        <v>0</v>
      </c>
      <c r="EG98" s="61">
        <v>0</v>
      </c>
      <c r="EH98" s="61">
        <v>0</v>
      </c>
      <c r="EI98" s="61">
        <v>567968</v>
      </c>
      <c r="EJ98" s="61">
        <v>0</v>
      </c>
      <c r="EK98" s="61">
        <v>0</v>
      </c>
      <c r="EL98" s="61">
        <v>0</v>
      </c>
      <c r="EM98" s="61">
        <v>567968</v>
      </c>
      <c r="EN98" s="61">
        <v>337980</v>
      </c>
      <c r="EO98" s="61">
        <v>0</v>
      </c>
      <c r="EP98" s="61">
        <v>229988</v>
      </c>
      <c r="EQ98" s="61">
        <v>587</v>
      </c>
      <c r="ER98" s="61">
        <v>229401</v>
      </c>
      <c r="ES98" s="61">
        <v>229401</v>
      </c>
      <c r="ET98" s="61">
        <v>1829</v>
      </c>
      <c r="EU98" s="61">
        <v>231230</v>
      </c>
      <c r="EV98" s="61">
        <v>41878058</v>
      </c>
      <c r="EW98" s="61">
        <v>106400</v>
      </c>
      <c r="EX98" s="61">
        <v>0</v>
      </c>
      <c r="EY98" s="61">
        <v>0</v>
      </c>
    </row>
    <row r="99" spans="1:155" s="37" customFormat="1" x14ac:dyDescent="0.2">
      <c r="A99" s="105">
        <v>1491</v>
      </c>
      <c r="B99" s="49" t="s">
        <v>130</v>
      </c>
      <c r="C99" s="37">
        <v>3694591</v>
      </c>
      <c r="D99" s="37">
        <v>533</v>
      </c>
      <c r="E99" s="37">
        <v>535</v>
      </c>
      <c r="F99" s="37">
        <v>222</v>
      </c>
      <c r="G99" s="37">
        <v>3827390</v>
      </c>
      <c r="H99" s="37">
        <v>124096</v>
      </c>
      <c r="I99" s="37">
        <v>0</v>
      </c>
      <c r="J99" s="37">
        <v>3398750</v>
      </c>
      <c r="K99" s="37">
        <v>402744</v>
      </c>
      <c r="L99" s="37">
        <f t="shared" si="1"/>
        <v>3801494</v>
      </c>
      <c r="M99" s="37">
        <v>238615166</v>
      </c>
      <c r="N99" s="41">
        <v>304544</v>
      </c>
      <c r="O99" s="41">
        <v>0</v>
      </c>
      <c r="P99" s="37">
        <v>3522846</v>
      </c>
      <c r="Q99" s="37">
        <v>535</v>
      </c>
      <c r="R99" s="37">
        <v>543</v>
      </c>
      <c r="S99" s="37">
        <v>194.37</v>
      </c>
      <c r="T99" s="37">
        <v>0</v>
      </c>
      <c r="U99" s="37">
        <v>3681068</v>
      </c>
      <c r="V99" s="37">
        <v>162749</v>
      </c>
      <c r="W99" s="37">
        <v>3518319</v>
      </c>
      <c r="X99" s="37">
        <v>3525342.72</v>
      </c>
      <c r="Y99" s="37">
        <v>379663.95</v>
      </c>
      <c r="Z99" s="37">
        <v>3905006.6700000004</v>
      </c>
      <c r="AA99" s="37">
        <v>254392614</v>
      </c>
      <c r="AB99" s="37">
        <v>0</v>
      </c>
      <c r="AC99" s="37">
        <v>7024</v>
      </c>
      <c r="AD99" s="37">
        <v>3681068</v>
      </c>
      <c r="AE99" s="37">
        <v>543</v>
      </c>
      <c r="AF99" s="37">
        <v>556</v>
      </c>
      <c r="AG99" s="37">
        <v>200</v>
      </c>
      <c r="AH99" s="37">
        <v>0</v>
      </c>
      <c r="AI99" s="37">
        <v>0</v>
      </c>
      <c r="AJ99" s="37">
        <v>0</v>
      </c>
      <c r="AK99" s="37">
        <v>0</v>
      </c>
      <c r="AL99" s="37">
        <v>0</v>
      </c>
      <c r="AM99" s="37">
        <v>0</v>
      </c>
      <c r="AN99" s="37">
        <v>0</v>
      </c>
      <c r="AO99" s="37">
        <v>3880396</v>
      </c>
      <c r="AP99" s="37">
        <v>168000</v>
      </c>
      <c r="AQ99" s="37">
        <v>0</v>
      </c>
      <c r="AR99" s="37">
        <v>3712396</v>
      </c>
      <c r="AS99" s="37">
        <v>3705417.15</v>
      </c>
      <c r="AT99" s="37">
        <v>392133.9</v>
      </c>
      <c r="AU99" s="37">
        <v>4097551.05</v>
      </c>
      <c r="AV99" s="40">
        <v>282471709</v>
      </c>
      <c r="AW99" s="37">
        <v>6979</v>
      </c>
      <c r="AX99" s="37">
        <v>0</v>
      </c>
      <c r="AY99" s="37">
        <v>3873417</v>
      </c>
      <c r="AZ99" s="37">
        <v>556</v>
      </c>
      <c r="BA99" s="37">
        <v>575</v>
      </c>
      <c r="BB99" s="37">
        <v>206</v>
      </c>
      <c r="BC99" s="37">
        <v>0</v>
      </c>
      <c r="BD99" s="37">
        <v>0</v>
      </c>
      <c r="BE99" s="37">
        <v>4124234</v>
      </c>
      <c r="BF99" s="37">
        <v>5234</v>
      </c>
      <c r="BG99" s="37">
        <v>0</v>
      </c>
      <c r="BH99" s="37">
        <v>0</v>
      </c>
      <c r="BI99" s="37">
        <v>0</v>
      </c>
      <c r="BJ99" s="37">
        <v>0</v>
      </c>
      <c r="BK99" s="37">
        <v>0</v>
      </c>
      <c r="BL99" s="37">
        <v>0</v>
      </c>
      <c r="BM99" s="37">
        <v>4129468</v>
      </c>
      <c r="BN99" s="37">
        <v>423769</v>
      </c>
      <c r="BO99" s="37">
        <v>3705699</v>
      </c>
      <c r="BP99" s="37">
        <v>3490141</v>
      </c>
      <c r="BQ99" s="37">
        <v>378202.58</v>
      </c>
      <c r="BR99" s="37">
        <v>3868343.58</v>
      </c>
      <c r="BS99" s="40">
        <v>309856591</v>
      </c>
      <c r="BT99" s="37">
        <v>215558</v>
      </c>
      <c r="BU99" s="37">
        <v>0</v>
      </c>
      <c r="BV99" s="37">
        <v>3913910</v>
      </c>
      <c r="BW99" s="37">
        <v>575</v>
      </c>
      <c r="BX99" s="37">
        <v>585</v>
      </c>
      <c r="BY99" s="37">
        <v>206</v>
      </c>
      <c r="BZ99" s="37">
        <v>0</v>
      </c>
      <c r="CA99" s="37">
        <v>0</v>
      </c>
      <c r="CB99" s="37">
        <v>4102488</v>
      </c>
      <c r="CC99" s="37">
        <v>161669</v>
      </c>
      <c r="CD99" s="37">
        <v>0</v>
      </c>
      <c r="CE99" s="37">
        <v>0</v>
      </c>
      <c r="CF99" s="37">
        <v>0</v>
      </c>
      <c r="CG99" s="37">
        <v>0</v>
      </c>
      <c r="CH99" s="37">
        <v>0</v>
      </c>
      <c r="CI99" s="37">
        <v>0</v>
      </c>
      <c r="CJ99" s="37">
        <v>4264157</v>
      </c>
      <c r="CK99" s="37">
        <v>443072</v>
      </c>
      <c r="CL99" s="37">
        <v>0</v>
      </c>
      <c r="CM99" s="37">
        <v>3821085</v>
      </c>
      <c r="CN99" s="37">
        <v>3706111</v>
      </c>
      <c r="CO99" s="37">
        <v>389513.32</v>
      </c>
      <c r="CP99" s="37">
        <v>4095624.32</v>
      </c>
      <c r="CQ99" s="40">
        <v>335657214</v>
      </c>
      <c r="CR99" s="37">
        <v>114974</v>
      </c>
      <c r="CS99" s="37">
        <v>0</v>
      </c>
      <c r="CT99" s="37">
        <v>4149183</v>
      </c>
      <c r="CU99" s="37">
        <v>585</v>
      </c>
      <c r="CV99" s="37">
        <v>591</v>
      </c>
      <c r="CW99" s="37">
        <v>208.88</v>
      </c>
      <c r="CX99" s="37">
        <v>0</v>
      </c>
      <c r="CY99" s="37">
        <v>0</v>
      </c>
      <c r="CZ99" s="37">
        <v>4315187</v>
      </c>
      <c r="DA99" s="37">
        <v>86231</v>
      </c>
      <c r="DB99" s="37">
        <v>0</v>
      </c>
      <c r="DC99" s="37">
        <v>0</v>
      </c>
      <c r="DD99" s="37">
        <v>0</v>
      </c>
      <c r="DE99" s="37">
        <v>0</v>
      </c>
      <c r="DF99" s="37">
        <v>86231</v>
      </c>
      <c r="DG99" s="37">
        <v>4401418</v>
      </c>
      <c r="DH99" s="37">
        <v>0</v>
      </c>
      <c r="DI99" s="37">
        <v>0</v>
      </c>
      <c r="DJ99" s="37">
        <v>0</v>
      </c>
      <c r="DK99" s="37">
        <v>4401418</v>
      </c>
      <c r="DL99" s="37">
        <v>419152</v>
      </c>
      <c r="DM99" s="37">
        <v>0</v>
      </c>
      <c r="DN99" s="37">
        <v>3982266</v>
      </c>
      <c r="DO99" s="37">
        <v>3712551</v>
      </c>
      <c r="DP99" s="37">
        <v>382798</v>
      </c>
      <c r="DQ99" s="37">
        <v>4095349</v>
      </c>
      <c r="DR99" s="40">
        <v>389555853</v>
      </c>
      <c r="DS99" s="37">
        <v>269715</v>
      </c>
      <c r="DT99" s="37">
        <v>0</v>
      </c>
      <c r="DU99" s="61">
        <v>4131703</v>
      </c>
      <c r="DV99" s="61">
        <v>591</v>
      </c>
      <c r="DW99" s="61">
        <v>588</v>
      </c>
      <c r="DX99" s="61">
        <v>212.43</v>
      </c>
      <c r="DY99" s="61">
        <v>0</v>
      </c>
      <c r="DZ99" s="61">
        <v>0</v>
      </c>
      <c r="EA99" s="61">
        <v>0</v>
      </c>
      <c r="EB99" s="61">
        <v>4235640</v>
      </c>
      <c r="EC99" s="61">
        <v>202286</v>
      </c>
      <c r="ED99" s="61">
        <v>0</v>
      </c>
      <c r="EE99" s="61">
        <v>0</v>
      </c>
      <c r="EF99" s="61">
        <v>0</v>
      </c>
      <c r="EG99" s="61">
        <v>0</v>
      </c>
      <c r="EH99" s="61">
        <v>202286</v>
      </c>
      <c r="EI99" s="61">
        <v>4437926</v>
      </c>
      <c r="EJ99" s="61">
        <v>0</v>
      </c>
      <c r="EK99" s="61">
        <v>14407</v>
      </c>
      <c r="EL99" s="61">
        <v>14407</v>
      </c>
      <c r="EM99" s="61">
        <v>4452333</v>
      </c>
      <c r="EN99" s="61">
        <v>387756</v>
      </c>
      <c r="EO99" s="61">
        <v>0</v>
      </c>
      <c r="EP99" s="61">
        <v>4064577</v>
      </c>
      <c r="EQ99" s="61">
        <v>909</v>
      </c>
      <c r="ER99" s="61">
        <v>4063668</v>
      </c>
      <c r="ES99" s="61">
        <v>3791368</v>
      </c>
      <c r="ET99" s="61">
        <v>467132</v>
      </c>
      <c r="EU99" s="61">
        <v>4258500</v>
      </c>
      <c r="EV99" s="61">
        <v>475720141</v>
      </c>
      <c r="EW99" s="61">
        <v>101600</v>
      </c>
      <c r="EX99" s="61">
        <v>272300</v>
      </c>
      <c r="EY99" s="61">
        <v>0</v>
      </c>
    </row>
    <row r="100" spans="1:155" s="37" customFormat="1" x14ac:dyDescent="0.2">
      <c r="A100" s="105">
        <v>1499</v>
      </c>
      <c r="B100" s="51" t="s">
        <v>652</v>
      </c>
      <c r="C100" s="37">
        <v>7549935.6799999997</v>
      </c>
      <c r="D100" s="37">
        <v>1321</v>
      </c>
      <c r="E100" s="37">
        <v>1346</v>
      </c>
      <c r="F100" s="37">
        <v>190</v>
      </c>
      <c r="G100" s="37">
        <v>7948560.7199999997</v>
      </c>
      <c r="H100" s="37">
        <v>5231797</v>
      </c>
      <c r="I100" s="37">
        <v>0</v>
      </c>
      <c r="J100" s="37">
        <v>2725398</v>
      </c>
      <c r="K100" s="37">
        <v>263871</v>
      </c>
      <c r="L100" s="37">
        <f t="shared" si="1"/>
        <v>2989269</v>
      </c>
      <c r="M100" s="47">
        <v>170945484</v>
      </c>
      <c r="N100" s="41">
        <v>0</v>
      </c>
      <c r="O100" s="41">
        <v>8634.2800000002608</v>
      </c>
      <c r="P100" s="37">
        <v>7948561</v>
      </c>
      <c r="Q100" s="37">
        <v>1346</v>
      </c>
      <c r="R100" s="37">
        <v>1360</v>
      </c>
      <c r="S100" s="37">
        <v>194.37</v>
      </c>
      <c r="T100" s="37">
        <v>0</v>
      </c>
      <c r="U100" s="37">
        <v>8295578</v>
      </c>
      <c r="V100" s="37">
        <v>5678086</v>
      </c>
      <c r="W100" s="37">
        <v>2617492</v>
      </c>
      <c r="X100" s="37">
        <v>2617492</v>
      </c>
      <c r="Y100" s="37">
        <v>404565</v>
      </c>
      <c r="Z100" s="37">
        <v>3022057</v>
      </c>
      <c r="AA100" s="46">
        <v>179439061</v>
      </c>
      <c r="AB100" s="37">
        <v>0</v>
      </c>
      <c r="AC100" s="37">
        <v>0</v>
      </c>
      <c r="AD100" s="37">
        <v>8295578</v>
      </c>
      <c r="AE100" s="37">
        <v>1360</v>
      </c>
      <c r="AF100" s="37">
        <v>1339</v>
      </c>
      <c r="AG100" s="37">
        <v>200</v>
      </c>
      <c r="AH100" s="37">
        <v>0</v>
      </c>
      <c r="AI100" s="37">
        <v>0</v>
      </c>
      <c r="AJ100" s="37">
        <v>0</v>
      </c>
      <c r="AK100" s="37">
        <v>0</v>
      </c>
      <c r="AL100" s="37">
        <v>0</v>
      </c>
      <c r="AM100" s="37">
        <v>0</v>
      </c>
      <c r="AN100" s="37">
        <v>0</v>
      </c>
      <c r="AO100" s="37">
        <v>8435285</v>
      </c>
      <c r="AP100" s="37">
        <v>6141163</v>
      </c>
      <c r="AQ100" s="37">
        <v>0</v>
      </c>
      <c r="AR100" s="37">
        <v>2294122</v>
      </c>
      <c r="AS100" s="37">
        <v>2294120</v>
      </c>
      <c r="AT100" s="37">
        <v>492000</v>
      </c>
      <c r="AU100" s="37">
        <v>2786120</v>
      </c>
      <c r="AV100" s="45">
        <v>190644129</v>
      </c>
      <c r="AW100" s="37">
        <v>2</v>
      </c>
      <c r="AX100" s="37">
        <v>0</v>
      </c>
      <c r="AY100" s="37">
        <v>8435283</v>
      </c>
      <c r="AZ100" s="37">
        <v>1339</v>
      </c>
      <c r="BA100" s="37">
        <v>1326</v>
      </c>
      <c r="BB100" s="37">
        <v>206</v>
      </c>
      <c r="BC100" s="37">
        <v>0</v>
      </c>
      <c r="BD100" s="37">
        <v>0</v>
      </c>
      <c r="BE100" s="37">
        <v>8626545</v>
      </c>
      <c r="BF100" s="37">
        <v>2</v>
      </c>
      <c r="BG100" s="37">
        <v>0</v>
      </c>
      <c r="BH100" s="37">
        <v>0</v>
      </c>
      <c r="BI100" s="37">
        <v>0</v>
      </c>
      <c r="BJ100" s="37">
        <v>0</v>
      </c>
      <c r="BK100" s="37">
        <v>0</v>
      </c>
      <c r="BL100" s="37">
        <v>0</v>
      </c>
      <c r="BM100" s="37">
        <v>8626547</v>
      </c>
      <c r="BN100" s="37">
        <v>6981945</v>
      </c>
      <c r="BO100" s="37">
        <v>1644602</v>
      </c>
      <c r="BP100" s="37">
        <v>1644602</v>
      </c>
      <c r="BQ100" s="37">
        <v>580014.79</v>
      </c>
      <c r="BR100" s="37">
        <v>2224616.79</v>
      </c>
      <c r="BS100" s="45">
        <v>208816515</v>
      </c>
      <c r="BT100" s="37">
        <v>0</v>
      </c>
      <c r="BU100" s="37">
        <v>0</v>
      </c>
      <c r="BV100" s="37">
        <v>8626547</v>
      </c>
      <c r="BW100" s="37">
        <v>1326</v>
      </c>
      <c r="BX100" s="37">
        <v>1316</v>
      </c>
      <c r="BY100" s="37">
        <v>206</v>
      </c>
      <c r="BZ100" s="37">
        <v>0</v>
      </c>
      <c r="CA100" s="37">
        <v>0</v>
      </c>
      <c r="CB100" s="37">
        <v>8832584</v>
      </c>
      <c r="CC100" s="37">
        <v>0</v>
      </c>
      <c r="CD100" s="37">
        <v>0</v>
      </c>
      <c r="CE100" s="37">
        <v>0</v>
      </c>
      <c r="CF100" s="37">
        <v>0</v>
      </c>
      <c r="CG100" s="37">
        <v>0</v>
      </c>
      <c r="CH100" s="37">
        <v>0</v>
      </c>
      <c r="CI100" s="37">
        <v>0</v>
      </c>
      <c r="CJ100" s="37">
        <v>8832584</v>
      </c>
      <c r="CK100" s="37">
        <v>6871998</v>
      </c>
      <c r="CL100" s="37">
        <v>0</v>
      </c>
      <c r="CM100" s="37">
        <v>1960586</v>
      </c>
      <c r="CN100" s="37">
        <v>1960586</v>
      </c>
      <c r="CO100" s="37">
        <v>614786</v>
      </c>
      <c r="CP100" s="37">
        <v>2575372</v>
      </c>
      <c r="CQ100" s="45">
        <v>226908179</v>
      </c>
      <c r="CR100" s="37">
        <v>0</v>
      </c>
      <c r="CS100" s="37">
        <v>0</v>
      </c>
      <c r="CT100" s="37">
        <v>8832584</v>
      </c>
      <c r="CU100" s="37">
        <v>1316</v>
      </c>
      <c r="CV100" s="37">
        <v>1310</v>
      </c>
      <c r="CW100" s="37">
        <v>208.88</v>
      </c>
      <c r="CX100" s="37">
        <v>0</v>
      </c>
      <c r="CY100" s="37">
        <v>0</v>
      </c>
      <c r="CZ100" s="37">
        <v>9065947</v>
      </c>
      <c r="DA100" s="37">
        <v>0</v>
      </c>
      <c r="DB100" s="37">
        <v>0</v>
      </c>
      <c r="DC100" s="37">
        <v>0</v>
      </c>
      <c r="DD100" s="37">
        <v>0</v>
      </c>
      <c r="DE100" s="37">
        <v>0</v>
      </c>
      <c r="DF100" s="37">
        <v>0</v>
      </c>
      <c r="DG100" s="37">
        <v>9065947</v>
      </c>
      <c r="DH100" s="37">
        <v>34603</v>
      </c>
      <c r="DI100" s="37">
        <v>0</v>
      </c>
      <c r="DJ100" s="37">
        <v>34603</v>
      </c>
      <c r="DK100" s="37">
        <v>9100550</v>
      </c>
      <c r="DL100" s="37">
        <v>6951584</v>
      </c>
      <c r="DM100" s="37">
        <v>0</v>
      </c>
      <c r="DN100" s="37">
        <v>2148966</v>
      </c>
      <c r="DO100" s="37">
        <v>2148189</v>
      </c>
      <c r="DP100" s="37">
        <v>591645</v>
      </c>
      <c r="DQ100" s="37">
        <v>2739834</v>
      </c>
      <c r="DR100" s="45">
        <v>249244954</v>
      </c>
      <c r="DS100" s="37">
        <v>777</v>
      </c>
      <c r="DT100" s="37">
        <v>0</v>
      </c>
      <c r="DU100" s="61">
        <v>9065947</v>
      </c>
      <c r="DV100" s="61">
        <v>1310</v>
      </c>
      <c r="DW100" s="61">
        <v>1286</v>
      </c>
      <c r="DX100" s="61">
        <v>212.43</v>
      </c>
      <c r="DY100" s="61">
        <v>0</v>
      </c>
      <c r="DZ100" s="61">
        <v>0</v>
      </c>
      <c r="EA100" s="61">
        <v>0</v>
      </c>
      <c r="EB100" s="61">
        <v>9173038</v>
      </c>
      <c r="EC100" s="61">
        <v>0</v>
      </c>
      <c r="ED100" s="61">
        <v>0</v>
      </c>
      <c r="EE100" s="61">
        <v>0</v>
      </c>
      <c r="EF100" s="61">
        <v>0</v>
      </c>
      <c r="EG100" s="61">
        <v>0</v>
      </c>
      <c r="EH100" s="61">
        <v>0</v>
      </c>
      <c r="EI100" s="61">
        <v>9173038</v>
      </c>
      <c r="EJ100" s="61">
        <v>0</v>
      </c>
      <c r="EK100" s="61">
        <v>128394</v>
      </c>
      <c r="EL100" s="61">
        <v>128394</v>
      </c>
      <c r="EM100" s="61">
        <v>9301432</v>
      </c>
      <c r="EN100" s="61">
        <v>6929096</v>
      </c>
      <c r="EO100" s="61">
        <v>0</v>
      </c>
      <c r="EP100" s="61">
        <v>2372336</v>
      </c>
      <c r="EQ100" s="61">
        <v>6683</v>
      </c>
      <c r="ER100" s="61">
        <v>2365653</v>
      </c>
      <c r="ES100" s="61">
        <v>2365214</v>
      </c>
      <c r="ET100" s="61">
        <v>659463</v>
      </c>
      <c r="EU100" s="61">
        <v>3024677</v>
      </c>
      <c r="EV100" s="61">
        <v>271428364</v>
      </c>
      <c r="EW100" s="61">
        <v>599700</v>
      </c>
      <c r="EX100" s="61">
        <v>439</v>
      </c>
      <c r="EY100" s="61">
        <v>0</v>
      </c>
    </row>
    <row r="101" spans="1:155" s="37" customFormat="1" x14ac:dyDescent="0.2">
      <c r="A101" s="105">
        <v>1540</v>
      </c>
      <c r="B101" s="49" t="s">
        <v>131</v>
      </c>
      <c r="C101" s="37">
        <v>7886905</v>
      </c>
      <c r="D101" s="37">
        <v>1589</v>
      </c>
      <c r="E101" s="37">
        <v>1620</v>
      </c>
      <c r="F101" s="37">
        <v>190</v>
      </c>
      <c r="G101" s="37">
        <v>8348572.7999999998</v>
      </c>
      <c r="H101" s="37">
        <v>1280802</v>
      </c>
      <c r="I101" s="37">
        <v>0</v>
      </c>
      <c r="J101" s="37">
        <v>7072211</v>
      </c>
      <c r="K101" s="37">
        <v>255000</v>
      </c>
      <c r="L101" s="37">
        <f t="shared" si="1"/>
        <v>7327211</v>
      </c>
      <c r="M101" s="47">
        <v>472944172</v>
      </c>
      <c r="N101" s="41">
        <v>0</v>
      </c>
      <c r="O101" s="41">
        <v>4440.2000000001863</v>
      </c>
      <c r="P101" s="37">
        <v>8348573</v>
      </c>
      <c r="Q101" s="37">
        <v>1620</v>
      </c>
      <c r="R101" s="37">
        <v>1658</v>
      </c>
      <c r="S101" s="37">
        <v>194.37</v>
      </c>
      <c r="T101" s="37">
        <v>0</v>
      </c>
      <c r="U101" s="37">
        <v>8866669</v>
      </c>
      <c r="V101" s="37">
        <v>1879010</v>
      </c>
      <c r="W101" s="37">
        <v>6987659</v>
      </c>
      <c r="X101" s="37">
        <v>6987659</v>
      </c>
      <c r="Y101" s="37">
        <v>480044</v>
      </c>
      <c r="Z101" s="37">
        <v>7467703</v>
      </c>
      <c r="AA101" s="46">
        <v>522080290</v>
      </c>
      <c r="AB101" s="37">
        <v>0</v>
      </c>
      <c r="AC101" s="37">
        <v>0</v>
      </c>
      <c r="AD101" s="37">
        <v>8866669</v>
      </c>
      <c r="AE101" s="37">
        <v>1658</v>
      </c>
      <c r="AF101" s="37">
        <v>1689</v>
      </c>
      <c r="AG101" s="37">
        <v>200</v>
      </c>
      <c r="AH101" s="37">
        <v>0</v>
      </c>
      <c r="AI101" s="37">
        <v>0</v>
      </c>
      <c r="AJ101" s="37">
        <v>0</v>
      </c>
      <c r="AK101" s="37">
        <v>0</v>
      </c>
      <c r="AL101" s="37">
        <v>0</v>
      </c>
      <c r="AM101" s="37">
        <v>0</v>
      </c>
      <c r="AN101" s="37">
        <v>0</v>
      </c>
      <c r="AO101" s="37">
        <v>9370251</v>
      </c>
      <c r="AP101" s="37">
        <v>2405985</v>
      </c>
      <c r="AQ101" s="37">
        <v>0</v>
      </c>
      <c r="AR101" s="37">
        <v>6964266</v>
      </c>
      <c r="AS101" s="37">
        <v>6964266</v>
      </c>
      <c r="AT101" s="37">
        <v>479025</v>
      </c>
      <c r="AU101" s="37">
        <v>7443291</v>
      </c>
      <c r="AV101" s="45">
        <v>575028061</v>
      </c>
      <c r="AW101" s="37">
        <v>0</v>
      </c>
      <c r="AX101" s="37">
        <v>0</v>
      </c>
      <c r="AY101" s="37">
        <v>9370251</v>
      </c>
      <c r="AZ101" s="37">
        <v>1689</v>
      </c>
      <c r="BA101" s="37">
        <v>1702</v>
      </c>
      <c r="BB101" s="37">
        <v>206</v>
      </c>
      <c r="BC101" s="37">
        <v>0</v>
      </c>
      <c r="BD101" s="37">
        <v>0</v>
      </c>
      <c r="BE101" s="37">
        <v>9792985</v>
      </c>
      <c r="BF101" s="37">
        <v>0</v>
      </c>
      <c r="BG101" s="37">
        <v>0</v>
      </c>
      <c r="BH101" s="37">
        <v>0</v>
      </c>
      <c r="BI101" s="37">
        <v>0</v>
      </c>
      <c r="BJ101" s="37">
        <v>0</v>
      </c>
      <c r="BK101" s="37">
        <v>0</v>
      </c>
      <c r="BL101" s="37">
        <v>0</v>
      </c>
      <c r="BM101" s="37">
        <v>9792985</v>
      </c>
      <c r="BN101" s="37">
        <v>4785671</v>
      </c>
      <c r="BO101" s="37">
        <v>5007314</v>
      </c>
      <c r="BP101" s="37">
        <v>5007314</v>
      </c>
      <c r="BQ101" s="37">
        <v>833846</v>
      </c>
      <c r="BR101" s="37">
        <v>5841160</v>
      </c>
      <c r="BS101" s="45">
        <v>627120131</v>
      </c>
      <c r="BT101" s="37">
        <v>0</v>
      </c>
      <c r="BU101" s="37">
        <v>0</v>
      </c>
      <c r="BV101" s="37">
        <v>9792985</v>
      </c>
      <c r="BW101" s="37">
        <v>1702</v>
      </c>
      <c r="BX101" s="37">
        <v>1708</v>
      </c>
      <c r="BY101" s="37">
        <v>206</v>
      </c>
      <c r="BZ101" s="37">
        <v>0</v>
      </c>
      <c r="CA101" s="37">
        <v>0</v>
      </c>
      <c r="CB101" s="37">
        <v>10179355</v>
      </c>
      <c r="CC101" s="37">
        <v>0</v>
      </c>
      <c r="CD101" s="37">
        <v>0</v>
      </c>
      <c r="CE101" s="37">
        <v>0</v>
      </c>
      <c r="CF101" s="37">
        <v>0</v>
      </c>
      <c r="CG101" s="37">
        <v>0</v>
      </c>
      <c r="CH101" s="37">
        <v>0</v>
      </c>
      <c r="CI101" s="37">
        <v>0</v>
      </c>
      <c r="CJ101" s="37">
        <v>10179355</v>
      </c>
      <c r="CK101" s="37">
        <v>5097054</v>
      </c>
      <c r="CL101" s="37">
        <v>0</v>
      </c>
      <c r="CM101" s="37">
        <v>5082301</v>
      </c>
      <c r="CN101" s="37">
        <v>5082300</v>
      </c>
      <c r="CO101" s="37">
        <v>1233000</v>
      </c>
      <c r="CP101" s="37">
        <v>6315300</v>
      </c>
      <c r="CQ101" s="45">
        <v>682557214</v>
      </c>
      <c r="CR101" s="37">
        <v>1</v>
      </c>
      <c r="CS101" s="37">
        <v>0</v>
      </c>
      <c r="CT101" s="37">
        <v>10179354</v>
      </c>
      <c r="CU101" s="37">
        <v>1708</v>
      </c>
      <c r="CV101" s="37">
        <v>1717</v>
      </c>
      <c r="CW101" s="37">
        <v>208.88</v>
      </c>
      <c r="CX101" s="37">
        <v>0</v>
      </c>
      <c r="CY101" s="37">
        <v>0</v>
      </c>
      <c r="CZ101" s="37">
        <v>10591641</v>
      </c>
      <c r="DA101" s="37">
        <v>1</v>
      </c>
      <c r="DB101" s="37">
        <v>0</v>
      </c>
      <c r="DC101" s="37">
        <v>0</v>
      </c>
      <c r="DD101" s="37">
        <v>0</v>
      </c>
      <c r="DE101" s="37">
        <v>0</v>
      </c>
      <c r="DF101" s="37">
        <v>1</v>
      </c>
      <c r="DG101" s="37">
        <v>10591642</v>
      </c>
      <c r="DH101" s="37">
        <v>0</v>
      </c>
      <c r="DI101" s="37">
        <v>0</v>
      </c>
      <c r="DJ101" s="37">
        <v>0</v>
      </c>
      <c r="DK101" s="37">
        <v>10591642</v>
      </c>
      <c r="DL101" s="37">
        <v>5100663</v>
      </c>
      <c r="DM101" s="37">
        <v>0</v>
      </c>
      <c r="DN101" s="37">
        <v>5490979</v>
      </c>
      <c r="DO101" s="37">
        <v>5497145</v>
      </c>
      <c r="DP101" s="37">
        <v>1167053</v>
      </c>
      <c r="DQ101" s="37">
        <v>6664198</v>
      </c>
      <c r="DR101" s="45">
        <v>738379334</v>
      </c>
      <c r="DS101" s="37">
        <v>0</v>
      </c>
      <c r="DT101" s="37">
        <v>6166</v>
      </c>
      <c r="DU101" s="61">
        <v>10591642</v>
      </c>
      <c r="DV101" s="61">
        <v>1717</v>
      </c>
      <c r="DW101" s="61">
        <v>1735</v>
      </c>
      <c r="DX101" s="61">
        <v>212.43</v>
      </c>
      <c r="DY101" s="61">
        <v>0</v>
      </c>
      <c r="DZ101" s="61">
        <v>0</v>
      </c>
      <c r="EA101" s="61">
        <v>0</v>
      </c>
      <c r="EB101" s="61">
        <v>11071243</v>
      </c>
      <c r="EC101" s="61">
        <v>0</v>
      </c>
      <c r="ED101" s="61">
        <v>0</v>
      </c>
      <c r="EE101" s="61">
        <v>0</v>
      </c>
      <c r="EF101" s="61">
        <v>0</v>
      </c>
      <c r="EG101" s="61">
        <v>0</v>
      </c>
      <c r="EH101" s="61">
        <v>0</v>
      </c>
      <c r="EI101" s="61">
        <v>11071243</v>
      </c>
      <c r="EJ101" s="61">
        <v>0</v>
      </c>
      <c r="EK101" s="61">
        <v>0</v>
      </c>
      <c r="EL101" s="61">
        <v>0</v>
      </c>
      <c r="EM101" s="61">
        <v>11071243</v>
      </c>
      <c r="EN101" s="61">
        <v>5295087</v>
      </c>
      <c r="EO101" s="61">
        <v>0</v>
      </c>
      <c r="EP101" s="61">
        <v>5776156</v>
      </c>
      <c r="EQ101" s="61">
        <v>15467</v>
      </c>
      <c r="ER101" s="61">
        <v>5760689</v>
      </c>
      <c r="ES101" s="61">
        <v>5760689</v>
      </c>
      <c r="ET101" s="61">
        <v>1263322</v>
      </c>
      <c r="EU101" s="61">
        <v>7024011</v>
      </c>
      <c r="EV101" s="61">
        <v>795916575</v>
      </c>
      <c r="EW101" s="61">
        <v>1752600</v>
      </c>
      <c r="EX101" s="61">
        <v>0</v>
      </c>
      <c r="EY101" s="61">
        <v>0</v>
      </c>
    </row>
    <row r="102" spans="1:155" s="37" customFormat="1" x14ac:dyDescent="0.2">
      <c r="A102" s="105">
        <v>1554</v>
      </c>
      <c r="B102" s="49" t="s">
        <v>132</v>
      </c>
      <c r="C102" s="37">
        <v>58701910</v>
      </c>
      <c r="D102" s="37">
        <v>10298</v>
      </c>
      <c r="E102" s="37">
        <v>10504</v>
      </c>
      <c r="F102" s="37">
        <v>190</v>
      </c>
      <c r="G102" s="37">
        <v>61871921.280000001</v>
      </c>
      <c r="H102" s="37">
        <v>27925701</v>
      </c>
      <c r="I102" s="37">
        <v>0</v>
      </c>
      <c r="J102" s="37">
        <v>34304574</v>
      </c>
      <c r="K102" s="37">
        <v>3980365</v>
      </c>
      <c r="L102" s="37">
        <f t="shared" si="1"/>
        <v>38284939</v>
      </c>
      <c r="M102" s="47">
        <v>1875730664</v>
      </c>
      <c r="N102" s="41">
        <v>0</v>
      </c>
      <c r="O102" s="41">
        <v>358353.71999999881</v>
      </c>
      <c r="P102" s="37">
        <v>61871921</v>
      </c>
      <c r="Q102" s="37">
        <v>10504</v>
      </c>
      <c r="R102" s="37">
        <v>10657</v>
      </c>
      <c r="S102" s="37">
        <v>194.37</v>
      </c>
      <c r="T102" s="37">
        <v>0</v>
      </c>
      <c r="U102" s="37">
        <v>64844541</v>
      </c>
      <c r="V102" s="37">
        <v>31364770</v>
      </c>
      <c r="W102" s="37">
        <v>33479771</v>
      </c>
      <c r="X102" s="37">
        <v>33445681</v>
      </c>
      <c r="Y102" s="37">
        <v>3656482</v>
      </c>
      <c r="Z102" s="37">
        <v>37102163</v>
      </c>
      <c r="AA102" s="46">
        <v>2006259248</v>
      </c>
      <c r="AB102" s="37">
        <v>34090</v>
      </c>
      <c r="AC102" s="37">
        <v>0</v>
      </c>
      <c r="AD102" s="37">
        <v>64810451</v>
      </c>
      <c r="AE102" s="37">
        <v>10657</v>
      </c>
      <c r="AF102" s="37">
        <v>10806</v>
      </c>
      <c r="AG102" s="37">
        <v>200</v>
      </c>
      <c r="AH102" s="37">
        <v>0</v>
      </c>
      <c r="AI102" s="37">
        <v>25568</v>
      </c>
      <c r="AJ102" s="37">
        <v>-61448</v>
      </c>
      <c r="AK102" s="37">
        <v>0</v>
      </c>
      <c r="AL102" s="37">
        <v>0</v>
      </c>
      <c r="AM102" s="37">
        <v>0</v>
      </c>
      <c r="AN102" s="37">
        <v>-61448</v>
      </c>
      <c r="AO102" s="37">
        <v>67841901</v>
      </c>
      <c r="AP102" s="37">
        <v>35063703</v>
      </c>
      <c r="AQ102" s="37">
        <v>0</v>
      </c>
      <c r="AR102" s="37">
        <v>32778198</v>
      </c>
      <c r="AS102" s="37">
        <v>32748589</v>
      </c>
      <c r="AT102" s="37">
        <v>3803334</v>
      </c>
      <c r="AU102" s="37">
        <v>36551923</v>
      </c>
      <c r="AV102" s="45">
        <v>2202555918</v>
      </c>
      <c r="AW102" s="37">
        <v>29609</v>
      </c>
      <c r="AX102" s="37">
        <v>0</v>
      </c>
      <c r="AY102" s="37">
        <v>67812292</v>
      </c>
      <c r="AZ102" s="37">
        <v>10806</v>
      </c>
      <c r="BA102" s="37">
        <v>10942</v>
      </c>
      <c r="BB102" s="37">
        <v>206</v>
      </c>
      <c r="BC102" s="37">
        <v>0</v>
      </c>
      <c r="BD102" s="37">
        <v>0</v>
      </c>
      <c r="BE102" s="37">
        <v>70919807</v>
      </c>
      <c r="BF102" s="37">
        <v>22207</v>
      </c>
      <c r="BG102" s="37">
        <v>-51219</v>
      </c>
      <c r="BH102" s="37">
        <v>0</v>
      </c>
      <c r="BI102" s="37">
        <v>0</v>
      </c>
      <c r="BJ102" s="37">
        <v>0</v>
      </c>
      <c r="BK102" s="37">
        <v>0</v>
      </c>
      <c r="BL102" s="37">
        <v>-51219</v>
      </c>
      <c r="BM102" s="37">
        <v>70890795</v>
      </c>
      <c r="BN102" s="37">
        <v>46251761</v>
      </c>
      <c r="BO102" s="37">
        <v>24639034</v>
      </c>
      <c r="BP102" s="37">
        <v>24651996</v>
      </c>
      <c r="BQ102" s="37">
        <v>3814897</v>
      </c>
      <c r="BR102" s="37">
        <v>28466893</v>
      </c>
      <c r="BS102" s="45">
        <v>2470133744</v>
      </c>
      <c r="BT102" s="37">
        <v>0</v>
      </c>
      <c r="BU102" s="37">
        <v>12962</v>
      </c>
      <c r="BV102" s="37">
        <v>70890795</v>
      </c>
      <c r="BW102" s="37">
        <v>10942</v>
      </c>
      <c r="BX102" s="37">
        <v>10972</v>
      </c>
      <c r="BY102" s="37">
        <v>206</v>
      </c>
      <c r="BZ102" s="37">
        <v>0</v>
      </c>
      <c r="CA102" s="37">
        <v>0</v>
      </c>
      <c r="CB102" s="37">
        <v>73345406</v>
      </c>
      <c r="CC102" s="37">
        <v>0</v>
      </c>
      <c r="CD102" s="37">
        <v>267568</v>
      </c>
      <c r="CE102" s="37">
        <v>0</v>
      </c>
      <c r="CF102" s="37">
        <v>0</v>
      </c>
      <c r="CG102" s="37">
        <v>0</v>
      </c>
      <c r="CH102" s="37">
        <v>0</v>
      </c>
      <c r="CI102" s="37">
        <v>267568</v>
      </c>
      <c r="CJ102" s="37">
        <v>73612974</v>
      </c>
      <c r="CK102" s="37">
        <v>46873000</v>
      </c>
      <c r="CL102" s="37">
        <v>0</v>
      </c>
      <c r="CM102" s="37">
        <v>26739974</v>
      </c>
      <c r="CN102" s="37">
        <v>26943990</v>
      </c>
      <c r="CO102" s="37">
        <v>3923284</v>
      </c>
      <c r="CP102" s="37">
        <v>30867274</v>
      </c>
      <c r="CQ102" s="45">
        <v>2701008882</v>
      </c>
      <c r="CR102" s="37">
        <v>0</v>
      </c>
      <c r="CS102" s="37">
        <v>204016</v>
      </c>
      <c r="CT102" s="37">
        <v>73612974</v>
      </c>
      <c r="CU102" s="37">
        <v>10972</v>
      </c>
      <c r="CV102" s="37">
        <v>10925</v>
      </c>
      <c r="CW102" s="37">
        <v>208.88</v>
      </c>
      <c r="CX102" s="37">
        <v>0</v>
      </c>
      <c r="CY102" s="37">
        <v>0</v>
      </c>
      <c r="CZ102" s="37">
        <v>75579696</v>
      </c>
      <c r="DA102" s="37">
        <v>0</v>
      </c>
      <c r="DB102" s="37">
        <v>266538</v>
      </c>
      <c r="DC102" s="37">
        <v>0</v>
      </c>
      <c r="DD102" s="37">
        <v>0</v>
      </c>
      <c r="DE102" s="37">
        <v>0</v>
      </c>
      <c r="DF102" s="37">
        <v>266538</v>
      </c>
      <c r="DG102" s="37">
        <v>75846234</v>
      </c>
      <c r="DH102" s="37">
        <v>242132</v>
      </c>
      <c r="DI102" s="37">
        <v>0</v>
      </c>
      <c r="DJ102" s="37">
        <v>242132</v>
      </c>
      <c r="DK102" s="37">
        <v>76088366</v>
      </c>
      <c r="DL102" s="37">
        <v>46556761</v>
      </c>
      <c r="DM102" s="37">
        <v>0</v>
      </c>
      <c r="DN102" s="37">
        <v>29531605</v>
      </c>
      <c r="DO102" s="37">
        <v>29531602</v>
      </c>
      <c r="DP102" s="37">
        <v>4024364</v>
      </c>
      <c r="DQ102" s="37">
        <v>33555966</v>
      </c>
      <c r="DR102" s="45">
        <v>2948609233</v>
      </c>
      <c r="DS102" s="37">
        <v>3</v>
      </c>
      <c r="DT102" s="37">
        <v>0</v>
      </c>
      <c r="DU102" s="61">
        <v>75846234</v>
      </c>
      <c r="DV102" s="61">
        <v>10925</v>
      </c>
      <c r="DW102" s="61">
        <v>10941</v>
      </c>
      <c r="DX102" s="61">
        <v>212.43</v>
      </c>
      <c r="DY102" s="61">
        <v>0</v>
      </c>
      <c r="DZ102" s="61">
        <v>0</v>
      </c>
      <c r="EA102" s="61">
        <v>0</v>
      </c>
      <c r="EB102" s="61">
        <v>78281542</v>
      </c>
      <c r="EC102" s="61">
        <v>0</v>
      </c>
      <c r="ED102" s="61">
        <v>372486</v>
      </c>
      <c r="EE102" s="61">
        <v>0</v>
      </c>
      <c r="EF102" s="61">
        <v>0</v>
      </c>
      <c r="EG102" s="61">
        <v>0</v>
      </c>
      <c r="EH102" s="61">
        <v>372486</v>
      </c>
      <c r="EI102" s="61">
        <v>78654028</v>
      </c>
      <c r="EJ102" s="61">
        <v>2331698</v>
      </c>
      <c r="EK102" s="61">
        <v>0</v>
      </c>
      <c r="EL102" s="61">
        <v>2331698</v>
      </c>
      <c r="EM102" s="61">
        <v>80985726</v>
      </c>
      <c r="EN102" s="61">
        <v>47428012</v>
      </c>
      <c r="EO102" s="61">
        <v>0</v>
      </c>
      <c r="EP102" s="61">
        <v>33557714</v>
      </c>
      <c r="EQ102" s="61">
        <v>304324</v>
      </c>
      <c r="ER102" s="61">
        <v>33253390</v>
      </c>
      <c r="ES102" s="61">
        <v>33230831</v>
      </c>
      <c r="ET102" s="61">
        <v>4832964</v>
      </c>
      <c r="EU102" s="61">
        <v>38063795</v>
      </c>
      <c r="EV102" s="61">
        <v>3169553711</v>
      </c>
      <c r="EW102" s="61">
        <v>25340900</v>
      </c>
      <c r="EX102" s="61">
        <v>22559</v>
      </c>
      <c r="EY102" s="61">
        <v>0</v>
      </c>
    </row>
    <row r="103" spans="1:155" s="37" customFormat="1" x14ac:dyDescent="0.2">
      <c r="A103" s="105">
        <v>1561</v>
      </c>
      <c r="B103" s="49" t="s">
        <v>133</v>
      </c>
      <c r="C103" s="37">
        <v>3428478</v>
      </c>
      <c r="D103" s="37">
        <v>668</v>
      </c>
      <c r="E103" s="37">
        <v>663</v>
      </c>
      <c r="F103" s="37">
        <v>190</v>
      </c>
      <c r="G103" s="37">
        <v>3528784.35</v>
      </c>
      <c r="H103" s="37">
        <v>2438838</v>
      </c>
      <c r="I103" s="37">
        <v>0</v>
      </c>
      <c r="J103" s="37">
        <v>1089648</v>
      </c>
      <c r="K103" s="37">
        <v>73213</v>
      </c>
      <c r="L103" s="37">
        <f t="shared" si="1"/>
        <v>1162861</v>
      </c>
      <c r="M103" s="47">
        <v>67745273</v>
      </c>
      <c r="N103" s="41">
        <v>298.35000000009313</v>
      </c>
      <c r="O103" s="41">
        <v>0</v>
      </c>
      <c r="P103" s="37">
        <v>3528486</v>
      </c>
      <c r="Q103" s="37">
        <v>663</v>
      </c>
      <c r="R103" s="37">
        <v>657</v>
      </c>
      <c r="S103" s="37">
        <v>194.37</v>
      </c>
      <c r="T103" s="37">
        <v>0</v>
      </c>
      <c r="U103" s="37">
        <v>3624255</v>
      </c>
      <c r="V103" s="37">
        <v>2635848</v>
      </c>
      <c r="W103" s="37">
        <v>988407</v>
      </c>
      <c r="X103" s="37">
        <v>988406.63</v>
      </c>
      <c r="Y103" s="37">
        <v>170776</v>
      </c>
      <c r="Z103" s="37">
        <v>1159182.6299999999</v>
      </c>
      <c r="AA103" s="46">
        <v>73794737</v>
      </c>
      <c r="AB103" s="37">
        <v>0</v>
      </c>
      <c r="AC103" s="37">
        <v>0</v>
      </c>
      <c r="AD103" s="37">
        <v>3624255</v>
      </c>
      <c r="AE103" s="37">
        <v>657</v>
      </c>
      <c r="AF103" s="37">
        <v>656</v>
      </c>
      <c r="AG103" s="37">
        <v>200</v>
      </c>
      <c r="AH103" s="37">
        <v>0</v>
      </c>
      <c r="AI103" s="37">
        <v>0</v>
      </c>
      <c r="AJ103" s="37">
        <v>0</v>
      </c>
      <c r="AK103" s="37">
        <v>0</v>
      </c>
      <c r="AL103" s="37">
        <v>0</v>
      </c>
      <c r="AM103" s="37">
        <v>0</v>
      </c>
      <c r="AN103" s="37">
        <v>0</v>
      </c>
      <c r="AO103" s="37">
        <v>3749939</v>
      </c>
      <c r="AP103" s="37">
        <v>2835671</v>
      </c>
      <c r="AQ103" s="37">
        <v>0</v>
      </c>
      <c r="AR103" s="37">
        <v>914268</v>
      </c>
      <c r="AS103" s="37">
        <v>914268.09000000008</v>
      </c>
      <c r="AT103" s="37">
        <v>192144</v>
      </c>
      <c r="AU103" s="37">
        <v>1106412.0900000001</v>
      </c>
      <c r="AV103" s="45">
        <v>82873725</v>
      </c>
      <c r="AW103" s="37">
        <v>0</v>
      </c>
      <c r="AX103" s="37">
        <v>0</v>
      </c>
      <c r="AY103" s="37">
        <v>3749939</v>
      </c>
      <c r="AZ103" s="37">
        <v>656</v>
      </c>
      <c r="BA103" s="37">
        <v>660</v>
      </c>
      <c r="BB103" s="37">
        <v>206</v>
      </c>
      <c r="BC103" s="37">
        <v>0</v>
      </c>
      <c r="BD103" s="37">
        <v>0</v>
      </c>
      <c r="BE103" s="37">
        <v>3908764</v>
      </c>
      <c r="BF103" s="37">
        <v>0</v>
      </c>
      <c r="BG103" s="37">
        <v>17237</v>
      </c>
      <c r="BH103" s="37">
        <v>0</v>
      </c>
      <c r="BI103" s="37">
        <v>0</v>
      </c>
      <c r="BJ103" s="37">
        <v>0</v>
      </c>
      <c r="BK103" s="37">
        <v>0</v>
      </c>
      <c r="BL103" s="37">
        <v>17237</v>
      </c>
      <c r="BM103" s="37">
        <v>3926001</v>
      </c>
      <c r="BN103" s="37">
        <v>3290247</v>
      </c>
      <c r="BO103" s="37">
        <v>635754</v>
      </c>
      <c r="BP103" s="37">
        <v>635754.19999999995</v>
      </c>
      <c r="BQ103" s="37">
        <v>188285</v>
      </c>
      <c r="BR103" s="37">
        <v>824039.2</v>
      </c>
      <c r="BS103" s="45">
        <v>89774952</v>
      </c>
      <c r="BT103" s="37">
        <v>0</v>
      </c>
      <c r="BU103" s="37">
        <v>0</v>
      </c>
      <c r="BV103" s="37">
        <v>3926001</v>
      </c>
      <c r="BW103" s="37">
        <v>660</v>
      </c>
      <c r="BX103" s="37">
        <v>671</v>
      </c>
      <c r="BY103" s="37">
        <v>206</v>
      </c>
      <c r="BZ103" s="37">
        <v>0</v>
      </c>
      <c r="CA103" s="37">
        <v>0</v>
      </c>
      <c r="CB103" s="37">
        <v>4129663</v>
      </c>
      <c r="CC103" s="37">
        <v>0</v>
      </c>
      <c r="CD103" s="37">
        <v>0</v>
      </c>
      <c r="CE103" s="37">
        <v>0</v>
      </c>
      <c r="CF103" s="37">
        <v>0</v>
      </c>
      <c r="CG103" s="37">
        <v>0</v>
      </c>
      <c r="CH103" s="37">
        <v>0</v>
      </c>
      <c r="CI103" s="37">
        <v>0</v>
      </c>
      <c r="CJ103" s="37">
        <v>4129663</v>
      </c>
      <c r="CK103" s="37">
        <v>3401975</v>
      </c>
      <c r="CL103" s="37">
        <v>0</v>
      </c>
      <c r="CM103" s="37">
        <v>727688</v>
      </c>
      <c r="CN103" s="37">
        <v>727687.79</v>
      </c>
      <c r="CO103" s="37">
        <v>189426</v>
      </c>
      <c r="CP103" s="37">
        <v>917113.79</v>
      </c>
      <c r="CQ103" s="45">
        <v>96541692</v>
      </c>
      <c r="CR103" s="37">
        <v>0</v>
      </c>
      <c r="CS103" s="37">
        <v>0</v>
      </c>
      <c r="CT103" s="37">
        <v>4129663</v>
      </c>
      <c r="CU103" s="37">
        <v>671</v>
      </c>
      <c r="CV103" s="37">
        <v>673</v>
      </c>
      <c r="CW103" s="37">
        <v>208.88</v>
      </c>
      <c r="CX103" s="37">
        <v>0</v>
      </c>
      <c r="CY103" s="37">
        <v>0</v>
      </c>
      <c r="CZ103" s="37">
        <v>4282548</v>
      </c>
      <c r="DA103" s="37">
        <v>0</v>
      </c>
      <c r="DB103" s="37">
        <v>0</v>
      </c>
      <c r="DC103" s="37">
        <v>0</v>
      </c>
      <c r="DD103" s="37">
        <v>0</v>
      </c>
      <c r="DE103" s="37">
        <v>0</v>
      </c>
      <c r="DF103" s="37">
        <v>0</v>
      </c>
      <c r="DG103" s="37">
        <v>4282548</v>
      </c>
      <c r="DH103" s="37">
        <v>0</v>
      </c>
      <c r="DI103" s="37">
        <v>0</v>
      </c>
      <c r="DJ103" s="37">
        <v>0</v>
      </c>
      <c r="DK103" s="37">
        <v>4282548</v>
      </c>
      <c r="DL103" s="37">
        <v>3509887</v>
      </c>
      <c r="DM103" s="37">
        <v>0</v>
      </c>
      <c r="DN103" s="37">
        <v>772661</v>
      </c>
      <c r="DO103" s="37">
        <v>772661</v>
      </c>
      <c r="DP103" s="37">
        <v>190340</v>
      </c>
      <c r="DQ103" s="37">
        <v>963001</v>
      </c>
      <c r="DR103" s="45">
        <v>106647117</v>
      </c>
      <c r="DS103" s="37">
        <v>0</v>
      </c>
      <c r="DT103" s="37">
        <v>0</v>
      </c>
      <c r="DU103" s="61">
        <v>4282548</v>
      </c>
      <c r="DV103" s="61">
        <v>673</v>
      </c>
      <c r="DW103" s="61">
        <v>667</v>
      </c>
      <c r="DX103" s="61">
        <v>212.43</v>
      </c>
      <c r="DY103" s="61">
        <v>0</v>
      </c>
      <c r="DZ103" s="61">
        <v>0</v>
      </c>
      <c r="EA103" s="61">
        <v>0</v>
      </c>
      <c r="EB103" s="61">
        <v>4386059</v>
      </c>
      <c r="EC103" s="61">
        <v>0</v>
      </c>
      <c r="ED103" s="61">
        <v>0</v>
      </c>
      <c r="EE103" s="61">
        <v>0</v>
      </c>
      <c r="EF103" s="61">
        <v>0</v>
      </c>
      <c r="EG103" s="61">
        <v>0</v>
      </c>
      <c r="EH103" s="61">
        <v>0</v>
      </c>
      <c r="EI103" s="61">
        <v>4386059</v>
      </c>
      <c r="EJ103" s="61">
        <v>0</v>
      </c>
      <c r="EK103" s="61">
        <v>32879</v>
      </c>
      <c r="EL103" s="61">
        <v>32879</v>
      </c>
      <c r="EM103" s="61">
        <v>4418938</v>
      </c>
      <c r="EN103" s="61">
        <v>3563442</v>
      </c>
      <c r="EO103" s="61">
        <v>0</v>
      </c>
      <c r="EP103" s="61">
        <v>855496</v>
      </c>
      <c r="EQ103" s="61">
        <v>1852</v>
      </c>
      <c r="ER103" s="61">
        <v>853644</v>
      </c>
      <c r="ES103" s="61">
        <v>853644</v>
      </c>
      <c r="ET103" s="61">
        <v>191672.08</v>
      </c>
      <c r="EU103" s="61">
        <v>1045316.08</v>
      </c>
      <c r="EV103" s="61">
        <v>113729868</v>
      </c>
      <c r="EW103" s="61">
        <v>201500</v>
      </c>
      <c r="EX103" s="61">
        <v>0</v>
      </c>
      <c r="EY103" s="61">
        <v>0</v>
      </c>
    </row>
    <row r="104" spans="1:155" s="37" customFormat="1" x14ac:dyDescent="0.2">
      <c r="A104" s="105">
        <v>1568</v>
      </c>
      <c r="B104" s="49" t="s">
        <v>134</v>
      </c>
      <c r="C104" s="37">
        <v>9278227</v>
      </c>
      <c r="D104" s="37">
        <v>1655</v>
      </c>
      <c r="E104" s="37">
        <v>1662</v>
      </c>
      <c r="F104" s="37">
        <v>190</v>
      </c>
      <c r="G104" s="37">
        <v>9633251.1600000001</v>
      </c>
      <c r="H104" s="37">
        <v>4512325</v>
      </c>
      <c r="I104" s="37">
        <v>0</v>
      </c>
      <c r="J104" s="37">
        <v>5120627</v>
      </c>
      <c r="K104" s="37">
        <v>499182</v>
      </c>
      <c r="L104" s="37">
        <f t="shared" si="1"/>
        <v>5619809</v>
      </c>
      <c r="M104" s="47">
        <v>297394646</v>
      </c>
      <c r="N104" s="41">
        <v>299.16000000014901</v>
      </c>
      <c r="O104" s="41">
        <v>0</v>
      </c>
      <c r="P104" s="37">
        <v>9632952</v>
      </c>
      <c r="Q104" s="37">
        <v>1662</v>
      </c>
      <c r="R104" s="37">
        <v>1679</v>
      </c>
      <c r="S104" s="37">
        <v>194.37</v>
      </c>
      <c r="T104" s="37">
        <v>0</v>
      </c>
      <c r="U104" s="37">
        <v>10057831</v>
      </c>
      <c r="V104" s="37">
        <v>4998822</v>
      </c>
      <c r="W104" s="37">
        <v>5059009</v>
      </c>
      <c r="X104" s="37">
        <v>5059009</v>
      </c>
      <c r="Y104" s="37">
        <v>560581</v>
      </c>
      <c r="Z104" s="37">
        <v>5619590</v>
      </c>
      <c r="AA104" s="46">
        <v>329251161</v>
      </c>
      <c r="AB104" s="37">
        <v>0</v>
      </c>
      <c r="AC104" s="37">
        <v>0</v>
      </c>
      <c r="AD104" s="37">
        <v>10057831</v>
      </c>
      <c r="AE104" s="37">
        <v>1679</v>
      </c>
      <c r="AF104" s="37">
        <v>1704</v>
      </c>
      <c r="AG104" s="37">
        <v>200</v>
      </c>
      <c r="AH104" s="37">
        <v>0</v>
      </c>
      <c r="AI104" s="37">
        <v>0</v>
      </c>
      <c r="AJ104" s="37">
        <v>36048</v>
      </c>
      <c r="AK104" s="37">
        <v>0</v>
      </c>
      <c r="AL104" s="37">
        <v>0</v>
      </c>
      <c r="AM104" s="37">
        <v>0</v>
      </c>
      <c r="AN104" s="37">
        <v>36048</v>
      </c>
      <c r="AO104" s="37">
        <v>10584438</v>
      </c>
      <c r="AP104" s="37">
        <v>5375276</v>
      </c>
      <c r="AQ104" s="37">
        <v>0</v>
      </c>
      <c r="AR104" s="37">
        <v>5209162</v>
      </c>
      <c r="AS104" s="37">
        <v>5209162</v>
      </c>
      <c r="AT104" s="37">
        <v>538865</v>
      </c>
      <c r="AU104" s="37">
        <v>5748027</v>
      </c>
      <c r="AV104" s="45">
        <v>369691624</v>
      </c>
      <c r="AW104" s="37">
        <v>0</v>
      </c>
      <c r="AX104" s="37">
        <v>0</v>
      </c>
      <c r="AY104" s="37">
        <v>10584438</v>
      </c>
      <c r="AZ104" s="37">
        <v>1704</v>
      </c>
      <c r="BA104" s="37">
        <v>1741</v>
      </c>
      <c r="BB104" s="37">
        <v>206</v>
      </c>
      <c r="BC104" s="37">
        <v>0</v>
      </c>
      <c r="BD104" s="37">
        <v>0</v>
      </c>
      <c r="BE104" s="37">
        <v>11172902</v>
      </c>
      <c r="BF104" s="37">
        <v>0</v>
      </c>
      <c r="BG104" s="37">
        <v>36894</v>
      </c>
      <c r="BH104" s="37">
        <v>0</v>
      </c>
      <c r="BI104" s="37">
        <v>0</v>
      </c>
      <c r="BJ104" s="37">
        <v>0</v>
      </c>
      <c r="BK104" s="37">
        <v>0</v>
      </c>
      <c r="BL104" s="37">
        <v>36894</v>
      </c>
      <c r="BM104" s="37">
        <v>11209796</v>
      </c>
      <c r="BN104" s="37">
        <v>7088591</v>
      </c>
      <c r="BO104" s="37">
        <v>4121205</v>
      </c>
      <c r="BP104" s="37">
        <v>4134040</v>
      </c>
      <c r="BQ104" s="37">
        <v>557616</v>
      </c>
      <c r="BR104" s="37">
        <v>4691656</v>
      </c>
      <c r="BS104" s="45">
        <v>425905013</v>
      </c>
      <c r="BT104" s="37">
        <v>0</v>
      </c>
      <c r="BU104" s="37">
        <v>12835</v>
      </c>
      <c r="BV104" s="37">
        <v>11209796</v>
      </c>
      <c r="BW104" s="37">
        <v>1741</v>
      </c>
      <c r="BX104" s="37">
        <v>1755</v>
      </c>
      <c r="BY104" s="37">
        <v>206</v>
      </c>
      <c r="BZ104" s="37">
        <v>0</v>
      </c>
      <c r="CA104" s="37">
        <v>0</v>
      </c>
      <c r="CB104" s="37">
        <v>11661466</v>
      </c>
      <c r="CC104" s="37">
        <v>0</v>
      </c>
      <c r="CD104" s="37">
        <v>-22125</v>
      </c>
      <c r="CE104" s="37">
        <v>0</v>
      </c>
      <c r="CF104" s="37">
        <v>0</v>
      </c>
      <c r="CG104" s="37">
        <v>0</v>
      </c>
      <c r="CH104" s="37">
        <v>0</v>
      </c>
      <c r="CI104" s="37">
        <v>-22125</v>
      </c>
      <c r="CJ104" s="37">
        <v>11639341</v>
      </c>
      <c r="CK104" s="37">
        <v>7369995</v>
      </c>
      <c r="CL104" s="37">
        <v>0</v>
      </c>
      <c r="CM104" s="37">
        <v>4269346</v>
      </c>
      <c r="CN104" s="37">
        <v>4269346</v>
      </c>
      <c r="CO104" s="37">
        <v>555065</v>
      </c>
      <c r="CP104" s="37">
        <v>4824411</v>
      </c>
      <c r="CQ104" s="45">
        <v>474586353</v>
      </c>
      <c r="CR104" s="37">
        <v>0</v>
      </c>
      <c r="CS104" s="37">
        <v>0</v>
      </c>
      <c r="CT104" s="37">
        <v>11639341</v>
      </c>
      <c r="CU104" s="37">
        <v>1755</v>
      </c>
      <c r="CV104" s="37">
        <v>1775</v>
      </c>
      <c r="CW104" s="37">
        <v>208.88</v>
      </c>
      <c r="CX104" s="37">
        <v>0</v>
      </c>
      <c r="CY104" s="37">
        <v>0</v>
      </c>
      <c r="CZ104" s="37">
        <v>12142740</v>
      </c>
      <c r="DA104" s="37">
        <v>0</v>
      </c>
      <c r="DB104" s="37">
        <v>18197</v>
      </c>
      <c r="DC104" s="37">
        <v>0</v>
      </c>
      <c r="DD104" s="37">
        <v>0</v>
      </c>
      <c r="DE104" s="37">
        <v>0</v>
      </c>
      <c r="DF104" s="37">
        <v>18197</v>
      </c>
      <c r="DG104" s="37">
        <v>12160937</v>
      </c>
      <c r="DH104" s="37">
        <v>0</v>
      </c>
      <c r="DI104" s="37">
        <v>0</v>
      </c>
      <c r="DJ104" s="37">
        <v>0</v>
      </c>
      <c r="DK104" s="37">
        <v>12160937</v>
      </c>
      <c r="DL104" s="37">
        <v>7164894</v>
      </c>
      <c r="DM104" s="37">
        <v>0</v>
      </c>
      <c r="DN104" s="37">
        <v>4996043</v>
      </c>
      <c r="DO104" s="37">
        <v>4989202</v>
      </c>
      <c r="DP104" s="37">
        <v>562443</v>
      </c>
      <c r="DQ104" s="37">
        <v>5551645</v>
      </c>
      <c r="DR104" s="45">
        <v>517414498</v>
      </c>
      <c r="DS104" s="37">
        <v>6841</v>
      </c>
      <c r="DT104" s="37">
        <v>0</v>
      </c>
      <c r="DU104" s="61">
        <v>12154096</v>
      </c>
      <c r="DV104" s="61">
        <v>1775</v>
      </c>
      <c r="DW104" s="61">
        <v>1792</v>
      </c>
      <c r="DX104" s="61">
        <v>212.43</v>
      </c>
      <c r="DY104" s="61">
        <v>0</v>
      </c>
      <c r="DZ104" s="61">
        <v>0</v>
      </c>
      <c r="EA104" s="61">
        <v>0</v>
      </c>
      <c r="EB104" s="61">
        <v>12651180</v>
      </c>
      <c r="EC104" s="61">
        <v>5131</v>
      </c>
      <c r="ED104" s="61">
        <v>36784</v>
      </c>
      <c r="EE104" s="61">
        <v>0</v>
      </c>
      <c r="EF104" s="61">
        <v>175000</v>
      </c>
      <c r="EG104" s="61">
        <v>0</v>
      </c>
      <c r="EH104" s="61">
        <v>216915</v>
      </c>
      <c r="EI104" s="61">
        <v>12868095</v>
      </c>
      <c r="EJ104" s="61">
        <v>0</v>
      </c>
      <c r="EK104" s="61">
        <v>0</v>
      </c>
      <c r="EL104" s="61">
        <v>0</v>
      </c>
      <c r="EM104" s="61">
        <v>12868095</v>
      </c>
      <c r="EN104" s="61">
        <v>7685080</v>
      </c>
      <c r="EO104" s="61">
        <v>0</v>
      </c>
      <c r="EP104" s="61">
        <v>5183015</v>
      </c>
      <c r="EQ104" s="61">
        <v>4329</v>
      </c>
      <c r="ER104" s="61">
        <v>5178686</v>
      </c>
      <c r="ES104" s="61">
        <v>5143386</v>
      </c>
      <c r="ET104" s="61">
        <v>1241055</v>
      </c>
      <c r="EU104" s="61">
        <v>6384441</v>
      </c>
      <c r="EV104" s="61">
        <v>547547864</v>
      </c>
      <c r="EW104" s="61">
        <v>371300</v>
      </c>
      <c r="EX104" s="61">
        <v>35300</v>
      </c>
      <c r="EY104" s="61">
        <v>0</v>
      </c>
    </row>
    <row r="105" spans="1:155" s="37" customFormat="1" x14ac:dyDescent="0.2">
      <c r="A105" s="105">
        <v>1582</v>
      </c>
      <c r="B105" s="49" t="s">
        <v>135</v>
      </c>
      <c r="C105" s="37">
        <v>2683211</v>
      </c>
      <c r="D105" s="37">
        <v>424</v>
      </c>
      <c r="E105" s="37">
        <v>420</v>
      </c>
      <c r="F105" s="37">
        <v>202.51</v>
      </c>
      <c r="G105" s="37">
        <v>2742952.8</v>
      </c>
      <c r="H105" s="37">
        <v>97773</v>
      </c>
      <c r="I105" s="37">
        <v>0</v>
      </c>
      <c r="J105" s="37">
        <v>2646228</v>
      </c>
      <c r="K105" s="37">
        <v>106463</v>
      </c>
      <c r="L105" s="37">
        <f t="shared" si="1"/>
        <v>2752691</v>
      </c>
      <c r="M105" s="47">
        <v>158245449</v>
      </c>
      <c r="N105" s="41">
        <v>0</v>
      </c>
      <c r="O105" s="41">
        <v>1048.2000000001863</v>
      </c>
      <c r="P105" s="37">
        <v>2742953</v>
      </c>
      <c r="Q105" s="37">
        <v>420</v>
      </c>
      <c r="R105" s="37">
        <v>418</v>
      </c>
      <c r="S105" s="37">
        <v>194.37</v>
      </c>
      <c r="T105" s="37">
        <v>9911</v>
      </c>
      <c r="U105" s="37">
        <v>2821049</v>
      </c>
      <c r="V105" s="37">
        <v>124407</v>
      </c>
      <c r="W105" s="37">
        <v>2696642</v>
      </c>
      <c r="X105" s="37">
        <v>2703367</v>
      </c>
      <c r="Y105" s="37">
        <v>103931</v>
      </c>
      <c r="Z105" s="37">
        <v>2807298</v>
      </c>
      <c r="AA105" s="46">
        <v>174422698</v>
      </c>
      <c r="AB105" s="37">
        <v>0</v>
      </c>
      <c r="AC105" s="37">
        <v>6725</v>
      </c>
      <c r="AD105" s="37">
        <v>2821049</v>
      </c>
      <c r="AE105" s="37">
        <v>418</v>
      </c>
      <c r="AF105" s="37">
        <v>428</v>
      </c>
      <c r="AG105" s="37">
        <v>200</v>
      </c>
      <c r="AH105" s="37">
        <v>0</v>
      </c>
      <c r="AI105" s="37">
        <v>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2974138</v>
      </c>
      <c r="AP105" s="37">
        <v>129000</v>
      </c>
      <c r="AQ105" s="37">
        <v>0</v>
      </c>
      <c r="AR105" s="37">
        <v>2845138</v>
      </c>
      <c r="AS105" s="37">
        <v>2872933</v>
      </c>
      <c r="AT105" s="37">
        <v>101419</v>
      </c>
      <c r="AU105" s="37">
        <v>2974352</v>
      </c>
      <c r="AV105" s="45">
        <v>200249091</v>
      </c>
      <c r="AW105" s="37">
        <v>0</v>
      </c>
      <c r="AX105" s="37">
        <v>27795</v>
      </c>
      <c r="AY105" s="37">
        <v>2974138</v>
      </c>
      <c r="AZ105" s="37">
        <v>428</v>
      </c>
      <c r="BA105" s="37">
        <v>430</v>
      </c>
      <c r="BB105" s="37">
        <v>206</v>
      </c>
      <c r="BC105" s="37">
        <v>0</v>
      </c>
      <c r="BD105" s="37">
        <v>0</v>
      </c>
      <c r="BE105" s="37">
        <v>3076616</v>
      </c>
      <c r="BF105" s="37">
        <v>0</v>
      </c>
      <c r="BG105" s="37">
        <v>0</v>
      </c>
      <c r="BH105" s="37">
        <v>0</v>
      </c>
      <c r="BI105" s="37">
        <v>0</v>
      </c>
      <c r="BJ105" s="37">
        <v>0</v>
      </c>
      <c r="BK105" s="37">
        <v>0</v>
      </c>
      <c r="BL105" s="37">
        <v>0</v>
      </c>
      <c r="BM105" s="37">
        <v>3076616</v>
      </c>
      <c r="BN105" s="37">
        <v>331932</v>
      </c>
      <c r="BO105" s="37">
        <v>2744684</v>
      </c>
      <c r="BP105" s="37">
        <v>2787613</v>
      </c>
      <c r="BQ105" s="37">
        <v>98867</v>
      </c>
      <c r="BR105" s="37">
        <v>2886480</v>
      </c>
      <c r="BS105" s="45">
        <v>240050403</v>
      </c>
      <c r="BT105" s="37">
        <v>0</v>
      </c>
      <c r="BU105" s="37">
        <v>42929</v>
      </c>
      <c r="BV105" s="37">
        <v>3076616</v>
      </c>
      <c r="BW105" s="37">
        <v>430</v>
      </c>
      <c r="BX105" s="37">
        <v>427</v>
      </c>
      <c r="BY105" s="37">
        <v>206</v>
      </c>
      <c r="BZ105" s="37">
        <v>0</v>
      </c>
      <c r="CA105" s="37">
        <v>0</v>
      </c>
      <c r="CB105" s="37">
        <v>3143113</v>
      </c>
      <c r="CC105" s="37">
        <v>0</v>
      </c>
      <c r="CD105" s="37">
        <v>-1988</v>
      </c>
      <c r="CE105" s="37">
        <v>0</v>
      </c>
      <c r="CF105" s="37">
        <v>0</v>
      </c>
      <c r="CG105" s="37">
        <v>0</v>
      </c>
      <c r="CH105" s="37">
        <v>0</v>
      </c>
      <c r="CI105" s="37">
        <v>-1988</v>
      </c>
      <c r="CJ105" s="37">
        <v>3141125</v>
      </c>
      <c r="CK105" s="37">
        <v>300952</v>
      </c>
      <c r="CL105" s="37">
        <v>0</v>
      </c>
      <c r="CM105" s="37">
        <v>2840173</v>
      </c>
      <c r="CN105" s="37">
        <v>2840173</v>
      </c>
      <c r="CO105" s="37">
        <v>32634</v>
      </c>
      <c r="CP105" s="37">
        <v>2872807</v>
      </c>
      <c r="CQ105" s="45">
        <v>268916938</v>
      </c>
      <c r="CR105" s="37">
        <v>0</v>
      </c>
      <c r="CS105" s="37">
        <v>0</v>
      </c>
      <c r="CT105" s="37">
        <v>3141125</v>
      </c>
      <c r="CU105" s="37">
        <v>427</v>
      </c>
      <c r="CV105" s="37">
        <v>427</v>
      </c>
      <c r="CW105" s="37">
        <v>208.88</v>
      </c>
      <c r="CX105" s="37">
        <v>0</v>
      </c>
      <c r="CY105" s="37">
        <v>0</v>
      </c>
      <c r="CZ105" s="37">
        <v>3230315</v>
      </c>
      <c r="DA105" s="37">
        <v>0</v>
      </c>
      <c r="DB105" s="37">
        <v>8141</v>
      </c>
      <c r="DC105" s="37">
        <v>0</v>
      </c>
      <c r="DD105" s="37">
        <v>0</v>
      </c>
      <c r="DE105" s="37">
        <v>0</v>
      </c>
      <c r="DF105" s="37">
        <v>8141</v>
      </c>
      <c r="DG105" s="37">
        <v>3238456</v>
      </c>
      <c r="DH105" s="37">
        <v>0</v>
      </c>
      <c r="DI105" s="37">
        <v>0</v>
      </c>
      <c r="DJ105" s="37">
        <v>0</v>
      </c>
      <c r="DK105" s="37">
        <v>3238456</v>
      </c>
      <c r="DL105" s="37">
        <v>291300</v>
      </c>
      <c r="DM105" s="37">
        <v>0</v>
      </c>
      <c r="DN105" s="37">
        <v>2947156</v>
      </c>
      <c r="DO105" s="37">
        <v>2947156</v>
      </c>
      <c r="DP105" s="37">
        <v>207078</v>
      </c>
      <c r="DQ105" s="37">
        <v>3154234</v>
      </c>
      <c r="DR105" s="45">
        <v>319137193</v>
      </c>
      <c r="DS105" s="37">
        <v>0</v>
      </c>
      <c r="DT105" s="37">
        <v>0</v>
      </c>
      <c r="DU105" s="61">
        <v>3238456</v>
      </c>
      <c r="DV105" s="61">
        <v>427</v>
      </c>
      <c r="DW105" s="61">
        <v>428</v>
      </c>
      <c r="DX105" s="61">
        <v>212.43</v>
      </c>
      <c r="DY105" s="61">
        <v>0</v>
      </c>
      <c r="DZ105" s="61">
        <v>0</v>
      </c>
      <c r="EA105" s="61">
        <v>0</v>
      </c>
      <c r="EB105" s="61">
        <v>3336962</v>
      </c>
      <c r="EC105" s="61">
        <v>0</v>
      </c>
      <c r="ED105" s="61">
        <v>0</v>
      </c>
      <c r="EE105" s="61">
        <v>0</v>
      </c>
      <c r="EF105" s="61">
        <v>0</v>
      </c>
      <c r="EG105" s="61">
        <v>0</v>
      </c>
      <c r="EH105" s="61">
        <v>0</v>
      </c>
      <c r="EI105" s="61">
        <v>3336962</v>
      </c>
      <c r="EJ105" s="61">
        <v>0</v>
      </c>
      <c r="EK105" s="61">
        <v>0</v>
      </c>
      <c r="EL105" s="61">
        <v>0</v>
      </c>
      <c r="EM105" s="61">
        <v>3336962</v>
      </c>
      <c r="EN105" s="61">
        <v>271671</v>
      </c>
      <c r="EO105" s="61">
        <v>0</v>
      </c>
      <c r="EP105" s="61">
        <v>3065291</v>
      </c>
      <c r="EQ105" s="61">
        <v>114</v>
      </c>
      <c r="ER105" s="61">
        <v>3065177</v>
      </c>
      <c r="ES105" s="61">
        <v>3072974</v>
      </c>
      <c r="ET105" s="61">
        <v>146062</v>
      </c>
      <c r="EU105" s="61">
        <v>3219036</v>
      </c>
      <c r="EV105" s="61">
        <v>357643129</v>
      </c>
      <c r="EW105" s="61">
        <v>12700</v>
      </c>
      <c r="EX105" s="61">
        <v>0</v>
      </c>
      <c r="EY105" s="61">
        <v>7797</v>
      </c>
    </row>
    <row r="106" spans="1:155" s="37" customFormat="1" x14ac:dyDescent="0.2">
      <c r="A106" s="105">
        <v>1600</v>
      </c>
      <c r="B106" s="49" t="s">
        <v>136</v>
      </c>
      <c r="C106" s="37">
        <v>3520396</v>
      </c>
      <c r="D106" s="37">
        <v>637</v>
      </c>
      <c r="E106" s="37">
        <v>649</v>
      </c>
      <c r="F106" s="37">
        <v>190</v>
      </c>
      <c r="G106" s="37">
        <v>3710333</v>
      </c>
      <c r="H106" s="37">
        <v>2369456</v>
      </c>
      <c r="I106" s="37">
        <v>0</v>
      </c>
      <c r="J106" s="37">
        <v>1340786</v>
      </c>
      <c r="K106" s="37">
        <v>84114</v>
      </c>
      <c r="L106" s="37">
        <f t="shared" si="1"/>
        <v>1424900</v>
      </c>
      <c r="M106" s="47">
        <v>73185758</v>
      </c>
      <c r="N106" s="41">
        <v>91</v>
      </c>
      <c r="O106" s="41">
        <v>0</v>
      </c>
      <c r="P106" s="37">
        <v>3710242</v>
      </c>
      <c r="Q106" s="37">
        <v>649</v>
      </c>
      <c r="R106" s="37">
        <v>651</v>
      </c>
      <c r="S106" s="37">
        <v>194.37</v>
      </c>
      <c r="T106" s="37">
        <v>0</v>
      </c>
      <c r="U106" s="37">
        <v>3848211</v>
      </c>
      <c r="V106" s="37">
        <v>2541931</v>
      </c>
      <c r="W106" s="37">
        <v>1306280</v>
      </c>
      <c r="X106" s="37">
        <v>1338536</v>
      </c>
      <c r="Y106" s="37">
        <v>82769</v>
      </c>
      <c r="Z106" s="37">
        <v>1421305</v>
      </c>
      <c r="AA106" s="46">
        <v>77177911</v>
      </c>
      <c r="AB106" s="37">
        <v>0</v>
      </c>
      <c r="AC106" s="37">
        <v>32256</v>
      </c>
      <c r="AD106" s="37">
        <v>3848211</v>
      </c>
      <c r="AE106" s="37">
        <v>651</v>
      </c>
      <c r="AF106" s="37">
        <v>658</v>
      </c>
      <c r="AG106" s="37">
        <v>200</v>
      </c>
      <c r="AH106" s="37">
        <v>0</v>
      </c>
      <c r="AI106" s="37">
        <v>0</v>
      </c>
      <c r="AJ106" s="37">
        <v>0</v>
      </c>
      <c r="AK106" s="37">
        <v>0</v>
      </c>
      <c r="AL106" s="37">
        <v>0</v>
      </c>
      <c r="AM106" s="37">
        <v>0</v>
      </c>
      <c r="AN106" s="37">
        <v>0</v>
      </c>
      <c r="AO106" s="37">
        <v>4021189</v>
      </c>
      <c r="AP106" s="37">
        <v>2764515</v>
      </c>
      <c r="AQ106" s="37">
        <v>0</v>
      </c>
      <c r="AR106" s="37">
        <v>1256674</v>
      </c>
      <c r="AS106" s="37">
        <v>1256670</v>
      </c>
      <c r="AT106" s="37">
        <v>65762</v>
      </c>
      <c r="AU106" s="37">
        <v>1322432</v>
      </c>
      <c r="AV106" s="45">
        <v>85541463</v>
      </c>
      <c r="AW106" s="37">
        <v>4</v>
      </c>
      <c r="AX106" s="37">
        <v>0</v>
      </c>
      <c r="AY106" s="37">
        <v>4021185</v>
      </c>
      <c r="AZ106" s="37">
        <v>658</v>
      </c>
      <c r="BA106" s="37">
        <v>665</v>
      </c>
      <c r="BB106" s="37">
        <v>206</v>
      </c>
      <c r="BC106" s="37">
        <v>0</v>
      </c>
      <c r="BD106" s="37">
        <v>0</v>
      </c>
      <c r="BE106" s="37">
        <v>4200951</v>
      </c>
      <c r="BF106" s="37">
        <v>3</v>
      </c>
      <c r="BG106" s="37">
        <v>0</v>
      </c>
      <c r="BH106" s="37">
        <v>0</v>
      </c>
      <c r="BI106" s="37">
        <v>0</v>
      </c>
      <c r="BJ106" s="37">
        <v>0</v>
      </c>
      <c r="BK106" s="37">
        <v>0</v>
      </c>
      <c r="BL106" s="37">
        <v>0</v>
      </c>
      <c r="BM106" s="37">
        <v>4200954</v>
      </c>
      <c r="BN106" s="37">
        <v>3285944</v>
      </c>
      <c r="BO106" s="37">
        <v>915010</v>
      </c>
      <c r="BP106" s="37">
        <v>915010</v>
      </c>
      <c r="BQ106" s="37">
        <v>59072</v>
      </c>
      <c r="BR106" s="37">
        <v>974082</v>
      </c>
      <c r="BS106" s="45">
        <v>93429344</v>
      </c>
      <c r="BT106" s="37">
        <v>0</v>
      </c>
      <c r="BU106" s="37">
        <v>0</v>
      </c>
      <c r="BV106" s="37">
        <v>4200954</v>
      </c>
      <c r="BW106" s="37">
        <v>665</v>
      </c>
      <c r="BX106" s="37">
        <v>678</v>
      </c>
      <c r="BY106" s="37">
        <v>206</v>
      </c>
      <c r="BZ106" s="37">
        <v>0</v>
      </c>
      <c r="CA106" s="37">
        <v>0</v>
      </c>
      <c r="CB106" s="37">
        <v>4422743</v>
      </c>
      <c r="CC106" s="37">
        <v>0</v>
      </c>
      <c r="CD106" s="37">
        <v>0</v>
      </c>
      <c r="CE106" s="37">
        <v>0</v>
      </c>
      <c r="CF106" s="37">
        <v>75000</v>
      </c>
      <c r="CG106" s="37">
        <v>0</v>
      </c>
      <c r="CH106" s="37">
        <v>0</v>
      </c>
      <c r="CI106" s="37">
        <v>75000</v>
      </c>
      <c r="CJ106" s="37">
        <v>4497743</v>
      </c>
      <c r="CK106" s="37">
        <v>3511644</v>
      </c>
      <c r="CL106" s="37">
        <v>0</v>
      </c>
      <c r="CM106" s="37">
        <v>986099</v>
      </c>
      <c r="CN106" s="37">
        <v>992622</v>
      </c>
      <c r="CO106" s="37">
        <v>384827</v>
      </c>
      <c r="CP106" s="37">
        <v>1377449</v>
      </c>
      <c r="CQ106" s="45">
        <v>102432244</v>
      </c>
      <c r="CR106" s="37">
        <v>0</v>
      </c>
      <c r="CS106" s="37">
        <v>6523</v>
      </c>
      <c r="CT106" s="37">
        <v>4497743</v>
      </c>
      <c r="CU106" s="37">
        <v>678</v>
      </c>
      <c r="CV106" s="37">
        <v>693</v>
      </c>
      <c r="CW106" s="37">
        <v>208.88</v>
      </c>
      <c r="CX106" s="37">
        <v>0</v>
      </c>
      <c r="CY106" s="37">
        <v>0</v>
      </c>
      <c r="CZ106" s="37">
        <v>4742005</v>
      </c>
      <c r="DA106" s="37">
        <v>0</v>
      </c>
      <c r="DB106" s="37">
        <v>0</v>
      </c>
      <c r="DC106" s="37">
        <v>0</v>
      </c>
      <c r="DD106" s="37">
        <v>0</v>
      </c>
      <c r="DE106" s="37">
        <v>0</v>
      </c>
      <c r="DF106" s="37">
        <v>0</v>
      </c>
      <c r="DG106" s="37">
        <v>4742005</v>
      </c>
      <c r="DH106" s="37">
        <v>0</v>
      </c>
      <c r="DI106" s="37">
        <v>0</v>
      </c>
      <c r="DJ106" s="37">
        <v>0</v>
      </c>
      <c r="DK106" s="37">
        <v>4742005</v>
      </c>
      <c r="DL106" s="37">
        <v>3659190</v>
      </c>
      <c r="DM106" s="37">
        <v>0</v>
      </c>
      <c r="DN106" s="37">
        <v>1082815</v>
      </c>
      <c r="DO106" s="37">
        <v>1082815</v>
      </c>
      <c r="DP106" s="37">
        <v>400150</v>
      </c>
      <c r="DQ106" s="37">
        <v>1482965</v>
      </c>
      <c r="DR106" s="45">
        <v>107816343</v>
      </c>
      <c r="DS106" s="37">
        <v>0</v>
      </c>
      <c r="DT106" s="37">
        <v>0</v>
      </c>
      <c r="DU106" s="61">
        <v>4742005</v>
      </c>
      <c r="DV106" s="61">
        <v>693</v>
      </c>
      <c r="DW106" s="61">
        <v>707</v>
      </c>
      <c r="DX106" s="61">
        <v>212.43</v>
      </c>
      <c r="DY106" s="61">
        <v>0</v>
      </c>
      <c r="DZ106" s="61">
        <v>0</v>
      </c>
      <c r="EA106" s="61">
        <v>0</v>
      </c>
      <c r="EB106" s="61">
        <v>4987991</v>
      </c>
      <c r="EC106" s="61">
        <v>0</v>
      </c>
      <c r="ED106" s="61">
        <v>30219</v>
      </c>
      <c r="EE106" s="61">
        <v>0</v>
      </c>
      <c r="EF106" s="61">
        <v>0</v>
      </c>
      <c r="EG106" s="61">
        <v>0</v>
      </c>
      <c r="EH106" s="61">
        <v>30219</v>
      </c>
      <c r="EI106" s="61">
        <v>5018210</v>
      </c>
      <c r="EJ106" s="61">
        <v>0</v>
      </c>
      <c r="EK106" s="61">
        <v>0</v>
      </c>
      <c r="EL106" s="61">
        <v>0</v>
      </c>
      <c r="EM106" s="61">
        <v>5018210</v>
      </c>
      <c r="EN106" s="61">
        <v>4169003</v>
      </c>
      <c r="EO106" s="61">
        <v>0</v>
      </c>
      <c r="EP106" s="61">
        <v>849207</v>
      </c>
      <c r="EQ106" s="61">
        <v>3175</v>
      </c>
      <c r="ER106" s="61">
        <v>846032</v>
      </c>
      <c r="ES106" s="61">
        <v>846032</v>
      </c>
      <c r="ET106" s="61">
        <v>656000</v>
      </c>
      <c r="EU106" s="61">
        <v>1502032</v>
      </c>
      <c r="EV106" s="61">
        <v>119674726</v>
      </c>
      <c r="EW106" s="61">
        <v>253000</v>
      </c>
      <c r="EX106" s="61">
        <v>0</v>
      </c>
      <c r="EY106" s="61">
        <v>0</v>
      </c>
    </row>
    <row r="107" spans="1:155" s="37" customFormat="1" x14ac:dyDescent="0.2">
      <c r="A107" s="105">
        <v>1645</v>
      </c>
      <c r="B107" s="49" t="s">
        <v>137</v>
      </c>
      <c r="C107" s="37">
        <v>3939077.37</v>
      </c>
      <c r="D107" s="37">
        <v>789</v>
      </c>
      <c r="E107" s="37">
        <v>787</v>
      </c>
      <c r="F107" s="37">
        <v>190</v>
      </c>
      <c r="G107" s="37">
        <v>4078619.63</v>
      </c>
      <c r="H107" s="37">
        <v>3099767</v>
      </c>
      <c r="I107" s="37">
        <v>148785</v>
      </c>
      <c r="J107" s="37">
        <v>1125678</v>
      </c>
      <c r="K107" s="37">
        <v>504663</v>
      </c>
      <c r="L107" s="37">
        <f t="shared" si="1"/>
        <v>1630341</v>
      </c>
      <c r="M107" s="47">
        <v>74039888</v>
      </c>
      <c r="N107" s="41">
        <v>1959.6299999998882</v>
      </c>
      <c r="O107" s="41">
        <v>0</v>
      </c>
      <c r="P107" s="37">
        <v>4225445</v>
      </c>
      <c r="Q107" s="37">
        <v>787</v>
      </c>
      <c r="R107" s="37">
        <v>784</v>
      </c>
      <c r="S107" s="37">
        <v>194.37</v>
      </c>
      <c r="T107" s="37">
        <v>0</v>
      </c>
      <c r="U107" s="37">
        <v>4361721</v>
      </c>
      <c r="V107" s="37">
        <v>3386066</v>
      </c>
      <c r="W107" s="37">
        <v>975655</v>
      </c>
      <c r="X107" s="37">
        <v>975655</v>
      </c>
      <c r="Y107" s="37">
        <v>500000</v>
      </c>
      <c r="Z107" s="37">
        <v>1475655</v>
      </c>
      <c r="AA107" s="46">
        <v>79939668</v>
      </c>
      <c r="AB107" s="37">
        <v>0</v>
      </c>
      <c r="AC107" s="37">
        <v>0</v>
      </c>
      <c r="AD107" s="37">
        <v>4361721</v>
      </c>
      <c r="AE107" s="37">
        <v>784</v>
      </c>
      <c r="AF107" s="37">
        <v>774</v>
      </c>
      <c r="AG107" s="37">
        <v>200</v>
      </c>
      <c r="AH107" s="37">
        <v>0</v>
      </c>
      <c r="AI107" s="37">
        <v>0</v>
      </c>
      <c r="AJ107" s="37">
        <v>0</v>
      </c>
      <c r="AK107" s="37">
        <v>0</v>
      </c>
      <c r="AL107" s="37">
        <v>0</v>
      </c>
      <c r="AM107" s="37">
        <v>0</v>
      </c>
      <c r="AN107" s="37">
        <v>0</v>
      </c>
      <c r="AO107" s="37">
        <v>4460887</v>
      </c>
      <c r="AP107" s="37">
        <v>3510653</v>
      </c>
      <c r="AQ107" s="37">
        <v>0</v>
      </c>
      <c r="AR107" s="37">
        <v>950234</v>
      </c>
      <c r="AS107" s="37">
        <v>950234</v>
      </c>
      <c r="AT107" s="37">
        <v>450000</v>
      </c>
      <c r="AU107" s="37">
        <v>1400234</v>
      </c>
      <c r="AV107" s="45">
        <v>86654632</v>
      </c>
      <c r="AW107" s="37">
        <v>0</v>
      </c>
      <c r="AX107" s="37">
        <v>0</v>
      </c>
      <c r="AY107" s="37">
        <v>4460887</v>
      </c>
      <c r="AZ107" s="37">
        <v>774</v>
      </c>
      <c r="BA107" s="37">
        <v>778</v>
      </c>
      <c r="BB107" s="37">
        <v>206</v>
      </c>
      <c r="BC107" s="37">
        <v>0</v>
      </c>
      <c r="BD107" s="37">
        <v>0</v>
      </c>
      <c r="BE107" s="37">
        <v>4644209</v>
      </c>
      <c r="BF107" s="37">
        <v>0</v>
      </c>
      <c r="BG107" s="37">
        <v>12374</v>
      </c>
      <c r="BH107" s="37">
        <v>0</v>
      </c>
      <c r="BI107" s="37">
        <v>0</v>
      </c>
      <c r="BJ107" s="37">
        <v>0</v>
      </c>
      <c r="BK107" s="37">
        <v>0</v>
      </c>
      <c r="BL107" s="37">
        <v>12374</v>
      </c>
      <c r="BM107" s="37">
        <v>4656583</v>
      </c>
      <c r="BN107" s="37">
        <v>3941948</v>
      </c>
      <c r="BO107" s="37">
        <v>714635</v>
      </c>
      <c r="BP107" s="37">
        <v>714635</v>
      </c>
      <c r="BQ107" s="37">
        <v>450000</v>
      </c>
      <c r="BR107" s="37">
        <v>1164635</v>
      </c>
      <c r="BS107" s="45">
        <v>99741493</v>
      </c>
      <c r="BT107" s="37">
        <v>0</v>
      </c>
      <c r="BU107" s="37">
        <v>0</v>
      </c>
      <c r="BV107" s="37">
        <v>4656583</v>
      </c>
      <c r="BW107" s="37">
        <v>778</v>
      </c>
      <c r="BX107" s="37">
        <v>790</v>
      </c>
      <c r="BY107" s="37">
        <v>206</v>
      </c>
      <c r="BZ107" s="37">
        <v>0</v>
      </c>
      <c r="CA107" s="37">
        <v>0</v>
      </c>
      <c r="CB107" s="37">
        <v>4891151</v>
      </c>
      <c r="CC107" s="37">
        <v>0</v>
      </c>
      <c r="CD107" s="37">
        <v>36630</v>
      </c>
      <c r="CE107" s="37">
        <v>0</v>
      </c>
      <c r="CF107" s="37">
        <v>0</v>
      </c>
      <c r="CG107" s="37">
        <v>0</v>
      </c>
      <c r="CH107" s="37">
        <v>0</v>
      </c>
      <c r="CI107" s="37">
        <v>36630</v>
      </c>
      <c r="CJ107" s="37">
        <v>4927781</v>
      </c>
      <c r="CK107" s="37">
        <v>4164049</v>
      </c>
      <c r="CL107" s="37">
        <v>0</v>
      </c>
      <c r="CM107" s="37">
        <v>763732</v>
      </c>
      <c r="CN107" s="37">
        <v>762901</v>
      </c>
      <c r="CO107" s="37">
        <v>533735</v>
      </c>
      <c r="CP107" s="37">
        <v>1296636</v>
      </c>
      <c r="CQ107" s="45">
        <v>111103101</v>
      </c>
      <c r="CR107" s="37">
        <v>831</v>
      </c>
      <c r="CS107" s="37">
        <v>0</v>
      </c>
      <c r="CT107" s="37">
        <v>4926950</v>
      </c>
      <c r="CU107" s="37">
        <v>790</v>
      </c>
      <c r="CV107" s="37">
        <v>801</v>
      </c>
      <c r="CW107" s="37">
        <v>208.88</v>
      </c>
      <c r="CX107" s="37">
        <v>0</v>
      </c>
      <c r="CY107" s="37">
        <v>0</v>
      </c>
      <c r="CZ107" s="37">
        <v>5162870</v>
      </c>
      <c r="DA107" s="37">
        <v>623</v>
      </c>
      <c r="DB107" s="37">
        <v>35603</v>
      </c>
      <c r="DC107" s="37">
        <v>0</v>
      </c>
      <c r="DD107" s="37">
        <v>0</v>
      </c>
      <c r="DE107" s="37">
        <v>0</v>
      </c>
      <c r="DF107" s="37">
        <v>36226</v>
      </c>
      <c r="DG107" s="37">
        <v>5199096</v>
      </c>
      <c r="DH107" s="37">
        <v>0</v>
      </c>
      <c r="DI107" s="37">
        <v>0</v>
      </c>
      <c r="DJ107" s="37">
        <v>0</v>
      </c>
      <c r="DK107" s="37">
        <v>5199096</v>
      </c>
      <c r="DL107" s="37">
        <v>4413183</v>
      </c>
      <c r="DM107" s="37">
        <v>0</v>
      </c>
      <c r="DN107" s="37">
        <v>785913</v>
      </c>
      <c r="DO107" s="37">
        <v>785913</v>
      </c>
      <c r="DP107" s="37">
        <v>568378</v>
      </c>
      <c r="DQ107" s="37">
        <v>1354291</v>
      </c>
      <c r="DR107" s="45">
        <v>124064615</v>
      </c>
      <c r="DS107" s="37">
        <v>0</v>
      </c>
      <c r="DT107" s="37">
        <v>0</v>
      </c>
      <c r="DU107" s="61">
        <v>5199096</v>
      </c>
      <c r="DV107" s="61">
        <v>801</v>
      </c>
      <c r="DW107" s="61">
        <v>797</v>
      </c>
      <c r="DX107" s="61">
        <v>212.43</v>
      </c>
      <c r="DY107" s="61">
        <v>0</v>
      </c>
      <c r="DZ107" s="61">
        <v>0</v>
      </c>
      <c r="EA107" s="61">
        <v>0</v>
      </c>
      <c r="EB107" s="61">
        <v>5342442</v>
      </c>
      <c r="EC107" s="61">
        <v>0</v>
      </c>
      <c r="ED107" s="61">
        <v>0</v>
      </c>
      <c r="EE107" s="61">
        <v>0</v>
      </c>
      <c r="EF107" s="61">
        <v>0</v>
      </c>
      <c r="EG107" s="61">
        <v>0</v>
      </c>
      <c r="EH107" s="61">
        <v>0</v>
      </c>
      <c r="EI107" s="61">
        <v>5342442</v>
      </c>
      <c r="EJ107" s="61">
        <v>0</v>
      </c>
      <c r="EK107" s="61">
        <v>20110</v>
      </c>
      <c r="EL107" s="61">
        <v>20110</v>
      </c>
      <c r="EM107" s="61">
        <v>5362552</v>
      </c>
      <c r="EN107" s="61">
        <v>4516209</v>
      </c>
      <c r="EO107" s="61">
        <v>0</v>
      </c>
      <c r="EP107" s="61">
        <v>846343</v>
      </c>
      <c r="EQ107" s="61">
        <v>765</v>
      </c>
      <c r="ER107" s="61">
        <v>845578</v>
      </c>
      <c r="ES107" s="61">
        <v>845671</v>
      </c>
      <c r="ET107" s="61">
        <v>583395</v>
      </c>
      <c r="EU107" s="61">
        <v>1429066</v>
      </c>
      <c r="EV107" s="61">
        <v>133451256</v>
      </c>
      <c r="EW107" s="61">
        <v>71400</v>
      </c>
      <c r="EX107" s="61">
        <v>0</v>
      </c>
      <c r="EY107" s="61">
        <v>93</v>
      </c>
    </row>
    <row r="108" spans="1:155" s="37" customFormat="1" x14ac:dyDescent="0.2">
      <c r="A108" s="105">
        <v>1631</v>
      </c>
      <c r="B108" s="49" t="s">
        <v>138</v>
      </c>
      <c r="C108" s="37">
        <v>4149753.26</v>
      </c>
      <c r="D108" s="37">
        <v>756</v>
      </c>
      <c r="E108" s="37">
        <v>751</v>
      </c>
      <c r="F108" s="37">
        <v>190</v>
      </c>
      <c r="G108" s="37">
        <v>4264996.59</v>
      </c>
      <c r="H108" s="37">
        <v>1360956</v>
      </c>
      <c r="I108" s="37">
        <v>0</v>
      </c>
      <c r="J108" s="37">
        <v>2903973.6</v>
      </c>
      <c r="K108" s="37">
        <v>200368.4</v>
      </c>
      <c r="L108" s="37">
        <f t="shared" si="1"/>
        <v>3104342</v>
      </c>
      <c r="M108" s="47">
        <v>174939138</v>
      </c>
      <c r="N108" s="41">
        <v>66.989999999757856</v>
      </c>
      <c r="O108" s="41">
        <v>0</v>
      </c>
      <c r="P108" s="37">
        <v>4264930</v>
      </c>
      <c r="Q108" s="37">
        <v>751</v>
      </c>
      <c r="R108" s="37">
        <v>746</v>
      </c>
      <c r="S108" s="37">
        <v>194.37</v>
      </c>
      <c r="T108" s="37">
        <v>0</v>
      </c>
      <c r="U108" s="37">
        <v>4381534</v>
      </c>
      <c r="V108" s="37">
        <v>1558718</v>
      </c>
      <c r="W108" s="37">
        <v>2822816</v>
      </c>
      <c r="X108" s="37">
        <v>2822816.45</v>
      </c>
      <c r="Y108" s="37">
        <v>233563.27</v>
      </c>
      <c r="Z108" s="37">
        <v>3056379.72</v>
      </c>
      <c r="AA108" s="46">
        <v>184336637</v>
      </c>
      <c r="AB108" s="37">
        <v>0</v>
      </c>
      <c r="AC108" s="37">
        <v>0</v>
      </c>
      <c r="AD108" s="37">
        <v>4381534</v>
      </c>
      <c r="AE108" s="37">
        <v>746</v>
      </c>
      <c r="AF108" s="37">
        <v>737</v>
      </c>
      <c r="AG108" s="37">
        <v>200</v>
      </c>
      <c r="AH108" s="37">
        <v>0</v>
      </c>
      <c r="AI108" s="37">
        <v>0</v>
      </c>
      <c r="AJ108" s="37">
        <v>0</v>
      </c>
      <c r="AK108" s="37">
        <v>0</v>
      </c>
      <c r="AL108" s="37">
        <v>100000</v>
      </c>
      <c r="AM108" s="37">
        <v>0</v>
      </c>
      <c r="AN108" s="37">
        <v>100000</v>
      </c>
      <c r="AO108" s="37">
        <v>4576074</v>
      </c>
      <c r="AP108" s="37">
        <v>1668592</v>
      </c>
      <c r="AQ108" s="37">
        <v>0</v>
      </c>
      <c r="AR108" s="37">
        <v>2907482</v>
      </c>
      <c r="AS108" s="37">
        <v>2907479.08</v>
      </c>
      <c r="AT108" s="37">
        <v>215495.91999999998</v>
      </c>
      <c r="AU108" s="37">
        <v>3122975</v>
      </c>
      <c r="AV108" s="45">
        <v>204548632</v>
      </c>
      <c r="AW108" s="37">
        <v>3</v>
      </c>
      <c r="AX108" s="37">
        <v>0</v>
      </c>
      <c r="AY108" s="37">
        <v>4476071</v>
      </c>
      <c r="AZ108" s="37">
        <v>737</v>
      </c>
      <c r="BA108" s="37">
        <v>721</v>
      </c>
      <c r="BB108" s="37">
        <v>206</v>
      </c>
      <c r="BC108" s="37">
        <v>0</v>
      </c>
      <c r="BD108" s="37">
        <v>0</v>
      </c>
      <c r="BE108" s="37">
        <v>4527426</v>
      </c>
      <c r="BF108" s="37">
        <v>2</v>
      </c>
      <c r="BG108" s="37">
        <v>0</v>
      </c>
      <c r="BH108" s="37">
        <v>0</v>
      </c>
      <c r="BI108" s="37">
        <v>0</v>
      </c>
      <c r="BJ108" s="37">
        <v>100000</v>
      </c>
      <c r="BK108" s="37">
        <v>0</v>
      </c>
      <c r="BL108" s="37">
        <v>100000</v>
      </c>
      <c r="BM108" s="37">
        <v>4627428</v>
      </c>
      <c r="BN108" s="37">
        <v>2404335</v>
      </c>
      <c r="BO108" s="37">
        <v>2223093</v>
      </c>
      <c r="BP108" s="37">
        <v>2223084</v>
      </c>
      <c r="BQ108" s="37">
        <v>197541</v>
      </c>
      <c r="BR108" s="37">
        <v>2420625</v>
      </c>
      <c r="BS108" s="45">
        <v>226827121</v>
      </c>
      <c r="BT108" s="37">
        <v>9</v>
      </c>
      <c r="BU108" s="37">
        <v>0</v>
      </c>
      <c r="BV108" s="37">
        <v>4527428</v>
      </c>
      <c r="BW108" s="37">
        <v>721</v>
      </c>
      <c r="BX108" s="37">
        <v>707</v>
      </c>
      <c r="BY108" s="37">
        <v>206</v>
      </c>
      <c r="BZ108" s="37">
        <v>0</v>
      </c>
      <c r="CA108" s="37">
        <v>0</v>
      </c>
      <c r="CB108" s="37">
        <v>4585157</v>
      </c>
      <c r="CC108" s="37">
        <v>0</v>
      </c>
      <c r="CD108" s="37">
        <v>12094</v>
      </c>
      <c r="CE108" s="37">
        <v>0</v>
      </c>
      <c r="CF108" s="37">
        <v>0</v>
      </c>
      <c r="CG108" s="37">
        <v>100000</v>
      </c>
      <c r="CH108" s="37">
        <v>0</v>
      </c>
      <c r="CI108" s="37">
        <v>112094</v>
      </c>
      <c r="CJ108" s="37">
        <v>4697251</v>
      </c>
      <c r="CK108" s="37">
        <v>2238423</v>
      </c>
      <c r="CL108" s="37">
        <v>0</v>
      </c>
      <c r="CM108" s="37">
        <v>2458828</v>
      </c>
      <c r="CN108" s="37">
        <v>2458828</v>
      </c>
      <c r="CO108" s="37">
        <v>211220</v>
      </c>
      <c r="CP108" s="37">
        <v>2670048</v>
      </c>
      <c r="CQ108" s="45">
        <v>249422949</v>
      </c>
      <c r="CR108" s="37">
        <v>0</v>
      </c>
      <c r="CS108" s="37">
        <v>0</v>
      </c>
      <c r="CT108" s="37">
        <v>4597251</v>
      </c>
      <c r="CU108" s="37">
        <v>699</v>
      </c>
      <c r="CV108" s="37">
        <v>676</v>
      </c>
      <c r="CW108" s="37">
        <v>208.88</v>
      </c>
      <c r="CX108" s="37">
        <v>0</v>
      </c>
      <c r="CY108" s="37">
        <v>0</v>
      </c>
      <c r="CZ108" s="37">
        <v>4587187</v>
      </c>
      <c r="DA108" s="37">
        <v>0</v>
      </c>
      <c r="DB108" s="37">
        <v>0</v>
      </c>
      <c r="DC108" s="37">
        <v>0</v>
      </c>
      <c r="DD108" s="37">
        <v>0</v>
      </c>
      <c r="DE108" s="37">
        <v>0</v>
      </c>
      <c r="DF108" s="37">
        <v>0</v>
      </c>
      <c r="DG108" s="37">
        <v>4587187</v>
      </c>
      <c r="DH108" s="37">
        <v>115358</v>
      </c>
      <c r="DI108" s="37">
        <v>0</v>
      </c>
      <c r="DJ108" s="37">
        <v>115358</v>
      </c>
      <c r="DK108" s="37">
        <v>4702545</v>
      </c>
      <c r="DL108" s="37">
        <v>1901724</v>
      </c>
      <c r="DM108" s="37">
        <v>0</v>
      </c>
      <c r="DN108" s="37">
        <v>2800821</v>
      </c>
      <c r="DO108" s="37">
        <v>2800821</v>
      </c>
      <c r="DP108" s="37">
        <v>212571</v>
      </c>
      <c r="DQ108" s="37">
        <v>3013392</v>
      </c>
      <c r="DR108" s="45">
        <v>264903037</v>
      </c>
      <c r="DS108" s="37">
        <v>0</v>
      </c>
      <c r="DT108" s="37">
        <v>0</v>
      </c>
      <c r="DU108" s="61">
        <v>4587187</v>
      </c>
      <c r="DV108" s="61">
        <v>676</v>
      </c>
      <c r="DW108" s="61">
        <v>644</v>
      </c>
      <c r="DX108" s="61">
        <v>212.43</v>
      </c>
      <c r="DY108" s="61">
        <v>0</v>
      </c>
      <c r="DZ108" s="61">
        <v>0</v>
      </c>
      <c r="EA108" s="61">
        <v>0</v>
      </c>
      <c r="EB108" s="61">
        <v>4506847</v>
      </c>
      <c r="EC108" s="61">
        <v>0</v>
      </c>
      <c r="ED108" s="61">
        <v>0</v>
      </c>
      <c r="EE108" s="61">
        <v>0</v>
      </c>
      <c r="EF108" s="61">
        <v>0</v>
      </c>
      <c r="EG108" s="61">
        <v>0</v>
      </c>
      <c r="EH108" s="61">
        <v>0</v>
      </c>
      <c r="EI108" s="61">
        <v>4506847</v>
      </c>
      <c r="EJ108" s="61">
        <v>0</v>
      </c>
      <c r="EK108" s="61">
        <v>167957</v>
      </c>
      <c r="EL108" s="61">
        <v>167957</v>
      </c>
      <c r="EM108" s="61">
        <v>4674804</v>
      </c>
      <c r="EN108" s="61">
        <v>2017026</v>
      </c>
      <c r="EO108" s="61">
        <v>0</v>
      </c>
      <c r="EP108" s="61">
        <v>2657778</v>
      </c>
      <c r="EQ108" s="61">
        <v>1057</v>
      </c>
      <c r="ER108" s="61">
        <v>2656721</v>
      </c>
      <c r="ES108" s="61">
        <v>2656721</v>
      </c>
      <c r="ET108" s="61">
        <v>212062</v>
      </c>
      <c r="EU108" s="61">
        <v>2868783</v>
      </c>
      <c r="EV108" s="61">
        <v>280545586</v>
      </c>
      <c r="EW108" s="61">
        <v>103400</v>
      </c>
      <c r="EX108" s="61">
        <v>0</v>
      </c>
      <c r="EY108" s="61">
        <v>0</v>
      </c>
    </row>
    <row r="109" spans="1:155" s="37" customFormat="1" x14ac:dyDescent="0.2">
      <c r="A109" s="105">
        <v>1638</v>
      </c>
      <c r="B109" s="49" t="s">
        <v>139</v>
      </c>
      <c r="C109" s="37">
        <v>8811225</v>
      </c>
      <c r="D109" s="37">
        <v>1640</v>
      </c>
      <c r="E109" s="37">
        <v>1742</v>
      </c>
      <c r="F109" s="37">
        <v>190</v>
      </c>
      <c r="G109" s="37">
        <v>9690746</v>
      </c>
      <c r="H109" s="37">
        <v>900856</v>
      </c>
      <c r="I109" s="37">
        <v>0</v>
      </c>
      <c r="J109" s="37">
        <v>8765065</v>
      </c>
      <c r="K109" s="37">
        <v>408448</v>
      </c>
      <c r="L109" s="37">
        <f t="shared" si="1"/>
        <v>9173513</v>
      </c>
      <c r="M109" s="47">
        <v>568378794</v>
      </c>
      <c r="N109" s="41">
        <v>24825</v>
      </c>
      <c r="O109" s="41">
        <v>0</v>
      </c>
      <c r="P109" s="37">
        <v>9665921</v>
      </c>
      <c r="Q109" s="37">
        <v>1742</v>
      </c>
      <c r="R109" s="37">
        <v>1824</v>
      </c>
      <c r="S109" s="37">
        <v>194.37</v>
      </c>
      <c r="T109" s="37">
        <v>0</v>
      </c>
      <c r="U109" s="37">
        <v>10475451</v>
      </c>
      <c r="V109" s="37">
        <v>1629665</v>
      </c>
      <c r="W109" s="37">
        <v>8845786</v>
      </c>
      <c r="X109" s="37">
        <v>8845786</v>
      </c>
      <c r="Y109" s="37">
        <v>426364.95</v>
      </c>
      <c r="Z109" s="37">
        <v>9272150.9499999993</v>
      </c>
      <c r="AA109" s="46">
        <v>672356472</v>
      </c>
      <c r="AB109" s="37">
        <v>0</v>
      </c>
      <c r="AC109" s="37">
        <v>0</v>
      </c>
      <c r="AD109" s="37">
        <v>10475451</v>
      </c>
      <c r="AE109" s="37">
        <v>1824</v>
      </c>
      <c r="AF109" s="37">
        <v>1907</v>
      </c>
      <c r="AG109" s="37">
        <v>200</v>
      </c>
      <c r="AH109" s="37">
        <v>0</v>
      </c>
      <c r="AI109" s="37">
        <v>0</v>
      </c>
      <c r="AJ109" s="37">
        <v>0</v>
      </c>
      <c r="AK109" s="37">
        <v>0</v>
      </c>
      <c r="AL109" s="37">
        <v>0</v>
      </c>
      <c r="AM109" s="37">
        <v>0</v>
      </c>
      <c r="AN109" s="37">
        <v>0</v>
      </c>
      <c r="AO109" s="37">
        <v>11333530</v>
      </c>
      <c r="AP109" s="37">
        <v>1913352</v>
      </c>
      <c r="AQ109" s="37">
        <v>0</v>
      </c>
      <c r="AR109" s="37">
        <v>9420178</v>
      </c>
      <c r="AS109" s="37">
        <v>9455753</v>
      </c>
      <c r="AT109" s="37">
        <v>738000</v>
      </c>
      <c r="AU109" s="37">
        <v>10193753</v>
      </c>
      <c r="AV109" s="45">
        <v>724995337</v>
      </c>
      <c r="AW109" s="37">
        <v>0</v>
      </c>
      <c r="AX109" s="37">
        <v>35575</v>
      </c>
      <c r="AY109" s="37">
        <v>11333530</v>
      </c>
      <c r="AZ109" s="37">
        <v>1907</v>
      </c>
      <c r="BA109" s="37">
        <v>1976</v>
      </c>
      <c r="BB109" s="37">
        <v>206</v>
      </c>
      <c r="BC109" s="37">
        <v>0</v>
      </c>
      <c r="BD109" s="37">
        <v>0</v>
      </c>
      <c r="BE109" s="37">
        <v>12150661</v>
      </c>
      <c r="BF109" s="37">
        <v>0</v>
      </c>
      <c r="BG109" s="37">
        <v>0</v>
      </c>
      <c r="BH109" s="37">
        <v>0</v>
      </c>
      <c r="BI109" s="37">
        <v>0</v>
      </c>
      <c r="BJ109" s="37">
        <v>0</v>
      </c>
      <c r="BK109" s="37">
        <v>0</v>
      </c>
      <c r="BL109" s="37">
        <v>0</v>
      </c>
      <c r="BM109" s="37">
        <v>12150661</v>
      </c>
      <c r="BN109" s="37">
        <v>5212293</v>
      </c>
      <c r="BO109" s="37">
        <v>6938368</v>
      </c>
      <c r="BP109" s="37">
        <v>6826517</v>
      </c>
      <c r="BQ109" s="37">
        <v>991071</v>
      </c>
      <c r="BR109" s="37">
        <v>7817588</v>
      </c>
      <c r="BS109" s="45">
        <v>757033735</v>
      </c>
      <c r="BT109" s="37">
        <v>111851</v>
      </c>
      <c r="BU109" s="37">
        <v>0</v>
      </c>
      <c r="BV109" s="37">
        <v>12038810</v>
      </c>
      <c r="BW109" s="37">
        <v>1976</v>
      </c>
      <c r="BX109" s="37">
        <v>2048</v>
      </c>
      <c r="BY109" s="37">
        <v>206</v>
      </c>
      <c r="BZ109" s="37">
        <v>0</v>
      </c>
      <c r="CA109" s="37">
        <v>0</v>
      </c>
      <c r="CB109" s="37">
        <v>12899369</v>
      </c>
      <c r="CC109" s="37">
        <v>83888</v>
      </c>
      <c r="CD109" s="37">
        <v>0</v>
      </c>
      <c r="CE109" s="37">
        <v>0</v>
      </c>
      <c r="CF109" s="37">
        <v>0</v>
      </c>
      <c r="CG109" s="37">
        <v>0</v>
      </c>
      <c r="CH109" s="37">
        <v>0</v>
      </c>
      <c r="CI109" s="37">
        <v>0</v>
      </c>
      <c r="CJ109" s="37">
        <v>12983257</v>
      </c>
      <c r="CK109" s="37">
        <v>6396080</v>
      </c>
      <c r="CL109" s="37">
        <v>0</v>
      </c>
      <c r="CM109" s="37">
        <v>6587177</v>
      </c>
      <c r="CN109" s="37">
        <v>6599774</v>
      </c>
      <c r="CO109" s="37">
        <v>1897775</v>
      </c>
      <c r="CP109" s="37">
        <v>8497549</v>
      </c>
      <c r="CQ109" s="45">
        <v>813973845</v>
      </c>
      <c r="CR109" s="37">
        <v>0</v>
      </c>
      <c r="CS109" s="37">
        <v>12597</v>
      </c>
      <c r="CT109" s="37">
        <v>12983257</v>
      </c>
      <c r="CU109" s="37">
        <v>2048</v>
      </c>
      <c r="CV109" s="37">
        <v>2153</v>
      </c>
      <c r="CW109" s="37">
        <v>208.88</v>
      </c>
      <c r="CX109" s="37">
        <v>0</v>
      </c>
      <c r="CY109" s="37">
        <v>0</v>
      </c>
      <c r="CZ109" s="37">
        <v>14098619</v>
      </c>
      <c r="DA109" s="37">
        <v>0</v>
      </c>
      <c r="DB109" s="37">
        <v>0</v>
      </c>
      <c r="DC109" s="37">
        <v>0</v>
      </c>
      <c r="DD109" s="37">
        <v>0</v>
      </c>
      <c r="DE109" s="37">
        <v>0</v>
      </c>
      <c r="DF109" s="37">
        <v>0</v>
      </c>
      <c r="DG109" s="37">
        <v>14098619</v>
      </c>
      <c r="DH109" s="37">
        <v>0</v>
      </c>
      <c r="DI109" s="37">
        <v>0</v>
      </c>
      <c r="DJ109" s="37">
        <v>0</v>
      </c>
      <c r="DK109" s="37">
        <v>14098619</v>
      </c>
      <c r="DL109" s="37">
        <v>6894562</v>
      </c>
      <c r="DM109" s="37">
        <v>0</v>
      </c>
      <c r="DN109" s="37">
        <v>7204057</v>
      </c>
      <c r="DO109" s="37">
        <v>7204057</v>
      </c>
      <c r="DP109" s="37">
        <v>1804216</v>
      </c>
      <c r="DQ109" s="37">
        <v>9008273</v>
      </c>
      <c r="DR109" s="45">
        <v>854614092</v>
      </c>
      <c r="DS109" s="37">
        <v>0</v>
      </c>
      <c r="DT109" s="37">
        <v>0</v>
      </c>
      <c r="DU109" s="61">
        <v>14098619</v>
      </c>
      <c r="DV109" s="61">
        <v>2153</v>
      </c>
      <c r="DW109" s="61">
        <v>2247</v>
      </c>
      <c r="DX109" s="61">
        <v>212.43</v>
      </c>
      <c r="DY109" s="61">
        <v>0</v>
      </c>
      <c r="DZ109" s="61">
        <v>0</v>
      </c>
      <c r="EA109" s="61">
        <v>0</v>
      </c>
      <c r="EB109" s="61">
        <v>15191495</v>
      </c>
      <c r="EC109" s="61">
        <v>0</v>
      </c>
      <c r="ED109" s="61">
        <v>0</v>
      </c>
      <c r="EE109" s="61">
        <v>0</v>
      </c>
      <c r="EF109" s="61">
        <v>0</v>
      </c>
      <c r="EG109" s="61">
        <v>0</v>
      </c>
      <c r="EH109" s="61">
        <v>0</v>
      </c>
      <c r="EI109" s="61">
        <v>15191495</v>
      </c>
      <c r="EJ109" s="61">
        <v>0</v>
      </c>
      <c r="EK109" s="61">
        <v>0</v>
      </c>
      <c r="EL109" s="61">
        <v>0</v>
      </c>
      <c r="EM109" s="61">
        <v>15191495</v>
      </c>
      <c r="EN109" s="61">
        <v>8128723</v>
      </c>
      <c r="EO109" s="61">
        <v>0</v>
      </c>
      <c r="EP109" s="61">
        <v>7062772</v>
      </c>
      <c r="EQ109" s="61">
        <v>17415</v>
      </c>
      <c r="ER109" s="61">
        <v>7045357</v>
      </c>
      <c r="ES109" s="61">
        <v>7045363</v>
      </c>
      <c r="ET109" s="61">
        <v>1933844</v>
      </c>
      <c r="EU109" s="61">
        <v>8979207</v>
      </c>
      <c r="EV109" s="61">
        <v>920285601</v>
      </c>
      <c r="EW109" s="61">
        <v>1784900</v>
      </c>
      <c r="EX109" s="61">
        <v>0</v>
      </c>
      <c r="EY109" s="61">
        <v>6</v>
      </c>
    </row>
    <row r="110" spans="1:155" s="37" customFormat="1" x14ac:dyDescent="0.2">
      <c r="A110" s="105">
        <v>1659</v>
      </c>
      <c r="B110" s="49" t="s">
        <v>140</v>
      </c>
      <c r="C110" s="37">
        <v>9460132</v>
      </c>
      <c r="D110" s="37">
        <v>1841</v>
      </c>
      <c r="E110" s="37">
        <v>1856</v>
      </c>
      <c r="F110" s="37">
        <v>190</v>
      </c>
      <c r="G110" s="37">
        <v>9890624</v>
      </c>
      <c r="H110" s="37">
        <v>5296326</v>
      </c>
      <c r="I110" s="37">
        <v>0</v>
      </c>
      <c r="J110" s="37">
        <v>4594298</v>
      </c>
      <c r="K110" s="37">
        <v>84063</v>
      </c>
      <c r="L110" s="37">
        <f t="shared" si="1"/>
        <v>4678361</v>
      </c>
      <c r="M110" s="47">
        <v>262775085</v>
      </c>
      <c r="N110" s="41">
        <v>0</v>
      </c>
      <c r="O110" s="41">
        <v>0</v>
      </c>
      <c r="P110" s="37">
        <v>9890624</v>
      </c>
      <c r="Q110" s="37">
        <v>1856</v>
      </c>
      <c r="R110" s="37">
        <v>1872</v>
      </c>
      <c r="S110" s="37">
        <v>194.37</v>
      </c>
      <c r="T110" s="37">
        <v>0</v>
      </c>
      <c r="U110" s="37">
        <v>10339749</v>
      </c>
      <c r="V110" s="37">
        <v>6129236</v>
      </c>
      <c r="W110" s="37">
        <v>4210513</v>
      </c>
      <c r="X110" s="37">
        <v>4221559</v>
      </c>
      <c r="Y110" s="37">
        <v>502806</v>
      </c>
      <c r="Z110" s="37">
        <v>4724365</v>
      </c>
      <c r="AA110" s="46">
        <v>276943589</v>
      </c>
      <c r="AB110" s="37">
        <v>0</v>
      </c>
      <c r="AC110" s="37">
        <v>11046</v>
      </c>
      <c r="AD110" s="37">
        <v>10339749</v>
      </c>
      <c r="AE110" s="37">
        <v>1872</v>
      </c>
      <c r="AF110" s="37">
        <v>1869</v>
      </c>
      <c r="AG110" s="37">
        <v>200</v>
      </c>
      <c r="AH110" s="37">
        <v>0</v>
      </c>
      <c r="AI110" s="37">
        <v>0</v>
      </c>
      <c r="AJ110" s="37">
        <v>0</v>
      </c>
      <c r="AK110" s="37">
        <v>0</v>
      </c>
      <c r="AL110" s="37">
        <v>0</v>
      </c>
      <c r="AM110" s="37">
        <v>0</v>
      </c>
      <c r="AN110" s="37">
        <v>0</v>
      </c>
      <c r="AO110" s="37">
        <v>10696979</v>
      </c>
      <c r="AP110" s="37">
        <v>6643777</v>
      </c>
      <c r="AQ110" s="37">
        <v>0</v>
      </c>
      <c r="AR110" s="37">
        <v>4053202</v>
      </c>
      <c r="AS110" s="37">
        <v>4053202</v>
      </c>
      <c r="AT110" s="37">
        <v>517983</v>
      </c>
      <c r="AU110" s="37">
        <v>4571185</v>
      </c>
      <c r="AV110" s="45">
        <v>302053449</v>
      </c>
      <c r="AW110" s="37">
        <v>0</v>
      </c>
      <c r="AX110" s="37">
        <v>0</v>
      </c>
      <c r="AY110" s="37">
        <v>10696979</v>
      </c>
      <c r="AZ110" s="37">
        <v>1869</v>
      </c>
      <c r="BA110" s="37">
        <v>1856</v>
      </c>
      <c r="BB110" s="37">
        <v>206</v>
      </c>
      <c r="BC110" s="37">
        <v>0</v>
      </c>
      <c r="BD110" s="37">
        <v>0</v>
      </c>
      <c r="BE110" s="37">
        <v>11004911</v>
      </c>
      <c r="BF110" s="37">
        <v>0</v>
      </c>
      <c r="BG110" s="37">
        <v>0</v>
      </c>
      <c r="BH110" s="37">
        <v>0</v>
      </c>
      <c r="BI110" s="37">
        <v>0</v>
      </c>
      <c r="BJ110" s="37">
        <v>0</v>
      </c>
      <c r="BK110" s="37">
        <v>0</v>
      </c>
      <c r="BL110" s="37">
        <v>0</v>
      </c>
      <c r="BM110" s="37">
        <v>11004911</v>
      </c>
      <c r="BN110" s="37">
        <v>8324853</v>
      </c>
      <c r="BO110" s="37">
        <v>2680058</v>
      </c>
      <c r="BP110" s="37">
        <v>2680058</v>
      </c>
      <c r="BQ110" s="37">
        <v>664624</v>
      </c>
      <c r="BR110" s="37">
        <v>3344682</v>
      </c>
      <c r="BS110" s="45">
        <v>329379614</v>
      </c>
      <c r="BT110" s="37">
        <v>0</v>
      </c>
      <c r="BU110" s="37">
        <v>0</v>
      </c>
      <c r="BV110" s="37">
        <v>11004911</v>
      </c>
      <c r="BW110" s="37">
        <v>1856</v>
      </c>
      <c r="BX110" s="37">
        <v>1848</v>
      </c>
      <c r="BY110" s="37">
        <v>206</v>
      </c>
      <c r="BZ110" s="37">
        <v>0</v>
      </c>
      <c r="CA110" s="37">
        <v>0</v>
      </c>
      <c r="CB110" s="37">
        <v>11338164</v>
      </c>
      <c r="CC110" s="37">
        <v>0</v>
      </c>
      <c r="CD110" s="37">
        <v>-308</v>
      </c>
      <c r="CE110" s="37">
        <v>0</v>
      </c>
      <c r="CF110" s="37">
        <v>0</v>
      </c>
      <c r="CG110" s="37">
        <v>0</v>
      </c>
      <c r="CH110" s="37">
        <v>0</v>
      </c>
      <c r="CI110" s="37">
        <v>-308</v>
      </c>
      <c r="CJ110" s="37">
        <v>11337856</v>
      </c>
      <c r="CK110" s="37">
        <v>8665739</v>
      </c>
      <c r="CL110" s="37">
        <v>0</v>
      </c>
      <c r="CM110" s="37">
        <v>2672117</v>
      </c>
      <c r="CN110" s="37">
        <v>2672118</v>
      </c>
      <c r="CO110" s="37">
        <v>1169800</v>
      </c>
      <c r="CP110" s="37">
        <v>3841918</v>
      </c>
      <c r="CQ110" s="45">
        <v>367244110</v>
      </c>
      <c r="CR110" s="37">
        <v>0</v>
      </c>
      <c r="CS110" s="37">
        <v>1</v>
      </c>
      <c r="CT110" s="37">
        <v>11337856</v>
      </c>
      <c r="CU110" s="37">
        <v>1848</v>
      </c>
      <c r="CV110" s="37">
        <v>1855</v>
      </c>
      <c r="CW110" s="37">
        <v>208.88</v>
      </c>
      <c r="CX110" s="37">
        <v>0</v>
      </c>
      <c r="CY110" s="37">
        <v>0</v>
      </c>
      <c r="CZ110" s="37">
        <v>11768268</v>
      </c>
      <c r="DA110" s="37">
        <v>0</v>
      </c>
      <c r="DB110" s="37">
        <v>1262</v>
      </c>
      <c r="DC110" s="37">
        <v>0</v>
      </c>
      <c r="DD110" s="37">
        <v>0</v>
      </c>
      <c r="DE110" s="37">
        <v>0</v>
      </c>
      <c r="DF110" s="37">
        <v>1262</v>
      </c>
      <c r="DG110" s="37">
        <v>11769530</v>
      </c>
      <c r="DH110" s="37">
        <v>0</v>
      </c>
      <c r="DI110" s="37">
        <v>0</v>
      </c>
      <c r="DJ110" s="37">
        <v>0</v>
      </c>
      <c r="DK110" s="37">
        <v>11769530</v>
      </c>
      <c r="DL110" s="37">
        <v>8883231</v>
      </c>
      <c r="DM110" s="37">
        <v>0</v>
      </c>
      <c r="DN110" s="37">
        <v>2886299</v>
      </c>
      <c r="DO110" s="37">
        <v>2898988</v>
      </c>
      <c r="DP110" s="37">
        <v>1112182</v>
      </c>
      <c r="DQ110" s="37">
        <v>4011170</v>
      </c>
      <c r="DR110" s="45">
        <v>394091704</v>
      </c>
      <c r="DS110" s="37">
        <v>0</v>
      </c>
      <c r="DT110" s="37">
        <v>12689</v>
      </c>
      <c r="DU110" s="61">
        <v>11769530</v>
      </c>
      <c r="DV110" s="61">
        <v>1855</v>
      </c>
      <c r="DW110" s="61">
        <v>1859</v>
      </c>
      <c r="DX110" s="61">
        <v>212.43</v>
      </c>
      <c r="DY110" s="61">
        <v>0</v>
      </c>
      <c r="DZ110" s="61">
        <v>0</v>
      </c>
      <c r="EA110" s="61">
        <v>0</v>
      </c>
      <c r="EB110" s="61">
        <v>12189816</v>
      </c>
      <c r="EC110" s="61">
        <v>0</v>
      </c>
      <c r="ED110" s="61">
        <v>1067</v>
      </c>
      <c r="EE110" s="61">
        <v>0</v>
      </c>
      <c r="EF110" s="61">
        <v>0</v>
      </c>
      <c r="EG110" s="61">
        <v>0</v>
      </c>
      <c r="EH110" s="61">
        <v>1067</v>
      </c>
      <c r="EI110" s="61">
        <v>12190883</v>
      </c>
      <c r="EJ110" s="61">
        <v>0</v>
      </c>
      <c r="EK110" s="61">
        <v>0</v>
      </c>
      <c r="EL110" s="61">
        <v>0</v>
      </c>
      <c r="EM110" s="61">
        <v>12190883</v>
      </c>
      <c r="EN110" s="61">
        <v>9185139</v>
      </c>
      <c r="EO110" s="61">
        <v>0</v>
      </c>
      <c r="EP110" s="61">
        <v>3005744</v>
      </c>
      <c r="EQ110" s="61">
        <v>2210</v>
      </c>
      <c r="ER110" s="61">
        <v>3003534</v>
      </c>
      <c r="ES110" s="61">
        <v>3012990</v>
      </c>
      <c r="ET110" s="61">
        <v>1107911</v>
      </c>
      <c r="EU110" s="61">
        <v>4120901</v>
      </c>
      <c r="EV110" s="61">
        <v>442565198</v>
      </c>
      <c r="EW110" s="61">
        <v>237300</v>
      </c>
      <c r="EX110" s="61">
        <v>0</v>
      </c>
      <c r="EY110" s="61">
        <v>9456</v>
      </c>
    </row>
    <row r="111" spans="1:155" s="37" customFormat="1" x14ac:dyDescent="0.2">
      <c r="A111" s="105">
        <v>714</v>
      </c>
      <c r="B111" s="49" t="s">
        <v>141</v>
      </c>
      <c r="C111" s="37">
        <v>45047151.079999998</v>
      </c>
      <c r="D111" s="37">
        <v>6083</v>
      </c>
      <c r="E111" s="37">
        <v>6226</v>
      </c>
      <c r="F111" s="37">
        <v>236.97</v>
      </c>
      <c r="G111" s="37">
        <v>47581520.140000001</v>
      </c>
      <c r="H111" s="37">
        <v>2274248</v>
      </c>
      <c r="I111" s="37">
        <v>0</v>
      </c>
      <c r="J111" s="37">
        <v>45289560</v>
      </c>
      <c r="K111" s="37">
        <v>100475</v>
      </c>
      <c r="L111" s="37">
        <f t="shared" si="1"/>
        <v>45390035</v>
      </c>
      <c r="M111" s="47">
        <v>3500346302</v>
      </c>
      <c r="N111" s="41">
        <v>17712.140000000596</v>
      </c>
      <c r="O111" s="41">
        <v>0</v>
      </c>
      <c r="P111" s="37">
        <v>47563808</v>
      </c>
      <c r="Q111" s="37">
        <v>6226</v>
      </c>
      <c r="R111" s="37">
        <v>6368</v>
      </c>
      <c r="S111" s="37">
        <v>194.37</v>
      </c>
      <c r="T111" s="37">
        <v>127545</v>
      </c>
      <c r="U111" s="37">
        <v>50013948</v>
      </c>
      <c r="V111" s="37">
        <v>2868505</v>
      </c>
      <c r="W111" s="37">
        <v>47145443</v>
      </c>
      <c r="X111" s="37">
        <v>47145443</v>
      </c>
      <c r="Y111" s="37">
        <v>117200</v>
      </c>
      <c r="Z111" s="37">
        <v>47262643</v>
      </c>
      <c r="AA111" s="46">
        <v>3785468903</v>
      </c>
      <c r="AB111" s="37">
        <v>0</v>
      </c>
      <c r="AC111" s="37">
        <v>0</v>
      </c>
      <c r="AD111" s="37">
        <v>50013948</v>
      </c>
      <c r="AE111" s="37">
        <v>6368</v>
      </c>
      <c r="AF111" s="37">
        <v>6470</v>
      </c>
      <c r="AG111" s="37">
        <v>200</v>
      </c>
      <c r="AH111" s="37">
        <v>0</v>
      </c>
      <c r="AI111" s="37">
        <v>0</v>
      </c>
      <c r="AJ111" s="37">
        <v>0</v>
      </c>
      <c r="AK111" s="37">
        <v>0</v>
      </c>
      <c r="AL111" s="37">
        <v>0</v>
      </c>
      <c r="AM111" s="37">
        <v>0</v>
      </c>
      <c r="AN111" s="37">
        <v>0</v>
      </c>
      <c r="AO111" s="37">
        <v>52109057</v>
      </c>
      <c r="AP111" s="37">
        <v>3225370</v>
      </c>
      <c r="AQ111" s="37">
        <v>0</v>
      </c>
      <c r="AR111" s="37">
        <v>48883687</v>
      </c>
      <c r="AS111" s="37">
        <v>48883687</v>
      </c>
      <c r="AT111" s="37">
        <v>301626</v>
      </c>
      <c r="AU111" s="37">
        <v>49185313</v>
      </c>
      <c r="AV111" s="45">
        <v>4016024981</v>
      </c>
      <c r="AW111" s="37">
        <v>0</v>
      </c>
      <c r="AX111" s="37">
        <v>0</v>
      </c>
      <c r="AY111" s="37">
        <v>52109057</v>
      </c>
      <c r="AZ111" s="37">
        <v>6470</v>
      </c>
      <c r="BA111" s="37">
        <v>6563</v>
      </c>
      <c r="BB111" s="37">
        <v>206</v>
      </c>
      <c r="BC111" s="37">
        <v>0</v>
      </c>
      <c r="BD111" s="37">
        <v>0</v>
      </c>
      <c r="BE111" s="37">
        <v>54210052</v>
      </c>
      <c r="BF111" s="37">
        <v>0</v>
      </c>
      <c r="BG111" s="37">
        <v>0</v>
      </c>
      <c r="BH111" s="37">
        <v>0</v>
      </c>
      <c r="BI111" s="37">
        <v>0</v>
      </c>
      <c r="BJ111" s="37">
        <v>0</v>
      </c>
      <c r="BK111" s="37">
        <v>0</v>
      </c>
      <c r="BL111" s="37">
        <v>0</v>
      </c>
      <c r="BM111" s="37">
        <v>54210052</v>
      </c>
      <c r="BN111" s="37">
        <v>6784016</v>
      </c>
      <c r="BO111" s="37">
        <v>47426036</v>
      </c>
      <c r="BP111" s="37">
        <v>47417776</v>
      </c>
      <c r="BQ111" s="37">
        <v>1196418</v>
      </c>
      <c r="BR111" s="37">
        <v>48614194</v>
      </c>
      <c r="BS111" s="45">
        <v>4210380953</v>
      </c>
      <c r="BT111" s="37">
        <v>8260</v>
      </c>
      <c r="BU111" s="37">
        <v>0</v>
      </c>
      <c r="BV111" s="37">
        <v>54201792</v>
      </c>
      <c r="BW111" s="37">
        <v>6563</v>
      </c>
      <c r="BX111" s="37">
        <v>6608</v>
      </c>
      <c r="BY111" s="37">
        <v>206</v>
      </c>
      <c r="BZ111" s="37">
        <v>0</v>
      </c>
      <c r="CA111" s="37">
        <v>0</v>
      </c>
      <c r="CB111" s="37">
        <v>55934672</v>
      </c>
      <c r="CC111" s="37">
        <v>6195</v>
      </c>
      <c r="CD111" s="37">
        <v>0</v>
      </c>
      <c r="CE111" s="37">
        <v>0</v>
      </c>
      <c r="CF111" s="37">
        <v>0</v>
      </c>
      <c r="CG111" s="37">
        <v>0</v>
      </c>
      <c r="CH111" s="37">
        <v>0</v>
      </c>
      <c r="CI111" s="37">
        <v>0</v>
      </c>
      <c r="CJ111" s="37">
        <v>55940867</v>
      </c>
      <c r="CK111" s="37">
        <v>6894402</v>
      </c>
      <c r="CL111" s="37">
        <v>0</v>
      </c>
      <c r="CM111" s="37">
        <v>49046465</v>
      </c>
      <c r="CN111" s="37">
        <v>49046465</v>
      </c>
      <c r="CO111" s="37">
        <v>1203812</v>
      </c>
      <c r="CP111" s="37">
        <v>50250277</v>
      </c>
      <c r="CQ111" s="45">
        <v>4345547096</v>
      </c>
      <c r="CR111" s="37">
        <v>0</v>
      </c>
      <c r="CS111" s="37">
        <v>0</v>
      </c>
      <c r="CT111" s="37">
        <v>55940867</v>
      </c>
      <c r="CU111" s="37">
        <v>6608</v>
      </c>
      <c r="CV111" s="37">
        <v>6693</v>
      </c>
      <c r="CW111" s="37">
        <v>208.88</v>
      </c>
      <c r="CX111" s="37">
        <v>0</v>
      </c>
      <c r="CY111" s="37">
        <v>0</v>
      </c>
      <c r="CZ111" s="37">
        <v>58058495</v>
      </c>
      <c r="DA111" s="37">
        <v>0</v>
      </c>
      <c r="DB111" s="37">
        <v>0</v>
      </c>
      <c r="DC111" s="37">
        <v>0</v>
      </c>
      <c r="DD111" s="37">
        <v>0</v>
      </c>
      <c r="DE111" s="37">
        <v>0</v>
      </c>
      <c r="DF111" s="37">
        <v>0</v>
      </c>
      <c r="DG111" s="37">
        <v>58058495</v>
      </c>
      <c r="DH111" s="37">
        <v>0</v>
      </c>
      <c r="DI111" s="37">
        <v>0</v>
      </c>
      <c r="DJ111" s="37">
        <v>0</v>
      </c>
      <c r="DK111" s="37">
        <v>58058495</v>
      </c>
      <c r="DL111" s="37">
        <v>7064862</v>
      </c>
      <c r="DM111" s="37">
        <v>0</v>
      </c>
      <c r="DN111" s="37">
        <v>50993633</v>
      </c>
      <c r="DO111" s="37">
        <v>50984959</v>
      </c>
      <c r="DP111" s="37">
        <v>1100486</v>
      </c>
      <c r="DQ111" s="37">
        <v>52085445</v>
      </c>
      <c r="DR111" s="45">
        <v>4531035589</v>
      </c>
      <c r="DS111" s="37">
        <v>8674</v>
      </c>
      <c r="DT111" s="37">
        <v>0</v>
      </c>
      <c r="DU111" s="61">
        <v>58049821</v>
      </c>
      <c r="DV111" s="61">
        <v>6693</v>
      </c>
      <c r="DW111" s="61">
        <v>6772</v>
      </c>
      <c r="DX111" s="61">
        <v>212.43</v>
      </c>
      <c r="DY111" s="61">
        <v>0</v>
      </c>
      <c r="DZ111" s="61">
        <v>0</v>
      </c>
      <c r="EA111" s="61">
        <v>0</v>
      </c>
      <c r="EB111" s="61">
        <v>60173554</v>
      </c>
      <c r="EC111" s="61">
        <v>6506</v>
      </c>
      <c r="ED111" s="61">
        <v>47805</v>
      </c>
      <c r="EE111" s="61">
        <v>0</v>
      </c>
      <c r="EF111" s="61">
        <v>0</v>
      </c>
      <c r="EG111" s="61">
        <v>0</v>
      </c>
      <c r="EH111" s="61">
        <v>54311</v>
      </c>
      <c r="EI111" s="61">
        <v>60227865</v>
      </c>
      <c r="EJ111" s="61">
        <v>0</v>
      </c>
      <c r="EK111" s="61">
        <v>0</v>
      </c>
      <c r="EL111" s="61">
        <v>0</v>
      </c>
      <c r="EM111" s="61">
        <v>60227865</v>
      </c>
      <c r="EN111" s="61">
        <v>7174561</v>
      </c>
      <c r="EO111" s="61">
        <v>0</v>
      </c>
      <c r="EP111" s="61">
        <v>53053304</v>
      </c>
      <c r="EQ111" s="61">
        <v>1166825</v>
      </c>
      <c r="ER111" s="61">
        <v>51886479</v>
      </c>
      <c r="ES111" s="61">
        <v>51886477</v>
      </c>
      <c r="ET111" s="61">
        <v>1117240</v>
      </c>
      <c r="EU111" s="61">
        <v>53003717</v>
      </c>
      <c r="EV111" s="61">
        <v>4774307560</v>
      </c>
      <c r="EW111" s="61">
        <v>105101800</v>
      </c>
      <c r="EX111" s="61">
        <v>2</v>
      </c>
      <c r="EY111" s="61">
        <v>0</v>
      </c>
    </row>
    <row r="112" spans="1:155" s="37" customFormat="1" x14ac:dyDescent="0.2">
      <c r="A112" s="105">
        <v>1666</v>
      </c>
      <c r="B112" s="49" t="s">
        <v>142</v>
      </c>
      <c r="C112" s="37">
        <v>2880643.91</v>
      </c>
      <c r="D112" s="37">
        <v>428</v>
      </c>
      <c r="E112" s="37">
        <v>431</v>
      </c>
      <c r="F112" s="37">
        <v>215.38</v>
      </c>
      <c r="G112" s="37">
        <v>2993665.66</v>
      </c>
      <c r="H112" s="37">
        <v>1716652</v>
      </c>
      <c r="I112" s="37">
        <v>0</v>
      </c>
      <c r="J112" s="37">
        <v>1249484</v>
      </c>
      <c r="K112" s="37">
        <v>39300</v>
      </c>
      <c r="L112" s="37">
        <f t="shared" si="1"/>
        <v>1288784</v>
      </c>
      <c r="M112" s="47">
        <v>54602908</v>
      </c>
      <c r="N112" s="41">
        <v>27529.660000000149</v>
      </c>
      <c r="O112" s="41">
        <v>0</v>
      </c>
      <c r="P112" s="37">
        <v>2966136</v>
      </c>
      <c r="Q112" s="37">
        <v>431</v>
      </c>
      <c r="R112" s="37">
        <v>427</v>
      </c>
      <c r="S112" s="37">
        <v>194.37</v>
      </c>
      <c r="T112" s="37">
        <v>0</v>
      </c>
      <c r="U112" s="37">
        <v>3021606</v>
      </c>
      <c r="V112" s="37">
        <v>1796609</v>
      </c>
      <c r="W112" s="37">
        <v>1224997</v>
      </c>
      <c r="X112" s="37">
        <v>1224997</v>
      </c>
      <c r="Y112" s="37">
        <v>36000</v>
      </c>
      <c r="Z112" s="37">
        <v>1260997</v>
      </c>
      <c r="AA112" s="46">
        <v>56425955</v>
      </c>
      <c r="AB112" s="37">
        <v>0</v>
      </c>
      <c r="AC112" s="37">
        <v>0</v>
      </c>
      <c r="AD112" s="37">
        <v>3021606</v>
      </c>
      <c r="AE112" s="37">
        <v>427</v>
      </c>
      <c r="AF112" s="37">
        <v>429</v>
      </c>
      <c r="AG112" s="37">
        <v>200</v>
      </c>
      <c r="AH112" s="37">
        <v>0</v>
      </c>
      <c r="AI112" s="37">
        <v>0</v>
      </c>
      <c r="AJ112" s="37">
        <v>0</v>
      </c>
      <c r="AK112" s="37">
        <v>0</v>
      </c>
      <c r="AL112" s="37">
        <v>0</v>
      </c>
      <c r="AM112" s="37">
        <v>0</v>
      </c>
      <c r="AN112" s="37">
        <v>0</v>
      </c>
      <c r="AO112" s="37">
        <v>3121558</v>
      </c>
      <c r="AP112" s="37">
        <v>1880532</v>
      </c>
      <c r="AQ112" s="37">
        <v>0</v>
      </c>
      <c r="AR112" s="37">
        <v>1241026</v>
      </c>
      <c r="AS112" s="37">
        <v>1182172</v>
      </c>
      <c r="AT112" s="37">
        <v>28905</v>
      </c>
      <c r="AU112" s="37">
        <v>1211077</v>
      </c>
      <c r="AV112" s="45">
        <v>59571083</v>
      </c>
      <c r="AW112" s="37">
        <v>58854</v>
      </c>
      <c r="AX112" s="37">
        <v>0</v>
      </c>
      <c r="AY112" s="37">
        <v>3062704</v>
      </c>
      <c r="AZ112" s="37">
        <v>429</v>
      </c>
      <c r="BA112" s="37">
        <v>433</v>
      </c>
      <c r="BB112" s="37">
        <v>206</v>
      </c>
      <c r="BC112" s="37">
        <v>0</v>
      </c>
      <c r="BD112" s="37">
        <v>0</v>
      </c>
      <c r="BE112" s="37">
        <v>3180459</v>
      </c>
      <c r="BF112" s="37">
        <v>44141</v>
      </c>
      <c r="BG112" s="37">
        <v>0</v>
      </c>
      <c r="BH112" s="37">
        <v>0</v>
      </c>
      <c r="BI112" s="37">
        <v>0</v>
      </c>
      <c r="BJ112" s="37">
        <v>0</v>
      </c>
      <c r="BK112" s="37">
        <v>0</v>
      </c>
      <c r="BL112" s="37">
        <v>0</v>
      </c>
      <c r="BM112" s="37">
        <v>3224600</v>
      </c>
      <c r="BN112" s="37">
        <v>2318408</v>
      </c>
      <c r="BO112" s="37">
        <v>906192</v>
      </c>
      <c r="BP112" s="37">
        <v>906192</v>
      </c>
      <c r="BQ112" s="37">
        <v>45063</v>
      </c>
      <c r="BR112" s="37">
        <v>951255</v>
      </c>
      <c r="BS112" s="45">
        <v>65143169</v>
      </c>
      <c r="BT112" s="37">
        <v>0</v>
      </c>
      <c r="BU112" s="37">
        <v>0</v>
      </c>
      <c r="BV112" s="37">
        <v>3224600</v>
      </c>
      <c r="BW112" s="37">
        <v>433</v>
      </c>
      <c r="BX112" s="37">
        <v>440</v>
      </c>
      <c r="BY112" s="37">
        <v>206</v>
      </c>
      <c r="BZ112" s="37">
        <v>0</v>
      </c>
      <c r="CA112" s="37">
        <v>0</v>
      </c>
      <c r="CB112" s="37">
        <v>3367368</v>
      </c>
      <c r="CC112" s="37">
        <v>0</v>
      </c>
      <c r="CD112" s="37">
        <v>-2951</v>
      </c>
      <c r="CE112" s="37">
        <v>0</v>
      </c>
      <c r="CF112" s="37">
        <v>0</v>
      </c>
      <c r="CG112" s="37">
        <v>0</v>
      </c>
      <c r="CH112" s="37">
        <v>0</v>
      </c>
      <c r="CI112" s="37">
        <v>-2951</v>
      </c>
      <c r="CJ112" s="37">
        <v>3364417</v>
      </c>
      <c r="CK112" s="37">
        <v>2374329</v>
      </c>
      <c r="CL112" s="37">
        <v>0</v>
      </c>
      <c r="CM112" s="37">
        <v>990088</v>
      </c>
      <c r="CN112" s="37">
        <v>952616</v>
      </c>
      <c r="CO112" s="37">
        <v>94703</v>
      </c>
      <c r="CP112" s="37">
        <v>1047319</v>
      </c>
      <c r="CQ112" s="45">
        <v>70315979</v>
      </c>
      <c r="CR112" s="37">
        <v>37472</v>
      </c>
      <c r="CS112" s="37">
        <v>0</v>
      </c>
      <c r="CT112" s="37">
        <v>3326945</v>
      </c>
      <c r="CU112" s="37">
        <v>440</v>
      </c>
      <c r="CV112" s="37">
        <v>430</v>
      </c>
      <c r="CW112" s="37">
        <v>208.88</v>
      </c>
      <c r="CX112" s="37">
        <v>0</v>
      </c>
      <c r="CY112" s="37">
        <v>0</v>
      </c>
      <c r="CZ112" s="37">
        <v>3341152</v>
      </c>
      <c r="DA112" s="37">
        <v>28104</v>
      </c>
      <c r="DB112" s="37">
        <v>0</v>
      </c>
      <c r="DC112" s="37">
        <v>0</v>
      </c>
      <c r="DD112" s="37">
        <v>0</v>
      </c>
      <c r="DE112" s="37">
        <v>0</v>
      </c>
      <c r="DF112" s="37">
        <v>28104</v>
      </c>
      <c r="DG112" s="37">
        <v>3369256</v>
      </c>
      <c r="DH112" s="37">
        <v>62161</v>
      </c>
      <c r="DI112" s="37">
        <v>0</v>
      </c>
      <c r="DJ112" s="37">
        <v>62161</v>
      </c>
      <c r="DK112" s="37">
        <v>3431417</v>
      </c>
      <c r="DL112" s="37">
        <v>2455458</v>
      </c>
      <c r="DM112" s="37">
        <v>0</v>
      </c>
      <c r="DN112" s="37">
        <v>975959</v>
      </c>
      <c r="DO112" s="37">
        <v>975959</v>
      </c>
      <c r="DP112" s="37">
        <v>101692</v>
      </c>
      <c r="DQ112" s="37">
        <v>1077651</v>
      </c>
      <c r="DR112" s="45">
        <v>75984863</v>
      </c>
      <c r="DS112" s="37">
        <v>0</v>
      </c>
      <c r="DT112" s="37">
        <v>0</v>
      </c>
      <c r="DU112" s="61">
        <v>3369256</v>
      </c>
      <c r="DV112" s="61">
        <v>430</v>
      </c>
      <c r="DW112" s="61">
        <v>419</v>
      </c>
      <c r="DX112" s="61">
        <v>212.43</v>
      </c>
      <c r="DY112" s="61">
        <v>0</v>
      </c>
      <c r="DZ112" s="61">
        <v>0</v>
      </c>
      <c r="EA112" s="61">
        <v>0</v>
      </c>
      <c r="EB112" s="61">
        <v>3372074</v>
      </c>
      <c r="EC112" s="61">
        <v>0</v>
      </c>
      <c r="ED112" s="61">
        <v>-4582</v>
      </c>
      <c r="EE112" s="61">
        <v>0</v>
      </c>
      <c r="EF112" s="61">
        <v>0</v>
      </c>
      <c r="EG112" s="61">
        <v>0</v>
      </c>
      <c r="EH112" s="61">
        <v>-4582</v>
      </c>
      <c r="EI112" s="61">
        <v>3367492</v>
      </c>
      <c r="EJ112" s="61">
        <v>0</v>
      </c>
      <c r="EK112" s="61">
        <v>64383</v>
      </c>
      <c r="EL112" s="61">
        <v>64383</v>
      </c>
      <c r="EM112" s="61">
        <v>3431875</v>
      </c>
      <c r="EN112" s="61">
        <v>2503122</v>
      </c>
      <c r="EO112" s="61">
        <v>0</v>
      </c>
      <c r="EP112" s="61">
        <v>928753</v>
      </c>
      <c r="EQ112" s="61">
        <v>392</v>
      </c>
      <c r="ER112" s="61">
        <v>928361</v>
      </c>
      <c r="ES112" s="61">
        <v>960539</v>
      </c>
      <c r="ET112" s="61">
        <v>148364</v>
      </c>
      <c r="EU112" s="61">
        <v>1108903</v>
      </c>
      <c r="EV112" s="61">
        <v>87398915</v>
      </c>
      <c r="EW112" s="61">
        <v>30900</v>
      </c>
      <c r="EX112" s="61">
        <v>0</v>
      </c>
      <c r="EY112" s="61">
        <v>32178</v>
      </c>
    </row>
    <row r="113" spans="1:155" s="37" customFormat="1" x14ac:dyDescent="0.2">
      <c r="A113" s="105">
        <v>1687</v>
      </c>
      <c r="B113" s="49" t="s">
        <v>143</v>
      </c>
      <c r="C113" s="37">
        <v>1735474</v>
      </c>
      <c r="D113" s="37">
        <v>299</v>
      </c>
      <c r="E113" s="37">
        <v>301</v>
      </c>
      <c r="F113" s="37">
        <v>190</v>
      </c>
      <c r="G113" s="37">
        <v>1804272.26</v>
      </c>
      <c r="H113" s="37">
        <v>365402</v>
      </c>
      <c r="I113" s="37">
        <v>16804</v>
      </c>
      <c r="J113" s="37">
        <v>1425849</v>
      </c>
      <c r="K113" s="37">
        <v>172781</v>
      </c>
      <c r="L113" s="37">
        <f t="shared" si="1"/>
        <v>1598630</v>
      </c>
      <c r="M113" s="47">
        <v>130680317</v>
      </c>
      <c r="N113" s="41">
        <v>29825.260000000009</v>
      </c>
      <c r="O113" s="41">
        <v>0</v>
      </c>
      <c r="P113" s="37">
        <v>1791251</v>
      </c>
      <c r="Q113" s="37">
        <v>301</v>
      </c>
      <c r="R113" s="37">
        <v>305</v>
      </c>
      <c r="S113" s="37">
        <v>194.37</v>
      </c>
      <c r="T113" s="37">
        <v>15253</v>
      </c>
      <c r="U113" s="37">
        <v>1889591</v>
      </c>
      <c r="V113" s="37">
        <v>319727</v>
      </c>
      <c r="W113" s="37">
        <v>1569864</v>
      </c>
      <c r="X113" s="37">
        <v>1569864</v>
      </c>
      <c r="Y113" s="37">
        <v>174950</v>
      </c>
      <c r="Z113" s="37">
        <v>1744814</v>
      </c>
      <c r="AA113" s="46">
        <v>138850859</v>
      </c>
      <c r="AB113" s="37">
        <v>0</v>
      </c>
      <c r="AC113" s="37">
        <v>0</v>
      </c>
      <c r="AD113" s="37">
        <v>1889591</v>
      </c>
      <c r="AE113" s="37">
        <v>305</v>
      </c>
      <c r="AF113" s="37">
        <v>305</v>
      </c>
      <c r="AG113" s="37">
        <v>200</v>
      </c>
      <c r="AH113" s="37">
        <v>0</v>
      </c>
      <c r="AI113" s="37">
        <v>0</v>
      </c>
      <c r="AJ113" s="37">
        <v>0</v>
      </c>
      <c r="AK113" s="37">
        <v>0</v>
      </c>
      <c r="AL113" s="37">
        <v>187000</v>
      </c>
      <c r="AM113" s="37">
        <v>0</v>
      </c>
      <c r="AN113" s="37">
        <v>187000</v>
      </c>
      <c r="AO113" s="37">
        <v>2137591</v>
      </c>
      <c r="AP113" s="37">
        <v>363191</v>
      </c>
      <c r="AQ113" s="37">
        <v>0</v>
      </c>
      <c r="AR113" s="37">
        <v>1774400</v>
      </c>
      <c r="AS113" s="37">
        <v>1774400</v>
      </c>
      <c r="AT113" s="37">
        <v>176237</v>
      </c>
      <c r="AU113" s="37">
        <v>1950637</v>
      </c>
      <c r="AV113" s="45">
        <v>161534497</v>
      </c>
      <c r="AW113" s="37">
        <v>0</v>
      </c>
      <c r="AX113" s="37">
        <v>0</v>
      </c>
      <c r="AY113" s="37">
        <v>1950591</v>
      </c>
      <c r="AZ113" s="37">
        <v>305</v>
      </c>
      <c r="BA113" s="37">
        <v>309</v>
      </c>
      <c r="BB113" s="37">
        <v>206</v>
      </c>
      <c r="BC113" s="37">
        <v>0</v>
      </c>
      <c r="BD113" s="37">
        <v>0</v>
      </c>
      <c r="BE113" s="37">
        <v>2039826</v>
      </c>
      <c r="BF113" s="37">
        <v>0</v>
      </c>
      <c r="BG113" s="37">
        <v>0</v>
      </c>
      <c r="BH113" s="37">
        <v>0</v>
      </c>
      <c r="BI113" s="37">
        <v>0</v>
      </c>
      <c r="BJ113" s="37">
        <v>0</v>
      </c>
      <c r="BK113" s="37">
        <v>0</v>
      </c>
      <c r="BL113" s="37">
        <v>0</v>
      </c>
      <c r="BM113" s="37">
        <v>2039826</v>
      </c>
      <c r="BN113" s="37">
        <v>675892</v>
      </c>
      <c r="BO113" s="37">
        <v>1363934</v>
      </c>
      <c r="BP113" s="37">
        <v>1334469</v>
      </c>
      <c r="BQ113" s="37">
        <v>174316</v>
      </c>
      <c r="BR113" s="37">
        <v>1508785</v>
      </c>
      <c r="BS113" s="45">
        <v>181402864</v>
      </c>
      <c r="BT113" s="37">
        <v>29465</v>
      </c>
      <c r="BU113" s="37">
        <v>0</v>
      </c>
      <c r="BV113" s="37">
        <v>2010361</v>
      </c>
      <c r="BW113" s="37">
        <v>309</v>
      </c>
      <c r="BX113" s="37">
        <v>319</v>
      </c>
      <c r="BY113" s="37">
        <v>206</v>
      </c>
      <c r="BZ113" s="37">
        <v>0</v>
      </c>
      <c r="CA113" s="37">
        <v>0</v>
      </c>
      <c r="CB113" s="37">
        <v>2141134</v>
      </c>
      <c r="CC113" s="37">
        <v>22099</v>
      </c>
      <c r="CD113" s="37">
        <v>0</v>
      </c>
      <c r="CE113" s="37">
        <v>0</v>
      </c>
      <c r="CF113" s="37">
        <v>0</v>
      </c>
      <c r="CG113" s="37">
        <v>0</v>
      </c>
      <c r="CH113" s="37">
        <v>0</v>
      </c>
      <c r="CI113" s="37">
        <v>0</v>
      </c>
      <c r="CJ113" s="37">
        <v>2163233</v>
      </c>
      <c r="CK113" s="37">
        <v>758511</v>
      </c>
      <c r="CL113" s="37">
        <v>0</v>
      </c>
      <c r="CM113" s="37">
        <v>1404722</v>
      </c>
      <c r="CN113" s="37">
        <v>1404722</v>
      </c>
      <c r="CO113" s="37">
        <v>174460</v>
      </c>
      <c r="CP113" s="37">
        <v>1579182</v>
      </c>
      <c r="CQ113" s="45">
        <v>198510612</v>
      </c>
      <c r="CR113" s="37">
        <v>0</v>
      </c>
      <c r="CS113" s="37">
        <v>0</v>
      </c>
      <c r="CT113" s="37">
        <v>2163233</v>
      </c>
      <c r="CU113" s="37">
        <v>319</v>
      </c>
      <c r="CV113" s="37">
        <v>329</v>
      </c>
      <c r="CW113" s="37">
        <v>208.88</v>
      </c>
      <c r="CX113" s="37">
        <v>0</v>
      </c>
      <c r="CY113" s="37">
        <v>0</v>
      </c>
      <c r="CZ113" s="37">
        <v>2299766</v>
      </c>
      <c r="DA113" s="37">
        <v>0</v>
      </c>
      <c r="DB113" s="37">
        <v>0</v>
      </c>
      <c r="DC113" s="37">
        <v>0</v>
      </c>
      <c r="DD113" s="37">
        <v>0</v>
      </c>
      <c r="DE113" s="37">
        <v>0</v>
      </c>
      <c r="DF113" s="37">
        <v>0</v>
      </c>
      <c r="DG113" s="37">
        <v>2299766</v>
      </c>
      <c r="DH113" s="37">
        <v>0</v>
      </c>
      <c r="DI113" s="37">
        <v>0</v>
      </c>
      <c r="DJ113" s="37">
        <v>0</v>
      </c>
      <c r="DK113" s="37">
        <v>2299766</v>
      </c>
      <c r="DL113" s="37">
        <v>910501</v>
      </c>
      <c r="DM113" s="37">
        <v>0</v>
      </c>
      <c r="DN113" s="37">
        <v>1389265</v>
      </c>
      <c r="DO113" s="37">
        <v>1382275</v>
      </c>
      <c r="DP113" s="37">
        <v>169913</v>
      </c>
      <c r="DQ113" s="37">
        <v>1552188</v>
      </c>
      <c r="DR113" s="45">
        <v>209888447</v>
      </c>
      <c r="DS113" s="37">
        <v>6990</v>
      </c>
      <c r="DT113" s="37">
        <v>0</v>
      </c>
      <c r="DU113" s="61">
        <v>2292776</v>
      </c>
      <c r="DV113" s="61">
        <v>329</v>
      </c>
      <c r="DW113" s="61">
        <v>340</v>
      </c>
      <c r="DX113" s="61">
        <v>212.43</v>
      </c>
      <c r="DY113" s="61">
        <v>0</v>
      </c>
      <c r="DZ113" s="61">
        <v>0</v>
      </c>
      <c r="EA113" s="61">
        <v>0</v>
      </c>
      <c r="EB113" s="61">
        <v>2441659</v>
      </c>
      <c r="EC113" s="61">
        <v>5243</v>
      </c>
      <c r="ED113" s="61">
        <v>0</v>
      </c>
      <c r="EE113" s="61">
        <v>0</v>
      </c>
      <c r="EF113" s="61">
        <v>0</v>
      </c>
      <c r="EG113" s="61">
        <v>0</v>
      </c>
      <c r="EH113" s="61">
        <v>5243</v>
      </c>
      <c r="EI113" s="61">
        <v>2446902</v>
      </c>
      <c r="EJ113" s="61">
        <v>0</v>
      </c>
      <c r="EK113" s="61">
        <v>0</v>
      </c>
      <c r="EL113" s="61">
        <v>0</v>
      </c>
      <c r="EM113" s="61">
        <v>2446902</v>
      </c>
      <c r="EN113" s="61">
        <v>1012129</v>
      </c>
      <c r="EO113" s="61">
        <v>0</v>
      </c>
      <c r="EP113" s="61">
        <v>1434773</v>
      </c>
      <c r="EQ113" s="61">
        <v>62</v>
      </c>
      <c r="ER113" s="61">
        <v>1434711</v>
      </c>
      <c r="ES113" s="61">
        <v>1440791</v>
      </c>
      <c r="ET113" s="61">
        <v>169463</v>
      </c>
      <c r="EU113" s="61">
        <v>1610254</v>
      </c>
      <c r="EV113" s="61">
        <v>223948649</v>
      </c>
      <c r="EW113" s="61">
        <v>8600</v>
      </c>
      <c r="EX113" s="61">
        <v>0</v>
      </c>
      <c r="EY113" s="61">
        <v>6080</v>
      </c>
    </row>
    <row r="114" spans="1:155" s="37" customFormat="1" x14ac:dyDescent="0.2">
      <c r="A114" s="105">
        <v>1694</v>
      </c>
      <c r="B114" s="49" t="s">
        <v>144</v>
      </c>
      <c r="C114" s="37">
        <v>6393621</v>
      </c>
      <c r="D114" s="37">
        <v>1216</v>
      </c>
      <c r="E114" s="37">
        <v>1253</v>
      </c>
      <c r="F114" s="37">
        <v>190</v>
      </c>
      <c r="G114" s="37">
        <v>6826344</v>
      </c>
      <c r="H114" s="37">
        <v>3584108</v>
      </c>
      <c r="I114" s="37">
        <v>0</v>
      </c>
      <c r="J114" s="37">
        <v>3207711</v>
      </c>
      <c r="K114" s="37">
        <v>543820</v>
      </c>
      <c r="L114" s="37">
        <f t="shared" si="1"/>
        <v>3751531</v>
      </c>
      <c r="M114" s="47">
        <v>204459857</v>
      </c>
      <c r="N114" s="41">
        <v>34525</v>
      </c>
      <c r="O114" s="41">
        <v>0</v>
      </c>
      <c r="P114" s="37">
        <v>6791819</v>
      </c>
      <c r="Q114" s="37">
        <v>1253</v>
      </c>
      <c r="R114" s="37">
        <v>1302</v>
      </c>
      <c r="S114" s="37">
        <v>194.37</v>
      </c>
      <c r="T114" s="37">
        <v>29904</v>
      </c>
      <c r="U114" s="37">
        <v>7340400</v>
      </c>
      <c r="V114" s="37">
        <v>4251831</v>
      </c>
      <c r="W114" s="37">
        <v>3088569</v>
      </c>
      <c r="X114" s="37">
        <v>3094183</v>
      </c>
      <c r="Y114" s="37">
        <v>574338</v>
      </c>
      <c r="Z114" s="37">
        <v>3668521</v>
      </c>
      <c r="AA114" s="46">
        <v>233406642</v>
      </c>
      <c r="AB114" s="37">
        <v>0</v>
      </c>
      <c r="AC114" s="37">
        <v>5614</v>
      </c>
      <c r="AD114" s="37">
        <v>7340400</v>
      </c>
      <c r="AE114" s="37">
        <v>1302</v>
      </c>
      <c r="AF114" s="37">
        <v>1342</v>
      </c>
      <c r="AG114" s="37">
        <v>200</v>
      </c>
      <c r="AH114" s="37">
        <v>0</v>
      </c>
      <c r="AI114" s="37">
        <v>0</v>
      </c>
      <c r="AJ114" s="37">
        <v>-1070</v>
      </c>
      <c r="AK114" s="37">
        <v>0</v>
      </c>
      <c r="AL114" s="37">
        <v>0</v>
      </c>
      <c r="AM114" s="37">
        <v>0</v>
      </c>
      <c r="AN114" s="37">
        <v>-1070</v>
      </c>
      <c r="AO114" s="37">
        <v>7833244</v>
      </c>
      <c r="AP114" s="37">
        <v>4708368</v>
      </c>
      <c r="AQ114" s="37">
        <v>0</v>
      </c>
      <c r="AR114" s="37">
        <v>3124876</v>
      </c>
      <c r="AS114" s="37">
        <v>3124876</v>
      </c>
      <c r="AT114" s="37">
        <v>574338</v>
      </c>
      <c r="AU114" s="37">
        <v>3699214</v>
      </c>
      <c r="AV114" s="45">
        <v>264293989</v>
      </c>
      <c r="AW114" s="37">
        <v>0</v>
      </c>
      <c r="AX114" s="37">
        <v>0</v>
      </c>
      <c r="AY114" s="37">
        <v>7833244</v>
      </c>
      <c r="AZ114" s="37">
        <v>1342</v>
      </c>
      <c r="BA114" s="37">
        <v>1381</v>
      </c>
      <c r="BB114" s="37">
        <v>206</v>
      </c>
      <c r="BC114" s="37">
        <v>0</v>
      </c>
      <c r="BD114" s="37">
        <v>0</v>
      </c>
      <c r="BE114" s="37">
        <v>8345369</v>
      </c>
      <c r="BF114" s="37">
        <v>0</v>
      </c>
      <c r="BG114" s="37">
        <v>-8693</v>
      </c>
      <c r="BH114" s="37">
        <v>0</v>
      </c>
      <c r="BI114" s="37">
        <v>0</v>
      </c>
      <c r="BJ114" s="37">
        <v>0</v>
      </c>
      <c r="BK114" s="37">
        <v>0</v>
      </c>
      <c r="BL114" s="37">
        <v>-8693</v>
      </c>
      <c r="BM114" s="37">
        <v>8336676</v>
      </c>
      <c r="BN114" s="37">
        <v>6034784</v>
      </c>
      <c r="BO114" s="37">
        <v>2301892</v>
      </c>
      <c r="BP114" s="37">
        <v>2301892</v>
      </c>
      <c r="BQ114" s="37">
        <v>571030</v>
      </c>
      <c r="BR114" s="37">
        <v>2872922</v>
      </c>
      <c r="BS114" s="45">
        <v>290348838</v>
      </c>
      <c r="BT114" s="37">
        <v>0</v>
      </c>
      <c r="BU114" s="37">
        <v>0</v>
      </c>
      <c r="BV114" s="37">
        <v>8336676</v>
      </c>
      <c r="BW114" s="37">
        <v>1381</v>
      </c>
      <c r="BX114" s="37">
        <v>1421</v>
      </c>
      <c r="BY114" s="37">
        <v>206</v>
      </c>
      <c r="BZ114" s="37">
        <v>0</v>
      </c>
      <c r="CA114" s="37">
        <v>0</v>
      </c>
      <c r="CB114" s="37">
        <v>8870877</v>
      </c>
      <c r="CC114" s="37">
        <v>0</v>
      </c>
      <c r="CD114" s="37">
        <v>30379</v>
      </c>
      <c r="CE114" s="37">
        <v>0</v>
      </c>
      <c r="CF114" s="37">
        <v>0</v>
      </c>
      <c r="CG114" s="37">
        <v>0</v>
      </c>
      <c r="CH114" s="37">
        <v>0</v>
      </c>
      <c r="CI114" s="37">
        <v>30379</v>
      </c>
      <c r="CJ114" s="37">
        <v>8901256</v>
      </c>
      <c r="CK114" s="37">
        <v>6421155</v>
      </c>
      <c r="CL114" s="37">
        <v>0</v>
      </c>
      <c r="CM114" s="37">
        <v>2480101</v>
      </c>
      <c r="CN114" s="37">
        <v>2480101</v>
      </c>
      <c r="CO114" s="37">
        <v>568420</v>
      </c>
      <c r="CP114" s="37">
        <v>3048521</v>
      </c>
      <c r="CQ114" s="45">
        <v>315810590</v>
      </c>
      <c r="CR114" s="37">
        <v>0</v>
      </c>
      <c r="CS114" s="37">
        <v>0</v>
      </c>
      <c r="CT114" s="37">
        <v>8901256</v>
      </c>
      <c r="CU114" s="37">
        <v>1421</v>
      </c>
      <c r="CV114" s="37">
        <v>1465</v>
      </c>
      <c r="CW114" s="37">
        <v>208.88</v>
      </c>
      <c r="CX114" s="37">
        <v>0</v>
      </c>
      <c r="CY114" s="37">
        <v>0</v>
      </c>
      <c r="CZ114" s="37">
        <v>9482886</v>
      </c>
      <c r="DA114" s="37">
        <v>0</v>
      </c>
      <c r="DB114" s="37">
        <v>-877</v>
      </c>
      <c r="DC114" s="37">
        <v>0</v>
      </c>
      <c r="DD114" s="37">
        <v>0</v>
      </c>
      <c r="DE114" s="37">
        <v>0</v>
      </c>
      <c r="DF114" s="37">
        <v>-877</v>
      </c>
      <c r="DG114" s="37">
        <v>9482009</v>
      </c>
      <c r="DH114" s="37">
        <v>0</v>
      </c>
      <c r="DI114" s="37">
        <v>0</v>
      </c>
      <c r="DJ114" s="37">
        <v>0</v>
      </c>
      <c r="DK114" s="37">
        <v>9482009</v>
      </c>
      <c r="DL114" s="37">
        <v>6777495</v>
      </c>
      <c r="DM114" s="37">
        <v>0</v>
      </c>
      <c r="DN114" s="37">
        <v>2704514</v>
      </c>
      <c r="DO114" s="37">
        <v>2704514</v>
      </c>
      <c r="DP114" s="37">
        <v>489139</v>
      </c>
      <c r="DQ114" s="37">
        <v>3193653</v>
      </c>
      <c r="DR114" s="45">
        <v>339904676</v>
      </c>
      <c r="DS114" s="37">
        <v>0</v>
      </c>
      <c r="DT114" s="37">
        <v>0</v>
      </c>
      <c r="DU114" s="61">
        <v>9482009</v>
      </c>
      <c r="DV114" s="61">
        <v>1465</v>
      </c>
      <c r="DW114" s="61">
        <v>1480</v>
      </c>
      <c r="DX114" s="61">
        <v>212.43</v>
      </c>
      <c r="DY114" s="61">
        <v>0</v>
      </c>
      <c r="DZ114" s="61">
        <v>0</v>
      </c>
      <c r="EA114" s="61">
        <v>0</v>
      </c>
      <c r="EB114" s="61">
        <v>9893489</v>
      </c>
      <c r="EC114" s="61">
        <v>0</v>
      </c>
      <c r="ED114" s="61">
        <v>0</v>
      </c>
      <c r="EE114" s="61">
        <v>0</v>
      </c>
      <c r="EF114" s="61">
        <v>0</v>
      </c>
      <c r="EG114" s="61">
        <v>0</v>
      </c>
      <c r="EH114" s="61">
        <v>0</v>
      </c>
      <c r="EI114" s="61">
        <v>9893489</v>
      </c>
      <c r="EJ114" s="61">
        <v>0</v>
      </c>
      <c r="EK114" s="61">
        <v>0</v>
      </c>
      <c r="EL114" s="61">
        <v>0</v>
      </c>
      <c r="EM114" s="61">
        <v>9893489</v>
      </c>
      <c r="EN114" s="61">
        <v>7282930</v>
      </c>
      <c r="EO114" s="61">
        <v>0</v>
      </c>
      <c r="EP114" s="61">
        <v>2610559</v>
      </c>
      <c r="EQ114" s="61">
        <v>6482</v>
      </c>
      <c r="ER114" s="61">
        <v>2604077</v>
      </c>
      <c r="ES114" s="61">
        <v>2604077</v>
      </c>
      <c r="ET114" s="61">
        <v>491783</v>
      </c>
      <c r="EU114" s="61">
        <v>3095860</v>
      </c>
      <c r="EV114" s="61">
        <v>361214760</v>
      </c>
      <c r="EW114" s="61">
        <v>756300</v>
      </c>
      <c r="EX114" s="61">
        <v>0</v>
      </c>
      <c r="EY114" s="61">
        <v>0</v>
      </c>
    </row>
    <row r="115" spans="1:155" s="37" customFormat="1" x14ac:dyDescent="0.2">
      <c r="A115" s="105">
        <v>1729</v>
      </c>
      <c r="B115" s="49" t="s">
        <v>145</v>
      </c>
      <c r="C115" s="37">
        <v>4550878.4800000004</v>
      </c>
      <c r="D115" s="37">
        <v>736</v>
      </c>
      <c r="E115" s="37">
        <v>744</v>
      </c>
      <c r="F115" s="37">
        <v>197.86</v>
      </c>
      <c r="G115" s="37">
        <v>4747553.28</v>
      </c>
      <c r="H115" s="37">
        <v>3175748</v>
      </c>
      <c r="I115" s="37">
        <v>0</v>
      </c>
      <c r="J115" s="37">
        <v>1570225</v>
      </c>
      <c r="K115" s="37">
        <v>415375</v>
      </c>
      <c r="L115" s="37">
        <f t="shared" si="1"/>
        <v>1985600</v>
      </c>
      <c r="M115" s="47">
        <v>75865189</v>
      </c>
      <c r="N115" s="41">
        <v>1580.2800000002608</v>
      </c>
      <c r="O115" s="41">
        <v>0</v>
      </c>
      <c r="P115" s="37">
        <v>4745973</v>
      </c>
      <c r="Q115" s="37">
        <v>744</v>
      </c>
      <c r="R115" s="37">
        <v>757</v>
      </c>
      <c r="S115" s="37">
        <v>194.37</v>
      </c>
      <c r="T115" s="37">
        <v>0</v>
      </c>
      <c r="U115" s="37">
        <v>4976041</v>
      </c>
      <c r="V115" s="37">
        <v>3536759</v>
      </c>
      <c r="W115" s="37">
        <v>1439282</v>
      </c>
      <c r="X115" s="37">
        <v>1432242</v>
      </c>
      <c r="Y115" s="37">
        <v>364700</v>
      </c>
      <c r="Z115" s="37">
        <v>1796942</v>
      </c>
      <c r="AA115" s="46">
        <v>79716153</v>
      </c>
      <c r="AB115" s="37">
        <v>7040</v>
      </c>
      <c r="AC115" s="37">
        <v>0</v>
      </c>
      <c r="AD115" s="37">
        <v>4969001</v>
      </c>
      <c r="AE115" s="37">
        <v>757</v>
      </c>
      <c r="AF115" s="37">
        <v>777</v>
      </c>
      <c r="AG115" s="37">
        <v>200</v>
      </c>
      <c r="AH115" s="37">
        <v>0</v>
      </c>
      <c r="AI115" s="37">
        <v>5280</v>
      </c>
      <c r="AJ115" s="37">
        <v>0</v>
      </c>
      <c r="AK115" s="37">
        <v>0</v>
      </c>
      <c r="AL115" s="37">
        <v>0</v>
      </c>
      <c r="AM115" s="37">
        <v>0</v>
      </c>
      <c r="AN115" s="37">
        <v>0</v>
      </c>
      <c r="AO115" s="37">
        <v>5260962</v>
      </c>
      <c r="AP115" s="37">
        <v>3899222</v>
      </c>
      <c r="AQ115" s="37">
        <v>0</v>
      </c>
      <c r="AR115" s="37">
        <v>1361740</v>
      </c>
      <c r="AS115" s="37">
        <v>1361740</v>
      </c>
      <c r="AT115" s="37">
        <v>390000</v>
      </c>
      <c r="AU115" s="37">
        <v>1751740</v>
      </c>
      <c r="AV115" s="45">
        <v>89356238</v>
      </c>
      <c r="AW115" s="37">
        <v>0</v>
      </c>
      <c r="AX115" s="37">
        <v>0</v>
      </c>
      <c r="AY115" s="37">
        <v>5260962</v>
      </c>
      <c r="AZ115" s="37">
        <v>777</v>
      </c>
      <c r="BA115" s="37">
        <v>795</v>
      </c>
      <c r="BB115" s="37">
        <v>206</v>
      </c>
      <c r="BC115" s="37">
        <v>0</v>
      </c>
      <c r="BD115" s="37">
        <v>0</v>
      </c>
      <c r="BE115" s="37">
        <v>5546604</v>
      </c>
      <c r="BF115" s="37">
        <v>0</v>
      </c>
      <c r="BG115" s="37">
        <v>0</v>
      </c>
      <c r="BH115" s="37">
        <v>0</v>
      </c>
      <c r="BI115" s="37">
        <v>0</v>
      </c>
      <c r="BJ115" s="37">
        <v>0</v>
      </c>
      <c r="BK115" s="37">
        <v>0</v>
      </c>
      <c r="BL115" s="37">
        <v>0</v>
      </c>
      <c r="BM115" s="37">
        <v>5546604</v>
      </c>
      <c r="BN115" s="37">
        <v>4428115</v>
      </c>
      <c r="BO115" s="37">
        <v>1118489</v>
      </c>
      <c r="BP115" s="37">
        <v>1118489</v>
      </c>
      <c r="BQ115" s="37">
        <v>418000</v>
      </c>
      <c r="BR115" s="37">
        <v>1536489</v>
      </c>
      <c r="BS115" s="45">
        <v>98925000</v>
      </c>
      <c r="BT115" s="37">
        <v>0</v>
      </c>
      <c r="BU115" s="37">
        <v>0</v>
      </c>
      <c r="BV115" s="37">
        <v>5546604</v>
      </c>
      <c r="BW115" s="37">
        <v>795</v>
      </c>
      <c r="BX115" s="37">
        <v>814</v>
      </c>
      <c r="BY115" s="37">
        <v>206</v>
      </c>
      <c r="BZ115" s="37">
        <v>0</v>
      </c>
      <c r="CA115" s="37">
        <v>0</v>
      </c>
      <c r="CB115" s="37">
        <v>5846848</v>
      </c>
      <c r="CC115" s="37">
        <v>0</v>
      </c>
      <c r="CD115" s="37">
        <v>0</v>
      </c>
      <c r="CE115" s="37">
        <v>0</v>
      </c>
      <c r="CF115" s="37">
        <v>0</v>
      </c>
      <c r="CG115" s="37">
        <v>0</v>
      </c>
      <c r="CH115" s="37">
        <v>0</v>
      </c>
      <c r="CI115" s="37">
        <v>0</v>
      </c>
      <c r="CJ115" s="37">
        <v>5846848</v>
      </c>
      <c r="CK115" s="37">
        <v>4638130</v>
      </c>
      <c r="CL115" s="37">
        <v>0</v>
      </c>
      <c r="CM115" s="37">
        <v>1208718</v>
      </c>
      <c r="CN115" s="37">
        <v>1208718</v>
      </c>
      <c r="CO115" s="37">
        <v>436000</v>
      </c>
      <c r="CP115" s="37">
        <v>1644718</v>
      </c>
      <c r="CQ115" s="45">
        <v>114457948</v>
      </c>
      <c r="CR115" s="37">
        <v>0</v>
      </c>
      <c r="CS115" s="37">
        <v>0</v>
      </c>
      <c r="CT115" s="37">
        <v>5846848</v>
      </c>
      <c r="CU115" s="37">
        <v>814</v>
      </c>
      <c r="CV115" s="37">
        <v>826</v>
      </c>
      <c r="CW115" s="37">
        <v>208.88</v>
      </c>
      <c r="CX115" s="37">
        <v>0</v>
      </c>
      <c r="CY115" s="37">
        <v>0</v>
      </c>
      <c r="CZ115" s="37">
        <v>6105577</v>
      </c>
      <c r="DA115" s="37">
        <v>0</v>
      </c>
      <c r="DB115" s="37">
        <v>0</v>
      </c>
      <c r="DC115" s="37">
        <v>0</v>
      </c>
      <c r="DD115" s="37">
        <v>0</v>
      </c>
      <c r="DE115" s="37">
        <v>0</v>
      </c>
      <c r="DF115" s="37">
        <v>0</v>
      </c>
      <c r="DG115" s="37">
        <v>6105577</v>
      </c>
      <c r="DH115" s="37">
        <v>0</v>
      </c>
      <c r="DI115" s="37">
        <v>0</v>
      </c>
      <c r="DJ115" s="37">
        <v>0</v>
      </c>
      <c r="DK115" s="37">
        <v>6105577</v>
      </c>
      <c r="DL115" s="37">
        <v>4820120</v>
      </c>
      <c r="DM115" s="37">
        <v>0</v>
      </c>
      <c r="DN115" s="37">
        <v>1285457</v>
      </c>
      <c r="DO115" s="37">
        <v>1285457</v>
      </c>
      <c r="DP115" s="37">
        <v>424087</v>
      </c>
      <c r="DQ115" s="37">
        <v>1709544</v>
      </c>
      <c r="DR115" s="45">
        <v>124358561</v>
      </c>
      <c r="DS115" s="37">
        <v>0</v>
      </c>
      <c r="DT115" s="37">
        <v>0</v>
      </c>
      <c r="DU115" s="61">
        <v>6105577</v>
      </c>
      <c r="DV115" s="61">
        <v>826</v>
      </c>
      <c r="DW115" s="61">
        <v>836</v>
      </c>
      <c r="DX115" s="61">
        <v>212.43</v>
      </c>
      <c r="DY115" s="61">
        <v>0</v>
      </c>
      <c r="DZ115" s="61">
        <v>0</v>
      </c>
      <c r="EA115" s="61">
        <v>0</v>
      </c>
      <c r="EB115" s="61">
        <v>6357086</v>
      </c>
      <c r="EC115" s="61">
        <v>0</v>
      </c>
      <c r="ED115" s="61">
        <v>0</v>
      </c>
      <c r="EE115" s="61">
        <v>0</v>
      </c>
      <c r="EF115" s="61">
        <v>0</v>
      </c>
      <c r="EG115" s="61">
        <v>0</v>
      </c>
      <c r="EH115" s="61">
        <v>0</v>
      </c>
      <c r="EI115" s="61">
        <v>6357086</v>
      </c>
      <c r="EJ115" s="61">
        <v>0</v>
      </c>
      <c r="EK115" s="61">
        <v>0</v>
      </c>
      <c r="EL115" s="61">
        <v>0</v>
      </c>
      <c r="EM115" s="61">
        <v>6357086</v>
      </c>
      <c r="EN115" s="61">
        <v>5024283</v>
      </c>
      <c r="EO115" s="61">
        <v>0</v>
      </c>
      <c r="EP115" s="61">
        <v>1332803</v>
      </c>
      <c r="EQ115" s="61">
        <v>713</v>
      </c>
      <c r="ER115" s="61">
        <v>1332090</v>
      </c>
      <c r="ES115" s="61">
        <v>1332212</v>
      </c>
      <c r="ET115" s="61">
        <v>455050</v>
      </c>
      <c r="EU115" s="61">
        <v>1787262</v>
      </c>
      <c r="EV115" s="61">
        <v>136157347</v>
      </c>
      <c r="EW115" s="61">
        <v>54300</v>
      </c>
      <c r="EX115" s="61">
        <v>0</v>
      </c>
      <c r="EY115" s="61">
        <v>122</v>
      </c>
    </row>
    <row r="116" spans="1:155" s="37" customFormat="1" x14ac:dyDescent="0.2">
      <c r="A116" s="105">
        <v>1736</v>
      </c>
      <c r="B116" s="49" t="s">
        <v>146</v>
      </c>
      <c r="C116" s="37">
        <v>1969308</v>
      </c>
      <c r="D116" s="37">
        <v>323</v>
      </c>
      <c r="E116" s="37">
        <v>333</v>
      </c>
      <c r="F116" s="37">
        <v>195.1</v>
      </c>
      <c r="G116" s="37">
        <v>2095245.99</v>
      </c>
      <c r="H116" s="37">
        <v>1090151</v>
      </c>
      <c r="I116" s="37">
        <v>0</v>
      </c>
      <c r="J116" s="37">
        <v>1005000.76</v>
      </c>
      <c r="K116" s="37">
        <v>199206.24</v>
      </c>
      <c r="L116" s="37">
        <f t="shared" si="1"/>
        <v>1204207</v>
      </c>
      <c r="M116" s="47">
        <v>50604082</v>
      </c>
      <c r="N116" s="41">
        <v>94.229999999981374</v>
      </c>
      <c r="O116" s="41">
        <v>0</v>
      </c>
      <c r="P116" s="37">
        <v>2095152</v>
      </c>
      <c r="Q116" s="37">
        <v>333</v>
      </c>
      <c r="R116" s="37">
        <v>343</v>
      </c>
      <c r="S116" s="37">
        <v>194.37</v>
      </c>
      <c r="T116" s="37">
        <v>0</v>
      </c>
      <c r="U116" s="37">
        <v>2224739</v>
      </c>
      <c r="V116" s="37">
        <v>1329270</v>
      </c>
      <c r="W116" s="37">
        <v>895469</v>
      </c>
      <c r="X116" s="37">
        <v>895469</v>
      </c>
      <c r="Y116" s="37">
        <v>194088.22</v>
      </c>
      <c r="Z116" s="37">
        <v>1089557.22</v>
      </c>
      <c r="AA116" s="46">
        <v>55937633</v>
      </c>
      <c r="AB116" s="37">
        <v>0</v>
      </c>
      <c r="AC116" s="37">
        <v>0</v>
      </c>
      <c r="AD116" s="37">
        <v>2224739</v>
      </c>
      <c r="AE116" s="37">
        <v>343</v>
      </c>
      <c r="AF116" s="37">
        <v>362</v>
      </c>
      <c r="AG116" s="37">
        <v>200</v>
      </c>
      <c r="AH116" s="37">
        <v>0</v>
      </c>
      <c r="AI116" s="37">
        <v>0</v>
      </c>
      <c r="AJ116" s="37">
        <v>0</v>
      </c>
      <c r="AK116" s="37">
        <v>0</v>
      </c>
      <c r="AL116" s="37">
        <v>0</v>
      </c>
      <c r="AM116" s="37">
        <v>0</v>
      </c>
      <c r="AN116" s="37">
        <v>0</v>
      </c>
      <c r="AO116" s="37">
        <v>2420375</v>
      </c>
      <c r="AP116" s="37">
        <v>1425645</v>
      </c>
      <c r="AQ116" s="37">
        <v>0</v>
      </c>
      <c r="AR116" s="37">
        <v>994730</v>
      </c>
      <c r="AS116" s="37">
        <v>994730.3</v>
      </c>
      <c r="AT116" s="37">
        <v>193717.7</v>
      </c>
      <c r="AU116" s="37">
        <v>1188448</v>
      </c>
      <c r="AV116" s="45">
        <v>62559709</v>
      </c>
      <c r="AW116" s="37">
        <v>0</v>
      </c>
      <c r="AX116" s="37">
        <v>0</v>
      </c>
      <c r="AY116" s="37">
        <v>2420375</v>
      </c>
      <c r="AZ116" s="37">
        <v>362</v>
      </c>
      <c r="BA116" s="37">
        <v>376</v>
      </c>
      <c r="BB116" s="37">
        <v>206</v>
      </c>
      <c r="BC116" s="37">
        <v>0</v>
      </c>
      <c r="BD116" s="37">
        <v>0</v>
      </c>
      <c r="BE116" s="37">
        <v>2591437</v>
      </c>
      <c r="BF116" s="37">
        <v>0</v>
      </c>
      <c r="BG116" s="37">
        <v>0</v>
      </c>
      <c r="BH116" s="37">
        <v>0</v>
      </c>
      <c r="BI116" s="37">
        <v>0</v>
      </c>
      <c r="BJ116" s="37">
        <v>0</v>
      </c>
      <c r="BK116" s="37">
        <v>0</v>
      </c>
      <c r="BL116" s="37">
        <v>0</v>
      </c>
      <c r="BM116" s="37">
        <v>2591437</v>
      </c>
      <c r="BN116" s="37">
        <v>1872519</v>
      </c>
      <c r="BO116" s="37">
        <v>718918</v>
      </c>
      <c r="BP116" s="37">
        <v>718918</v>
      </c>
      <c r="BQ116" s="37">
        <v>188402</v>
      </c>
      <c r="BR116" s="37">
        <v>907320</v>
      </c>
      <c r="BS116" s="45">
        <v>69343005</v>
      </c>
      <c r="BT116" s="37">
        <v>0</v>
      </c>
      <c r="BU116" s="37">
        <v>0</v>
      </c>
      <c r="BV116" s="37">
        <v>2591437</v>
      </c>
      <c r="BW116" s="37">
        <v>376</v>
      </c>
      <c r="BX116" s="37">
        <v>390</v>
      </c>
      <c r="BY116" s="37">
        <v>206</v>
      </c>
      <c r="BZ116" s="37">
        <v>0</v>
      </c>
      <c r="CA116" s="37">
        <v>0</v>
      </c>
      <c r="CB116" s="37">
        <v>2768267</v>
      </c>
      <c r="CC116" s="37">
        <v>0</v>
      </c>
      <c r="CD116" s="37">
        <v>15249</v>
      </c>
      <c r="CE116" s="37">
        <v>0</v>
      </c>
      <c r="CF116" s="37">
        <v>0</v>
      </c>
      <c r="CG116" s="37">
        <v>0</v>
      </c>
      <c r="CH116" s="37">
        <v>0</v>
      </c>
      <c r="CI116" s="37">
        <v>15249</v>
      </c>
      <c r="CJ116" s="37">
        <v>2783516</v>
      </c>
      <c r="CK116" s="37">
        <v>1941472</v>
      </c>
      <c r="CL116" s="37">
        <v>0</v>
      </c>
      <c r="CM116" s="37">
        <v>842044</v>
      </c>
      <c r="CN116" s="37">
        <v>842044</v>
      </c>
      <c r="CO116" s="37">
        <v>196805.25</v>
      </c>
      <c r="CP116" s="37">
        <v>1038849.25</v>
      </c>
      <c r="CQ116" s="45">
        <v>75382623</v>
      </c>
      <c r="CR116" s="37">
        <v>0</v>
      </c>
      <c r="CS116" s="37">
        <v>0</v>
      </c>
      <c r="CT116" s="37">
        <v>2783516</v>
      </c>
      <c r="CU116" s="37">
        <v>390</v>
      </c>
      <c r="CV116" s="37">
        <v>396</v>
      </c>
      <c r="CW116" s="37">
        <v>208.88</v>
      </c>
      <c r="CX116" s="37">
        <v>0</v>
      </c>
      <c r="CY116" s="37">
        <v>0</v>
      </c>
      <c r="CZ116" s="37">
        <v>2909056</v>
      </c>
      <c r="DA116" s="37">
        <v>0</v>
      </c>
      <c r="DB116" s="37">
        <v>0</v>
      </c>
      <c r="DC116" s="37">
        <v>0</v>
      </c>
      <c r="DD116" s="37">
        <v>0</v>
      </c>
      <c r="DE116" s="37">
        <v>0</v>
      </c>
      <c r="DF116" s="37">
        <v>0</v>
      </c>
      <c r="DG116" s="37">
        <v>2909056</v>
      </c>
      <c r="DH116" s="37">
        <v>0</v>
      </c>
      <c r="DI116" s="37">
        <v>0</v>
      </c>
      <c r="DJ116" s="37">
        <v>0</v>
      </c>
      <c r="DK116" s="37">
        <v>2909056</v>
      </c>
      <c r="DL116" s="37">
        <v>2062580</v>
      </c>
      <c r="DM116" s="37">
        <v>0</v>
      </c>
      <c r="DN116" s="37">
        <v>846476</v>
      </c>
      <c r="DO116" s="37">
        <v>846474</v>
      </c>
      <c r="DP116" s="37">
        <v>423802.34</v>
      </c>
      <c r="DQ116" s="37">
        <v>1270276.3400000001</v>
      </c>
      <c r="DR116" s="45">
        <v>85779609</v>
      </c>
      <c r="DS116" s="37">
        <v>2</v>
      </c>
      <c r="DT116" s="37">
        <v>0</v>
      </c>
      <c r="DU116" s="61">
        <v>2909054</v>
      </c>
      <c r="DV116" s="61">
        <v>396</v>
      </c>
      <c r="DW116" s="61">
        <v>408</v>
      </c>
      <c r="DX116" s="61">
        <v>212.43</v>
      </c>
      <c r="DY116" s="61">
        <v>0</v>
      </c>
      <c r="DZ116" s="61">
        <v>0</v>
      </c>
      <c r="EA116" s="61">
        <v>0</v>
      </c>
      <c r="EB116" s="61">
        <v>3083880</v>
      </c>
      <c r="EC116" s="61">
        <v>2</v>
      </c>
      <c r="ED116" s="61">
        <v>0</v>
      </c>
      <c r="EE116" s="61">
        <v>0</v>
      </c>
      <c r="EF116" s="61">
        <v>0</v>
      </c>
      <c r="EG116" s="61">
        <v>0</v>
      </c>
      <c r="EH116" s="61">
        <v>2</v>
      </c>
      <c r="EI116" s="61">
        <v>3083882</v>
      </c>
      <c r="EJ116" s="61">
        <v>0</v>
      </c>
      <c r="EK116" s="61">
        <v>0</v>
      </c>
      <c r="EL116" s="61">
        <v>0</v>
      </c>
      <c r="EM116" s="61">
        <v>3083882</v>
      </c>
      <c r="EN116" s="61">
        <v>2151820</v>
      </c>
      <c r="EO116" s="61">
        <v>0</v>
      </c>
      <c r="EP116" s="61">
        <v>932062</v>
      </c>
      <c r="EQ116" s="61">
        <v>2791</v>
      </c>
      <c r="ER116" s="61">
        <v>929271</v>
      </c>
      <c r="ES116" s="61">
        <v>936826</v>
      </c>
      <c r="ET116" s="61">
        <v>474888.92</v>
      </c>
      <c r="EU116" s="61">
        <v>1411714.92</v>
      </c>
      <c r="EV116" s="61">
        <v>95080239</v>
      </c>
      <c r="EW116" s="61">
        <v>188000</v>
      </c>
      <c r="EX116" s="61">
        <v>0</v>
      </c>
      <c r="EY116" s="61">
        <v>7555</v>
      </c>
    </row>
    <row r="117" spans="1:155" s="37" customFormat="1" x14ac:dyDescent="0.2">
      <c r="A117" s="105">
        <v>1813</v>
      </c>
      <c r="B117" s="49" t="s">
        <v>147</v>
      </c>
      <c r="C117" s="37">
        <v>4441747</v>
      </c>
      <c r="D117" s="37">
        <v>965</v>
      </c>
      <c r="E117" s="37">
        <v>964</v>
      </c>
      <c r="F117" s="37">
        <v>190</v>
      </c>
      <c r="G117" s="37">
        <v>4620452</v>
      </c>
      <c r="H117" s="37">
        <v>2952809</v>
      </c>
      <c r="I117" s="37">
        <v>58400</v>
      </c>
      <c r="J117" s="37">
        <v>1710543</v>
      </c>
      <c r="K117" s="37">
        <v>57085</v>
      </c>
      <c r="L117" s="37">
        <f t="shared" si="1"/>
        <v>1767628</v>
      </c>
      <c r="M117" s="47">
        <v>110060042</v>
      </c>
      <c r="N117" s="41">
        <v>15500</v>
      </c>
      <c r="O117" s="41">
        <v>0</v>
      </c>
      <c r="P117" s="37">
        <v>4663352</v>
      </c>
      <c r="Q117" s="37">
        <v>964</v>
      </c>
      <c r="R117" s="37">
        <v>953</v>
      </c>
      <c r="S117" s="37">
        <v>194.37</v>
      </c>
      <c r="T117" s="37">
        <v>0</v>
      </c>
      <c r="U117" s="37">
        <v>4795372</v>
      </c>
      <c r="V117" s="37">
        <v>3249711</v>
      </c>
      <c r="W117" s="37">
        <v>1545661</v>
      </c>
      <c r="X117" s="37">
        <v>1545661</v>
      </c>
      <c r="Y117" s="37">
        <v>53590</v>
      </c>
      <c r="Z117" s="37">
        <v>1599251</v>
      </c>
      <c r="AA117" s="46">
        <v>113234796</v>
      </c>
      <c r="AB117" s="37">
        <v>0</v>
      </c>
      <c r="AC117" s="37">
        <v>0</v>
      </c>
      <c r="AD117" s="37">
        <v>4795372</v>
      </c>
      <c r="AE117" s="37">
        <v>953</v>
      </c>
      <c r="AF117" s="37">
        <v>948</v>
      </c>
      <c r="AG117" s="37">
        <v>200</v>
      </c>
      <c r="AH117" s="37">
        <v>68.13</v>
      </c>
      <c r="AI117" s="37">
        <v>0</v>
      </c>
      <c r="AJ117" s="37">
        <v>5400</v>
      </c>
      <c r="AK117" s="37">
        <v>0</v>
      </c>
      <c r="AL117" s="37">
        <v>0</v>
      </c>
      <c r="AM117" s="37">
        <v>0</v>
      </c>
      <c r="AN117" s="37">
        <v>5400</v>
      </c>
      <c r="AO117" s="37">
        <v>5029800</v>
      </c>
      <c r="AP117" s="37">
        <v>3375472</v>
      </c>
      <c r="AQ117" s="37">
        <v>0</v>
      </c>
      <c r="AR117" s="37">
        <v>1654328</v>
      </c>
      <c r="AS117" s="37">
        <v>1351351</v>
      </c>
      <c r="AT117" s="37">
        <v>46600</v>
      </c>
      <c r="AU117" s="37">
        <v>1397951</v>
      </c>
      <c r="AV117" s="45">
        <v>117989456</v>
      </c>
      <c r="AW117" s="37">
        <v>302977</v>
      </c>
      <c r="AX117" s="37">
        <v>0</v>
      </c>
      <c r="AY117" s="37">
        <v>4726823</v>
      </c>
      <c r="AZ117" s="37">
        <v>948</v>
      </c>
      <c r="BA117" s="37">
        <v>947</v>
      </c>
      <c r="BB117" s="37">
        <v>206</v>
      </c>
      <c r="BC117" s="37">
        <v>407.9</v>
      </c>
      <c r="BD117" s="37">
        <v>386281</v>
      </c>
      <c r="BE117" s="37">
        <v>5303200</v>
      </c>
      <c r="BF117" s="37">
        <v>227233</v>
      </c>
      <c r="BG117" s="37">
        <v>0</v>
      </c>
      <c r="BH117" s="37">
        <v>0</v>
      </c>
      <c r="BI117" s="37">
        <v>0</v>
      </c>
      <c r="BJ117" s="37">
        <v>0</v>
      </c>
      <c r="BK117" s="37">
        <v>0</v>
      </c>
      <c r="BL117" s="37">
        <v>0</v>
      </c>
      <c r="BM117" s="37">
        <v>5530433</v>
      </c>
      <c r="BN117" s="37">
        <v>3957599</v>
      </c>
      <c r="BO117" s="37">
        <v>1572834</v>
      </c>
      <c r="BP117" s="37">
        <v>1572834</v>
      </c>
      <c r="BQ117" s="37">
        <v>0</v>
      </c>
      <c r="BR117" s="37">
        <v>1572834</v>
      </c>
      <c r="BS117" s="45">
        <v>121531083</v>
      </c>
      <c r="BT117" s="37">
        <v>0</v>
      </c>
      <c r="BU117" s="37">
        <v>0</v>
      </c>
      <c r="BV117" s="37">
        <v>5530433</v>
      </c>
      <c r="BW117" s="37">
        <v>947</v>
      </c>
      <c r="BX117" s="37">
        <v>941</v>
      </c>
      <c r="BY117" s="37">
        <v>206</v>
      </c>
      <c r="BZ117" s="37">
        <v>0</v>
      </c>
      <c r="CA117" s="37">
        <v>0</v>
      </c>
      <c r="CB117" s="37">
        <v>5689239</v>
      </c>
      <c r="CC117" s="37">
        <v>0</v>
      </c>
      <c r="CD117" s="37">
        <v>0</v>
      </c>
      <c r="CE117" s="37">
        <v>0</v>
      </c>
      <c r="CF117" s="37">
        <v>0</v>
      </c>
      <c r="CG117" s="37">
        <v>0</v>
      </c>
      <c r="CH117" s="37">
        <v>0</v>
      </c>
      <c r="CI117" s="37">
        <v>0</v>
      </c>
      <c r="CJ117" s="37">
        <v>5689239</v>
      </c>
      <c r="CK117" s="37">
        <v>4665412</v>
      </c>
      <c r="CL117" s="37">
        <v>0</v>
      </c>
      <c r="CM117" s="37">
        <v>1023827</v>
      </c>
      <c r="CN117" s="37">
        <v>1023827</v>
      </c>
      <c r="CO117" s="37">
        <v>95000</v>
      </c>
      <c r="CP117" s="37">
        <v>1118827</v>
      </c>
      <c r="CQ117" s="45">
        <v>129129964</v>
      </c>
      <c r="CR117" s="37">
        <v>0</v>
      </c>
      <c r="CS117" s="37">
        <v>0</v>
      </c>
      <c r="CT117" s="37">
        <v>5689239</v>
      </c>
      <c r="CU117" s="37">
        <v>941</v>
      </c>
      <c r="CV117" s="37">
        <v>914</v>
      </c>
      <c r="CW117" s="37">
        <v>208.88</v>
      </c>
      <c r="CX117" s="37">
        <v>0</v>
      </c>
      <c r="CY117" s="37">
        <v>0</v>
      </c>
      <c r="CZ117" s="37">
        <v>5716915</v>
      </c>
      <c r="DA117" s="37">
        <v>0</v>
      </c>
      <c r="DB117" s="37">
        <v>0</v>
      </c>
      <c r="DC117" s="37">
        <v>0</v>
      </c>
      <c r="DD117" s="37">
        <v>0</v>
      </c>
      <c r="DE117" s="37">
        <v>0</v>
      </c>
      <c r="DF117" s="37">
        <v>0</v>
      </c>
      <c r="DG117" s="37">
        <v>5716915</v>
      </c>
      <c r="DH117" s="37">
        <v>125097</v>
      </c>
      <c r="DI117" s="37">
        <v>0</v>
      </c>
      <c r="DJ117" s="37">
        <v>125097</v>
      </c>
      <c r="DK117" s="37">
        <v>5842012</v>
      </c>
      <c r="DL117" s="37">
        <v>4688792</v>
      </c>
      <c r="DM117" s="37">
        <v>0</v>
      </c>
      <c r="DN117" s="37">
        <v>1153220</v>
      </c>
      <c r="DO117" s="37">
        <v>1023827</v>
      </c>
      <c r="DP117" s="37">
        <v>121990</v>
      </c>
      <c r="DQ117" s="37">
        <v>1145817</v>
      </c>
      <c r="DR117" s="45">
        <v>135716145</v>
      </c>
      <c r="DS117" s="37">
        <v>129393</v>
      </c>
      <c r="DT117" s="37">
        <v>0</v>
      </c>
      <c r="DU117" s="61">
        <v>5712619</v>
      </c>
      <c r="DV117" s="61">
        <v>914</v>
      </c>
      <c r="DW117" s="61">
        <v>874</v>
      </c>
      <c r="DX117" s="61">
        <v>212.43</v>
      </c>
      <c r="DY117" s="61">
        <v>0</v>
      </c>
      <c r="DZ117" s="61">
        <v>0</v>
      </c>
      <c r="EA117" s="61">
        <v>0</v>
      </c>
      <c r="EB117" s="61">
        <v>5648277</v>
      </c>
      <c r="EC117" s="61">
        <v>3222</v>
      </c>
      <c r="ED117" s="61">
        <v>0</v>
      </c>
      <c r="EE117" s="61">
        <v>0</v>
      </c>
      <c r="EF117" s="61">
        <v>0</v>
      </c>
      <c r="EG117" s="61">
        <v>0</v>
      </c>
      <c r="EH117" s="61">
        <v>3222</v>
      </c>
      <c r="EI117" s="61">
        <v>5651499</v>
      </c>
      <c r="EJ117" s="61">
        <v>0</v>
      </c>
      <c r="EK117" s="61">
        <v>193877</v>
      </c>
      <c r="EL117" s="61">
        <v>193877</v>
      </c>
      <c r="EM117" s="61">
        <v>5845376</v>
      </c>
      <c r="EN117" s="61">
        <v>4617737</v>
      </c>
      <c r="EO117" s="61">
        <v>0</v>
      </c>
      <c r="EP117" s="61">
        <v>1227639</v>
      </c>
      <c r="EQ117" s="61">
        <v>4217</v>
      </c>
      <c r="ER117" s="61">
        <v>1223422</v>
      </c>
      <c r="ES117" s="61">
        <v>974011</v>
      </c>
      <c r="ET117" s="61">
        <v>209627</v>
      </c>
      <c r="EU117" s="61">
        <v>1183638</v>
      </c>
      <c r="EV117" s="61">
        <v>144652411</v>
      </c>
      <c r="EW117" s="61">
        <v>515300</v>
      </c>
      <c r="EX117" s="61">
        <v>249411</v>
      </c>
      <c r="EY117" s="61">
        <v>0</v>
      </c>
    </row>
    <row r="118" spans="1:155" s="37" customFormat="1" x14ac:dyDescent="0.2">
      <c r="A118" s="105">
        <v>5757</v>
      </c>
      <c r="B118" s="49" t="s">
        <v>148</v>
      </c>
      <c r="C118" s="37">
        <v>4814707.29</v>
      </c>
      <c r="D118" s="37">
        <v>699</v>
      </c>
      <c r="E118" s="37">
        <v>711</v>
      </c>
      <c r="F118" s="37">
        <v>220.42</v>
      </c>
      <c r="G118" s="37">
        <v>5054079.51</v>
      </c>
      <c r="H118" s="37">
        <v>3255234</v>
      </c>
      <c r="I118" s="37">
        <v>0</v>
      </c>
      <c r="J118" s="37">
        <v>1687169</v>
      </c>
      <c r="K118" s="37">
        <v>0</v>
      </c>
      <c r="L118" s="37">
        <f t="shared" si="1"/>
        <v>1687169</v>
      </c>
      <c r="M118" s="47">
        <v>65294823</v>
      </c>
      <c r="N118" s="41">
        <v>111676.50999999978</v>
      </c>
      <c r="O118" s="41">
        <v>0</v>
      </c>
      <c r="P118" s="37">
        <v>4942403</v>
      </c>
      <c r="Q118" s="37">
        <v>711</v>
      </c>
      <c r="R118" s="37">
        <v>726</v>
      </c>
      <c r="S118" s="37">
        <v>194.37</v>
      </c>
      <c r="T118" s="37">
        <v>0</v>
      </c>
      <c r="U118" s="37">
        <v>5187785</v>
      </c>
      <c r="V118" s="37">
        <v>3627446</v>
      </c>
      <c r="W118" s="37">
        <v>1560339</v>
      </c>
      <c r="X118" s="37">
        <v>1560339</v>
      </c>
      <c r="Y118" s="37">
        <v>0</v>
      </c>
      <c r="Z118" s="37">
        <v>1560339</v>
      </c>
      <c r="AA118" s="46">
        <v>68336242</v>
      </c>
      <c r="AB118" s="37">
        <v>0</v>
      </c>
      <c r="AC118" s="37">
        <v>0</v>
      </c>
      <c r="AD118" s="37">
        <v>5187785</v>
      </c>
      <c r="AE118" s="37">
        <v>726</v>
      </c>
      <c r="AF118" s="37">
        <v>721</v>
      </c>
      <c r="AG118" s="37">
        <v>200</v>
      </c>
      <c r="AH118" s="37">
        <v>0</v>
      </c>
      <c r="AI118" s="37">
        <v>0</v>
      </c>
      <c r="AJ118" s="37">
        <v>0</v>
      </c>
      <c r="AK118" s="37">
        <v>0</v>
      </c>
      <c r="AL118" s="37">
        <v>0</v>
      </c>
      <c r="AM118" s="37">
        <v>0</v>
      </c>
      <c r="AN118" s="37">
        <v>0</v>
      </c>
      <c r="AO118" s="37">
        <v>5296257</v>
      </c>
      <c r="AP118" s="37">
        <v>3786524</v>
      </c>
      <c r="AQ118" s="37">
        <v>0</v>
      </c>
      <c r="AR118" s="37">
        <v>1509733</v>
      </c>
      <c r="AS118" s="37">
        <v>1264062.3</v>
      </c>
      <c r="AT118" s="37">
        <v>34.97</v>
      </c>
      <c r="AU118" s="37">
        <v>1264097.27</v>
      </c>
      <c r="AV118" s="45">
        <v>71763419</v>
      </c>
      <c r="AW118" s="37">
        <v>245671</v>
      </c>
      <c r="AX118" s="37">
        <v>0</v>
      </c>
      <c r="AY118" s="37">
        <v>5050586</v>
      </c>
      <c r="AZ118" s="37">
        <v>721</v>
      </c>
      <c r="BA118" s="37">
        <v>716</v>
      </c>
      <c r="BB118" s="37">
        <v>206</v>
      </c>
      <c r="BC118" s="37">
        <v>0</v>
      </c>
      <c r="BD118" s="37">
        <v>0</v>
      </c>
      <c r="BE118" s="37">
        <v>5163055</v>
      </c>
      <c r="BF118" s="37">
        <v>184253</v>
      </c>
      <c r="BG118" s="37">
        <v>0</v>
      </c>
      <c r="BH118" s="37">
        <v>0</v>
      </c>
      <c r="BI118" s="37">
        <v>0</v>
      </c>
      <c r="BJ118" s="37">
        <v>0</v>
      </c>
      <c r="BK118" s="37">
        <v>0</v>
      </c>
      <c r="BL118" s="37">
        <v>0</v>
      </c>
      <c r="BM118" s="37">
        <v>5347308</v>
      </c>
      <c r="BN118" s="37">
        <v>4125791</v>
      </c>
      <c r="BO118" s="37">
        <v>1221517</v>
      </c>
      <c r="BP118" s="37">
        <v>1221517</v>
      </c>
      <c r="BQ118" s="37">
        <v>0</v>
      </c>
      <c r="BR118" s="37">
        <v>1221517</v>
      </c>
      <c r="BS118" s="45">
        <v>75441245</v>
      </c>
      <c r="BT118" s="37">
        <v>0</v>
      </c>
      <c r="BU118" s="37">
        <v>0</v>
      </c>
      <c r="BV118" s="37">
        <v>5347308</v>
      </c>
      <c r="BW118" s="37">
        <v>716</v>
      </c>
      <c r="BX118" s="37">
        <v>705</v>
      </c>
      <c r="BY118" s="37">
        <v>206</v>
      </c>
      <c r="BZ118" s="37">
        <v>0</v>
      </c>
      <c r="CA118" s="37">
        <v>0</v>
      </c>
      <c r="CB118" s="37">
        <v>5410389</v>
      </c>
      <c r="CC118" s="37">
        <v>0</v>
      </c>
      <c r="CD118" s="37">
        <v>0</v>
      </c>
      <c r="CE118" s="37">
        <v>0</v>
      </c>
      <c r="CF118" s="37">
        <v>0</v>
      </c>
      <c r="CG118" s="37">
        <v>0</v>
      </c>
      <c r="CH118" s="37">
        <v>0</v>
      </c>
      <c r="CI118" s="37">
        <v>0</v>
      </c>
      <c r="CJ118" s="37">
        <v>5410389</v>
      </c>
      <c r="CK118" s="37">
        <v>4341190</v>
      </c>
      <c r="CL118" s="37">
        <v>0</v>
      </c>
      <c r="CM118" s="37">
        <v>1069199</v>
      </c>
      <c r="CN118" s="37">
        <v>1069199</v>
      </c>
      <c r="CO118" s="37">
        <v>185736</v>
      </c>
      <c r="CP118" s="37">
        <v>1254935</v>
      </c>
      <c r="CQ118" s="45">
        <v>81770426</v>
      </c>
      <c r="CR118" s="37">
        <v>0</v>
      </c>
      <c r="CS118" s="37">
        <v>0</v>
      </c>
      <c r="CT118" s="37">
        <v>5410389</v>
      </c>
      <c r="CU118" s="37">
        <v>705</v>
      </c>
      <c r="CV118" s="37">
        <v>703</v>
      </c>
      <c r="CW118" s="37">
        <v>208.88</v>
      </c>
      <c r="CX118" s="37">
        <v>0</v>
      </c>
      <c r="CY118" s="37">
        <v>0</v>
      </c>
      <c r="CZ118" s="37">
        <v>5541883</v>
      </c>
      <c r="DA118" s="37">
        <v>0</v>
      </c>
      <c r="DB118" s="37">
        <v>-8497</v>
      </c>
      <c r="DC118" s="37">
        <v>0</v>
      </c>
      <c r="DD118" s="37">
        <v>0</v>
      </c>
      <c r="DE118" s="37">
        <v>0</v>
      </c>
      <c r="DF118" s="37">
        <v>-8497</v>
      </c>
      <c r="DG118" s="37">
        <v>5533386</v>
      </c>
      <c r="DH118" s="37">
        <v>15766</v>
      </c>
      <c r="DI118" s="37">
        <v>0</v>
      </c>
      <c r="DJ118" s="37">
        <v>15766</v>
      </c>
      <c r="DK118" s="37">
        <v>5549152</v>
      </c>
      <c r="DL118" s="37">
        <v>4423368</v>
      </c>
      <c r="DM118" s="37">
        <v>0</v>
      </c>
      <c r="DN118" s="37">
        <v>1125784</v>
      </c>
      <c r="DO118" s="37">
        <v>1125784</v>
      </c>
      <c r="DP118" s="37">
        <v>435248</v>
      </c>
      <c r="DQ118" s="37">
        <v>1561032</v>
      </c>
      <c r="DR118" s="45">
        <v>98753749</v>
      </c>
      <c r="DS118" s="37">
        <v>0</v>
      </c>
      <c r="DT118" s="37">
        <v>0</v>
      </c>
      <c r="DU118" s="61">
        <v>5533386</v>
      </c>
      <c r="DV118" s="61">
        <v>703</v>
      </c>
      <c r="DW118" s="61">
        <v>688</v>
      </c>
      <c r="DX118" s="61">
        <v>212.43</v>
      </c>
      <c r="DY118" s="61">
        <v>0</v>
      </c>
      <c r="DZ118" s="61">
        <v>0</v>
      </c>
      <c r="EA118" s="61">
        <v>0</v>
      </c>
      <c r="EB118" s="61">
        <v>5561469</v>
      </c>
      <c r="EC118" s="61">
        <v>0</v>
      </c>
      <c r="ED118" s="61">
        <v>0</v>
      </c>
      <c r="EE118" s="61">
        <v>0</v>
      </c>
      <c r="EF118" s="61">
        <v>0</v>
      </c>
      <c r="EG118" s="61">
        <v>0</v>
      </c>
      <c r="EH118" s="61">
        <v>0</v>
      </c>
      <c r="EI118" s="61">
        <v>5561469</v>
      </c>
      <c r="EJ118" s="61">
        <v>0</v>
      </c>
      <c r="EK118" s="61">
        <v>88919</v>
      </c>
      <c r="EL118" s="61">
        <v>88919</v>
      </c>
      <c r="EM118" s="61">
        <v>5650388</v>
      </c>
      <c r="EN118" s="61">
        <v>4460005</v>
      </c>
      <c r="EO118" s="61">
        <v>0</v>
      </c>
      <c r="EP118" s="61">
        <v>1190383</v>
      </c>
      <c r="EQ118" s="61">
        <v>654</v>
      </c>
      <c r="ER118" s="61">
        <v>1189729</v>
      </c>
      <c r="ES118" s="61">
        <v>1189728</v>
      </c>
      <c r="ET118" s="61">
        <v>572245</v>
      </c>
      <c r="EU118" s="61">
        <v>1761973</v>
      </c>
      <c r="EV118" s="61">
        <v>111293495</v>
      </c>
      <c r="EW118" s="61">
        <v>41300</v>
      </c>
      <c r="EX118" s="61">
        <v>1</v>
      </c>
      <c r="EY118" s="61">
        <v>0</v>
      </c>
    </row>
    <row r="119" spans="1:155" s="37" customFormat="1" x14ac:dyDescent="0.2">
      <c r="A119" s="105">
        <v>1855</v>
      </c>
      <c r="B119" s="49" t="s">
        <v>149</v>
      </c>
      <c r="C119" s="37">
        <v>4510062</v>
      </c>
      <c r="D119" s="37">
        <v>885</v>
      </c>
      <c r="E119" s="37">
        <v>905</v>
      </c>
      <c r="F119" s="37">
        <v>190</v>
      </c>
      <c r="G119" s="37">
        <v>4783938.5999999996</v>
      </c>
      <c r="H119" s="37">
        <v>2097194</v>
      </c>
      <c r="I119" s="37">
        <v>0</v>
      </c>
      <c r="J119" s="37">
        <v>2686636</v>
      </c>
      <c r="K119" s="37">
        <v>162000</v>
      </c>
      <c r="L119" s="37">
        <f t="shared" si="1"/>
        <v>2848636</v>
      </c>
      <c r="M119" s="47">
        <v>164037384</v>
      </c>
      <c r="N119" s="41">
        <v>108.59999999962747</v>
      </c>
      <c r="O119" s="41">
        <v>0</v>
      </c>
      <c r="P119" s="37">
        <v>4783830</v>
      </c>
      <c r="Q119" s="37">
        <v>905</v>
      </c>
      <c r="R119" s="37">
        <v>920</v>
      </c>
      <c r="S119" s="37">
        <v>194.37</v>
      </c>
      <c r="T119" s="37">
        <v>0</v>
      </c>
      <c r="U119" s="37">
        <v>5041940</v>
      </c>
      <c r="V119" s="37">
        <v>2484928</v>
      </c>
      <c r="W119" s="37">
        <v>2557012</v>
      </c>
      <c r="X119" s="37">
        <v>2557012</v>
      </c>
      <c r="Y119" s="37">
        <v>70800</v>
      </c>
      <c r="Z119" s="37">
        <v>2627812</v>
      </c>
      <c r="AA119" s="46">
        <v>167692700</v>
      </c>
      <c r="AB119" s="37">
        <v>0</v>
      </c>
      <c r="AC119" s="37">
        <v>0</v>
      </c>
      <c r="AD119" s="37">
        <v>5041940</v>
      </c>
      <c r="AE119" s="37">
        <v>920</v>
      </c>
      <c r="AF119" s="37">
        <v>920</v>
      </c>
      <c r="AG119" s="37">
        <v>200</v>
      </c>
      <c r="AH119" s="37">
        <v>0</v>
      </c>
      <c r="AI119" s="37">
        <v>0</v>
      </c>
      <c r="AJ119" s="37">
        <v>24767</v>
      </c>
      <c r="AK119" s="37">
        <v>0</v>
      </c>
      <c r="AL119" s="37">
        <v>0</v>
      </c>
      <c r="AM119" s="37">
        <v>12706</v>
      </c>
      <c r="AN119" s="37">
        <v>37473</v>
      </c>
      <c r="AO119" s="37">
        <v>5263413</v>
      </c>
      <c r="AP119" s="37">
        <v>2839542</v>
      </c>
      <c r="AQ119" s="37">
        <v>0</v>
      </c>
      <c r="AR119" s="37">
        <v>2423871</v>
      </c>
      <c r="AS119" s="37">
        <v>2423871</v>
      </c>
      <c r="AT119" s="37">
        <v>72451</v>
      </c>
      <c r="AU119" s="37">
        <v>2496322</v>
      </c>
      <c r="AV119" s="45">
        <v>178616200</v>
      </c>
      <c r="AW119" s="37">
        <v>0</v>
      </c>
      <c r="AX119" s="37">
        <v>0</v>
      </c>
      <c r="AY119" s="37">
        <v>5263413</v>
      </c>
      <c r="AZ119" s="37">
        <v>920</v>
      </c>
      <c r="BA119" s="37">
        <v>917</v>
      </c>
      <c r="BB119" s="37">
        <v>206</v>
      </c>
      <c r="BC119" s="37">
        <v>0</v>
      </c>
      <c r="BD119" s="37">
        <v>0</v>
      </c>
      <c r="BE119" s="37">
        <v>5435151</v>
      </c>
      <c r="BF119" s="37">
        <v>0</v>
      </c>
      <c r="BG119" s="37">
        <v>0</v>
      </c>
      <c r="BH119" s="37">
        <v>0</v>
      </c>
      <c r="BI119" s="37">
        <v>0</v>
      </c>
      <c r="BJ119" s="37">
        <v>0</v>
      </c>
      <c r="BK119" s="37">
        <v>8918</v>
      </c>
      <c r="BL119" s="37">
        <v>8918</v>
      </c>
      <c r="BM119" s="37">
        <v>5444069</v>
      </c>
      <c r="BN119" s="37">
        <v>3710393</v>
      </c>
      <c r="BO119" s="37">
        <v>1733676</v>
      </c>
      <c r="BP119" s="37">
        <v>1733676</v>
      </c>
      <c r="BQ119" s="37">
        <v>76707</v>
      </c>
      <c r="BR119" s="37">
        <v>1810383</v>
      </c>
      <c r="BS119" s="45">
        <v>194152000</v>
      </c>
      <c r="BT119" s="37">
        <v>0</v>
      </c>
      <c r="BU119" s="37">
        <v>0</v>
      </c>
      <c r="BV119" s="37">
        <v>5444069</v>
      </c>
      <c r="BW119" s="37">
        <v>917</v>
      </c>
      <c r="BX119" s="37">
        <v>915</v>
      </c>
      <c r="BY119" s="37">
        <v>206</v>
      </c>
      <c r="BZ119" s="37">
        <v>0</v>
      </c>
      <c r="CA119" s="37">
        <v>0</v>
      </c>
      <c r="CB119" s="37">
        <v>5620689</v>
      </c>
      <c r="CC119" s="37">
        <v>0</v>
      </c>
      <c r="CD119" s="37">
        <v>34300</v>
      </c>
      <c r="CE119" s="37">
        <v>0</v>
      </c>
      <c r="CF119" s="37">
        <v>0</v>
      </c>
      <c r="CG119" s="37">
        <v>0</v>
      </c>
      <c r="CH119" s="37">
        <v>0</v>
      </c>
      <c r="CI119" s="37">
        <v>34300</v>
      </c>
      <c r="CJ119" s="37">
        <v>5654989</v>
      </c>
      <c r="CK119" s="37">
        <v>3846451</v>
      </c>
      <c r="CL119" s="37">
        <v>0</v>
      </c>
      <c r="CM119" s="37">
        <v>1808538</v>
      </c>
      <c r="CN119" s="37">
        <v>1808538</v>
      </c>
      <c r="CO119" s="37">
        <v>311605</v>
      </c>
      <c r="CP119" s="37">
        <v>2120143</v>
      </c>
      <c r="CQ119" s="45">
        <v>206219700</v>
      </c>
      <c r="CR119" s="37">
        <v>0</v>
      </c>
      <c r="CS119" s="37">
        <v>0</v>
      </c>
      <c r="CT119" s="37">
        <v>5654989</v>
      </c>
      <c r="CU119" s="37">
        <v>915</v>
      </c>
      <c r="CV119" s="37">
        <v>918</v>
      </c>
      <c r="CW119" s="37">
        <v>208.88</v>
      </c>
      <c r="CX119" s="37">
        <v>0</v>
      </c>
      <c r="CY119" s="37">
        <v>0</v>
      </c>
      <c r="CZ119" s="37">
        <v>5865286</v>
      </c>
      <c r="DA119" s="37">
        <v>0</v>
      </c>
      <c r="DB119" s="37">
        <v>0</v>
      </c>
      <c r="DC119" s="37">
        <v>0</v>
      </c>
      <c r="DD119" s="37">
        <v>0</v>
      </c>
      <c r="DE119" s="37">
        <v>0</v>
      </c>
      <c r="DF119" s="37">
        <v>0</v>
      </c>
      <c r="DG119" s="37">
        <v>5865286</v>
      </c>
      <c r="DH119" s="37">
        <v>0</v>
      </c>
      <c r="DI119" s="37">
        <v>0</v>
      </c>
      <c r="DJ119" s="37">
        <v>0</v>
      </c>
      <c r="DK119" s="37">
        <v>5865286</v>
      </c>
      <c r="DL119" s="37">
        <v>3816042</v>
      </c>
      <c r="DM119" s="37">
        <v>0</v>
      </c>
      <c r="DN119" s="37">
        <v>2049244</v>
      </c>
      <c r="DO119" s="37">
        <v>2049244</v>
      </c>
      <c r="DP119" s="37">
        <v>352060</v>
      </c>
      <c r="DQ119" s="37">
        <v>2401304</v>
      </c>
      <c r="DR119" s="45">
        <v>230139300</v>
      </c>
      <c r="DS119" s="37">
        <v>0</v>
      </c>
      <c r="DT119" s="37">
        <v>0</v>
      </c>
      <c r="DU119" s="61">
        <v>5865286</v>
      </c>
      <c r="DV119" s="61">
        <v>918</v>
      </c>
      <c r="DW119" s="61">
        <v>900</v>
      </c>
      <c r="DX119" s="61">
        <v>212.43</v>
      </c>
      <c r="DY119" s="61">
        <v>0</v>
      </c>
      <c r="DZ119" s="61">
        <v>0</v>
      </c>
      <c r="EA119" s="61">
        <v>0</v>
      </c>
      <c r="EB119" s="61">
        <v>5941467</v>
      </c>
      <c r="EC119" s="61">
        <v>0</v>
      </c>
      <c r="ED119" s="61">
        <v>2345</v>
      </c>
      <c r="EE119" s="61">
        <v>0</v>
      </c>
      <c r="EF119" s="61">
        <v>0</v>
      </c>
      <c r="EG119" s="61">
        <v>0</v>
      </c>
      <c r="EH119" s="61">
        <v>2345</v>
      </c>
      <c r="EI119" s="61">
        <v>5943812</v>
      </c>
      <c r="EJ119" s="61">
        <v>0</v>
      </c>
      <c r="EK119" s="61">
        <v>92423</v>
      </c>
      <c r="EL119" s="61">
        <v>92423</v>
      </c>
      <c r="EM119" s="61">
        <v>6036235</v>
      </c>
      <c r="EN119" s="61">
        <v>4117533</v>
      </c>
      <c r="EO119" s="61">
        <v>0</v>
      </c>
      <c r="EP119" s="61">
        <v>1918702</v>
      </c>
      <c r="EQ119" s="61">
        <v>1506</v>
      </c>
      <c r="ER119" s="61">
        <v>1917196</v>
      </c>
      <c r="ES119" s="61">
        <v>1917196</v>
      </c>
      <c r="ET119" s="61">
        <v>447492</v>
      </c>
      <c r="EU119" s="61">
        <v>2364688</v>
      </c>
      <c r="EV119" s="61">
        <v>284169800</v>
      </c>
      <c r="EW119" s="61">
        <v>181000</v>
      </c>
      <c r="EX119" s="61">
        <v>0</v>
      </c>
      <c r="EY119" s="61">
        <v>0</v>
      </c>
    </row>
    <row r="120" spans="1:155" s="37" customFormat="1" x14ac:dyDescent="0.2">
      <c r="A120" s="105">
        <v>1862</v>
      </c>
      <c r="B120" s="49" t="s">
        <v>150</v>
      </c>
      <c r="C120" s="37">
        <v>34388273</v>
      </c>
      <c r="D120" s="37">
        <v>6923</v>
      </c>
      <c r="E120" s="37">
        <v>7105</v>
      </c>
      <c r="F120" s="37">
        <v>190</v>
      </c>
      <c r="G120" s="37">
        <v>36642261.25</v>
      </c>
      <c r="H120" s="37">
        <v>14979022</v>
      </c>
      <c r="I120" s="37">
        <v>1644315</v>
      </c>
      <c r="J120" s="37">
        <v>22646269</v>
      </c>
      <c r="K120" s="37">
        <v>1525000</v>
      </c>
      <c r="L120" s="37">
        <f t="shared" si="1"/>
        <v>24171269</v>
      </c>
      <c r="M120" s="47">
        <v>1384782738</v>
      </c>
      <c r="N120" s="41">
        <v>661285.25</v>
      </c>
      <c r="O120" s="41">
        <v>0</v>
      </c>
      <c r="P120" s="37">
        <v>37625291</v>
      </c>
      <c r="Q120" s="37">
        <v>7105</v>
      </c>
      <c r="R120" s="37">
        <v>7203</v>
      </c>
      <c r="S120" s="37">
        <v>194.37</v>
      </c>
      <c r="T120" s="37">
        <v>40322</v>
      </c>
      <c r="U120" s="37">
        <v>39584648</v>
      </c>
      <c r="V120" s="37">
        <v>17707922</v>
      </c>
      <c r="W120" s="37">
        <v>21876726</v>
      </c>
      <c r="X120" s="37">
        <v>21876726</v>
      </c>
      <c r="Y120" s="37">
        <v>1479006</v>
      </c>
      <c r="Z120" s="37">
        <v>23355732</v>
      </c>
      <c r="AA120" s="46">
        <v>1549156704</v>
      </c>
      <c r="AB120" s="37">
        <v>0</v>
      </c>
      <c r="AC120" s="37">
        <v>0</v>
      </c>
      <c r="AD120" s="37">
        <v>39584648</v>
      </c>
      <c r="AE120" s="37">
        <v>7203</v>
      </c>
      <c r="AF120" s="37">
        <v>7210</v>
      </c>
      <c r="AG120" s="37">
        <v>200</v>
      </c>
      <c r="AH120" s="37">
        <v>0</v>
      </c>
      <c r="AI120" s="37">
        <v>0</v>
      </c>
      <c r="AJ120" s="37">
        <v>-6537</v>
      </c>
      <c r="AK120" s="37">
        <v>0</v>
      </c>
      <c r="AL120" s="37">
        <v>0</v>
      </c>
      <c r="AM120" s="37">
        <v>0</v>
      </c>
      <c r="AN120" s="37">
        <v>-6537</v>
      </c>
      <c r="AO120" s="37">
        <v>41058595</v>
      </c>
      <c r="AP120" s="37">
        <v>18923121</v>
      </c>
      <c r="AQ120" s="37">
        <v>0</v>
      </c>
      <c r="AR120" s="37">
        <v>22135474</v>
      </c>
      <c r="AS120" s="37">
        <v>22152561</v>
      </c>
      <c r="AT120" s="37">
        <v>1520000</v>
      </c>
      <c r="AU120" s="37">
        <v>23672561</v>
      </c>
      <c r="AV120" s="45">
        <v>1686168288</v>
      </c>
      <c r="AW120" s="37">
        <v>0</v>
      </c>
      <c r="AX120" s="37">
        <v>17087</v>
      </c>
      <c r="AY120" s="37">
        <v>41058595</v>
      </c>
      <c r="AZ120" s="37">
        <v>7210</v>
      </c>
      <c r="BA120" s="37">
        <v>7204</v>
      </c>
      <c r="BB120" s="37">
        <v>206</v>
      </c>
      <c r="BC120" s="37">
        <v>0</v>
      </c>
      <c r="BD120" s="37">
        <v>0</v>
      </c>
      <c r="BE120" s="37">
        <v>42508427</v>
      </c>
      <c r="BF120" s="37">
        <v>0</v>
      </c>
      <c r="BG120" s="37">
        <v>-5832</v>
      </c>
      <c r="BH120" s="37">
        <v>0</v>
      </c>
      <c r="BI120" s="37">
        <v>0</v>
      </c>
      <c r="BJ120" s="37">
        <v>0</v>
      </c>
      <c r="BK120" s="37">
        <v>0</v>
      </c>
      <c r="BL120" s="37">
        <v>-5832</v>
      </c>
      <c r="BM120" s="37">
        <v>42502595</v>
      </c>
      <c r="BN120" s="37">
        <v>26819777</v>
      </c>
      <c r="BO120" s="37">
        <v>15682818</v>
      </c>
      <c r="BP120" s="37">
        <v>15682818</v>
      </c>
      <c r="BQ120" s="37">
        <v>4203505</v>
      </c>
      <c r="BR120" s="37">
        <v>19886323</v>
      </c>
      <c r="BS120" s="45">
        <v>1826686546</v>
      </c>
      <c r="BT120" s="37">
        <v>0</v>
      </c>
      <c r="BU120" s="37">
        <v>0</v>
      </c>
      <c r="BV120" s="37">
        <v>42502595</v>
      </c>
      <c r="BW120" s="37">
        <v>7204</v>
      </c>
      <c r="BX120" s="37">
        <v>7168</v>
      </c>
      <c r="BY120" s="37">
        <v>206</v>
      </c>
      <c r="BZ120" s="37">
        <v>0</v>
      </c>
      <c r="CA120" s="37">
        <v>0</v>
      </c>
      <c r="CB120" s="37">
        <v>43766804</v>
      </c>
      <c r="CC120" s="37">
        <v>0</v>
      </c>
      <c r="CD120" s="37">
        <v>-81724</v>
      </c>
      <c r="CE120" s="37">
        <v>0</v>
      </c>
      <c r="CF120" s="37">
        <v>0</v>
      </c>
      <c r="CG120" s="37">
        <v>0</v>
      </c>
      <c r="CH120" s="37">
        <v>0</v>
      </c>
      <c r="CI120" s="37">
        <v>-81724</v>
      </c>
      <c r="CJ120" s="37">
        <v>43685080</v>
      </c>
      <c r="CK120" s="37">
        <v>28514323</v>
      </c>
      <c r="CL120" s="37">
        <v>0</v>
      </c>
      <c r="CM120" s="37">
        <v>15170757</v>
      </c>
      <c r="CN120" s="37">
        <v>15170758</v>
      </c>
      <c r="CO120" s="37">
        <v>840092</v>
      </c>
      <c r="CP120" s="37">
        <v>16010850</v>
      </c>
      <c r="CQ120" s="45">
        <v>1929038498</v>
      </c>
      <c r="CR120" s="37">
        <v>0</v>
      </c>
      <c r="CS120" s="37">
        <v>1</v>
      </c>
      <c r="CT120" s="37">
        <v>43685080</v>
      </c>
      <c r="CU120" s="37">
        <v>7168</v>
      </c>
      <c r="CV120" s="37">
        <v>7127</v>
      </c>
      <c r="CW120" s="37">
        <v>208.88</v>
      </c>
      <c r="CX120" s="37">
        <v>0</v>
      </c>
      <c r="CY120" s="37">
        <v>0</v>
      </c>
      <c r="CZ120" s="37">
        <v>44923904</v>
      </c>
      <c r="DA120" s="37">
        <v>0</v>
      </c>
      <c r="DB120" s="37">
        <v>0</v>
      </c>
      <c r="DC120" s="37">
        <v>0</v>
      </c>
      <c r="DD120" s="37">
        <v>0</v>
      </c>
      <c r="DE120" s="37">
        <v>0</v>
      </c>
      <c r="DF120" s="37">
        <v>0</v>
      </c>
      <c r="DG120" s="37">
        <v>44923904</v>
      </c>
      <c r="DH120" s="37">
        <v>195404</v>
      </c>
      <c r="DI120" s="37">
        <v>0</v>
      </c>
      <c r="DJ120" s="37">
        <v>195404</v>
      </c>
      <c r="DK120" s="37">
        <v>45119308</v>
      </c>
      <c r="DL120" s="37">
        <v>28145008</v>
      </c>
      <c r="DM120" s="37">
        <v>0</v>
      </c>
      <c r="DN120" s="37">
        <v>16974300</v>
      </c>
      <c r="DO120" s="37">
        <v>16974300</v>
      </c>
      <c r="DP120" s="37">
        <v>1658000</v>
      </c>
      <c r="DQ120" s="37">
        <v>18632300</v>
      </c>
      <c r="DR120" s="45">
        <v>2046832886</v>
      </c>
      <c r="DS120" s="37">
        <v>0</v>
      </c>
      <c r="DT120" s="37">
        <v>0</v>
      </c>
      <c r="DU120" s="61">
        <v>44923904</v>
      </c>
      <c r="DV120" s="61">
        <v>7127</v>
      </c>
      <c r="DW120" s="61">
        <v>7078</v>
      </c>
      <c r="DX120" s="61">
        <v>212.43</v>
      </c>
      <c r="DY120" s="61">
        <v>0</v>
      </c>
      <c r="DZ120" s="61">
        <v>0</v>
      </c>
      <c r="EA120" s="61">
        <v>0</v>
      </c>
      <c r="EB120" s="61">
        <v>46118620</v>
      </c>
      <c r="EC120" s="61">
        <v>0</v>
      </c>
      <c r="ED120" s="61">
        <v>0</v>
      </c>
      <c r="EE120" s="61">
        <v>0</v>
      </c>
      <c r="EF120" s="61">
        <v>0</v>
      </c>
      <c r="EG120" s="61">
        <v>0</v>
      </c>
      <c r="EH120" s="61">
        <v>0</v>
      </c>
      <c r="EI120" s="61">
        <v>46118620</v>
      </c>
      <c r="EJ120" s="61">
        <v>0</v>
      </c>
      <c r="EK120" s="61">
        <v>241083</v>
      </c>
      <c r="EL120" s="61">
        <v>241083</v>
      </c>
      <c r="EM120" s="61">
        <v>46359703</v>
      </c>
      <c r="EN120" s="61">
        <v>29969811</v>
      </c>
      <c r="EO120" s="61">
        <v>0</v>
      </c>
      <c r="EP120" s="61">
        <v>16389892</v>
      </c>
      <c r="EQ120" s="61">
        <v>267530</v>
      </c>
      <c r="ER120" s="61">
        <v>16122362</v>
      </c>
      <c r="ES120" s="61">
        <v>16122362</v>
      </c>
      <c r="ET120" s="61">
        <v>3614575</v>
      </c>
      <c r="EU120" s="61">
        <v>19736937</v>
      </c>
      <c r="EV120" s="61">
        <v>2153024523</v>
      </c>
      <c r="EW120" s="61">
        <v>29183800</v>
      </c>
      <c r="EX120" s="61">
        <v>0</v>
      </c>
      <c r="EY120" s="61">
        <v>0</v>
      </c>
    </row>
    <row r="121" spans="1:155" s="37" customFormat="1" x14ac:dyDescent="0.2">
      <c r="A121" s="105">
        <v>1870</v>
      </c>
      <c r="B121" s="49" t="s">
        <v>151</v>
      </c>
      <c r="C121" s="37">
        <v>1714238</v>
      </c>
      <c r="D121" s="37">
        <v>232</v>
      </c>
      <c r="E121" s="37">
        <v>239</v>
      </c>
      <c r="F121" s="37">
        <v>236.45</v>
      </c>
      <c r="G121" s="37">
        <v>1822472.99</v>
      </c>
      <c r="H121" s="37">
        <v>32767</v>
      </c>
      <c r="I121" s="37">
        <v>0</v>
      </c>
      <c r="J121" s="37">
        <v>1786653</v>
      </c>
      <c r="K121" s="37">
        <v>53250</v>
      </c>
      <c r="L121" s="37">
        <f t="shared" si="1"/>
        <v>1839903</v>
      </c>
      <c r="M121" s="47">
        <v>434944799</v>
      </c>
      <c r="N121" s="41">
        <v>3052.9899999999907</v>
      </c>
      <c r="O121" s="41">
        <v>0</v>
      </c>
      <c r="P121" s="37">
        <v>1819420</v>
      </c>
      <c r="Q121" s="37">
        <v>239</v>
      </c>
      <c r="R121" s="37">
        <v>248</v>
      </c>
      <c r="S121" s="37">
        <v>194.37</v>
      </c>
      <c r="T121" s="37">
        <v>0</v>
      </c>
      <c r="U121" s="37">
        <v>1936138</v>
      </c>
      <c r="V121" s="37">
        <v>44585</v>
      </c>
      <c r="W121" s="37">
        <v>1891553</v>
      </c>
      <c r="X121" s="37">
        <v>1891552</v>
      </c>
      <c r="Y121" s="37">
        <v>70.97</v>
      </c>
      <c r="Z121" s="37">
        <v>1891622.97</v>
      </c>
      <c r="AA121" s="46">
        <v>454796263</v>
      </c>
      <c r="AB121" s="37">
        <v>1</v>
      </c>
      <c r="AC121" s="37">
        <v>0</v>
      </c>
      <c r="AD121" s="37">
        <v>1936137</v>
      </c>
      <c r="AE121" s="37">
        <v>248</v>
      </c>
      <c r="AF121" s="37">
        <v>253</v>
      </c>
      <c r="AG121" s="37">
        <v>200</v>
      </c>
      <c r="AH121" s="37">
        <v>0</v>
      </c>
      <c r="AI121" s="37">
        <v>1</v>
      </c>
      <c r="AJ121" s="37">
        <v>0</v>
      </c>
      <c r="AK121" s="37">
        <v>0</v>
      </c>
      <c r="AL121" s="37">
        <v>0</v>
      </c>
      <c r="AM121" s="37">
        <v>0</v>
      </c>
      <c r="AN121" s="37">
        <v>0</v>
      </c>
      <c r="AO121" s="37">
        <v>2025772</v>
      </c>
      <c r="AP121" s="37">
        <v>44800</v>
      </c>
      <c r="AQ121" s="37">
        <v>0</v>
      </c>
      <c r="AR121" s="37">
        <v>1980972</v>
      </c>
      <c r="AS121" s="37">
        <v>1980971</v>
      </c>
      <c r="AT121" s="37">
        <v>364459</v>
      </c>
      <c r="AU121" s="37">
        <v>2345430</v>
      </c>
      <c r="AV121" s="45">
        <v>473662990</v>
      </c>
      <c r="AW121" s="37">
        <v>1</v>
      </c>
      <c r="AX121" s="37">
        <v>0</v>
      </c>
      <c r="AY121" s="37">
        <v>2025771</v>
      </c>
      <c r="AZ121" s="37">
        <v>253</v>
      </c>
      <c r="BA121" s="37">
        <v>252</v>
      </c>
      <c r="BB121" s="37">
        <v>206</v>
      </c>
      <c r="BC121" s="37">
        <v>0</v>
      </c>
      <c r="BD121" s="37">
        <v>0</v>
      </c>
      <c r="BE121" s="37">
        <v>2069676</v>
      </c>
      <c r="BF121" s="37">
        <v>1</v>
      </c>
      <c r="BG121" s="37">
        <v>0</v>
      </c>
      <c r="BH121" s="37">
        <v>0</v>
      </c>
      <c r="BI121" s="37">
        <v>0</v>
      </c>
      <c r="BJ121" s="37">
        <v>0</v>
      </c>
      <c r="BK121" s="37">
        <v>0</v>
      </c>
      <c r="BL121" s="37">
        <v>0</v>
      </c>
      <c r="BM121" s="37">
        <v>2069677</v>
      </c>
      <c r="BN121" s="37">
        <v>97256</v>
      </c>
      <c r="BO121" s="37">
        <v>1972421</v>
      </c>
      <c r="BP121" s="37">
        <v>1972421</v>
      </c>
      <c r="BQ121" s="37">
        <v>344352.5</v>
      </c>
      <c r="BR121" s="37">
        <v>2316773.5</v>
      </c>
      <c r="BS121" s="45">
        <v>501237287</v>
      </c>
      <c r="BT121" s="37">
        <v>0</v>
      </c>
      <c r="BU121" s="37">
        <v>0</v>
      </c>
      <c r="BV121" s="37">
        <v>2069677</v>
      </c>
      <c r="BW121" s="37">
        <v>252</v>
      </c>
      <c r="BX121" s="37">
        <v>256</v>
      </c>
      <c r="BY121" s="37">
        <v>206</v>
      </c>
      <c r="BZ121" s="37">
        <v>0</v>
      </c>
      <c r="CA121" s="37">
        <v>0</v>
      </c>
      <c r="CB121" s="37">
        <v>2155264</v>
      </c>
      <c r="CC121" s="37">
        <v>0</v>
      </c>
      <c r="CD121" s="37">
        <v>17200</v>
      </c>
      <c r="CE121" s="37">
        <v>0</v>
      </c>
      <c r="CF121" s="37">
        <v>0</v>
      </c>
      <c r="CG121" s="37">
        <v>0</v>
      </c>
      <c r="CH121" s="37">
        <v>0</v>
      </c>
      <c r="CI121" s="37">
        <v>17200</v>
      </c>
      <c r="CJ121" s="37">
        <v>2172464</v>
      </c>
      <c r="CK121" s="37">
        <v>84656</v>
      </c>
      <c r="CL121" s="37">
        <v>0</v>
      </c>
      <c r="CM121" s="37">
        <v>2087808</v>
      </c>
      <c r="CN121" s="37">
        <v>2087808</v>
      </c>
      <c r="CO121" s="37">
        <v>292072</v>
      </c>
      <c r="CP121" s="37">
        <v>2379880</v>
      </c>
      <c r="CQ121" s="45">
        <v>533362543</v>
      </c>
      <c r="CR121" s="37">
        <v>0</v>
      </c>
      <c r="CS121" s="37">
        <v>0</v>
      </c>
      <c r="CT121" s="37">
        <v>2172464</v>
      </c>
      <c r="CU121" s="37">
        <v>256</v>
      </c>
      <c r="CV121" s="37">
        <v>265</v>
      </c>
      <c r="CW121" s="37">
        <v>208.88</v>
      </c>
      <c r="CX121" s="37">
        <v>0</v>
      </c>
      <c r="CY121" s="37">
        <v>0</v>
      </c>
      <c r="CZ121" s="37">
        <v>2304194</v>
      </c>
      <c r="DA121" s="37">
        <v>0</v>
      </c>
      <c r="DB121" s="37">
        <v>23998</v>
      </c>
      <c r="DC121" s="37">
        <v>0</v>
      </c>
      <c r="DD121" s="37">
        <v>0</v>
      </c>
      <c r="DE121" s="37">
        <v>0</v>
      </c>
      <c r="DF121" s="37">
        <v>23998</v>
      </c>
      <c r="DG121" s="37">
        <v>2328192</v>
      </c>
      <c r="DH121" s="37">
        <v>0</v>
      </c>
      <c r="DI121" s="37">
        <v>0</v>
      </c>
      <c r="DJ121" s="37">
        <v>0</v>
      </c>
      <c r="DK121" s="37">
        <v>2328192</v>
      </c>
      <c r="DL121" s="37">
        <v>92698</v>
      </c>
      <c r="DM121" s="37">
        <v>0</v>
      </c>
      <c r="DN121" s="37">
        <v>2235494</v>
      </c>
      <c r="DO121" s="37">
        <v>2235494</v>
      </c>
      <c r="DP121" s="37">
        <v>331668</v>
      </c>
      <c r="DQ121" s="37">
        <v>2567162</v>
      </c>
      <c r="DR121" s="45">
        <v>546464590</v>
      </c>
      <c r="DS121" s="37">
        <v>0</v>
      </c>
      <c r="DT121" s="37">
        <v>0</v>
      </c>
      <c r="DU121" s="61">
        <v>2328192</v>
      </c>
      <c r="DV121" s="61">
        <v>265</v>
      </c>
      <c r="DW121" s="61">
        <v>273</v>
      </c>
      <c r="DX121" s="61">
        <v>212.43</v>
      </c>
      <c r="DY121" s="61">
        <v>0</v>
      </c>
      <c r="DZ121" s="61">
        <v>0</v>
      </c>
      <c r="EA121" s="61">
        <v>0</v>
      </c>
      <c r="EB121" s="61">
        <v>2456470</v>
      </c>
      <c r="EC121" s="61">
        <v>0</v>
      </c>
      <c r="ED121" s="61">
        <v>3515</v>
      </c>
      <c r="EE121" s="61">
        <v>0</v>
      </c>
      <c r="EF121" s="61">
        <v>0</v>
      </c>
      <c r="EG121" s="61">
        <v>0</v>
      </c>
      <c r="EH121" s="61">
        <v>3515</v>
      </c>
      <c r="EI121" s="61">
        <v>2459985</v>
      </c>
      <c r="EJ121" s="61">
        <v>0</v>
      </c>
      <c r="EK121" s="61">
        <v>0</v>
      </c>
      <c r="EL121" s="61">
        <v>0</v>
      </c>
      <c r="EM121" s="61">
        <v>2459985</v>
      </c>
      <c r="EN121" s="61">
        <v>99195</v>
      </c>
      <c r="EO121" s="61">
        <v>0</v>
      </c>
      <c r="EP121" s="61">
        <v>2360790</v>
      </c>
      <c r="EQ121" s="61">
        <v>611</v>
      </c>
      <c r="ER121" s="61">
        <v>2360179</v>
      </c>
      <c r="ES121" s="61">
        <v>2351181</v>
      </c>
      <c r="ET121" s="61">
        <v>367623</v>
      </c>
      <c r="EU121" s="61">
        <v>2718804</v>
      </c>
      <c r="EV121" s="61">
        <v>578631369</v>
      </c>
      <c r="EW121" s="61">
        <v>130100</v>
      </c>
      <c r="EX121" s="61">
        <v>8998</v>
      </c>
      <c r="EY121" s="61">
        <v>0</v>
      </c>
    </row>
    <row r="122" spans="1:155" s="37" customFormat="1" x14ac:dyDescent="0.2">
      <c r="A122" s="105">
        <v>1883</v>
      </c>
      <c r="B122" s="49" t="s">
        <v>152</v>
      </c>
      <c r="C122" s="37">
        <v>13137149.76</v>
      </c>
      <c r="D122" s="37">
        <v>2389</v>
      </c>
      <c r="E122" s="37">
        <v>2442</v>
      </c>
      <c r="F122" s="37">
        <v>190</v>
      </c>
      <c r="G122" s="37">
        <v>13892586.84</v>
      </c>
      <c r="H122" s="37">
        <v>5840717</v>
      </c>
      <c r="I122" s="37">
        <v>0</v>
      </c>
      <c r="J122" s="37">
        <v>8051821</v>
      </c>
      <c r="K122" s="37">
        <v>1098224</v>
      </c>
      <c r="L122" s="37">
        <f t="shared" si="1"/>
        <v>9150045</v>
      </c>
      <c r="M122" s="47">
        <v>490801379</v>
      </c>
      <c r="N122" s="41">
        <v>48.839999999850988</v>
      </c>
      <c r="O122" s="41">
        <v>0</v>
      </c>
      <c r="P122" s="37">
        <v>13892538</v>
      </c>
      <c r="Q122" s="37">
        <v>2442</v>
      </c>
      <c r="R122" s="37">
        <v>2469</v>
      </c>
      <c r="S122" s="37">
        <v>194.37</v>
      </c>
      <c r="T122" s="37">
        <v>0</v>
      </c>
      <c r="U122" s="37">
        <v>14526041</v>
      </c>
      <c r="V122" s="37">
        <v>6667908</v>
      </c>
      <c r="W122" s="37">
        <v>7858133</v>
      </c>
      <c r="X122" s="37">
        <v>7852249</v>
      </c>
      <c r="Y122" s="37">
        <v>1083828</v>
      </c>
      <c r="Z122" s="37">
        <v>8936077</v>
      </c>
      <c r="AA122" s="46">
        <v>545162017</v>
      </c>
      <c r="AB122" s="37">
        <v>5884</v>
      </c>
      <c r="AC122" s="37">
        <v>0</v>
      </c>
      <c r="AD122" s="37">
        <v>14520157</v>
      </c>
      <c r="AE122" s="37">
        <v>2469</v>
      </c>
      <c r="AF122" s="37">
        <v>2507</v>
      </c>
      <c r="AG122" s="37">
        <v>200</v>
      </c>
      <c r="AH122" s="37">
        <v>0</v>
      </c>
      <c r="AI122" s="37">
        <v>4413</v>
      </c>
      <c r="AJ122" s="37">
        <v>0</v>
      </c>
      <c r="AK122" s="37">
        <v>0</v>
      </c>
      <c r="AL122" s="37">
        <v>0</v>
      </c>
      <c r="AM122" s="37">
        <v>0</v>
      </c>
      <c r="AN122" s="37">
        <v>0</v>
      </c>
      <c r="AO122" s="37">
        <v>15249455</v>
      </c>
      <c r="AP122" s="37">
        <v>7178612</v>
      </c>
      <c r="AQ122" s="37">
        <v>0</v>
      </c>
      <c r="AR122" s="37">
        <v>8070843</v>
      </c>
      <c r="AS122" s="37">
        <v>8070843</v>
      </c>
      <c r="AT122" s="37">
        <v>41076</v>
      </c>
      <c r="AU122" s="37">
        <v>8111919</v>
      </c>
      <c r="AV122" s="45">
        <v>607645781</v>
      </c>
      <c r="AW122" s="37">
        <v>0</v>
      </c>
      <c r="AX122" s="37">
        <v>0</v>
      </c>
      <c r="AY122" s="37">
        <v>15249455</v>
      </c>
      <c r="AZ122" s="37">
        <v>2507</v>
      </c>
      <c r="BA122" s="37">
        <v>2517</v>
      </c>
      <c r="BB122" s="37">
        <v>206</v>
      </c>
      <c r="BC122" s="37">
        <v>0</v>
      </c>
      <c r="BD122" s="37">
        <v>0</v>
      </c>
      <c r="BE122" s="37">
        <v>15828784</v>
      </c>
      <c r="BF122" s="37">
        <v>0</v>
      </c>
      <c r="BG122" s="37">
        <v>-7644</v>
      </c>
      <c r="BH122" s="37">
        <v>0</v>
      </c>
      <c r="BI122" s="37">
        <v>0</v>
      </c>
      <c r="BJ122" s="37">
        <v>0</v>
      </c>
      <c r="BK122" s="37">
        <v>0</v>
      </c>
      <c r="BL122" s="37">
        <v>-7644</v>
      </c>
      <c r="BM122" s="37">
        <v>15821140</v>
      </c>
      <c r="BN122" s="37">
        <v>9557923</v>
      </c>
      <c r="BO122" s="37">
        <v>6263217</v>
      </c>
      <c r="BP122" s="37">
        <v>6263217</v>
      </c>
      <c r="BQ122" s="37">
        <v>3161529</v>
      </c>
      <c r="BR122" s="37">
        <v>9424746</v>
      </c>
      <c r="BS122" s="45">
        <v>678325856</v>
      </c>
      <c r="BT122" s="37">
        <v>0</v>
      </c>
      <c r="BU122" s="37">
        <v>0</v>
      </c>
      <c r="BV122" s="37">
        <v>15821140</v>
      </c>
      <c r="BW122" s="37">
        <v>2517</v>
      </c>
      <c r="BX122" s="37">
        <v>2516</v>
      </c>
      <c r="BY122" s="37">
        <v>206</v>
      </c>
      <c r="BZ122" s="37">
        <v>0</v>
      </c>
      <c r="CA122" s="37">
        <v>0</v>
      </c>
      <c r="CB122" s="37">
        <v>16333142</v>
      </c>
      <c r="CC122" s="37">
        <v>0</v>
      </c>
      <c r="CD122" s="37">
        <v>-9897</v>
      </c>
      <c r="CE122" s="37">
        <v>0</v>
      </c>
      <c r="CF122" s="37">
        <v>940000</v>
      </c>
      <c r="CG122" s="37">
        <v>0</v>
      </c>
      <c r="CH122" s="37">
        <v>0</v>
      </c>
      <c r="CI122" s="37">
        <v>930103</v>
      </c>
      <c r="CJ122" s="37">
        <v>17263245</v>
      </c>
      <c r="CK122" s="37">
        <v>10039272</v>
      </c>
      <c r="CL122" s="37">
        <v>0</v>
      </c>
      <c r="CM122" s="37">
        <v>7223973</v>
      </c>
      <c r="CN122" s="37">
        <v>7217482</v>
      </c>
      <c r="CO122" s="37">
        <v>2083970</v>
      </c>
      <c r="CP122" s="37">
        <v>9301452</v>
      </c>
      <c r="CQ122" s="45">
        <v>743676819</v>
      </c>
      <c r="CR122" s="37">
        <v>6491</v>
      </c>
      <c r="CS122" s="37">
        <v>0</v>
      </c>
      <c r="CT122" s="37">
        <v>17256754</v>
      </c>
      <c r="CU122" s="37">
        <v>2516</v>
      </c>
      <c r="CV122" s="37">
        <v>2514</v>
      </c>
      <c r="CW122" s="37">
        <v>208.88</v>
      </c>
      <c r="CX122" s="37">
        <v>0</v>
      </c>
      <c r="CY122" s="37">
        <v>0</v>
      </c>
      <c r="CZ122" s="37">
        <v>17768173</v>
      </c>
      <c r="DA122" s="37">
        <v>4868</v>
      </c>
      <c r="DB122" s="37">
        <v>0</v>
      </c>
      <c r="DC122" s="37">
        <v>0</v>
      </c>
      <c r="DD122" s="37">
        <v>0</v>
      </c>
      <c r="DE122" s="37">
        <v>0</v>
      </c>
      <c r="DF122" s="37">
        <v>4868</v>
      </c>
      <c r="DG122" s="37">
        <v>17773041</v>
      </c>
      <c r="DH122" s="37">
        <v>14135</v>
      </c>
      <c r="DI122" s="37">
        <v>0</v>
      </c>
      <c r="DJ122" s="37">
        <v>14135</v>
      </c>
      <c r="DK122" s="37">
        <v>17787176</v>
      </c>
      <c r="DL122" s="37">
        <v>9646883</v>
      </c>
      <c r="DM122" s="37">
        <v>0</v>
      </c>
      <c r="DN122" s="37">
        <v>8140293</v>
      </c>
      <c r="DO122" s="37">
        <v>8133225</v>
      </c>
      <c r="DP122" s="37">
        <v>2101621</v>
      </c>
      <c r="DQ122" s="37">
        <v>10234846</v>
      </c>
      <c r="DR122" s="45">
        <v>811233904</v>
      </c>
      <c r="DS122" s="37">
        <v>7068</v>
      </c>
      <c r="DT122" s="37">
        <v>0</v>
      </c>
      <c r="DU122" s="61">
        <v>17773041</v>
      </c>
      <c r="DV122" s="61">
        <v>2514</v>
      </c>
      <c r="DW122" s="61">
        <v>2531</v>
      </c>
      <c r="DX122" s="61">
        <v>212.43</v>
      </c>
      <c r="DY122" s="61">
        <v>0</v>
      </c>
      <c r="DZ122" s="61">
        <v>0</v>
      </c>
      <c r="EA122" s="61">
        <v>0</v>
      </c>
      <c r="EB122" s="61">
        <v>18430894</v>
      </c>
      <c r="EC122" s="61">
        <v>0</v>
      </c>
      <c r="ED122" s="61">
        <v>0</v>
      </c>
      <c r="EE122" s="61">
        <v>0</v>
      </c>
      <c r="EF122" s="61">
        <v>0</v>
      </c>
      <c r="EG122" s="61">
        <v>0</v>
      </c>
      <c r="EH122" s="61">
        <v>0</v>
      </c>
      <c r="EI122" s="61">
        <v>18430894</v>
      </c>
      <c r="EJ122" s="61">
        <v>0</v>
      </c>
      <c r="EK122" s="61">
        <v>0</v>
      </c>
      <c r="EL122" s="61">
        <v>0</v>
      </c>
      <c r="EM122" s="61">
        <v>18430894</v>
      </c>
      <c r="EN122" s="61">
        <v>10119559</v>
      </c>
      <c r="EO122" s="61">
        <v>0</v>
      </c>
      <c r="EP122" s="61">
        <v>8311335</v>
      </c>
      <c r="EQ122" s="61">
        <v>69407</v>
      </c>
      <c r="ER122" s="61">
        <v>8241928</v>
      </c>
      <c r="ES122" s="61">
        <v>8232838</v>
      </c>
      <c r="ET122" s="61">
        <v>2081490</v>
      </c>
      <c r="EU122" s="61">
        <v>10314328</v>
      </c>
      <c r="EV122" s="61">
        <v>865424587</v>
      </c>
      <c r="EW122" s="61">
        <v>5823600</v>
      </c>
      <c r="EX122" s="61">
        <v>9090</v>
      </c>
      <c r="EY122" s="61">
        <v>0</v>
      </c>
    </row>
    <row r="123" spans="1:155" s="37" customFormat="1" x14ac:dyDescent="0.2">
      <c r="A123" s="105">
        <v>1890</v>
      </c>
      <c r="B123" s="49" t="s">
        <v>153</v>
      </c>
      <c r="C123" s="37">
        <v>6128000.7699999996</v>
      </c>
      <c r="D123" s="37">
        <v>662</v>
      </c>
      <c r="E123" s="37">
        <v>664</v>
      </c>
      <c r="F123" s="37">
        <v>296.22000000000003</v>
      </c>
      <c r="G123" s="37">
        <v>6343205.2800000003</v>
      </c>
      <c r="H123" s="37">
        <v>1337963</v>
      </c>
      <c r="I123" s="37">
        <v>0</v>
      </c>
      <c r="J123" s="37">
        <v>5005472</v>
      </c>
      <c r="K123" s="37">
        <v>617838</v>
      </c>
      <c r="L123" s="37">
        <f t="shared" si="1"/>
        <v>5623310</v>
      </c>
      <c r="M123" s="47">
        <v>596544381</v>
      </c>
      <c r="N123" s="41">
        <v>0</v>
      </c>
      <c r="O123" s="41">
        <v>229.71999999973923</v>
      </c>
      <c r="P123" s="37">
        <v>6343205</v>
      </c>
      <c r="Q123" s="37">
        <v>664</v>
      </c>
      <c r="R123" s="37">
        <v>687</v>
      </c>
      <c r="S123" s="37">
        <v>219.72</v>
      </c>
      <c r="T123" s="37">
        <v>0</v>
      </c>
      <c r="U123" s="37">
        <v>6713872</v>
      </c>
      <c r="V123" s="37">
        <v>1365914</v>
      </c>
      <c r="W123" s="37">
        <v>5347958</v>
      </c>
      <c r="X123" s="37">
        <v>5256108</v>
      </c>
      <c r="Y123" s="37">
        <v>608258</v>
      </c>
      <c r="Z123" s="37">
        <v>5864366</v>
      </c>
      <c r="AA123" s="46">
        <v>616932273</v>
      </c>
      <c r="AB123" s="37">
        <v>91850</v>
      </c>
      <c r="AC123" s="37">
        <v>0</v>
      </c>
      <c r="AD123" s="37">
        <v>6622022</v>
      </c>
      <c r="AE123" s="37">
        <v>687</v>
      </c>
      <c r="AF123" s="37">
        <v>705</v>
      </c>
      <c r="AG123" s="37">
        <v>200</v>
      </c>
      <c r="AH123" s="37">
        <v>0</v>
      </c>
      <c r="AI123" s="37">
        <v>68888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7005411</v>
      </c>
      <c r="AP123" s="37">
        <v>1318945</v>
      </c>
      <c r="AQ123" s="37">
        <v>0</v>
      </c>
      <c r="AR123" s="37">
        <v>5686466</v>
      </c>
      <c r="AS123" s="37">
        <v>5686466</v>
      </c>
      <c r="AT123" s="37">
        <v>603589</v>
      </c>
      <c r="AU123" s="37">
        <v>6290055</v>
      </c>
      <c r="AV123" s="45">
        <v>647075215</v>
      </c>
      <c r="AW123" s="37">
        <v>0</v>
      </c>
      <c r="AX123" s="37">
        <v>0</v>
      </c>
      <c r="AY123" s="37">
        <v>7005411</v>
      </c>
      <c r="AZ123" s="37">
        <v>705</v>
      </c>
      <c r="BA123" s="37">
        <v>721</v>
      </c>
      <c r="BB123" s="37">
        <v>206</v>
      </c>
      <c r="BC123" s="37">
        <v>0</v>
      </c>
      <c r="BD123" s="37">
        <v>0</v>
      </c>
      <c r="BE123" s="37">
        <v>7312923</v>
      </c>
      <c r="BF123" s="37">
        <v>0</v>
      </c>
      <c r="BG123" s="37">
        <v>0</v>
      </c>
      <c r="BH123" s="37">
        <v>0</v>
      </c>
      <c r="BI123" s="37">
        <v>0</v>
      </c>
      <c r="BJ123" s="37">
        <v>0</v>
      </c>
      <c r="BK123" s="37">
        <v>0</v>
      </c>
      <c r="BL123" s="37">
        <v>0</v>
      </c>
      <c r="BM123" s="37">
        <v>7312923</v>
      </c>
      <c r="BN123" s="37">
        <v>1551613</v>
      </c>
      <c r="BO123" s="37">
        <v>5761310</v>
      </c>
      <c r="BP123" s="37">
        <v>5761310</v>
      </c>
      <c r="BQ123" s="37">
        <v>396177</v>
      </c>
      <c r="BR123" s="37">
        <v>6157487</v>
      </c>
      <c r="BS123" s="45">
        <v>691210335</v>
      </c>
      <c r="BT123" s="37">
        <v>0</v>
      </c>
      <c r="BU123" s="37">
        <v>0</v>
      </c>
      <c r="BV123" s="37">
        <v>7312923</v>
      </c>
      <c r="BW123" s="37">
        <v>721</v>
      </c>
      <c r="BX123" s="37">
        <v>721</v>
      </c>
      <c r="BY123" s="37">
        <v>206</v>
      </c>
      <c r="BZ123" s="37">
        <v>0</v>
      </c>
      <c r="CA123" s="37">
        <v>0</v>
      </c>
      <c r="CB123" s="37">
        <v>7461449</v>
      </c>
      <c r="CC123" s="37">
        <v>0</v>
      </c>
      <c r="CD123" s="37">
        <v>0</v>
      </c>
      <c r="CE123" s="37">
        <v>0</v>
      </c>
      <c r="CF123" s="37">
        <v>0</v>
      </c>
      <c r="CG123" s="37">
        <v>0</v>
      </c>
      <c r="CH123" s="37">
        <v>0</v>
      </c>
      <c r="CI123" s="37">
        <v>0</v>
      </c>
      <c r="CJ123" s="37">
        <v>7461449</v>
      </c>
      <c r="CK123" s="37">
        <v>1525343</v>
      </c>
      <c r="CL123" s="37">
        <v>0</v>
      </c>
      <c r="CM123" s="37">
        <v>5936106</v>
      </c>
      <c r="CN123" s="37">
        <v>5936106</v>
      </c>
      <c r="CO123" s="37">
        <v>715784.46</v>
      </c>
      <c r="CP123" s="37">
        <v>6651890.46</v>
      </c>
      <c r="CQ123" s="45">
        <v>708033575</v>
      </c>
      <c r="CR123" s="37">
        <v>0</v>
      </c>
      <c r="CS123" s="37">
        <v>0</v>
      </c>
      <c r="CT123" s="37">
        <v>7461449</v>
      </c>
      <c r="CU123" s="37">
        <v>721</v>
      </c>
      <c r="CV123" s="37">
        <v>724</v>
      </c>
      <c r="CW123" s="37">
        <v>208.88</v>
      </c>
      <c r="CX123" s="37">
        <v>0</v>
      </c>
      <c r="CY123" s="37">
        <v>0</v>
      </c>
      <c r="CZ123" s="37">
        <v>7643724</v>
      </c>
      <c r="DA123" s="37">
        <v>0</v>
      </c>
      <c r="DB123" s="37">
        <v>0</v>
      </c>
      <c r="DC123" s="37">
        <v>0</v>
      </c>
      <c r="DD123" s="37">
        <v>0</v>
      </c>
      <c r="DE123" s="37">
        <v>0</v>
      </c>
      <c r="DF123" s="37">
        <v>0</v>
      </c>
      <c r="DG123" s="37">
        <v>7643724</v>
      </c>
      <c r="DH123" s="37">
        <v>0</v>
      </c>
      <c r="DI123" s="37">
        <v>0</v>
      </c>
      <c r="DJ123" s="37">
        <v>0</v>
      </c>
      <c r="DK123" s="37">
        <v>7643724</v>
      </c>
      <c r="DL123" s="37">
        <v>1635578</v>
      </c>
      <c r="DM123" s="37">
        <v>0</v>
      </c>
      <c r="DN123" s="37">
        <v>6008146</v>
      </c>
      <c r="DO123" s="37">
        <v>5997588</v>
      </c>
      <c r="DP123" s="37">
        <v>700000</v>
      </c>
      <c r="DQ123" s="37">
        <v>6697588</v>
      </c>
      <c r="DR123" s="45">
        <v>715618103</v>
      </c>
      <c r="DS123" s="37">
        <v>10558</v>
      </c>
      <c r="DT123" s="37">
        <v>0</v>
      </c>
      <c r="DU123" s="61">
        <v>7633166</v>
      </c>
      <c r="DV123" s="61">
        <v>724</v>
      </c>
      <c r="DW123" s="61">
        <v>716</v>
      </c>
      <c r="DX123" s="61">
        <v>212.43</v>
      </c>
      <c r="DY123" s="61">
        <v>0</v>
      </c>
      <c r="DZ123" s="61">
        <v>0</v>
      </c>
      <c r="EA123" s="61">
        <v>0</v>
      </c>
      <c r="EB123" s="61">
        <v>7700924</v>
      </c>
      <c r="EC123" s="61">
        <v>7919</v>
      </c>
      <c r="ED123" s="61">
        <v>0</v>
      </c>
      <c r="EE123" s="61">
        <v>0</v>
      </c>
      <c r="EF123" s="61">
        <v>0</v>
      </c>
      <c r="EG123" s="61">
        <v>0</v>
      </c>
      <c r="EH123" s="61">
        <v>7919</v>
      </c>
      <c r="EI123" s="61">
        <v>7708843</v>
      </c>
      <c r="EJ123" s="61">
        <v>0</v>
      </c>
      <c r="EK123" s="61">
        <v>64533</v>
      </c>
      <c r="EL123" s="61">
        <v>64533</v>
      </c>
      <c r="EM123" s="61">
        <v>7773376</v>
      </c>
      <c r="EN123" s="61">
        <v>1715410</v>
      </c>
      <c r="EO123" s="61">
        <v>0</v>
      </c>
      <c r="EP123" s="61">
        <v>6057966</v>
      </c>
      <c r="EQ123" s="61">
        <v>1174</v>
      </c>
      <c r="ER123" s="61">
        <v>6056792</v>
      </c>
      <c r="ES123" s="61">
        <v>6056792</v>
      </c>
      <c r="ET123" s="61">
        <v>712680</v>
      </c>
      <c r="EU123" s="61">
        <v>6769472</v>
      </c>
      <c r="EV123" s="61">
        <v>754071447</v>
      </c>
      <c r="EW123" s="61">
        <v>130800</v>
      </c>
      <c r="EX123" s="61">
        <v>0</v>
      </c>
      <c r="EY123" s="61">
        <v>0</v>
      </c>
    </row>
    <row r="124" spans="1:155" s="37" customFormat="1" x14ac:dyDescent="0.2">
      <c r="A124" s="105">
        <v>1900</v>
      </c>
      <c r="B124" s="49" t="s">
        <v>154</v>
      </c>
      <c r="C124" s="37">
        <v>20486742.170000002</v>
      </c>
      <c r="D124" s="37">
        <v>2708</v>
      </c>
      <c r="E124" s="37">
        <v>2882</v>
      </c>
      <c r="F124" s="37">
        <v>242.09</v>
      </c>
      <c r="G124" s="37">
        <v>22500811.52</v>
      </c>
      <c r="H124" s="37">
        <v>6396992</v>
      </c>
      <c r="I124" s="37">
        <v>0</v>
      </c>
      <c r="J124" s="37">
        <v>15710607</v>
      </c>
      <c r="K124" s="37">
        <v>2001667</v>
      </c>
      <c r="L124" s="37">
        <f t="shared" si="1"/>
        <v>17712274</v>
      </c>
      <c r="M124" s="47">
        <v>782862604</v>
      </c>
      <c r="N124" s="41">
        <v>393212.51999999955</v>
      </c>
      <c r="O124" s="41">
        <v>0</v>
      </c>
      <c r="P124" s="37">
        <v>22107599</v>
      </c>
      <c r="Q124" s="37">
        <v>2882</v>
      </c>
      <c r="R124" s="37">
        <v>2993</v>
      </c>
      <c r="S124" s="37">
        <v>194.37</v>
      </c>
      <c r="T124" s="37">
        <v>0</v>
      </c>
      <c r="U124" s="37">
        <v>23540813</v>
      </c>
      <c r="V124" s="37">
        <v>7229855</v>
      </c>
      <c r="W124" s="37">
        <v>16310958</v>
      </c>
      <c r="X124" s="37">
        <v>16318823</v>
      </c>
      <c r="Y124" s="37">
        <v>2095589</v>
      </c>
      <c r="Z124" s="37">
        <v>18414412</v>
      </c>
      <c r="AA124" s="46">
        <v>850043919</v>
      </c>
      <c r="AB124" s="37">
        <v>0</v>
      </c>
      <c r="AC124" s="37">
        <v>7865</v>
      </c>
      <c r="AD124" s="37">
        <v>23540813</v>
      </c>
      <c r="AE124" s="37">
        <v>2993</v>
      </c>
      <c r="AF124" s="37">
        <v>3090</v>
      </c>
      <c r="AG124" s="37">
        <v>200</v>
      </c>
      <c r="AH124" s="37">
        <v>0</v>
      </c>
      <c r="AI124" s="37">
        <v>0</v>
      </c>
      <c r="AJ124" s="37">
        <v>21840</v>
      </c>
      <c r="AK124" s="37">
        <v>0</v>
      </c>
      <c r="AL124" s="37">
        <v>0</v>
      </c>
      <c r="AM124" s="37">
        <v>0</v>
      </c>
      <c r="AN124" s="37">
        <v>21840</v>
      </c>
      <c r="AO124" s="37">
        <v>24943586</v>
      </c>
      <c r="AP124" s="37">
        <v>8466112</v>
      </c>
      <c r="AQ124" s="37">
        <v>0</v>
      </c>
      <c r="AR124" s="37">
        <v>16477474</v>
      </c>
      <c r="AS124" s="37">
        <v>16477474</v>
      </c>
      <c r="AT124" s="37">
        <v>2930222</v>
      </c>
      <c r="AU124" s="37">
        <v>19407696</v>
      </c>
      <c r="AV124" s="45">
        <v>945459302</v>
      </c>
      <c r="AW124" s="37">
        <v>0</v>
      </c>
      <c r="AX124" s="37">
        <v>0</v>
      </c>
      <c r="AY124" s="37">
        <v>24943586</v>
      </c>
      <c r="AZ124" s="37">
        <v>3090</v>
      </c>
      <c r="BA124" s="37">
        <v>3167</v>
      </c>
      <c r="BB124" s="37">
        <v>206</v>
      </c>
      <c r="BC124" s="37">
        <v>0</v>
      </c>
      <c r="BD124" s="37">
        <v>0</v>
      </c>
      <c r="BE124" s="37">
        <v>26217566</v>
      </c>
      <c r="BF124" s="37">
        <v>0</v>
      </c>
      <c r="BG124" s="37">
        <v>140960</v>
      </c>
      <c r="BH124" s="37">
        <v>0</v>
      </c>
      <c r="BI124" s="37">
        <v>0</v>
      </c>
      <c r="BJ124" s="37">
        <v>0</v>
      </c>
      <c r="BK124" s="37">
        <v>0</v>
      </c>
      <c r="BL124" s="37">
        <v>140960</v>
      </c>
      <c r="BM124" s="37">
        <v>26358526</v>
      </c>
      <c r="BN124" s="37">
        <v>11731686</v>
      </c>
      <c r="BO124" s="37">
        <v>14626840</v>
      </c>
      <c r="BP124" s="37">
        <v>14626840</v>
      </c>
      <c r="BQ124" s="37">
        <v>2826495</v>
      </c>
      <c r="BR124" s="37">
        <v>17453335</v>
      </c>
      <c r="BS124" s="45">
        <v>976161704</v>
      </c>
      <c r="BT124" s="37">
        <v>0</v>
      </c>
      <c r="BU124" s="37">
        <v>0</v>
      </c>
      <c r="BV124" s="37">
        <v>26213680</v>
      </c>
      <c r="BW124" s="37">
        <v>3167</v>
      </c>
      <c r="BX124" s="37">
        <v>3238</v>
      </c>
      <c r="BY124" s="37">
        <v>206</v>
      </c>
      <c r="BZ124" s="37">
        <v>0</v>
      </c>
      <c r="CA124" s="37">
        <v>0</v>
      </c>
      <c r="CB124" s="37">
        <v>27468375</v>
      </c>
      <c r="CC124" s="37">
        <v>0</v>
      </c>
      <c r="CD124" s="37">
        <v>-4246</v>
      </c>
      <c r="CE124" s="37">
        <v>0</v>
      </c>
      <c r="CF124" s="37">
        <v>0</v>
      </c>
      <c r="CG124" s="37">
        <v>0</v>
      </c>
      <c r="CH124" s="37">
        <v>0</v>
      </c>
      <c r="CI124" s="37">
        <v>-4246</v>
      </c>
      <c r="CJ124" s="37">
        <v>27464129</v>
      </c>
      <c r="CK124" s="37">
        <v>13426898</v>
      </c>
      <c r="CL124" s="37">
        <v>0</v>
      </c>
      <c r="CM124" s="37">
        <v>14037231</v>
      </c>
      <c r="CN124" s="37">
        <v>14037231</v>
      </c>
      <c r="CO124" s="37">
        <v>3962122</v>
      </c>
      <c r="CP124" s="37">
        <v>17999353</v>
      </c>
      <c r="CQ124" s="45">
        <v>1100285982</v>
      </c>
      <c r="CR124" s="37">
        <v>0</v>
      </c>
      <c r="CS124" s="37">
        <v>0</v>
      </c>
      <c r="CT124" s="37">
        <v>27464129</v>
      </c>
      <c r="CU124" s="37">
        <v>3238</v>
      </c>
      <c r="CV124" s="37">
        <v>3285</v>
      </c>
      <c r="CW124" s="37">
        <v>208.88</v>
      </c>
      <c r="CX124" s="37">
        <v>0</v>
      </c>
      <c r="CY124" s="37">
        <v>0</v>
      </c>
      <c r="CZ124" s="37">
        <v>28548949</v>
      </c>
      <c r="DA124" s="37">
        <v>0</v>
      </c>
      <c r="DB124" s="37">
        <v>0</v>
      </c>
      <c r="DC124" s="37">
        <v>0</v>
      </c>
      <c r="DD124" s="37">
        <v>0</v>
      </c>
      <c r="DE124" s="37">
        <v>0</v>
      </c>
      <c r="DF124" s="37">
        <v>0</v>
      </c>
      <c r="DG124" s="37">
        <v>28548949</v>
      </c>
      <c r="DH124" s="37">
        <v>0</v>
      </c>
      <c r="DI124" s="37">
        <v>0</v>
      </c>
      <c r="DJ124" s="37">
        <v>0</v>
      </c>
      <c r="DK124" s="37">
        <v>28548949</v>
      </c>
      <c r="DL124" s="37">
        <v>13087972</v>
      </c>
      <c r="DM124" s="37">
        <v>0</v>
      </c>
      <c r="DN124" s="37">
        <v>15460977</v>
      </c>
      <c r="DO124" s="37">
        <v>15460977</v>
      </c>
      <c r="DP124" s="37">
        <v>3895853</v>
      </c>
      <c r="DQ124" s="37">
        <v>19356830</v>
      </c>
      <c r="DR124" s="45">
        <v>1168675806</v>
      </c>
      <c r="DS124" s="37">
        <v>0</v>
      </c>
      <c r="DT124" s="37">
        <v>0</v>
      </c>
      <c r="DU124" s="61">
        <v>28548949</v>
      </c>
      <c r="DV124" s="61">
        <v>3285</v>
      </c>
      <c r="DW124" s="61">
        <v>3377</v>
      </c>
      <c r="DX124" s="61">
        <v>212.43</v>
      </c>
      <c r="DY124" s="61">
        <v>0</v>
      </c>
      <c r="DZ124" s="61">
        <v>0</v>
      </c>
      <c r="EA124" s="61">
        <v>0</v>
      </c>
      <c r="EB124" s="61">
        <v>30065870</v>
      </c>
      <c r="EC124" s="61">
        <v>0</v>
      </c>
      <c r="ED124" s="61">
        <v>54268</v>
      </c>
      <c r="EE124" s="61">
        <v>0</v>
      </c>
      <c r="EF124" s="61">
        <v>0</v>
      </c>
      <c r="EG124" s="61">
        <v>0</v>
      </c>
      <c r="EH124" s="61">
        <v>54268</v>
      </c>
      <c r="EI124" s="61">
        <v>30120138</v>
      </c>
      <c r="EJ124" s="61">
        <v>0</v>
      </c>
      <c r="EK124" s="61">
        <v>0</v>
      </c>
      <c r="EL124" s="61">
        <v>114193</v>
      </c>
      <c r="EM124" s="61">
        <v>30234331</v>
      </c>
      <c r="EN124" s="61">
        <v>14119397</v>
      </c>
      <c r="EO124" s="61">
        <v>0</v>
      </c>
      <c r="EP124" s="61">
        <v>16114934</v>
      </c>
      <c r="EQ124" s="61">
        <v>69543</v>
      </c>
      <c r="ER124" s="61">
        <v>16045391</v>
      </c>
      <c r="ES124" s="61">
        <v>16036488</v>
      </c>
      <c r="ET124" s="61">
        <v>3658578</v>
      </c>
      <c r="EU124" s="61">
        <v>19695066</v>
      </c>
      <c r="EV124" s="61">
        <v>1291460268</v>
      </c>
      <c r="EW124" s="61">
        <v>4560100</v>
      </c>
      <c r="EX124" s="61">
        <v>8903</v>
      </c>
      <c r="EY124" s="61">
        <v>0</v>
      </c>
    </row>
    <row r="125" spans="1:155" s="37" customFormat="1" x14ac:dyDescent="0.2">
      <c r="A125" s="105">
        <v>1939</v>
      </c>
      <c r="B125" s="49" t="s">
        <v>155</v>
      </c>
      <c r="C125" s="37">
        <v>3388196</v>
      </c>
      <c r="D125" s="37">
        <v>651</v>
      </c>
      <c r="E125" s="37">
        <v>658</v>
      </c>
      <c r="F125" s="37">
        <v>190</v>
      </c>
      <c r="G125" s="37">
        <v>3549910</v>
      </c>
      <c r="H125" s="37">
        <v>2273287</v>
      </c>
      <c r="I125" s="37">
        <v>0</v>
      </c>
      <c r="J125" s="37">
        <v>1276623</v>
      </c>
      <c r="K125" s="37">
        <v>323935</v>
      </c>
      <c r="L125" s="37">
        <f t="shared" si="1"/>
        <v>1600558</v>
      </c>
      <c r="M125" s="47">
        <v>87051767</v>
      </c>
      <c r="N125" s="41">
        <v>0</v>
      </c>
      <c r="O125" s="41">
        <v>0</v>
      </c>
      <c r="P125" s="37">
        <v>3549910</v>
      </c>
      <c r="Q125" s="37">
        <v>658</v>
      </c>
      <c r="R125" s="37">
        <v>660</v>
      </c>
      <c r="S125" s="37">
        <v>194.37</v>
      </c>
      <c r="T125" s="37">
        <v>4258</v>
      </c>
      <c r="U125" s="37">
        <v>3693242</v>
      </c>
      <c r="V125" s="37">
        <v>2601578</v>
      </c>
      <c r="W125" s="37">
        <v>1091664</v>
      </c>
      <c r="X125" s="37">
        <v>1097254</v>
      </c>
      <c r="Y125" s="37">
        <v>357985</v>
      </c>
      <c r="Z125" s="37">
        <v>1455239</v>
      </c>
      <c r="AA125" s="46">
        <v>90391119</v>
      </c>
      <c r="AB125" s="37">
        <v>0</v>
      </c>
      <c r="AC125" s="37">
        <v>5590</v>
      </c>
      <c r="AD125" s="37">
        <v>3693242</v>
      </c>
      <c r="AE125" s="37">
        <v>660</v>
      </c>
      <c r="AF125" s="37">
        <v>674</v>
      </c>
      <c r="AG125" s="37">
        <v>200</v>
      </c>
      <c r="AH125" s="37">
        <v>0</v>
      </c>
      <c r="AI125" s="37">
        <v>0</v>
      </c>
      <c r="AJ125" s="37">
        <v>0</v>
      </c>
      <c r="AK125" s="37">
        <v>0</v>
      </c>
      <c r="AL125" s="37">
        <v>0</v>
      </c>
      <c r="AM125" s="37">
        <v>0</v>
      </c>
      <c r="AN125" s="37">
        <v>0</v>
      </c>
      <c r="AO125" s="37">
        <v>3906383</v>
      </c>
      <c r="AP125" s="37">
        <v>2808983</v>
      </c>
      <c r="AQ125" s="37">
        <v>0</v>
      </c>
      <c r="AR125" s="37">
        <v>1097400</v>
      </c>
      <c r="AS125" s="37">
        <v>1097400</v>
      </c>
      <c r="AT125" s="37">
        <v>354235</v>
      </c>
      <c r="AU125" s="37">
        <v>1451635</v>
      </c>
      <c r="AV125" s="45">
        <v>94284830</v>
      </c>
      <c r="AW125" s="37">
        <v>0</v>
      </c>
      <c r="AX125" s="37">
        <v>0</v>
      </c>
      <c r="AY125" s="37">
        <v>3906383</v>
      </c>
      <c r="AZ125" s="37">
        <v>674</v>
      </c>
      <c r="BA125" s="37">
        <v>689</v>
      </c>
      <c r="BB125" s="37">
        <v>206</v>
      </c>
      <c r="BC125" s="37">
        <v>0</v>
      </c>
      <c r="BD125" s="37">
        <v>0</v>
      </c>
      <c r="BE125" s="37">
        <v>4135254</v>
      </c>
      <c r="BF125" s="37">
        <v>0</v>
      </c>
      <c r="BG125" s="37">
        <v>11324</v>
      </c>
      <c r="BH125" s="37">
        <v>0</v>
      </c>
      <c r="BI125" s="37">
        <v>0</v>
      </c>
      <c r="BJ125" s="37">
        <v>0</v>
      </c>
      <c r="BK125" s="37">
        <v>0</v>
      </c>
      <c r="BL125" s="37">
        <v>11324</v>
      </c>
      <c r="BM125" s="37">
        <v>4146578</v>
      </c>
      <c r="BN125" s="37">
        <v>3430246</v>
      </c>
      <c r="BO125" s="37">
        <v>716332</v>
      </c>
      <c r="BP125" s="37">
        <v>722334</v>
      </c>
      <c r="BQ125" s="37">
        <v>342895</v>
      </c>
      <c r="BR125" s="37">
        <v>1065229</v>
      </c>
      <c r="BS125" s="45">
        <v>100166838</v>
      </c>
      <c r="BT125" s="37">
        <v>0</v>
      </c>
      <c r="BU125" s="37">
        <v>6002</v>
      </c>
      <c r="BV125" s="37">
        <v>4146578</v>
      </c>
      <c r="BW125" s="37">
        <v>689</v>
      </c>
      <c r="BX125" s="37">
        <v>691</v>
      </c>
      <c r="BY125" s="37">
        <v>206</v>
      </c>
      <c r="BZ125" s="37">
        <v>0</v>
      </c>
      <c r="CA125" s="37">
        <v>0</v>
      </c>
      <c r="CB125" s="37">
        <v>4300964</v>
      </c>
      <c r="CC125" s="37">
        <v>0</v>
      </c>
      <c r="CD125" s="37">
        <v>11264</v>
      </c>
      <c r="CE125" s="37">
        <v>0</v>
      </c>
      <c r="CF125" s="37">
        <v>0</v>
      </c>
      <c r="CG125" s="37">
        <v>0</v>
      </c>
      <c r="CH125" s="37">
        <v>0</v>
      </c>
      <c r="CI125" s="37">
        <v>11264</v>
      </c>
      <c r="CJ125" s="37">
        <v>4312228</v>
      </c>
      <c r="CK125" s="37">
        <v>3795839</v>
      </c>
      <c r="CL125" s="37">
        <v>0</v>
      </c>
      <c r="CM125" s="37">
        <v>516389</v>
      </c>
      <c r="CN125" s="37">
        <v>516389</v>
      </c>
      <c r="CO125" s="37">
        <v>342645</v>
      </c>
      <c r="CP125" s="37">
        <v>859034</v>
      </c>
      <c r="CQ125" s="45">
        <v>112477159</v>
      </c>
      <c r="CR125" s="37">
        <v>0</v>
      </c>
      <c r="CS125" s="37">
        <v>0</v>
      </c>
      <c r="CT125" s="37">
        <v>4312228</v>
      </c>
      <c r="CU125" s="37">
        <v>691</v>
      </c>
      <c r="CV125" s="37">
        <v>683</v>
      </c>
      <c r="CW125" s="37">
        <v>208.88</v>
      </c>
      <c r="CX125" s="37">
        <v>0</v>
      </c>
      <c r="CY125" s="37">
        <v>0</v>
      </c>
      <c r="CZ125" s="37">
        <v>4404968</v>
      </c>
      <c r="DA125" s="37">
        <v>0</v>
      </c>
      <c r="DB125" s="37">
        <v>2071</v>
      </c>
      <c r="DC125" s="37">
        <v>0</v>
      </c>
      <c r="DD125" s="37">
        <v>0</v>
      </c>
      <c r="DE125" s="37">
        <v>0</v>
      </c>
      <c r="DF125" s="37">
        <v>2071</v>
      </c>
      <c r="DG125" s="37">
        <v>4407039</v>
      </c>
      <c r="DH125" s="37">
        <v>38697</v>
      </c>
      <c r="DI125" s="37">
        <v>0</v>
      </c>
      <c r="DJ125" s="37">
        <v>38697</v>
      </c>
      <c r="DK125" s="37">
        <v>4445736</v>
      </c>
      <c r="DL125" s="37">
        <v>3670013</v>
      </c>
      <c r="DM125" s="37">
        <v>0</v>
      </c>
      <c r="DN125" s="37">
        <v>775723</v>
      </c>
      <c r="DO125" s="37">
        <v>775723</v>
      </c>
      <c r="DP125" s="37">
        <v>698042</v>
      </c>
      <c r="DQ125" s="37">
        <v>1473765</v>
      </c>
      <c r="DR125" s="45">
        <v>127584749</v>
      </c>
      <c r="DS125" s="37">
        <v>0</v>
      </c>
      <c r="DT125" s="37">
        <v>0</v>
      </c>
      <c r="DU125" s="61">
        <v>4407039</v>
      </c>
      <c r="DV125" s="61">
        <v>683</v>
      </c>
      <c r="DW125" s="61">
        <v>666</v>
      </c>
      <c r="DX125" s="61">
        <v>212.43</v>
      </c>
      <c r="DY125" s="61">
        <v>0</v>
      </c>
      <c r="DZ125" s="61">
        <v>0</v>
      </c>
      <c r="EA125" s="61">
        <v>0</v>
      </c>
      <c r="EB125" s="61">
        <v>4438823</v>
      </c>
      <c r="EC125" s="61">
        <v>0</v>
      </c>
      <c r="ED125" s="61">
        <v>6274</v>
      </c>
      <c r="EE125" s="61">
        <v>0</v>
      </c>
      <c r="EF125" s="61">
        <v>0</v>
      </c>
      <c r="EG125" s="61">
        <v>0</v>
      </c>
      <c r="EH125" s="61">
        <v>6274</v>
      </c>
      <c r="EI125" s="61">
        <v>4445097</v>
      </c>
      <c r="EJ125" s="61">
        <v>0</v>
      </c>
      <c r="EK125" s="61">
        <v>86644</v>
      </c>
      <c r="EL125" s="61">
        <v>86644</v>
      </c>
      <c r="EM125" s="61">
        <v>4531741</v>
      </c>
      <c r="EN125" s="61">
        <v>3667316</v>
      </c>
      <c r="EO125" s="61">
        <v>0</v>
      </c>
      <c r="EP125" s="61">
        <v>864425</v>
      </c>
      <c r="EQ125" s="61">
        <v>1635</v>
      </c>
      <c r="ER125" s="61">
        <v>862790</v>
      </c>
      <c r="ES125" s="61">
        <v>862790</v>
      </c>
      <c r="ET125" s="61">
        <v>687339</v>
      </c>
      <c r="EU125" s="61">
        <v>1550129</v>
      </c>
      <c r="EV125" s="61">
        <v>145687665</v>
      </c>
      <c r="EW125" s="61">
        <v>153700</v>
      </c>
      <c r="EX125" s="61">
        <v>0</v>
      </c>
      <c r="EY125" s="61">
        <v>0</v>
      </c>
    </row>
    <row r="126" spans="1:155" s="37" customFormat="1" x14ac:dyDescent="0.2">
      <c r="A126" s="105">
        <v>1953</v>
      </c>
      <c r="B126" s="49" t="s">
        <v>156</v>
      </c>
      <c r="C126" s="37">
        <v>6476861</v>
      </c>
      <c r="D126" s="37">
        <v>1197</v>
      </c>
      <c r="E126" s="37">
        <v>1246</v>
      </c>
      <c r="F126" s="37">
        <v>190</v>
      </c>
      <c r="G126" s="37">
        <v>6978846</v>
      </c>
      <c r="H126" s="37">
        <v>3522658</v>
      </c>
      <c r="I126" s="37">
        <v>0</v>
      </c>
      <c r="J126" s="37">
        <v>3395183</v>
      </c>
      <c r="K126" s="37">
        <v>337052</v>
      </c>
      <c r="L126" s="37">
        <f t="shared" si="1"/>
        <v>3732235</v>
      </c>
      <c r="M126" s="47">
        <v>204498640</v>
      </c>
      <c r="N126" s="41">
        <v>61005</v>
      </c>
      <c r="O126" s="41">
        <v>0</v>
      </c>
      <c r="P126" s="37">
        <v>6917841</v>
      </c>
      <c r="Q126" s="37">
        <v>1246</v>
      </c>
      <c r="R126" s="37">
        <v>1284</v>
      </c>
      <c r="S126" s="37">
        <v>194.37</v>
      </c>
      <c r="T126" s="37">
        <v>0</v>
      </c>
      <c r="U126" s="37">
        <v>7378390</v>
      </c>
      <c r="V126" s="37">
        <v>4045970</v>
      </c>
      <c r="W126" s="37">
        <v>3332420</v>
      </c>
      <c r="X126" s="37">
        <v>3320928</v>
      </c>
      <c r="Y126" s="37">
        <v>337052</v>
      </c>
      <c r="Z126" s="37">
        <v>3657980</v>
      </c>
      <c r="AA126" s="46">
        <v>225115925</v>
      </c>
      <c r="AB126" s="37">
        <v>11492</v>
      </c>
      <c r="AC126" s="37">
        <v>0</v>
      </c>
      <c r="AD126" s="37">
        <v>7366898</v>
      </c>
      <c r="AE126" s="37">
        <v>1284</v>
      </c>
      <c r="AF126" s="37">
        <v>1325</v>
      </c>
      <c r="AG126" s="37">
        <v>200</v>
      </c>
      <c r="AH126" s="37">
        <v>0</v>
      </c>
      <c r="AI126" s="37">
        <v>8619</v>
      </c>
      <c r="AJ126" s="37">
        <v>0</v>
      </c>
      <c r="AK126" s="37">
        <v>0</v>
      </c>
      <c r="AL126" s="37">
        <v>0</v>
      </c>
      <c r="AM126" s="37">
        <v>0</v>
      </c>
      <c r="AN126" s="37">
        <v>0</v>
      </c>
      <c r="AO126" s="37">
        <v>7875754</v>
      </c>
      <c r="AP126" s="37">
        <v>4493974</v>
      </c>
      <c r="AQ126" s="37">
        <v>0</v>
      </c>
      <c r="AR126" s="37">
        <v>3381780</v>
      </c>
      <c r="AS126" s="37">
        <v>3375842</v>
      </c>
      <c r="AT126" s="37">
        <v>651109</v>
      </c>
      <c r="AU126" s="37">
        <v>4026951</v>
      </c>
      <c r="AV126" s="45">
        <v>252716708</v>
      </c>
      <c r="AW126" s="37">
        <v>5938</v>
      </c>
      <c r="AX126" s="37">
        <v>0</v>
      </c>
      <c r="AY126" s="37">
        <v>7869816</v>
      </c>
      <c r="AZ126" s="37">
        <v>1325</v>
      </c>
      <c r="BA126" s="37">
        <v>1344</v>
      </c>
      <c r="BB126" s="37">
        <v>206</v>
      </c>
      <c r="BC126" s="37">
        <v>0</v>
      </c>
      <c r="BD126" s="37">
        <v>0</v>
      </c>
      <c r="BE126" s="37">
        <v>8259525</v>
      </c>
      <c r="BF126" s="37">
        <v>4454</v>
      </c>
      <c r="BG126" s="37">
        <v>0</v>
      </c>
      <c r="BH126" s="37">
        <v>0</v>
      </c>
      <c r="BI126" s="37">
        <v>0</v>
      </c>
      <c r="BJ126" s="37">
        <v>0</v>
      </c>
      <c r="BK126" s="37">
        <v>0</v>
      </c>
      <c r="BL126" s="37">
        <v>0</v>
      </c>
      <c r="BM126" s="37">
        <v>8263979</v>
      </c>
      <c r="BN126" s="37">
        <v>5856222</v>
      </c>
      <c r="BO126" s="37">
        <v>2407757</v>
      </c>
      <c r="BP126" s="37">
        <v>2407757</v>
      </c>
      <c r="BQ126" s="37">
        <v>818895</v>
      </c>
      <c r="BR126" s="37">
        <v>3226652</v>
      </c>
      <c r="BS126" s="45">
        <v>288481704</v>
      </c>
      <c r="BT126" s="37">
        <v>0</v>
      </c>
      <c r="BU126" s="37">
        <v>0</v>
      </c>
      <c r="BV126" s="37">
        <v>8263979</v>
      </c>
      <c r="BW126" s="37">
        <v>1344</v>
      </c>
      <c r="BX126" s="37">
        <v>1372</v>
      </c>
      <c r="BY126" s="37">
        <v>206</v>
      </c>
      <c r="BZ126" s="37">
        <v>0</v>
      </c>
      <c r="CA126" s="37">
        <v>0</v>
      </c>
      <c r="CB126" s="37">
        <v>8718772</v>
      </c>
      <c r="CC126" s="37">
        <v>0</v>
      </c>
      <c r="CD126" s="37">
        <v>-18092</v>
      </c>
      <c r="CE126" s="37">
        <v>0</v>
      </c>
      <c r="CF126" s="37">
        <v>0</v>
      </c>
      <c r="CG126" s="37">
        <v>0</v>
      </c>
      <c r="CH126" s="37">
        <v>0</v>
      </c>
      <c r="CI126" s="37">
        <v>-18092</v>
      </c>
      <c r="CJ126" s="37">
        <v>8700680</v>
      </c>
      <c r="CK126" s="37">
        <v>5935445</v>
      </c>
      <c r="CL126" s="37">
        <v>0</v>
      </c>
      <c r="CM126" s="37">
        <v>2765235</v>
      </c>
      <c r="CN126" s="37">
        <v>2765235</v>
      </c>
      <c r="CO126" s="37">
        <v>876664</v>
      </c>
      <c r="CP126" s="37">
        <v>3641899</v>
      </c>
      <c r="CQ126" s="45">
        <v>314702349</v>
      </c>
      <c r="CR126" s="37">
        <v>0</v>
      </c>
      <c r="CS126" s="37">
        <v>0</v>
      </c>
      <c r="CT126" s="37">
        <v>8700680</v>
      </c>
      <c r="CU126" s="37">
        <v>1372</v>
      </c>
      <c r="CV126" s="37">
        <v>1389</v>
      </c>
      <c r="CW126" s="37">
        <v>208.88</v>
      </c>
      <c r="CX126" s="37">
        <v>0</v>
      </c>
      <c r="CY126" s="37">
        <v>0</v>
      </c>
      <c r="CZ126" s="37">
        <v>9098617</v>
      </c>
      <c r="DA126" s="37">
        <v>0</v>
      </c>
      <c r="DB126" s="37">
        <v>22661</v>
      </c>
      <c r="DC126" s="37">
        <v>0</v>
      </c>
      <c r="DD126" s="37">
        <v>0</v>
      </c>
      <c r="DE126" s="37">
        <v>0</v>
      </c>
      <c r="DF126" s="37">
        <v>22661</v>
      </c>
      <c r="DG126" s="37">
        <v>9121278</v>
      </c>
      <c r="DH126" s="37">
        <v>0</v>
      </c>
      <c r="DI126" s="37">
        <v>0</v>
      </c>
      <c r="DJ126" s="37">
        <v>0</v>
      </c>
      <c r="DK126" s="37">
        <v>9121278</v>
      </c>
      <c r="DL126" s="37">
        <v>6346835</v>
      </c>
      <c r="DM126" s="37">
        <v>0</v>
      </c>
      <c r="DN126" s="37">
        <v>2774443</v>
      </c>
      <c r="DO126" s="37">
        <v>2774443</v>
      </c>
      <c r="DP126" s="37">
        <v>859771</v>
      </c>
      <c r="DQ126" s="37">
        <v>3634214</v>
      </c>
      <c r="DR126" s="45">
        <v>330956725</v>
      </c>
      <c r="DS126" s="37">
        <v>0</v>
      </c>
      <c r="DT126" s="37">
        <v>0</v>
      </c>
      <c r="DU126" s="61">
        <v>9121278</v>
      </c>
      <c r="DV126" s="61">
        <v>1389</v>
      </c>
      <c r="DW126" s="61">
        <v>1408</v>
      </c>
      <c r="DX126" s="61">
        <v>212.43</v>
      </c>
      <c r="DY126" s="61">
        <v>0</v>
      </c>
      <c r="DZ126" s="61">
        <v>0</v>
      </c>
      <c r="EA126" s="61">
        <v>0</v>
      </c>
      <c r="EB126" s="61">
        <v>9545142</v>
      </c>
      <c r="EC126" s="61">
        <v>0</v>
      </c>
      <c r="ED126" s="61">
        <v>0</v>
      </c>
      <c r="EE126" s="61">
        <v>0</v>
      </c>
      <c r="EF126" s="61">
        <v>0</v>
      </c>
      <c r="EG126" s="61">
        <v>0</v>
      </c>
      <c r="EH126" s="61">
        <v>0</v>
      </c>
      <c r="EI126" s="61">
        <v>9545142</v>
      </c>
      <c r="EJ126" s="61">
        <v>0</v>
      </c>
      <c r="EK126" s="61">
        <v>0</v>
      </c>
      <c r="EL126" s="61">
        <v>0</v>
      </c>
      <c r="EM126" s="61">
        <v>9545142</v>
      </c>
      <c r="EN126" s="61">
        <v>6814214</v>
      </c>
      <c r="EO126" s="61">
        <v>0</v>
      </c>
      <c r="EP126" s="61">
        <v>2730928</v>
      </c>
      <c r="EQ126" s="61">
        <v>1353</v>
      </c>
      <c r="ER126" s="61">
        <v>2729575</v>
      </c>
      <c r="ES126" s="61">
        <v>2736354</v>
      </c>
      <c r="ET126" s="61">
        <v>859697</v>
      </c>
      <c r="EU126" s="61">
        <v>3596051</v>
      </c>
      <c r="EV126" s="61">
        <v>353611148</v>
      </c>
      <c r="EW126" s="61">
        <v>133000</v>
      </c>
      <c r="EX126" s="61">
        <v>0</v>
      </c>
      <c r="EY126" s="61">
        <v>6779</v>
      </c>
    </row>
    <row r="127" spans="1:155" s="37" customFormat="1" x14ac:dyDescent="0.2">
      <c r="A127" s="105">
        <v>2009</v>
      </c>
      <c r="B127" s="49" t="s">
        <v>157</v>
      </c>
      <c r="C127" s="37">
        <v>6829564</v>
      </c>
      <c r="D127" s="37">
        <v>1340</v>
      </c>
      <c r="E127" s="37">
        <v>1352</v>
      </c>
      <c r="F127" s="37">
        <v>190</v>
      </c>
      <c r="G127" s="37">
        <v>7148024</v>
      </c>
      <c r="H127" s="37">
        <v>4565570</v>
      </c>
      <c r="I127" s="37">
        <v>0</v>
      </c>
      <c r="J127" s="37">
        <v>2582454</v>
      </c>
      <c r="K127" s="37">
        <v>297854</v>
      </c>
      <c r="L127" s="37">
        <f t="shared" si="1"/>
        <v>2880308</v>
      </c>
      <c r="M127" s="47">
        <v>162010083</v>
      </c>
      <c r="N127" s="41">
        <v>0</v>
      </c>
      <c r="O127" s="41">
        <v>0</v>
      </c>
      <c r="P127" s="37">
        <v>7148024</v>
      </c>
      <c r="Q127" s="37">
        <v>1352</v>
      </c>
      <c r="R127" s="37">
        <v>1367</v>
      </c>
      <c r="S127" s="37">
        <v>194.37</v>
      </c>
      <c r="T127" s="37">
        <v>0</v>
      </c>
      <c r="U127" s="37">
        <v>7493033</v>
      </c>
      <c r="V127" s="37">
        <v>4861963</v>
      </c>
      <c r="W127" s="37">
        <v>2631070</v>
      </c>
      <c r="X127" s="37">
        <v>2617239</v>
      </c>
      <c r="Y127" s="37">
        <v>297033</v>
      </c>
      <c r="Z127" s="37">
        <v>2914272</v>
      </c>
      <c r="AA127" s="46">
        <v>173983940</v>
      </c>
      <c r="AB127" s="37">
        <v>13831</v>
      </c>
      <c r="AC127" s="37">
        <v>0</v>
      </c>
      <c r="AD127" s="37">
        <v>7479202</v>
      </c>
      <c r="AE127" s="37">
        <v>1367</v>
      </c>
      <c r="AF127" s="37">
        <v>1376</v>
      </c>
      <c r="AG127" s="37">
        <v>200</v>
      </c>
      <c r="AH127" s="37">
        <v>0</v>
      </c>
      <c r="AI127" s="37">
        <v>10373</v>
      </c>
      <c r="AJ127" s="37">
        <v>0</v>
      </c>
      <c r="AK127" s="37">
        <v>0</v>
      </c>
      <c r="AL127" s="37">
        <v>0</v>
      </c>
      <c r="AM127" s="37">
        <v>0</v>
      </c>
      <c r="AN127" s="37">
        <v>0</v>
      </c>
      <c r="AO127" s="37">
        <v>7814013</v>
      </c>
      <c r="AP127" s="37">
        <v>5206219</v>
      </c>
      <c r="AQ127" s="37">
        <v>0</v>
      </c>
      <c r="AR127" s="37">
        <v>2607794</v>
      </c>
      <c r="AS127" s="37">
        <v>2578041</v>
      </c>
      <c r="AT127" s="37">
        <v>295859</v>
      </c>
      <c r="AU127" s="37">
        <v>2873900</v>
      </c>
      <c r="AV127" s="45">
        <v>188825150</v>
      </c>
      <c r="AW127" s="37">
        <v>29753</v>
      </c>
      <c r="AX127" s="37">
        <v>0</v>
      </c>
      <c r="AY127" s="37">
        <v>7784260</v>
      </c>
      <c r="AZ127" s="37">
        <v>1376</v>
      </c>
      <c r="BA127" s="37">
        <v>1401</v>
      </c>
      <c r="BB127" s="37">
        <v>206</v>
      </c>
      <c r="BC127" s="37">
        <v>0</v>
      </c>
      <c r="BD127" s="37">
        <v>0</v>
      </c>
      <c r="BE127" s="37">
        <v>8214301</v>
      </c>
      <c r="BF127" s="37">
        <v>22315</v>
      </c>
      <c r="BG127" s="37">
        <v>-4400</v>
      </c>
      <c r="BH127" s="37">
        <v>0</v>
      </c>
      <c r="BI127" s="37">
        <v>0</v>
      </c>
      <c r="BJ127" s="37">
        <v>0</v>
      </c>
      <c r="BK127" s="37">
        <v>0</v>
      </c>
      <c r="BL127" s="37">
        <v>-4400</v>
      </c>
      <c r="BM127" s="37">
        <v>8232216</v>
      </c>
      <c r="BN127" s="37">
        <v>6294066</v>
      </c>
      <c r="BO127" s="37">
        <v>1938150</v>
      </c>
      <c r="BP127" s="37">
        <v>1938150</v>
      </c>
      <c r="BQ127" s="37">
        <v>291771</v>
      </c>
      <c r="BR127" s="37">
        <v>2229921</v>
      </c>
      <c r="BS127" s="45">
        <v>204641403</v>
      </c>
      <c r="BT127" s="37">
        <v>0</v>
      </c>
      <c r="BU127" s="37">
        <v>0</v>
      </c>
      <c r="BV127" s="37">
        <v>8232216</v>
      </c>
      <c r="BW127" s="37">
        <v>1401</v>
      </c>
      <c r="BX127" s="37">
        <v>1422</v>
      </c>
      <c r="BY127" s="37">
        <v>206</v>
      </c>
      <c r="BZ127" s="37">
        <v>0</v>
      </c>
      <c r="CA127" s="37">
        <v>0</v>
      </c>
      <c r="CB127" s="37">
        <v>8648547</v>
      </c>
      <c r="CC127" s="37">
        <v>0</v>
      </c>
      <c r="CD127" s="37">
        <v>0</v>
      </c>
      <c r="CE127" s="37">
        <v>0</v>
      </c>
      <c r="CF127" s="37">
        <v>0</v>
      </c>
      <c r="CG127" s="37">
        <v>0</v>
      </c>
      <c r="CH127" s="37">
        <v>0</v>
      </c>
      <c r="CI127" s="37">
        <v>0</v>
      </c>
      <c r="CJ127" s="37">
        <v>8648547</v>
      </c>
      <c r="CK127" s="37">
        <v>6779293</v>
      </c>
      <c r="CL127" s="37">
        <v>0</v>
      </c>
      <c r="CM127" s="37">
        <v>1869254</v>
      </c>
      <c r="CN127" s="37">
        <v>1869254</v>
      </c>
      <c r="CO127" s="37">
        <v>272771</v>
      </c>
      <c r="CP127" s="37">
        <v>2142025</v>
      </c>
      <c r="CQ127" s="45">
        <v>225234030</v>
      </c>
      <c r="CR127" s="37">
        <v>0</v>
      </c>
      <c r="CS127" s="37">
        <v>0</v>
      </c>
      <c r="CT127" s="37">
        <v>8648547</v>
      </c>
      <c r="CU127" s="37">
        <v>1422</v>
      </c>
      <c r="CV127" s="37">
        <v>1443</v>
      </c>
      <c r="CW127" s="37">
        <v>208.88</v>
      </c>
      <c r="CX127" s="37">
        <v>0</v>
      </c>
      <c r="CY127" s="37">
        <v>0</v>
      </c>
      <c r="CZ127" s="37">
        <v>9077682</v>
      </c>
      <c r="DA127" s="37">
        <v>0</v>
      </c>
      <c r="DB127" s="37">
        <v>0</v>
      </c>
      <c r="DC127" s="37">
        <v>0</v>
      </c>
      <c r="DD127" s="37">
        <v>0</v>
      </c>
      <c r="DE127" s="37">
        <v>0</v>
      </c>
      <c r="DF127" s="37">
        <v>0</v>
      </c>
      <c r="DG127" s="37">
        <v>9077682</v>
      </c>
      <c r="DH127" s="37">
        <v>0</v>
      </c>
      <c r="DI127" s="37">
        <v>0</v>
      </c>
      <c r="DJ127" s="37">
        <v>0</v>
      </c>
      <c r="DK127" s="37">
        <v>9077682</v>
      </c>
      <c r="DL127" s="37">
        <v>7457402</v>
      </c>
      <c r="DM127" s="37">
        <v>0</v>
      </c>
      <c r="DN127" s="37">
        <v>1620280</v>
      </c>
      <c r="DO127" s="37">
        <v>1613989</v>
      </c>
      <c r="DP127" s="37">
        <v>281840</v>
      </c>
      <c r="DQ127" s="37">
        <v>1895829</v>
      </c>
      <c r="DR127" s="45">
        <v>243720960</v>
      </c>
      <c r="DS127" s="37">
        <v>6291</v>
      </c>
      <c r="DT127" s="37">
        <v>0</v>
      </c>
      <c r="DU127" s="61">
        <v>9071391</v>
      </c>
      <c r="DV127" s="61">
        <v>1443</v>
      </c>
      <c r="DW127" s="61">
        <v>1453</v>
      </c>
      <c r="DX127" s="61">
        <v>212.43</v>
      </c>
      <c r="DY127" s="61">
        <v>0</v>
      </c>
      <c r="DZ127" s="61">
        <v>0</v>
      </c>
      <c r="EA127" s="61">
        <v>0</v>
      </c>
      <c r="EB127" s="61">
        <v>9442916</v>
      </c>
      <c r="EC127" s="61">
        <v>4718</v>
      </c>
      <c r="ED127" s="61">
        <v>0</v>
      </c>
      <c r="EE127" s="61">
        <v>0</v>
      </c>
      <c r="EF127" s="61">
        <v>0</v>
      </c>
      <c r="EG127" s="61">
        <v>0</v>
      </c>
      <c r="EH127" s="61">
        <v>4718</v>
      </c>
      <c r="EI127" s="61">
        <v>9447634</v>
      </c>
      <c r="EJ127" s="61">
        <v>0</v>
      </c>
      <c r="EK127" s="61">
        <v>0</v>
      </c>
      <c r="EL127" s="61">
        <v>0</v>
      </c>
      <c r="EM127" s="61">
        <v>9447634</v>
      </c>
      <c r="EN127" s="61">
        <v>7522748</v>
      </c>
      <c r="EO127" s="61">
        <v>0</v>
      </c>
      <c r="EP127" s="61">
        <v>1924886</v>
      </c>
      <c r="EQ127" s="61">
        <v>4614</v>
      </c>
      <c r="ER127" s="61">
        <v>1920272</v>
      </c>
      <c r="ES127" s="61">
        <v>1952891</v>
      </c>
      <c r="ET127" s="61">
        <v>284187</v>
      </c>
      <c r="EU127" s="61">
        <v>2237078</v>
      </c>
      <c r="EV127" s="61">
        <v>278672372</v>
      </c>
      <c r="EW127" s="61">
        <v>574800</v>
      </c>
      <c r="EX127" s="61">
        <v>0</v>
      </c>
      <c r="EY127" s="61">
        <v>32619</v>
      </c>
    </row>
    <row r="128" spans="1:155" s="37" customFormat="1" x14ac:dyDescent="0.2">
      <c r="A128" s="105">
        <v>2044</v>
      </c>
      <c r="B128" s="49" t="s">
        <v>158</v>
      </c>
      <c r="C128" s="37">
        <v>713618</v>
      </c>
      <c r="D128" s="37">
        <v>89</v>
      </c>
      <c r="E128" s="37">
        <v>94</v>
      </c>
      <c r="F128" s="37">
        <v>257</v>
      </c>
      <c r="G128" s="37">
        <v>777850</v>
      </c>
      <c r="H128" s="37">
        <v>6973</v>
      </c>
      <c r="I128" s="37">
        <v>0</v>
      </c>
      <c r="J128" s="37">
        <v>779152</v>
      </c>
      <c r="K128" s="37">
        <v>0</v>
      </c>
      <c r="L128" s="37">
        <f t="shared" si="1"/>
        <v>779152</v>
      </c>
      <c r="M128" s="47">
        <v>162489643</v>
      </c>
      <c r="N128" s="41">
        <v>0</v>
      </c>
      <c r="O128" s="41">
        <v>8275</v>
      </c>
      <c r="P128" s="37">
        <v>777850</v>
      </c>
      <c r="Q128" s="37">
        <v>94</v>
      </c>
      <c r="R128" s="37">
        <v>97</v>
      </c>
      <c r="S128" s="37">
        <v>194.37</v>
      </c>
      <c r="T128" s="37">
        <v>0</v>
      </c>
      <c r="U128" s="37">
        <v>821529</v>
      </c>
      <c r="V128" s="37">
        <v>18016</v>
      </c>
      <c r="W128" s="37">
        <v>803513</v>
      </c>
      <c r="X128" s="37">
        <v>821524</v>
      </c>
      <c r="Y128" s="37">
        <v>0</v>
      </c>
      <c r="Z128" s="37">
        <v>821524</v>
      </c>
      <c r="AA128" s="46">
        <v>174543738</v>
      </c>
      <c r="AB128" s="37">
        <v>0</v>
      </c>
      <c r="AC128" s="37">
        <v>18011</v>
      </c>
      <c r="AD128" s="37">
        <v>821529</v>
      </c>
      <c r="AE128" s="37">
        <v>97</v>
      </c>
      <c r="AF128" s="37">
        <v>99</v>
      </c>
      <c r="AG128" s="37">
        <v>200</v>
      </c>
      <c r="AH128" s="37">
        <v>0</v>
      </c>
      <c r="AI128" s="37">
        <v>0</v>
      </c>
      <c r="AJ128" s="37">
        <v>0</v>
      </c>
      <c r="AK128" s="37">
        <v>0</v>
      </c>
      <c r="AL128" s="37">
        <v>0</v>
      </c>
      <c r="AM128" s="37">
        <v>0</v>
      </c>
      <c r="AN128" s="37">
        <v>0</v>
      </c>
      <c r="AO128" s="37">
        <v>858268</v>
      </c>
      <c r="AP128" s="37">
        <v>17850</v>
      </c>
      <c r="AQ128" s="37">
        <v>0</v>
      </c>
      <c r="AR128" s="37">
        <v>840418</v>
      </c>
      <c r="AS128" s="37">
        <v>869780</v>
      </c>
      <c r="AT128" s="37">
        <v>0</v>
      </c>
      <c r="AU128" s="37">
        <v>869780</v>
      </c>
      <c r="AV128" s="45">
        <v>187858788</v>
      </c>
      <c r="AW128" s="37">
        <v>0</v>
      </c>
      <c r="AX128" s="37">
        <v>29362</v>
      </c>
      <c r="AY128" s="37">
        <v>858268</v>
      </c>
      <c r="AZ128" s="37">
        <v>99</v>
      </c>
      <c r="BA128" s="37">
        <v>100</v>
      </c>
      <c r="BB128" s="37">
        <v>206</v>
      </c>
      <c r="BC128" s="37">
        <v>0</v>
      </c>
      <c r="BD128" s="37">
        <v>0</v>
      </c>
      <c r="BE128" s="37">
        <v>887537</v>
      </c>
      <c r="BF128" s="37">
        <v>0</v>
      </c>
      <c r="BG128" s="37">
        <v>0</v>
      </c>
      <c r="BH128" s="37">
        <v>0</v>
      </c>
      <c r="BI128" s="37">
        <v>0</v>
      </c>
      <c r="BJ128" s="37">
        <v>0</v>
      </c>
      <c r="BK128" s="37">
        <v>0</v>
      </c>
      <c r="BL128" s="37">
        <v>0</v>
      </c>
      <c r="BM128" s="37">
        <v>887537</v>
      </c>
      <c r="BN128" s="37">
        <v>32223</v>
      </c>
      <c r="BO128" s="37">
        <v>855314</v>
      </c>
      <c r="BP128" s="37">
        <v>855314</v>
      </c>
      <c r="BQ128" s="37">
        <v>0</v>
      </c>
      <c r="BR128" s="37">
        <v>855314</v>
      </c>
      <c r="BS128" s="45">
        <v>197971134</v>
      </c>
      <c r="BT128" s="37">
        <v>0</v>
      </c>
      <c r="BU128" s="37">
        <v>0</v>
      </c>
      <c r="BV128" s="37">
        <v>887537</v>
      </c>
      <c r="BW128" s="37">
        <v>100</v>
      </c>
      <c r="BX128" s="37">
        <v>103</v>
      </c>
      <c r="BY128" s="37">
        <v>206</v>
      </c>
      <c r="BZ128" s="37">
        <v>0</v>
      </c>
      <c r="CA128" s="37">
        <v>0</v>
      </c>
      <c r="CB128" s="37">
        <v>935381</v>
      </c>
      <c r="CC128" s="37">
        <v>0</v>
      </c>
      <c r="CD128" s="37">
        <v>0</v>
      </c>
      <c r="CE128" s="37">
        <v>0</v>
      </c>
      <c r="CF128" s="37">
        <v>0</v>
      </c>
      <c r="CG128" s="37">
        <v>0</v>
      </c>
      <c r="CH128" s="37">
        <v>0</v>
      </c>
      <c r="CI128" s="37">
        <v>0</v>
      </c>
      <c r="CJ128" s="37">
        <v>935381</v>
      </c>
      <c r="CK128" s="37">
        <v>39970</v>
      </c>
      <c r="CL128" s="37">
        <v>0</v>
      </c>
      <c r="CM128" s="37">
        <v>895411</v>
      </c>
      <c r="CN128" s="37">
        <v>886330</v>
      </c>
      <c r="CO128" s="37">
        <v>0</v>
      </c>
      <c r="CP128" s="37">
        <v>886330</v>
      </c>
      <c r="CQ128" s="45">
        <v>205475191</v>
      </c>
      <c r="CR128" s="37">
        <v>9081</v>
      </c>
      <c r="CS128" s="37">
        <v>0</v>
      </c>
      <c r="CT128" s="37">
        <v>926300</v>
      </c>
      <c r="CU128" s="37">
        <v>103</v>
      </c>
      <c r="CV128" s="37">
        <v>107</v>
      </c>
      <c r="CW128" s="37">
        <v>208.88</v>
      </c>
      <c r="CX128" s="37">
        <v>0</v>
      </c>
      <c r="CY128" s="37">
        <v>0</v>
      </c>
      <c r="CZ128" s="37">
        <v>984623</v>
      </c>
      <c r="DA128" s="37">
        <v>6811</v>
      </c>
      <c r="DB128" s="37">
        <v>0</v>
      </c>
      <c r="DC128" s="37">
        <v>0</v>
      </c>
      <c r="DD128" s="37">
        <v>0</v>
      </c>
      <c r="DE128" s="37">
        <v>0</v>
      </c>
      <c r="DF128" s="37">
        <v>6811</v>
      </c>
      <c r="DG128" s="37">
        <v>991434</v>
      </c>
      <c r="DH128" s="37">
        <v>0</v>
      </c>
      <c r="DI128" s="37">
        <v>0</v>
      </c>
      <c r="DJ128" s="37">
        <v>0</v>
      </c>
      <c r="DK128" s="37">
        <v>991434</v>
      </c>
      <c r="DL128" s="37">
        <v>38836</v>
      </c>
      <c r="DM128" s="37">
        <v>0</v>
      </c>
      <c r="DN128" s="37">
        <v>952598</v>
      </c>
      <c r="DO128" s="37">
        <v>952598</v>
      </c>
      <c r="DP128" s="37">
        <v>0</v>
      </c>
      <c r="DQ128" s="37">
        <v>952598</v>
      </c>
      <c r="DR128" s="45">
        <v>218784763</v>
      </c>
      <c r="DS128" s="37">
        <v>0</v>
      </c>
      <c r="DT128" s="37">
        <v>0</v>
      </c>
      <c r="DU128" s="61">
        <v>991434</v>
      </c>
      <c r="DV128" s="61">
        <v>107</v>
      </c>
      <c r="DW128" s="61">
        <v>107</v>
      </c>
      <c r="DX128" s="61">
        <v>212.43</v>
      </c>
      <c r="DY128" s="61">
        <v>0</v>
      </c>
      <c r="DZ128" s="61">
        <v>0</v>
      </c>
      <c r="EA128" s="61">
        <v>0</v>
      </c>
      <c r="EB128" s="61">
        <v>1014164</v>
      </c>
      <c r="EC128" s="61">
        <v>0</v>
      </c>
      <c r="ED128" s="61">
        <v>0</v>
      </c>
      <c r="EE128" s="61">
        <v>0</v>
      </c>
      <c r="EF128" s="61">
        <v>0</v>
      </c>
      <c r="EG128" s="61">
        <v>0</v>
      </c>
      <c r="EH128" s="61">
        <v>0</v>
      </c>
      <c r="EI128" s="61">
        <v>1014164</v>
      </c>
      <c r="EJ128" s="61">
        <v>0</v>
      </c>
      <c r="EK128" s="61">
        <v>0</v>
      </c>
      <c r="EL128" s="61">
        <v>0</v>
      </c>
      <c r="EM128" s="61">
        <v>1014164</v>
      </c>
      <c r="EN128" s="61">
        <v>35837</v>
      </c>
      <c r="EO128" s="61">
        <v>0</v>
      </c>
      <c r="EP128" s="61">
        <v>978327</v>
      </c>
      <c r="EQ128" s="61">
        <v>5</v>
      </c>
      <c r="ER128" s="61">
        <v>978322</v>
      </c>
      <c r="ES128" s="61">
        <v>978327</v>
      </c>
      <c r="ET128" s="61">
        <v>0</v>
      </c>
      <c r="EU128" s="61">
        <v>978327</v>
      </c>
      <c r="EV128" s="61">
        <v>232286676</v>
      </c>
      <c r="EW128" s="61">
        <v>1200</v>
      </c>
      <c r="EX128" s="61">
        <v>0</v>
      </c>
      <c r="EY128" s="61">
        <v>5</v>
      </c>
    </row>
    <row r="129" spans="1:155" s="37" customFormat="1" x14ac:dyDescent="0.2">
      <c r="A129" s="105">
        <v>2051</v>
      </c>
      <c r="B129" s="49" t="s">
        <v>159</v>
      </c>
      <c r="C129" s="37">
        <v>1936075.37</v>
      </c>
      <c r="D129" s="37">
        <v>382</v>
      </c>
      <c r="E129" s="37">
        <v>403</v>
      </c>
      <c r="F129" s="37">
        <v>190</v>
      </c>
      <c r="G129" s="37">
        <v>2119078.7799999998</v>
      </c>
      <c r="H129" s="37">
        <v>919667</v>
      </c>
      <c r="I129" s="37">
        <v>0</v>
      </c>
      <c r="J129" s="37">
        <v>1204565</v>
      </c>
      <c r="K129" s="37">
        <v>92050</v>
      </c>
      <c r="L129" s="37">
        <f t="shared" si="1"/>
        <v>1296615</v>
      </c>
      <c r="M129" s="47">
        <v>117423022</v>
      </c>
      <c r="N129" s="41">
        <v>0</v>
      </c>
      <c r="O129" s="41">
        <v>5153.2200000002049</v>
      </c>
      <c r="P129" s="37">
        <v>2119079</v>
      </c>
      <c r="Q129" s="37">
        <v>403</v>
      </c>
      <c r="R129" s="37">
        <v>412</v>
      </c>
      <c r="S129" s="37">
        <v>194.37</v>
      </c>
      <c r="T129" s="37">
        <v>0</v>
      </c>
      <c r="U129" s="37">
        <v>2246484</v>
      </c>
      <c r="V129" s="37">
        <v>1064196</v>
      </c>
      <c r="W129" s="37">
        <v>1182288</v>
      </c>
      <c r="X129" s="37">
        <v>1182288</v>
      </c>
      <c r="Y129" s="37">
        <v>103125</v>
      </c>
      <c r="Z129" s="37">
        <v>1285413</v>
      </c>
      <c r="AA129" s="46">
        <v>127306100</v>
      </c>
      <c r="AB129" s="37">
        <v>0</v>
      </c>
      <c r="AC129" s="37">
        <v>0</v>
      </c>
      <c r="AD129" s="37">
        <v>2246484</v>
      </c>
      <c r="AE129" s="37">
        <v>412</v>
      </c>
      <c r="AF129" s="37">
        <v>412</v>
      </c>
      <c r="AG129" s="37">
        <v>200</v>
      </c>
      <c r="AH129" s="37">
        <v>0</v>
      </c>
      <c r="AI129" s="37">
        <v>0</v>
      </c>
      <c r="AJ129" s="37">
        <v>25200</v>
      </c>
      <c r="AK129" s="37">
        <v>0</v>
      </c>
      <c r="AL129" s="37">
        <v>0</v>
      </c>
      <c r="AM129" s="37">
        <v>0</v>
      </c>
      <c r="AN129" s="37">
        <v>25200</v>
      </c>
      <c r="AO129" s="37">
        <v>2354084</v>
      </c>
      <c r="AP129" s="37">
        <v>1206662</v>
      </c>
      <c r="AQ129" s="37">
        <v>0</v>
      </c>
      <c r="AR129" s="37">
        <v>1147422</v>
      </c>
      <c r="AS129" s="37">
        <v>1141569</v>
      </c>
      <c r="AT129" s="37">
        <v>125700</v>
      </c>
      <c r="AU129" s="37">
        <v>1267269</v>
      </c>
      <c r="AV129" s="45">
        <v>134868150</v>
      </c>
      <c r="AW129" s="37">
        <v>5853</v>
      </c>
      <c r="AX129" s="37">
        <v>0</v>
      </c>
      <c r="AY129" s="37">
        <v>2348231</v>
      </c>
      <c r="AZ129" s="37">
        <v>412</v>
      </c>
      <c r="BA129" s="37">
        <v>410</v>
      </c>
      <c r="BB129" s="37">
        <v>206</v>
      </c>
      <c r="BC129" s="37">
        <v>0</v>
      </c>
      <c r="BD129" s="37">
        <v>0</v>
      </c>
      <c r="BE129" s="37">
        <v>2421292</v>
      </c>
      <c r="BF129" s="37">
        <v>4390</v>
      </c>
      <c r="BG129" s="37">
        <v>0</v>
      </c>
      <c r="BH129" s="37">
        <v>0</v>
      </c>
      <c r="BI129" s="37">
        <v>0</v>
      </c>
      <c r="BJ129" s="37">
        <v>0</v>
      </c>
      <c r="BK129" s="37">
        <v>0</v>
      </c>
      <c r="BL129" s="37">
        <v>0</v>
      </c>
      <c r="BM129" s="37">
        <v>2425682</v>
      </c>
      <c r="BN129" s="37">
        <v>1679453</v>
      </c>
      <c r="BO129" s="37">
        <v>746229</v>
      </c>
      <c r="BP129" s="37">
        <v>746229</v>
      </c>
      <c r="BQ129" s="37">
        <v>147100</v>
      </c>
      <c r="BR129" s="37">
        <v>893329</v>
      </c>
      <c r="BS129" s="45">
        <v>138866442</v>
      </c>
      <c r="BT129" s="37">
        <v>0</v>
      </c>
      <c r="BU129" s="37">
        <v>0</v>
      </c>
      <c r="BV129" s="37">
        <v>2425682</v>
      </c>
      <c r="BW129" s="37">
        <v>410</v>
      </c>
      <c r="BX129" s="37">
        <v>414</v>
      </c>
      <c r="BY129" s="37">
        <v>206</v>
      </c>
      <c r="BZ129" s="37">
        <v>0</v>
      </c>
      <c r="CA129" s="37">
        <v>0</v>
      </c>
      <c r="CB129" s="37">
        <v>2534632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2534632</v>
      </c>
      <c r="CK129" s="37">
        <v>1736129</v>
      </c>
      <c r="CL129" s="37">
        <v>0</v>
      </c>
      <c r="CM129" s="37">
        <v>798503</v>
      </c>
      <c r="CN129" s="37">
        <v>798503</v>
      </c>
      <c r="CO129" s="37">
        <v>141663</v>
      </c>
      <c r="CP129" s="37">
        <v>940166</v>
      </c>
      <c r="CQ129" s="45">
        <v>153267153</v>
      </c>
      <c r="CR129" s="37">
        <v>0</v>
      </c>
      <c r="CS129" s="37">
        <v>0</v>
      </c>
      <c r="CT129" s="37">
        <v>2534632</v>
      </c>
      <c r="CU129" s="37">
        <v>414</v>
      </c>
      <c r="CV129" s="37">
        <v>430</v>
      </c>
      <c r="CW129" s="37">
        <v>208.88</v>
      </c>
      <c r="CX129" s="37">
        <v>0</v>
      </c>
      <c r="CY129" s="37">
        <v>0</v>
      </c>
      <c r="CZ129" s="37">
        <v>2722407</v>
      </c>
      <c r="DA129" s="37">
        <v>0</v>
      </c>
      <c r="DB129" s="37">
        <v>0</v>
      </c>
      <c r="DC129" s="37">
        <v>0</v>
      </c>
      <c r="DD129" s="37">
        <v>0</v>
      </c>
      <c r="DE129" s="37">
        <v>0</v>
      </c>
      <c r="DF129" s="37">
        <v>0</v>
      </c>
      <c r="DG129" s="37">
        <v>2722407</v>
      </c>
      <c r="DH129" s="37">
        <v>0</v>
      </c>
      <c r="DI129" s="37">
        <v>0</v>
      </c>
      <c r="DJ129" s="37">
        <v>0</v>
      </c>
      <c r="DK129" s="37">
        <v>2722407</v>
      </c>
      <c r="DL129" s="37">
        <v>1836970</v>
      </c>
      <c r="DM129" s="37">
        <v>0</v>
      </c>
      <c r="DN129" s="37">
        <v>885437</v>
      </c>
      <c r="DO129" s="37">
        <v>885437</v>
      </c>
      <c r="DP129" s="37">
        <v>550070</v>
      </c>
      <c r="DQ129" s="37">
        <v>1435507</v>
      </c>
      <c r="DR129" s="45">
        <v>167170524</v>
      </c>
      <c r="DS129" s="37">
        <v>0</v>
      </c>
      <c r="DT129" s="37">
        <v>0</v>
      </c>
      <c r="DU129" s="61">
        <v>2722407</v>
      </c>
      <c r="DV129" s="61">
        <v>430</v>
      </c>
      <c r="DW129" s="61">
        <v>463</v>
      </c>
      <c r="DX129" s="61">
        <v>212.43</v>
      </c>
      <c r="DY129" s="61">
        <v>0</v>
      </c>
      <c r="DZ129" s="61">
        <v>0</v>
      </c>
      <c r="EA129" s="61">
        <v>0</v>
      </c>
      <c r="EB129" s="61">
        <v>3029691</v>
      </c>
      <c r="EC129" s="61">
        <v>0</v>
      </c>
      <c r="ED129" s="61">
        <v>0</v>
      </c>
      <c r="EE129" s="61">
        <v>0</v>
      </c>
      <c r="EF129" s="61">
        <v>0</v>
      </c>
      <c r="EG129" s="61">
        <v>0</v>
      </c>
      <c r="EH129" s="61">
        <v>0</v>
      </c>
      <c r="EI129" s="61">
        <v>3029691</v>
      </c>
      <c r="EJ129" s="61">
        <v>0</v>
      </c>
      <c r="EK129" s="61">
        <v>0</v>
      </c>
      <c r="EL129" s="61">
        <v>0</v>
      </c>
      <c r="EM129" s="61">
        <v>3029691</v>
      </c>
      <c r="EN129" s="61">
        <v>2009351</v>
      </c>
      <c r="EO129" s="61">
        <v>0</v>
      </c>
      <c r="EP129" s="61">
        <v>1020340</v>
      </c>
      <c r="EQ129" s="61">
        <v>1000</v>
      </c>
      <c r="ER129" s="61">
        <v>1019340</v>
      </c>
      <c r="ES129" s="61">
        <v>1019340</v>
      </c>
      <c r="ET129" s="61">
        <v>555457</v>
      </c>
      <c r="EU129" s="61">
        <v>1574797</v>
      </c>
      <c r="EV129" s="61">
        <v>178040685</v>
      </c>
      <c r="EW129" s="61">
        <v>113100</v>
      </c>
      <c r="EX129" s="61">
        <v>0</v>
      </c>
      <c r="EY129" s="61">
        <v>0</v>
      </c>
    </row>
    <row r="130" spans="1:155" s="37" customFormat="1" x14ac:dyDescent="0.2">
      <c r="A130" s="105">
        <v>2058</v>
      </c>
      <c r="B130" s="49" t="s">
        <v>160</v>
      </c>
      <c r="C130" s="37">
        <v>18913778</v>
      </c>
      <c r="D130" s="37">
        <v>2909</v>
      </c>
      <c r="E130" s="37">
        <v>2991</v>
      </c>
      <c r="F130" s="37">
        <v>208</v>
      </c>
      <c r="G130" s="37">
        <v>20069610</v>
      </c>
      <c r="H130" s="37">
        <v>1248293</v>
      </c>
      <c r="I130" s="37">
        <v>0</v>
      </c>
      <c r="J130" s="37">
        <v>18816347</v>
      </c>
      <c r="K130" s="37">
        <v>1220687</v>
      </c>
      <c r="L130" s="37">
        <f t="shared" si="1"/>
        <v>20037034</v>
      </c>
      <c r="M130" s="47">
        <v>914965705</v>
      </c>
      <c r="N130" s="41">
        <v>4970</v>
      </c>
      <c r="O130" s="41">
        <v>0</v>
      </c>
      <c r="P130" s="37">
        <v>20064640</v>
      </c>
      <c r="Q130" s="37">
        <v>2991</v>
      </c>
      <c r="R130" s="37">
        <v>3103</v>
      </c>
      <c r="S130" s="37">
        <v>194.37</v>
      </c>
      <c r="T130" s="37">
        <v>0</v>
      </c>
      <c r="U130" s="37">
        <v>21419109</v>
      </c>
      <c r="V130" s="37">
        <v>1932892</v>
      </c>
      <c r="W130" s="37">
        <v>19486217</v>
      </c>
      <c r="X130" s="37">
        <v>19465704</v>
      </c>
      <c r="Y130" s="37">
        <v>963378</v>
      </c>
      <c r="Z130" s="37">
        <v>20429082</v>
      </c>
      <c r="AA130" s="46">
        <v>1086128171</v>
      </c>
      <c r="AB130" s="37">
        <v>20513</v>
      </c>
      <c r="AC130" s="37">
        <v>0</v>
      </c>
      <c r="AD130" s="37">
        <v>21398596</v>
      </c>
      <c r="AE130" s="37">
        <v>3103</v>
      </c>
      <c r="AF130" s="37">
        <v>3208</v>
      </c>
      <c r="AG130" s="37">
        <v>200</v>
      </c>
      <c r="AH130" s="37">
        <v>0</v>
      </c>
      <c r="AI130" s="37">
        <v>15385</v>
      </c>
      <c r="AJ130" s="37">
        <v>0</v>
      </c>
      <c r="AK130" s="37">
        <v>0</v>
      </c>
      <c r="AL130" s="37">
        <v>0</v>
      </c>
      <c r="AM130" s="37">
        <v>0</v>
      </c>
      <c r="AN130" s="37">
        <v>0</v>
      </c>
      <c r="AO130" s="37">
        <v>22779674</v>
      </c>
      <c r="AP130" s="37">
        <v>2811284</v>
      </c>
      <c r="AQ130" s="37">
        <v>0</v>
      </c>
      <c r="AR130" s="37">
        <v>19968390</v>
      </c>
      <c r="AS130" s="37">
        <v>19961294</v>
      </c>
      <c r="AT130" s="37">
        <v>955833</v>
      </c>
      <c r="AU130" s="37">
        <v>20917127</v>
      </c>
      <c r="AV130" s="45">
        <v>1186760968</v>
      </c>
      <c r="AW130" s="37">
        <v>7096</v>
      </c>
      <c r="AX130" s="37">
        <v>0</v>
      </c>
      <c r="AY130" s="37">
        <v>22772578</v>
      </c>
      <c r="AZ130" s="37">
        <v>3208</v>
      </c>
      <c r="BA130" s="37">
        <v>3317</v>
      </c>
      <c r="BB130" s="37">
        <v>206</v>
      </c>
      <c r="BC130" s="37">
        <v>0</v>
      </c>
      <c r="BD130" s="37">
        <v>0</v>
      </c>
      <c r="BE130" s="37">
        <v>24229624</v>
      </c>
      <c r="BF130" s="37">
        <v>5322</v>
      </c>
      <c r="BG130" s="37">
        <v>0</v>
      </c>
      <c r="BH130" s="37">
        <v>0</v>
      </c>
      <c r="BI130" s="37">
        <v>0</v>
      </c>
      <c r="BJ130" s="37">
        <v>0</v>
      </c>
      <c r="BK130" s="37">
        <v>0</v>
      </c>
      <c r="BL130" s="37">
        <v>0</v>
      </c>
      <c r="BM130" s="37">
        <v>24234946</v>
      </c>
      <c r="BN130" s="37">
        <v>7984522</v>
      </c>
      <c r="BO130" s="37">
        <v>16250424</v>
      </c>
      <c r="BP130" s="37">
        <v>16243119</v>
      </c>
      <c r="BQ130" s="37">
        <v>906238</v>
      </c>
      <c r="BR130" s="37">
        <v>17149357</v>
      </c>
      <c r="BS130" s="45">
        <v>1299202671</v>
      </c>
      <c r="BT130" s="37">
        <v>7305</v>
      </c>
      <c r="BU130" s="37">
        <v>0</v>
      </c>
      <c r="BV130" s="37">
        <v>24227641</v>
      </c>
      <c r="BW130" s="37">
        <v>3317</v>
      </c>
      <c r="BX130" s="37">
        <v>3371</v>
      </c>
      <c r="BY130" s="37">
        <v>206</v>
      </c>
      <c r="BZ130" s="37">
        <v>0</v>
      </c>
      <c r="CA130" s="37">
        <v>0</v>
      </c>
      <c r="CB130" s="37">
        <v>25316480</v>
      </c>
      <c r="CC130" s="37">
        <v>5479</v>
      </c>
      <c r="CD130" s="37">
        <v>0</v>
      </c>
      <c r="CE130" s="37">
        <v>0</v>
      </c>
      <c r="CF130" s="37">
        <v>0</v>
      </c>
      <c r="CG130" s="37">
        <v>0</v>
      </c>
      <c r="CH130" s="37">
        <v>0</v>
      </c>
      <c r="CI130" s="37">
        <v>0</v>
      </c>
      <c r="CJ130" s="37">
        <v>25321959</v>
      </c>
      <c r="CK130" s="37">
        <v>8334264</v>
      </c>
      <c r="CL130" s="37">
        <v>0</v>
      </c>
      <c r="CM130" s="37">
        <v>16987695</v>
      </c>
      <c r="CN130" s="37">
        <v>16980185</v>
      </c>
      <c r="CO130" s="37">
        <v>1413211</v>
      </c>
      <c r="CP130" s="37">
        <v>18393396</v>
      </c>
      <c r="CQ130" s="45">
        <v>1370429549</v>
      </c>
      <c r="CR130" s="37">
        <v>7510</v>
      </c>
      <c r="CS130" s="37">
        <v>0</v>
      </c>
      <c r="CT130" s="37">
        <v>25314449</v>
      </c>
      <c r="CU130" s="37">
        <v>3371</v>
      </c>
      <c r="CV130" s="37">
        <v>3414</v>
      </c>
      <c r="CW130" s="37">
        <v>208.88</v>
      </c>
      <c r="CX130" s="37">
        <v>0</v>
      </c>
      <c r="CY130" s="37">
        <v>0</v>
      </c>
      <c r="CZ130" s="37">
        <v>26350481</v>
      </c>
      <c r="DA130" s="37">
        <v>5633</v>
      </c>
      <c r="DB130" s="37">
        <v>0</v>
      </c>
      <c r="DC130" s="37">
        <v>0</v>
      </c>
      <c r="DD130" s="37">
        <v>0</v>
      </c>
      <c r="DE130" s="37">
        <v>0</v>
      </c>
      <c r="DF130" s="37">
        <v>5633</v>
      </c>
      <c r="DG130" s="37">
        <v>26356114</v>
      </c>
      <c r="DH130" s="37">
        <v>0</v>
      </c>
      <c r="DI130" s="37">
        <v>0</v>
      </c>
      <c r="DJ130" s="37">
        <v>0</v>
      </c>
      <c r="DK130" s="37">
        <v>26356114</v>
      </c>
      <c r="DL130" s="37">
        <v>8967306</v>
      </c>
      <c r="DM130" s="37">
        <v>0</v>
      </c>
      <c r="DN130" s="37">
        <v>17388808</v>
      </c>
      <c r="DO130" s="37">
        <v>17388808</v>
      </c>
      <c r="DP130" s="37">
        <v>1636880</v>
      </c>
      <c r="DQ130" s="37">
        <v>19025688</v>
      </c>
      <c r="DR130" s="45">
        <v>1449216859</v>
      </c>
      <c r="DS130" s="37">
        <v>0</v>
      </c>
      <c r="DT130" s="37">
        <v>0</v>
      </c>
      <c r="DU130" s="61">
        <v>26356114</v>
      </c>
      <c r="DV130" s="61">
        <v>3414</v>
      </c>
      <c r="DW130" s="61">
        <v>3455</v>
      </c>
      <c r="DX130" s="61">
        <v>212.43</v>
      </c>
      <c r="DY130" s="61">
        <v>0</v>
      </c>
      <c r="DZ130" s="61">
        <v>0</v>
      </c>
      <c r="EA130" s="61">
        <v>0</v>
      </c>
      <c r="EB130" s="61">
        <v>27406580</v>
      </c>
      <c r="EC130" s="61">
        <v>0</v>
      </c>
      <c r="ED130" s="61">
        <v>0</v>
      </c>
      <c r="EE130" s="61">
        <v>0</v>
      </c>
      <c r="EF130" s="61">
        <v>0</v>
      </c>
      <c r="EG130" s="61">
        <v>0</v>
      </c>
      <c r="EH130" s="61">
        <v>0</v>
      </c>
      <c r="EI130" s="61">
        <v>27406580</v>
      </c>
      <c r="EJ130" s="61">
        <v>0</v>
      </c>
      <c r="EK130" s="61">
        <v>0</v>
      </c>
      <c r="EL130" s="61">
        <v>0</v>
      </c>
      <c r="EM130" s="61">
        <v>27406580</v>
      </c>
      <c r="EN130" s="61">
        <v>8307159</v>
      </c>
      <c r="EO130" s="61">
        <v>0</v>
      </c>
      <c r="EP130" s="61">
        <v>19099421</v>
      </c>
      <c r="EQ130" s="61">
        <v>150169</v>
      </c>
      <c r="ER130" s="61">
        <v>18949252</v>
      </c>
      <c r="ES130" s="61">
        <v>18949252</v>
      </c>
      <c r="ET130" s="61">
        <v>1719272</v>
      </c>
      <c r="EU130" s="61">
        <v>20668524</v>
      </c>
      <c r="EV130" s="61">
        <v>1564773273</v>
      </c>
      <c r="EW130" s="61">
        <v>11369000</v>
      </c>
      <c r="EX130" s="61">
        <v>0</v>
      </c>
      <c r="EY130" s="61">
        <v>0</v>
      </c>
    </row>
    <row r="131" spans="1:155" s="37" customFormat="1" x14ac:dyDescent="0.2">
      <c r="A131" s="105">
        <v>2114</v>
      </c>
      <c r="B131" s="49" t="s">
        <v>161</v>
      </c>
      <c r="C131" s="37">
        <v>4858303</v>
      </c>
      <c r="D131" s="37">
        <v>667</v>
      </c>
      <c r="E131" s="37">
        <v>676</v>
      </c>
      <c r="F131" s="37">
        <v>233</v>
      </c>
      <c r="G131" s="37">
        <v>5081492</v>
      </c>
      <c r="H131" s="37">
        <v>158646</v>
      </c>
      <c r="I131" s="37">
        <v>0</v>
      </c>
      <c r="J131" s="37">
        <v>4924702.4000000004</v>
      </c>
      <c r="K131" s="37">
        <v>288160</v>
      </c>
      <c r="L131" s="37">
        <f t="shared" si="1"/>
        <v>5212862.4000000004</v>
      </c>
      <c r="M131" s="47">
        <v>878231350</v>
      </c>
      <c r="N131" s="41">
        <v>0</v>
      </c>
      <c r="O131" s="41">
        <v>1856.4000000003725</v>
      </c>
      <c r="P131" s="37">
        <v>5081492</v>
      </c>
      <c r="Q131" s="37">
        <v>676</v>
      </c>
      <c r="R131" s="37">
        <v>694</v>
      </c>
      <c r="S131" s="37">
        <v>194.37</v>
      </c>
      <c r="T131" s="37">
        <v>0</v>
      </c>
      <c r="U131" s="37">
        <v>5351691</v>
      </c>
      <c r="V131" s="37">
        <v>204708</v>
      </c>
      <c r="W131" s="37">
        <v>5146983</v>
      </c>
      <c r="X131" s="37">
        <v>5146982.78</v>
      </c>
      <c r="Y131" s="37">
        <v>339296.57</v>
      </c>
      <c r="Z131" s="37">
        <v>5486279.3500000006</v>
      </c>
      <c r="AA131" s="46">
        <v>956537127</v>
      </c>
      <c r="AB131" s="37">
        <v>0</v>
      </c>
      <c r="AC131" s="37">
        <v>0</v>
      </c>
      <c r="AD131" s="37">
        <v>5351691</v>
      </c>
      <c r="AE131" s="37">
        <v>694</v>
      </c>
      <c r="AF131" s="37">
        <v>704</v>
      </c>
      <c r="AG131" s="37">
        <v>200</v>
      </c>
      <c r="AH131" s="37">
        <v>0</v>
      </c>
      <c r="AI131" s="37">
        <v>0</v>
      </c>
      <c r="AJ131" s="37">
        <v>0</v>
      </c>
      <c r="AK131" s="37">
        <v>0</v>
      </c>
      <c r="AL131" s="37">
        <v>0</v>
      </c>
      <c r="AM131" s="37">
        <v>0</v>
      </c>
      <c r="AN131" s="37">
        <v>0</v>
      </c>
      <c r="AO131" s="37">
        <v>5569604</v>
      </c>
      <c r="AP131" s="37">
        <v>170160</v>
      </c>
      <c r="AQ131" s="37">
        <v>0</v>
      </c>
      <c r="AR131" s="37">
        <v>5399444</v>
      </c>
      <c r="AS131" s="37">
        <v>5415267</v>
      </c>
      <c r="AT131" s="37">
        <v>230507</v>
      </c>
      <c r="AU131" s="37">
        <v>5645774</v>
      </c>
      <c r="AV131" s="45">
        <v>1030442517</v>
      </c>
      <c r="AW131" s="37">
        <v>0</v>
      </c>
      <c r="AX131" s="37">
        <v>15823</v>
      </c>
      <c r="AY131" s="37">
        <v>5569604</v>
      </c>
      <c r="AZ131" s="37">
        <v>704</v>
      </c>
      <c r="BA131" s="37">
        <v>722</v>
      </c>
      <c r="BB131" s="37">
        <v>206</v>
      </c>
      <c r="BC131" s="37">
        <v>0</v>
      </c>
      <c r="BD131" s="37">
        <v>0</v>
      </c>
      <c r="BE131" s="37">
        <v>5860741</v>
      </c>
      <c r="BF131" s="37">
        <v>0</v>
      </c>
      <c r="BG131" s="37">
        <v>0</v>
      </c>
      <c r="BH131" s="37">
        <v>0</v>
      </c>
      <c r="BI131" s="37">
        <v>0</v>
      </c>
      <c r="BJ131" s="37">
        <v>0</v>
      </c>
      <c r="BK131" s="37">
        <v>0</v>
      </c>
      <c r="BL131" s="37">
        <v>0</v>
      </c>
      <c r="BM131" s="37">
        <v>5860741</v>
      </c>
      <c r="BN131" s="37">
        <v>194779</v>
      </c>
      <c r="BO131" s="37">
        <v>5665962</v>
      </c>
      <c r="BP131" s="37">
        <v>5665962.1399999997</v>
      </c>
      <c r="BQ131" s="37">
        <v>314967.99</v>
      </c>
      <c r="BR131" s="37">
        <v>5980930.1299999999</v>
      </c>
      <c r="BS131" s="45">
        <v>1270950459</v>
      </c>
      <c r="BT131" s="37">
        <v>0</v>
      </c>
      <c r="BU131" s="37">
        <v>0</v>
      </c>
      <c r="BV131" s="37">
        <v>5860741</v>
      </c>
      <c r="BW131" s="37">
        <v>722</v>
      </c>
      <c r="BX131" s="37">
        <v>731</v>
      </c>
      <c r="BY131" s="37">
        <v>206</v>
      </c>
      <c r="BZ131" s="37">
        <v>0</v>
      </c>
      <c r="CA131" s="37">
        <v>0</v>
      </c>
      <c r="CB131" s="37">
        <v>6084383</v>
      </c>
      <c r="CC131" s="37">
        <v>0</v>
      </c>
      <c r="CD131" s="37">
        <v>0</v>
      </c>
      <c r="CE131" s="37">
        <v>0</v>
      </c>
      <c r="CF131" s="37">
        <v>0</v>
      </c>
      <c r="CG131" s="37">
        <v>0</v>
      </c>
      <c r="CH131" s="37">
        <v>0</v>
      </c>
      <c r="CI131" s="37">
        <v>0</v>
      </c>
      <c r="CJ131" s="37">
        <v>6084383</v>
      </c>
      <c r="CK131" s="37">
        <v>165562</v>
      </c>
      <c r="CL131" s="37">
        <v>0</v>
      </c>
      <c r="CM131" s="37">
        <v>5918821</v>
      </c>
      <c r="CN131" s="37">
        <v>5918821.4699999997</v>
      </c>
      <c r="CO131" s="37">
        <v>307475.7</v>
      </c>
      <c r="CP131" s="37">
        <v>6226297.1699999999</v>
      </c>
      <c r="CQ131" s="45">
        <v>1498826349</v>
      </c>
      <c r="CR131" s="37">
        <v>0</v>
      </c>
      <c r="CS131" s="37">
        <v>0</v>
      </c>
      <c r="CT131" s="37">
        <v>6084383</v>
      </c>
      <c r="CU131" s="37">
        <v>731</v>
      </c>
      <c r="CV131" s="37">
        <v>729</v>
      </c>
      <c r="CW131" s="37">
        <v>208.88</v>
      </c>
      <c r="CX131" s="37">
        <v>0</v>
      </c>
      <c r="CY131" s="37">
        <v>0</v>
      </c>
      <c r="CZ131" s="37">
        <v>6220010</v>
      </c>
      <c r="DA131" s="37">
        <v>0</v>
      </c>
      <c r="DB131" s="37">
        <v>0</v>
      </c>
      <c r="DC131" s="37">
        <v>0</v>
      </c>
      <c r="DD131" s="37">
        <v>0</v>
      </c>
      <c r="DE131" s="37">
        <v>0</v>
      </c>
      <c r="DF131" s="37">
        <v>0</v>
      </c>
      <c r="DG131" s="37">
        <v>6220010</v>
      </c>
      <c r="DH131" s="37">
        <v>17065</v>
      </c>
      <c r="DI131" s="37">
        <v>0</v>
      </c>
      <c r="DJ131" s="37">
        <v>17065</v>
      </c>
      <c r="DK131" s="37">
        <v>6237075</v>
      </c>
      <c r="DL131" s="37">
        <v>140728</v>
      </c>
      <c r="DM131" s="37">
        <v>0</v>
      </c>
      <c r="DN131" s="37">
        <v>6096347</v>
      </c>
      <c r="DO131" s="37">
        <v>6096347</v>
      </c>
      <c r="DP131" s="37">
        <v>174584.1</v>
      </c>
      <c r="DQ131" s="37">
        <v>6270931.0999999996</v>
      </c>
      <c r="DR131" s="45">
        <v>1731986220</v>
      </c>
      <c r="DS131" s="37">
        <v>0</v>
      </c>
      <c r="DT131" s="37">
        <v>0</v>
      </c>
      <c r="DU131" s="61">
        <v>6220010</v>
      </c>
      <c r="DV131" s="61">
        <v>729</v>
      </c>
      <c r="DW131" s="61">
        <v>711</v>
      </c>
      <c r="DX131" s="61">
        <v>212.43</v>
      </c>
      <c r="DY131" s="61">
        <v>0</v>
      </c>
      <c r="DZ131" s="61">
        <v>0</v>
      </c>
      <c r="EA131" s="61">
        <v>0</v>
      </c>
      <c r="EB131" s="61">
        <v>6217467</v>
      </c>
      <c r="EC131" s="61">
        <v>0</v>
      </c>
      <c r="ED131" s="61">
        <v>0</v>
      </c>
      <c r="EE131" s="61">
        <v>0</v>
      </c>
      <c r="EF131" s="61">
        <v>0</v>
      </c>
      <c r="EG131" s="61">
        <v>0</v>
      </c>
      <c r="EH131" s="61">
        <v>0</v>
      </c>
      <c r="EI131" s="61">
        <v>6217467</v>
      </c>
      <c r="EJ131" s="61">
        <v>200000</v>
      </c>
      <c r="EK131" s="61">
        <v>122426</v>
      </c>
      <c r="EL131" s="61">
        <v>322426</v>
      </c>
      <c r="EM131" s="61">
        <v>6539893</v>
      </c>
      <c r="EN131" s="61">
        <v>118840</v>
      </c>
      <c r="EO131" s="61">
        <v>0</v>
      </c>
      <c r="EP131" s="61">
        <v>6421053</v>
      </c>
      <c r="EQ131" s="61">
        <v>2988</v>
      </c>
      <c r="ER131" s="61">
        <v>6418065</v>
      </c>
      <c r="ES131" s="61">
        <v>6418065</v>
      </c>
      <c r="ET131" s="61">
        <v>78713</v>
      </c>
      <c r="EU131" s="61">
        <v>6496778</v>
      </c>
      <c r="EV131" s="61">
        <v>1851326331</v>
      </c>
      <c r="EW131" s="61">
        <v>851400</v>
      </c>
      <c r="EX131" s="61">
        <v>0</v>
      </c>
      <c r="EY131" s="61">
        <v>0</v>
      </c>
    </row>
    <row r="132" spans="1:155" s="37" customFormat="1" x14ac:dyDescent="0.2">
      <c r="A132" s="105">
        <v>2128</v>
      </c>
      <c r="B132" s="49" t="s">
        <v>162</v>
      </c>
      <c r="C132" s="37">
        <v>3830940</v>
      </c>
      <c r="D132" s="37">
        <v>755</v>
      </c>
      <c r="E132" s="37">
        <v>775</v>
      </c>
      <c r="F132" s="37">
        <v>190</v>
      </c>
      <c r="G132" s="37">
        <v>4079669.75</v>
      </c>
      <c r="H132" s="37">
        <v>2536925</v>
      </c>
      <c r="I132" s="37">
        <v>0</v>
      </c>
      <c r="J132" s="37">
        <v>1538802</v>
      </c>
      <c r="K132" s="37">
        <v>213271</v>
      </c>
      <c r="L132" s="37">
        <f t="shared" si="1"/>
        <v>1752073</v>
      </c>
      <c r="M132" s="47">
        <v>96226284</v>
      </c>
      <c r="N132" s="41">
        <v>3942.75</v>
      </c>
      <c r="O132" s="41">
        <v>0</v>
      </c>
      <c r="P132" s="37">
        <v>4075727</v>
      </c>
      <c r="Q132" s="37">
        <v>775</v>
      </c>
      <c r="R132" s="37">
        <v>788</v>
      </c>
      <c r="S132" s="37">
        <v>194.37</v>
      </c>
      <c r="T132" s="37">
        <v>0</v>
      </c>
      <c r="U132" s="37">
        <v>4297256</v>
      </c>
      <c r="V132" s="37">
        <v>2842169</v>
      </c>
      <c r="W132" s="37">
        <v>1455087</v>
      </c>
      <c r="X132" s="37">
        <v>1455087</v>
      </c>
      <c r="Y132" s="37">
        <v>205061.21</v>
      </c>
      <c r="Z132" s="37">
        <v>1660148.21</v>
      </c>
      <c r="AA132" s="46">
        <v>100790006</v>
      </c>
      <c r="AB132" s="37">
        <v>0</v>
      </c>
      <c r="AC132" s="37">
        <v>0</v>
      </c>
      <c r="AD132" s="37">
        <v>4297256</v>
      </c>
      <c r="AE132" s="37">
        <v>788</v>
      </c>
      <c r="AF132" s="37">
        <v>802</v>
      </c>
      <c r="AG132" s="37">
        <v>200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4534003</v>
      </c>
      <c r="AP132" s="37">
        <v>3081419</v>
      </c>
      <c r="AQ132" s="37">
        <v>0</v>
      </c>
      <c r="AR132" s="37">
        <v>1452584</v>
      </c>
      <c r="AS132" s="37">
        <v>1452584</v>
      </c>
      <c r="AT132" s="37">
        <v>248985</v>
      </c>
      <c r="AU132" s="37">
        <v>1701569</v>
      </c>
      <c r="AV132" s="45">
        <v>106903438</v>
      </c>
      <c r="AW132" s="37">
        <v>0</v>
      </c>
      <c r="AX132" s="37">
        <v>0</v>
      </c>
      <c r="AY132" s="37">
        <v>4534003</v>
      </c>
      <c r="AZ132" s="37">
        <v>802</v>
      </c>
      <c r="BA132" s="37">
        <v>823</v>
      </c>
      <c r="BB132" s="37">
        <v>206</v>
      </c>
      <c r="BC132" s="37">
        <v>0</v>
      </c>
      <c r="BD132" s="37">
        <v>0</v>
      </c>
      <c r="BE132" s="37">
        <v>4822262</v>
      </c>
      <c r="BF132" s="37">
        <v>0</v>
      </c>
      <c r="BG132" s="37">
        <v>0</v>
      </c>
      <c r="BH132" s="37">
        <v>0</v>
      </c>
      <c r="BI132" s="37">
        <v>0</v>
      </c>
      <c r="BJ132" s="37">
        <v>0</v>
      </c>
      <c r="BK132" s="37">
        <v>0</v>
      </c>
      <c r="BL132" s="37">
        <v>0</v>
      </c>
      <c r="BM132" s="37">
        <v>4822262</v>
      </c>
      <c r="BN132" s="37">
        <v>3749404</v>
      </c>
      <c r="BO132" s="37">
        <v>1072858</v>
      </c>
      <c r="BP132" s="37">
        <v>1023115</v>
      </c>
      <c r="BQ132" s="37">
        <v>404695</v>
      </c>
      <c r="BR132" s="37">
        <v>1427810</v>
      </c>
      <c r="BS132" s="45">
        <v>116440373</v>
      </c>
      <c r="BT132" s="37">
        <v>49743</v>
      </c>
      <c r="BU132" s="37">
        <v>0</v>
      </c>
      <c r="BV132" s="37">
        <v>4772519</v>
      </c>
      <c r="BW132" s="37">
        <v>823</v>
      </c>
      <c r="BX132" s="37">
        <v>837</v>
      </c>
      <c r="BY132" s="37">
        <v>206</v>
      </c>
      <c r="BZ132" s="37">
        <v>0</v>
      </c>
      <c r="CA132" s="37">
        <v>0</v>
      </c>
      <c r="CB132" s="37">
        <v>5026126</v>
      </c>
      <c r="CC132" s="37">
        <v>37307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5063433</v>
      </c>
      <c r="CK132" s="37">
        <v>4119270</v>
      </c>
      <c r="CL132" s="37">
        <v>0</v>
      </c>
      <c r="CM132" s="37">
        <v>944163</v>
      </c>
      <c r="CN132" s="37">
        <v>916784</v>
      </c>
      <c r="CO132" s="37">
        <v>407100</v>
      </c>
      <c r="CP132" s="37">
        <v>1323884</v>
      </c>
      <c r="CQ132" s="45">
        <v>126567626</v>
      </c>
      <c r="CR132" s="37">
        <v>27379</v>
      </c>
      <c r="CS132" s="37">
        <v>0</v>
      </c>
      <c r="CT132" s="37">
        <v>5036054</v>
      </c>
      <c r="CU132" s="37">
        <v>837</v>
      </c>
      <c r="CV132" s="37">
        <v>834</v>
      </c>
      <c r="CW132" s="37">
        <v>208.88</v>
      </c>
      <c r="CX132" s="37">
        <v>0</v>
      </c>
      <c r="CY132" s="37">
        <v>0</v>
      </c>
      <c r="CZ132" s="37">
        <v>5192209</v>
      </c>
      <c r="DA132" s="37">
        <v>20534</v>
      </c>
      <c r="DB132" s="37">
        <v>-3003</v>
      </c>
      <c r="DC132" s="37">
        <v>0</v>
      </c>
      <c r="DD132" s="37">
        <v>0</v>
      </c>
      <c r="DE132" s="37">
        <v>0</v>
      </c>
      <c r="DF132" s="37">
        <v>17531</v>
      </c>
      <c r="DG132" s="37">
        <v>5209740</v>
      </c>
      <c r="DH132" s="37">
        <v>12451</v>
      </c>
      <c r="DI132" s="37">
        <v>0</v>
      </c>
      <c r="DJ132" s="37">
        <v>12451</v>
      </c>
      <c r="DK132" s="37">
        <v>5222191</v>
      </c>
      <c r="DL132" s="37">
        <v>4240692</v>
      </c>
      <c r="DM132" s="37">
        <v>0</v>
      </c>
      <c r="DN132" s="37">
        <v>981499</v>
      </c>
      <c r="DO132" s="37">
        <v>981499</v>
      </c>
      <c r="DP132" s="37">
        <v>404137</v>
      </c>
      <c r="DQ132" s="37">
        <v>1385636</v>
      </c>
      <c r="DR132" s="45">
        <v>142443693</v>
      </c>
      <c r="DS132" s="37">
        <v>0</v>
      </c>
      <c r="DT132" s="37">
        <v>0</v>
      </c>
      <c r="DU132" s="61">
        <v>5209740</v>
      </c>
      <c r="DV132" s="61">
        <v>834</v>
      </c>
      <c r="DW132" s="61">
        <v>819</v>
      </c>
      <c r="DX132" s="61">
        <v>212.43</v>
      </c>
      <c r="DY132" s="61">
        <v>0</v>
      </c>
      <c r="DZ132" s="61">
        <v>0</v>
      </c>
      <c r="EA132" s="61">
        <v>0</v>
      </c>
      <c r="EB132" s="61">
        <v>5290019</v>
      </c>
      <c r="EC132" s="61">
        <v>0</v>
      </c>
      <c r="ED132" s="61">
        <v>0</v>
      </c>
      <c r="EE132" s="61">
        <v>0</v>
      </c>
      <c r="EF132" s="61">
        <v>0</v>
      </c>
      <c r="EG132" s="61">
        <v>0</v>
      </c>
      <c r="EH132" s="61">
        <v>0</v>
      </c>
      <c r="EI132" s="61">
        <v>5290019</v>
      </c>
      <c r="EJ132" s="61">
        <v>0</v>
      </c>
      <c r="EK132" s="61">
        <v>71050</v>
      </c>
      <c r="EL132" s="61">
        <v>71050</v>
      </c>
      <c r="EM132" s="61">
        <v>5361069</v>
      </c>
      <c r="EN132" s="61">
        <v>4204612</v>
      </c>
      <c r="EO132" s="61">
        <v>0</v>
      </c>
      <c r="EP132" s="61">
        <v>1156457</v>
      </c>
      <c r="EQ132" s="61">
        <v>1085</v>
      </c>
      <c r="ER132" s="61">
        <v>1155372</v>
      </c>
      <c r="ES132" s="61">
        <v>1155654</v>
      </c>
      <c r="ET132" s="61">
        <v>405807</v>
      </c>
      <c r="EU132" s="61">
        <v>1561461</v>
      </c>
      <c r="EV132" s="61">
        <v>153249714</v>
      </c>
      <c r="EW132" s="61">
        <v>106500</v>
      </c>
      <c r="EX132" s="61">
        <v>0</v>
      </c>
      <c r="EY132" s="61">
        <v>282</v>
      </c>
    </row>
    <row r="133" spans="1:155" s="37" customFormat="1" x14ac:dyDescent="0.2">
      <c r="A133" s="105">
        <v>2135</v>
      </c>
      <c r="B133" s="49" t="s">
        <v>163</v>
      </c>
      <c r="C133" s="37">
        <v>3396221</v>
      </c>
      <c r="D133" s="37">
        <v>639</v>
      </c>
      <c r="E133" s="37">
        <v>655</v>
      </c>
      <c r="F133" s="37">
        <v>190</v>
      </c>
      <c r="G133" s="37">
        <v>3605775</v>
      </c>
      <c r="H133" s="37">
        <v>2456780</v>
      </c>
      <c r="I133" s="37">
        <v>0</v>
      </c>
      <c r="J133" s="37">
        <v>1148995</v>
      </c>
      <c r="K133" s="37">
        <v>67777</v>
      </c>
      <c r="L133" s="37">
        <f t="shared" si="1"/>
        <v>1216772</v>
      </c>
      <c r="M133" s="47">
        <v>62843210</v>
      </c>
      <c r="N133" s="41">
        <v>0</v>
      </c>
      <c r="O133" s="41">
        <v>0</v>
      </c>
      <c r="P133" s="37">
        <v>3605775</v>
      </c>
      <c r="Q133" s="37">
        <v>655</v>
      </c>
      <c r="R133" s="37">
        <v>663</v>
      </c>
      <c r="S133" s="37">
        <v>194.37</v>
      </c>
      <c r="T133" s="37">
        <v>0</v>
      </c>
      <c r="U133" s="37">
        <v>3778682</v>
      </c>
      <c r="V133" s="37">
        <v>2772538</v>
      </c>
      <c r="W133" s="37">
        <v>1006144</v>
      </c>
      <c r="X133" s="37">
        <v>1012010</v>
      </c>
      <c r="Y133" s="37">
        <v>65351</v>
      </c>
      <c r="Z133" s="37">
        <v>1077361</v>
      </c>
      <c r="AA133" s="46">
        <v>60039205</v>
      </c>
      <c r="AB133" s="37">
        <v>0</v>
      </c>
      <c r="AC133" s="37">
        <v>5866</v>
      </c>
      <c r="AD133" s="37">
        <v>3778682</v>
      </c>
      <c r="AE133" s="37">
        <v>663</v>
      </c>
      <c r="AF133" s="37">
        <v>679</v>
      </c>
      <c r="AG133" s="37">
        <v>200</v>
      </c>
      <c r="AH133" s="37">
        <v>0</v>
      </c>
      <c r="AI133" s="37">
        <v>0</v>
      </c>
      <c r="AJ133" s="37">
        <v>-4064</v>
      </c>
      <c r="AK133" s="37">
        <v>0</v>
      </c>
      <c r="AL133" s="37">
        <v>0</v>
      </c>
      <c r="AM133" s="37">
        <v>0</v>
      </c>
      <c r="AN133" s="37">
        <v>-4064</v>
      </c>
      <c r="AO133" s="37">
        <v>4001608</v>
      </c>
      <c r="AP133" s="37">
        <v>2937787</v>
      </c>
      <c r="AQ133" s="37">
        <v>0</v>
      </c>
      <c r="AR133" s="37">
        <v>1063821</v>
      </c>
      <c r="AS133" s="37">
        <v>1050187</v>
      </c>
      <c r="AT133" s="37">
        <v>58223</v>
      </c>
      <c r="AU133" s="37">
        <v>1108410</v>
      </c>
      <c r="AV133" s="45">
        <v>73948177</v>
      </c>
      <c r="AW133" s="37">
        <v>13634</v>
      </c>
      <c r="AX133" s="37">
        <v>0</v>
      </c>
      <c r="AY133" s="37">
        <v>3987974</v>
      </c>
      <c r="AZ133" s="37">
        <v>679</v>
      </c>
      <c r="BA133" s="37">
        <v>672</v>
      </c>
      <c r="BB133" s="37">
        <v>206</v>
      </c>
      <c r="BC133" s="37">
        <v>0</v>
      </c>
      <c r="BD133" s="37">
        <v>0</v>
      </c>
      <c r="BE133" s="37">
        <v>4085290</v>
      </c>
      <c r="BF133" s="37">
        <v>10226</v>
      </c>
      <c r="BG133" s="37">
        <v>0</v>
      </c>
      <c r="BH133" s="37">
        <v>0</v>
      </c>
      <c r="BI133" s="37">
        <v>0</v>
      </c>
      <c r="BJ133" s="37">
        <v>0</v>
      </c>
      <c r="BK133" s="37">
        <v>0</v>
      </c>
      <c r="BL133" s="37">
        <v>0</v>
      </c>
      <c r="BM133" s="37">
        <v>4095516</v>
      </c>
      <c r="BN133" s="37">
        <v>3286348</v>
      </c>
      <c r="BO133" s="37">
        <v>809168</v>
      </c>
      <c r="BP133" s="37">
        <v>815247</v>
      </c>
      <c r="BQ133" s="37">
        <v>56448</v>
      </c>
      <c r="BR133" s="37">
        <v>871695</v>
      </c>
      <c r="BS133" s="45">
        <v>79784797</v>
      </c>
      <c r="BT133" s="37">
        <v>0</v>
      </c>
      <c r="BU133" s="37">
        <v>6079</v>
      </c>
      <c r="BV133" s="37">
        <v>4095516</v>
      </c>
      <c r="BW133" s="37">
        <v>672</v>
      </c>
      <c r="BX133" s="37">
        <v>671</v>
      </c>
      <c r="BY133" s="37">
        <v>206</v>
      </c>
      <c r="BZ133" s="37">
        <v>0</v>
      </c>
      <c r="CA133" s="37">
        <v>0</v>
      </c>
      <c r="CB133" s="37">
        <v>4227649</v>
      </c>
      <c r="CC133" s="37">
        <v>0</v>
      </c>
      <c r="CD133" s="37">
        <v>0</v>
      </c>
      <c r="CE133" s="37">
        <v>0</v>
      </c>
      <c r="CF133" s="37">
        <v>0</v>
      </c>
      <c r="CG133" s="37">
        <v>0</v>
      </c>
      <c r="CH133" s="37">
        <v>0</v>
      </c>
      <c r="CI133" s="37">
        <v>0</v>
      </c>
      <c r="CJ133" s="37">
        <v>4227649</v>
      </c>
      <c r="CK133" s="37">
        <v>3300535</v>
      </c>
      <c r="CL133" s="37">
        <v>0</v>
      </c>
      <c r="CM133" s="37">
        <v>927114</v>
      </c>
      <c r="CN133" s="37">
        <v>927114</v>
      </c>
      <c r="CO133" s="37">
        <v>24866</v>
      </c>
      <c r="CP133" s="37">
        <v>951980</v>
      </c>
      <c r="CQ133" s="45">
        <v>93372420</v>
      </c>
      <c r="CR133" s="37">
        <v>0</v>
      </c>
      <c r="CS133" s="37">
        <v>0</v>
      </c>
      <c r="CT133" s="37">
        <v>4227649</v>
      </c>
      <c r="CU133" s="37">
        <v>671</v>
      </c>
      <c r="CV133" s="37">
        <v>649</v>
      </c>
      <c r="CW133" s="37">
        <v>208.88</v>
      </c>
      <c r="CX133" s="37">
        <v>0</v>
      </c>
      <c r="CY133" s="37">
        <v>0</v>
      </c>
      <c r="CZ133" s="37">
        <v>4224601</v>
      </c>
      <c r="DA133" s="37">
        <v>0</v>
      </c>
      <c r="DB133" s="37">
        <v>0</v>
      </c>
      <c r="DC133" s="37">
        <v>0</v>
      </c>
      <c r="DD133" s="37">
        <v>0</v>
      </c>
      <c r="DE133" s="37">
        <v>0</v>
      </c>
      <c r="DF133" s="37">
        <v>0</v>
      </c>
      <c r="DG133" s="37">
        <v>4224601</v>
      </c>
      <c r="DH133" s="37">
        <v>110660</v>
      </c>
      <c r="DI133" s="37">
        <v>0</v>
      </c>
      <c r="DJ133" s="37">
        <v>110660</v>
      </c>
      <c r="DK133" s="37">
        <v>4335261</v>
      </c>
      <c r="DL133" s="37">
        <v>3447826</v>
      </c>
      <c r="DM133" s="37">
        <v>0</v>
      </c>
      <c r="DN133" s="37">
        <v>887435</v>
      </c>
      <c r="DO133" s="37">
        <v>887435</v>
      </c>
      <c r="DP133" s="37">
        <v>194439</v>
      </c>
      <c r="DQ133" s="37">
        <v>1081874</v>
      </c>
      <c r="DR133" s="45">
        <v>103605452</v>
      </c>
      <c r="DS133" s="37">
        <v>0</v>
      </c>
      <c r="DT133" s="37">
        <v>0</v>
      </c>
      <c r="DU133" s="61">
        <v>4224601</v>
      </c>
      <c r="DV133" s="61">
        <v>649</v>
      </c>
      <c r="DW133" s="61">
        <v>630</v>
      </c>
      <c r="DX133" s="61">
        <v>212.43</v>
      </c>
      <c r="DY133" s="61">
        <v>0</v>
      </c>
      <c r="DZ133" s="61">
        <v>0</v>
      </c>
      <c r="EA133" s="61">
        <v>0</v>
      </c>
      <c r="EB133" s="61">
        <v>4234753</v>
      </c>
      <c r="EC133" s="61">
        <v>0</v>
      </c>
      <c r="ED133" s="61">
        <v>0</v>
      </c>
      <c r="EE133" s="61">
        <v>0</v>
      </c>
      <c r="EF133" s="61">
        <v>0</v>
      </c>
      <c r="EG133" s="61">
        <v>0</v>
      </c>
      <c r="EH133" s="61">
        <v>0</v>
      </c>
      <c r="EI133" s="61">
        <v>4234753</v>
      </c>
      <c r="EJ133" s="61">
        <v>0</v>
      </c>
      <c r="EK133" s="61">
        <v>94106</v>
      </c>
      <c r="EL133" s="61">
        <v>94106</v>
      </c>
      <c r="EM133" s="61">
        <v>4328859</v>
      </c>
      <c r="EN133" s="61">
        <v>3482695</v>
      </c>
      <c r="EO133" s="61">
        <v>0</v>
      </c>
      <c r="EP133" s="61">
        <v>846164</v>
      </c>
      <c r="EQ133" s="61">
        <v>776</v>
      </c>
      <c r="ER133" s="61">
        <v>845388</v>
      </c>
      <c r="ES133" s="61">
        <v>846875</v>
      </c>
      <c r="ET133" s="61">
        <v>326455</v>
      </c>
      <c r="EU133" s="61">
        <v>1173330</v>
      </c>
      <c r="EV133" s="61">
        <v>110479017</v>
      </c>
      <c r="EW133" s="61">
        <v>73100</v>
      </c>
      <c r="EX133" s="61">
        <v>0</v>
      </c>
      <c r="EY133" s="61">
        <v>1487</v>
      </c>
    </row>
    <row r="134" spans="1:155" s="37" customFormat="1" x14ac:dyDescent="0.2">
      <c r="A134" s="105">
        <v>2142</v>
      </c>
      <c r="B134" s="49" t="s">
        <v>164</v>
      </c>
      <c r="C134" s="37">
        <v>1673030</v>
      </c>
      <c r="D134" s="37">
        <v>254</v>
      </c>
      <c r="E134" s="37">
        <v>251</v>
      </c>
      <c r="F134" s="37">
        <v>211</v>
      </c>
      <c r="G134" s="37">
        <v>1706298</v>
      </c>
      <c r="H134" s="37">
        <v>1030603</v>
      </c>
      <c r="I134" s="37">
        <v>0</v>
      </c>
      <c r="J134" s="37">
        <v>640970</v>
      </c>
      <c r="K134" s="37">
        <v>20075</v>
      </c>
      <c r="L134" s="37">
        <f t="shared" si="1"/>
        <v>661045</v>
      </c>
      <c r="M134" s="47">
        <v>28235301</v>
      </c>
      <c r="N134" s="41">
        <v>34725</v>
      </c>
      <c r="O134" s="41">
        <v>0</v>
      </c>
      <c r="P134" s="37">
        <v>1671573</v>
      </c>
      <c r="Q134" s="37">
        <v>251</v>
      </c>
      <c r="R134" s="37">
        <v>246</v>
      </c>
      <c r="S134" s="37">
        <v>194.37</v>
      </c>
      <c r="T134" s="37">
        <v>0</v>
      </c>
      <c r="U134" s="37">
        <v>1686089</v>
      </c>
      <c r="V134" s="37">
        <v>1094140</v>
      </c>
      <c r="W134" s="37">
        <v>591949</v>
      </c>
      <c r="X134" s="37">
        <v>591949</v>
      </c>
      <c r="Y134" s="37">
        <v>20075</v>
      </c>
      <c r="Z134" s="37">
        <v>612024</v>
      </c>
      <c r="AA134" s="46">
        <v>29471317</v>
      </c>
      <c r="AB134" s="37">
        <v>0</v>
      </c>
      <c r="AC134" s="37">
        <v>0</v>
      </c>
      <c r="AD134" s="37">
        <v>1686089</v>
      </c>
      <c r="AE134" s="37">
        <v>246</v>
      </c>
      <c r="AF134" s="37">
        <v>239</v>
      </c>
      <c r="AG134" s="37">
        <v>200</v>
      </c>
      <c r="AH134" s="37">
        <v>0</v>
      </c>
      <c r="AI134" s="37">
        <v>0</v>
      </c>
      <c r="AJ134" s="37">
        <v>0</v>
      </c>
      <c r="AK134" s="37">
        <v>0</v>
      </c>
      <c r="AL134" s="37">
        <v>0</v>
      </c>
      <c r="AM134" s="37">
        <v>0</v>
      </c>
      <c r="AN134" s="37">
        <v>0</v>
      </c>
      <c r="AO134" s="37">
        <v>1685911</v>
      </c>
      <c r="AP134" s="37">
        <v>1108635</v>
      </c>
      <c r="AQ134" s="37">
        <v>0</v>
      </c>
      <c r="AR134" s="37">
        <v>577276</v>
      </c>
      <c r="AS134" s="37">
        <v>577276</v>
      </c>
      <c r="AT134" s="37">
        <v>20075</v>
      </c>
      <c r="AU134" s="37">
        <v>597351</v>
      </c>
      <c r="AV134" s="45">
        <v>31530994</v>
      </c>
      <c r="AW134" s="37">
        <v>0</v>
      </c>
      <c r="AX134" s="37">
        <v>0</v>
      </c>
      <c r="AY134" s="37">
        <v>1685911</v>
      </c>
      <c r="AZ134" s="37">
        <v>239</v>
      </c>
      <c r="BA134" s="37">
        <v>235</v>
      </c>
      <c r="BB134" s="37">
        <v>206</v>
      </c>
      <c r="BC134" s="37">
        <v>0</v>
      </c>
      <c r="BD134" s="37">
        <v>0</v>
      </c>
      <c r="BE134" s="37">
        <v>1706105</v>
      </c>
      <c r="BF134" s="37">
        <v>0</v>
      </c>
      <c r="BG134" s="37">
        <v>0</v>
      </c>
      <c r="BH134" s="37">
        <v>0</v>
      </c>
      <c r="BI134" s="37">
        <v>0</v>
      </c>
      <c r="BJ134" s="37">
        <v>0</v>
      </c>
      <c r="BK134" s="37">
        <v>0</v>
      </c>
      <c r="BL134" s="37">
        <v>0</v>
      </c>
      <c r="BM134" s="37">
        <v>1706105</v>
      </c>
      <c r="BN134" s="37">
        <v>1247152</v>
      </c>
      <c r="BO134" s="37">
        <v>458953</v>
      </c>
      <c r="BP134" s="37">
        <v>458953</v>
      </c>
      <c r="BQ134" s="37">
        <v>20075</v>
      </c>
      <c r="BR134" s="37">
        <v>479028</v>
      </c>
      <c r="BS134" s="45">
        <v>34984594</v>
      </c>
      <c r="BT134" s="37">
        <v>0</v>
      </c>
      <c r="BU134" s="37">
        <v>0</v>
      </c>
      <c r="BV134" s="37">
        <v>1706105</v>
      </c>
      <c r="BW134" s="37">
        <v>235</v>
      </c>
      <c r="BX134" s="37">
        <v>230</v>
      </c>
      <c r="BY134" s="37">
        <v>206</v>
      </c>
      <c r="BZ134" s="37">
        <v>0</v>
      </c>
      <c r="CA134" s="37">
        <v>0</v>
      </c>
      <c r="CB134" s="37">
        <v>1717185</v>
      </c>
      <c r="CC134" s="37">
        <v>0</v>
      </c>
      <c r="CD134" s="37">
        <v>0</v>
      </c>
      <c r="CE134" s="37">
        <v>0</v>
      </c>
      <c r="CF134" s="37">
        <v>0</v>
      </c>
      <c r="CG134" s="37">
        <v>0</v>
      </c>
      <c r="CH134" s="37">
        <v>0</v>
      </c>
      <c r="CI134" s="37">
        <v>0</v>
      </c>
      <c r="CJ134" s="37">
        <v>1717185</v>
      </c>
      <c r="CK134" s="37">
        <v>1261938</v>
      </c>
      <c r="CL134" s="37">
        <v>0</v>
      </c>
      <c r="CM134" s="37">
        <v>455247</v>
      </c>
      <c r="CN134" s="37">
        <v>455247</v>
      </c>
      <c r="CO134" s="37">
        <v>20075</v>
      </c>
      <c r="CP134" s="37">
        <v>475322</v>
      </c>
      <c r="CQ134" s="45">
        <v>37576167</v>
      </c>
      <c r="CR134" s="37">
        <v>0</v>
      </c>
      <c r="CS134" s="37">
        <v>0</v>
      </c>
      <c r="CT134" s="37">
        <v>1717185</v>
      </c>
      <c r="CU134" s="37">
        <v>230</v>
      </c>
      <c r="CV134" s="37">
        <v>234</v>
      </c>
      <c r="CW134" s="37">
        <v>208.88</v>
      </c>
      <c r="CX134" s="37">
        <v>0</v>
      </c>
      <c r="CY134" s="37">
        <v>0</v>
      </c>
      <c r="CZ134" s="37">
        <v>1795927</v>
      </c>
      <c r="DA134" s="37">
        <v>0</v>
      </c>
      <c r="DB134" s="37">
        <v>0</v>
      </c>
      <c r="DC134" s="37">
        <v>0</v>
      </c>
      <c r="DD134" s="37">
        <v>0</v>
      </c>
      <c r="DE134" s="37">
        <v>0</v>
      </c>
      <c r="DF134" s="37">
        <v>0</v>
      </c>
      <c r="DG134" s="37">
        <v>1795927</v>
      </c>
      <c r="DH134" s="37">
        <v>0</v>
      </c>
      <c r="DI134" s="37">
        <v>0</v>
      </c>
      <c r="DJ134" s="37">
        <v>0</v>
      </c>
      <c r="DK134" s="37">
        <v>1795927</v>
      </c>
      <c r="DL134" s="37">
        <v>1239756</v>
      </c>
      <c r="DM134" s="37">
        <v>0</v>
      </c>
      <c r="DN134" s="37">
        <v>556171</v>
      </c>
      <c r="DO134" s="37">
        <v>556171</v>
      </c>
      <c r="DP134" s="37">
        <v>20075</v>
      </c>
      <c r="DQ134" s="37">
        <v>576246</v>
      </c>
      <c r="DR134" s="45">
        <v>40409523</v>
      </c>
      <c r="DS134" s="37">
        <v>0</v>
      </c>
      <c r="DT134" s="37">
        <v>0</v>
      </c>
      <c r="DU134" s="61">
        <v>1795927</v>
      </c>
      <c r="DV134" s="61">
        <v>234</v>
      </c>
      <c r="DW134" s="61">
        <v>239</v>
      </c>
      <c r="DX134" s="61">
        <v>212.43</v>
      </c>
      <c r="DY134" s="61">
        <v>0</v>
      </c>
      <c r="DZ134" s="61">
        <v>0</v>
      </c>
      <c r="EA134" s="61">
        <v>0</v>
      </c>
      <c r="EB134" s="61">
        <v>1885072</v>
      </c>
      <c r="EC134" s="61">
        <v>0</v>
      </c>
      <c r="ED134" s="61">
        <v>0</v>
      </c>
      <c r="EE134" s="61">
        <v>0</v>
      </c>
      <c r="EF134" s="61">
        <v>0</v>
      </c>
      <c r="EG134" s="61">
        <v>0</v>
      </c>
      <c r="EH134" s="61">
        <v>0</v>
      </c>
      <c r="EI134" s="61">
        <v>1885072</v>
      </c>
      <c r="EJ134" s="61">
        <v>0</v>
      </c>
      <c r="EK134" s="61">
        <v>0</v>
      </c>
      <c r="EL134" s="61">
        <v>0</v>
      </c>
      <c r="EM134" s="61">
        <v>1885072</v>
      </c>
      <c r="EN134" s="61">
        <v>1370427</v>
      </c>
      <c r="EO134" s="61">
        <v>0</v>
      </c>
      <c r="EP134" s="61">
        <v>514645</v>
      </c>
      <c r="EQ134" s="61">
        <v>90</v>
      </c>
      <c r="ER134" s="61">
        <v>514555</v>
      </c>
      <c r="ES134" s="61">
        <v>491580</v>
      </c>
      <c r="ET134" s="61">
        <v>19752</v>
      </c>
      <c r="EU134" s="61">
        <v>511332</v>
      </c>
      <c r="EV134" s="61">
        <v>44959167</v>
      </c>
      <c r="EW134" s="61">
        <v>7900</v>
      </c>
      <c r="EX134" s="61">
        <v>22975</v>
      </c>
      <c r="EY134" s="61">
        <v>0</v>
      </c>
    </row>
    <row r="135" spans="1:155" s="37" customFormat="1" x14ac:dyDescent="0.2">
      <c r="A135" s="105">
        <v>2184</v>
      </c>
      <c r="B135" s="49" t="s">
        <v>165</v>
      </c>
      <c r="C135" s="37">
        <v>9251114</v>
      </c>
      <c r="D135" s="37">
        <v>1113</v>
      </c>
      <c r="E135" s="37">
        <v>1116</v>
      </c>
      <c r="F135" s="37">
        <v>266</v>
      </c>
      <c r="G135" s="37">
        <v>9573048</v>
      </c>
      <c r="H135" s="37">
        <v>1100327</v>
      </c>
      <c r="I135" s="37">
        <v>0</v>
      </c>
      <c r="J135" s="37">
        <v>8381116</v>
      </c>
      <c r="K135" s="37">
        <v>205875</v>
      </c>
      <c r="L135" s="37">
        <f t="shared" si="1"/>
        <v>8586991</v>
      </c>
      <c r="M135" s="47">
        <v>961589173</v>
      </c>
      <c r="N135" s="41">
        <v>91605</v>
      </c>
      <c r="O135" s="41">
        <v>0</v>
      </c>
      <c r="P135" s="37">
        <v>9481443</v>
      </c>
      <c r="Q135" s="37">
        <v>1116</v>
      </c>
      <c r="R135" s="37">
        <v>1107</v>
      </c>
      <c r="S135" s="37">
        <v>195.41</v>
      </c>
      <c r="T135" s="37">
        <v>0</v>
      </c>
      <c r="U135" s="37">
        <v>9621302</v>
      </c>
      <c r="V135" s="37">
        <v>1125731</v>
      </c>
      <c r="W135" s="37">
        <v>8495571</v>
      </c>
      <c r="X135" s="37">
        <v>8533225</v>
      </c>
      <c r="Y135" s="37">
        <v>222764</v>
      </c>
      <c r="Z135" s="37">
        <v>8755989</v>
      </c>
      <c r="AA135" s="46">
        <v>997046325</v>
      </c>
      <c r="AB135" s="37">
        <v>0</v>
      </c>
      <c r="AC135" s="37">
        <v>37654</v>
      </c>
      <c r="AD135" s="37">
        <v>9621302</v>
      </c>
      <c r="AE135" s="37">
        <v>1107</v>
      </c>
      <c r="AF135" s="37">
        <v>1099</v>
      </c>
      <c r="AG135" s="37">
        <v>200</v>
      </c>
      <c r="AH135" s="37">
        <v>0</v>
      </c>
      <c r="AI135" s="37">
        <v>0</v>
      </c>
      <c r="AJ135" s="37">
        <v>0</v>
      </c>
      <c r="AK135" s="37">
        <v>0</v>
      </c>
      <c r="AL135" s="37">
        <v>0</v>
      </c>
      <c r="AM135" s="37">
        <v>0</v>
      </c>
      <c r="AN135" s="37">
        <v>0</v>
      </c>
      <c r="AO135" s="37">
        <v>9771572</v>
      </c>
      <c r="AP135" s="37">
        <v>1118549</v>
      </c>
      <c r="AQ135" s="37">
        <v>0</v>
      </c>
      <c r="AR135" s="37">
        <v>8653023</v>
      </c>
      <c r="AS135" s="37">
        <v>8635244</v>
      </c>
      <c r="AT135" s="37">
        <v>216683</v>
      </c>
      <c r="AU135" s="37">
        <v>8851927</v>
      </c>
      <c r="AV135" s="45">
        <v>1061670149</v>
      </c>
      <c r="AW135" s="37">
        <v>17779</v>
      </c>
      <c r="AX135" s="37">
        <v>0</v>
      </c>
      <c r="AY135" s="37">
        <v>9753793</v>
      </c>
      <c r="AZ135" s="37">
        <v>1099</v>
      </c>
      <c r="BA135" s="37">
        <v>1098</v>
      </c>
      <c r="BB135" s="37">
        <v>206</v>
      </c>
      <c r="BC135" s="37">
        <v>0</v>
      </c>
      <c r="BD135" s="37">
        <v>0</v>
      </c>
      <c r="BE135" s="37">
        <v>9971103</v>
      </c>
      <c r="BF135" s="37">
        <v>13334</v>
      </c>
      <c r="BG135" s="37">
        <v>0</v>
      </c>
      <c r="BH135" s="37">
        <v>0</v>
      </c>
      <c r="BI135" s="37">
        <v>0</v>
      </c>
      <c r="BJ135" s="37">
        <v>0</v>
      </c>
      <c r="BK135" s="37">
        <v>0</v>
      </c>
      <c r="BL135" s="37">
        <v>0</v>
      </c>
      <c r="BM135" s="37">
        <v>9984437</v>
      </c>
      <c r="BN135" s="37">
        <v>1533778</v>
      </c>
      <c r="BO135" s="37">
        <v>8450659</v>
      </c>
      <c r="BP135" s="37">
        <v>8433041</v>
      </c>
      <c r="BQ135" s="37">
        <v>219448</v>
      </c>
      <c r="BR135" s="37">
        <v>8652489</v>
      </c>
      <c r="BS135" s="45">
        <v>1093092458</v>
      </c>
      <c r="BT135" s="37">
        <v>17618</v>
      </c>
      <c r="BU135" s="37">
        <v>0</v>
      </c>
      <c r="BV135" s="37">
        <v>9966819</v>
      </c>
      <c r="BW135" s="37">
        <v>1098</v>
      </c>
      <c r="BX135" s="37">
        <v>1093</v>
      </c>
      <c r="BY135" s="37">
        <v>206</v>
      </c>
      <c r="BZ135" s="37">
        <v>0</v>
      </c>
      <c r="CA135" s="37">
        <v>0</v>
      </c>
      <c r="CB135" s="37">
        <v>10146592</v>
      </c>
      <c r="CC135" s="37">
        <v>13214</v>
      </c>
      <c r="CD135" s="37">
        <v>5792</v>
      </c>
      <c r="CE135" s="37">
        <v>0</v>
      </c>
      <c r="CF135" s="37">
        <v>0</v>
      </c>
      <c r="CG135" s="37">
        <v>0</v>
      </c>
      <c r="CH135" s="37">
        <v>0</v>
      </c>
      <c r="CI135" s="37">
        <v>5792</v>
      </c>
      <c r="CJ135" s="37">
        <v>10165598</v>
      </c>
      <c r="CK135" s="37">
        <v>1575596</v>
      </c>
      <c r="CL135" s="37">
        <v>0</v>
      </c>
      <c r="CM135" s="37">
        <v>8590002</v>
      </c>
      <c r="CN135" s="37">
        <v>8590002</v>
      </c>
      <c r="CO135" s="37">
        <v>241105</v>
      </c>
      <c r="CP135" s="37">
        <v>8831107</v>
      </c>
      <c r="CQ135" s="45">
        <v>1105018008</v>
      </c>
      <c r="CR135" s="37">
        <v>0</v>
      </c>
      <c r="CS135" s="37">
        <v>0</v>
      </c>
      <c r="CT135" s="37">
        <v>10165598</v>
      </c>
      <c r="CU135" s="37">
        <v>1093</v>
      </c>
      <c r="CV135" s="37">
        <v>1075</v>
      </c>
      <c r="CW135" s="37">
        <v>208.88</v>
      </c>
      <c r="CX135" s="37">
        <v>0</v>
      </c>
      <c r="CY135" s="37">
        <v>0</v>
      </c>
      <c r="CZ135" s="37">
        <v>10222734</v>
      </c>
      <c r="DA135" s="37">
        <v>0</v>
      </c>
      <c r="DB135" s="37">
        <v>0</v>
      </c>
      <c r="DC135" s="37">
        <v>0</v>
      </c>
      <c r="DD135" s="37">
        <v>0</v>
      </c>
      <c r="DE135" s="37">
        <v>0</v>
      </c>
      <c r="DF135" s="37">
        <v>0</v>
      </c>
      <c r="DG135" s="37">
        <v>10222734</v>
      </c>
      <c r="DH135" s="37">
        <v>133133</v>
      </c>
      <c r="DI135" s="37">
        <v>0</v>
      </c>
      <c r="DJ135" s="37">
        <v>133133</v>
      </c>
      <c r="DK135" s="37">
        <v>10355867</v>
      </c>
      <c r="DL135" s="37">
        <v>1596048</v>
      </c>
      <c r="DM135" s="37">
        <v>0</v>
      </c>
      <c r="DN135" s="37">
        <v>8759819</v>
      </c>
      <c r="DO135" s="37">
        <v>8750310</v>
      </c>
      <c r="DP135" s="37">
        <v>214043</v>
      </c>
      <c r="DQ135" s="37">
        <v>8964353</v>
      </c>
      <c r="DR135" s="45">
        <v>1122019780</v>
      </c>
      <c r="DS135" s="37">
        <v>9509</v>
      </c>
      <c r="DT135" s="37">
        <v>0</v>
      </c>
      <c r="DU135" s="61">
        <v>10222734</v>
      </c>
      <c r="DV135" s="61">
        <v>1075</v>
      </c>
      <c r="DW135" s="61">
        <v>1039</v>
      </c>
      <c r="DX135" s="61">
        <v>212.43</v>
      </c>
      <c r="DY135" s="61">
        <v>0</v>
      </c>
      <c r="DZ135" s="61">
        <v>0</v>
      </c>
      <c r="EA135" s="61">
        <v>0</v>
      </c>
      <c r="EB135" s="61">
        <v>10101106</v>
      </c>
      <c r="EC135" s="61">
        <v>0</v>
      </c>
      <c r="ED135" s="61">
        <v>0</v>
      </c>
      <c r="EE135" s="61">
        <v>0</v>
      </c>
      <c r="EF135" s="61">
        <v>0</v>
      </c>
      <c r="EG135" s="61">
        <v>0</v>
      </c>
      <c r="EH135" s="61">
        <v>0</v>
      </c>
      <c r="EI135" s="61">
        <v>10101106</v>
      </c>
      <c r="EJ135" s="61">
        <v>0</v>
      </c>
      <c r="EK135" s="61">
        <v>262493</v>
      </c>
      <c r="EL135" s="61">
        <v>262493</v>
      </c>
      <c r="EM135" s="61">
        <v>10363599</v>
      </c>
      <c r="EN135" s="61">
        <v>1558538</v>
      </c>
      <c r="EO135" s="61">
        <v>0</v>
      </c>
      <c r="EP135" s="61">
        <v>8805061</v>
      </c>
      <c r="EQ135" s="61">
        <v>306253</v>
      </c>
      <c r="ER135" s="61">
        <v>8498808</v>
      </c>
      <c r="ES135" s="61">
        <v>8496314</v>
      </c>
      <c r="ET135" s="61">
        <v>209563</v>
      </c>
      <c r="EU135" s="61">
        <v>8705877</v>
      </c>
      <c r="EV135" s="61">
        <v>1160304150</v>
      </c>
      <c r="EW135" s="61">
        <v>40816800</v>
      </c>
      <c r="EX135" s="61">
        <v>2494</v>
      </c>
      <c r="EY135" s="61">
        <v>0</v>
      </c>
    </row>
    <row r="136" spans="1:155" s="37" customFormat="1" x14ac:dyDescent="0.2">
      <c r="A136" s="105">
        <v>2198</v>
      </c>
      <c r="B136" s="49" t="s">
        <v>166</v>
      </c>
      <c r="C136" s="37">
        <v>4403740</v>
      </c>
      <c r="D136" s="37">
        <v>793</v>
      </c>
      <c r="E136" s="37">
        <v>793</v>
      </c>
      <c r="F136" s="37">
        <v>190</v>
      </c>
      <c r="G136" s="37">
        <v>4554413.1100000003</v>
      </c>
      <c r="H136" s="37">
        <v>3510708</v>
      </c>
      <c r="I136" s="37">
        <v>0</v>
      </c>
      <c r="J136" s="37">
        <v>1043491</v>
      </c>
      <c r="K136" s="37">
        <v>406509</v>
      </c>
      <c r="L136" s="37">
        <f t="shared" ref="L136:L199" si="2">J136+K136</f>
        <v>1450000</v>
      </c>
      <c r="M136" s="47">
        <v>74079383</v>
      </c>
      <c r="N136" s="41">
        <v>214.11000000033528</v>
      </c>
      <c r="O136" s="41">
        <v>0</v>
      </c>
      <c r="P136" s="37">
        <v>4554199</v>
      </c>
      <c r="Q136" s="37">
        <v>793</v>
      </c>
      <c r="R136" s="37">
        <v>802</v>
      </c>
      <c r="S136" s="37">
        <v>194.37</v>
      </c>
      <c r="T136" s="37">
        <v>0</v>
      </c>
      <c r="U136" s="37">
        <v>4761771</v>
      </c>
      <c r="V136" s="37">
        <v>3543464</v>
      </c>
      <c r="W136" s="37">
        <v>1218307</v>
      </c>
      <c r="X136" s="37">
        <v>1138904</v>
      </c>
      <c r="Y136" s="37">
        <v>366509</v>
      </c>
      <c r="Z136" s="37">
        <v>1505413</v>
      </c>
      <c r="AA136" s="46">
        <v>75278846</v>
      </c>
      <c r="AB136" s="37">
        <v>79403</v>
      </c>
      <c r="AC136" s="37">
        <v>0</v>
      </c>
      <c r="AD136" s="37">
        <v>4682368</v>
      </c>
      <c r="AE136" s="37">
        <v>802</v>
      </c>
      <c r="AF136" s="37">
        <v>813</v>
      </c>
      <c r="AG136" s="37">
        <v>200</v>
      </c>
      <c r="AH136" s="37">
        <v>0</v>
      </c>
      <c r="AI136" s="37">
        <v>59552</v>
      </c>
      <c r="AJ136" s="37">
        <v>0</v>
      </c>
      <c r="AK136" s="37">
        <v>0</v>
      </c>
      <c r="AL136" s="37">
        <v>0</v>
      </c>
      <c r="AM136" s="37">
        <v>0</v>
      </c>
      <c r="AN136" s="37">
        <v>0</v>
      </c>
      <c r="AO136" s="37">
        <v>4968739</v>
      </c>
      <c r="AP136" s="37">
        <v>3922984</v>
      </c>
      <c r="AQ136" s="37">
        <v>0</v>
      </c>
      <c r="AR136" s="37">
        <v>1045755</v>
      </c>
      <c r="AS136" s="37">
        <v>1024904</v>
      </c>
      <c r="AT136" s="37">
        <v>380000</v>
      </c>
      <c r="AU136" s="37">
        <v>1404904</v>
      </c>
      <c r="AV136" s="45">
        <v>82094225</v>
      </c>
      <c r="AW136" s="37">
        <v>20851</v>
      </c>
      <c r="AX136" s="37">
        <v>0</v>
      </c>
      <c r="AY136" s="37">
        <v>4947888</v>
      </c>
      <c r="AZ136" s="37">
        <v>813</v>
      </c>
      <c r="BA136" s="37">
        <v>831</v>
      </c>
      <c r="BB136" s="37">
        <v>206</v>
      </c>
      <c r="BC136" s="37">
        <v>0</v>
      </c>
      <c r="BD136" s="37">
        <v>0</v>
      </c>
      <c r="BE136" s="37">
        <v>5228619</v>
      </c>
      <c r="BF136" s="37">
        <v>15638</v>
      </c>
      <c r="BG136" s="37">
        <v>0</v>
      </c>
      <c r="BH136" s="37">
        <v>0</v>
      </c>
      <c r="BI136" s="37">
        <v>0</v>
      </c>
      <c r="BJ136" s="37">
        <v>0</v>
      </c>
      <c r="BK136" s="37">
        <v>0</v>
      </c>
      <c r="BL136" s="37">
        <v>0</v>
      </c>
      <c r="BM136" s="37">
        <v>5244257</v>
      </c>
      <c r="BN136" s="37">
        <v>4459527</v>
      </c>
      <c r="BO136" s="37">
        <v>784730</v>
      </c>
      <c r="BP136" s="37">
        <v>692904</v>
      </c>
      <c r="BQ136" s="37">
        <v>402000</v>
      </c>
      <c r="BR136" s="37">
        <v>1094904</v>
      </c>
      <c r="BS136" s="45">
        <v>90609967</v>
      </c>
      <c r="BT136" s="37">
        <v>91826</v>
      </c>
      <c r="BU136" s="37">
        <v>0</v>
      </c>
      <c r="BV136" s="37">
        <v>5152431</v>
      </c>
      <c r="BW136" s="37">
        <v>831</v>
      </c>
      <c r="BX136" s="37">
        <v>842</v>
      </c>
      <c r="BY136" s="37">
        <v>206</v>
      </c>
      <c r="BZ136" s="37">
        <v>0</v>
      </c>
      <c r="CA136" s="37">
        <v>0</v>
      </c>
      <c r="CB136" s="37">
        <v>5394088</v>
      </c>
      <c r="CC136" s="37">
        <v>68870</v>
      </c>
      <c r="CD136" s="37">
        <v>-2951</v>
      </c>
      <c r="CE136" s="37">
        <v>0</v>
      </c>
      <c r="CF136" s="37">
        <v>0</v>
      </c>
      <c r="CG136" s="37">
        <v>0</v>
      </c>
      <c r="CH136" s="37">
        <v>0</v>
      </c>
      <c r="CI136" s="37">
        <v>-2951</v>
      </c>
      <c r="CJ136" s="37">
        <v>5460007</v>
      </c>
      <c r="CK136" s="37">
        <v>4651825</v>
      </c>
      <c r="CL136" s="37">
        <v>0</v>
      </c>
      <c r="CM136" s="37">
        <v>808182</v>
      </c>
      <c r="CN136" s="37">
        <v>772904</v>
      </c>
      <c r="CO136" s="37">
        <v>402000</v>
      </c>
      <c r="CP136" s="37">
        <v>1174904</v>
      </c>
      <c r="CQ136" s="45">
        <v>100608787</v>
      </c>
      <c r="CR136" s="37">
        <v>35278</v>
      </c>
      <c r="CS136" s="37">
        <v>0</v>
      </c>
      <c r="CT136" s="37">
        <v>5424729</v>
      </c>
      <c r="CU136" s="37">
        <v>842</v>
      </c>
      <c r="CV136" s="37">
        <v>850</v>
      </c>
      <c r="CW136" s="37">
        <v>208.88</v>
      </c>
      <c r="CX136" s="37">
        <v>0</v>
      </c>
      <c r="CY136" s="37">
        <v>0</v>
      </c>
      <c r="CZ136" s="37">
        <v>5653818</v>
      </c>
      <c r="DA136" s="37">
        <v>26459</v>
      </c>
      <c r="DB136" s="37">
        <v>0</v>
      </c>
      <c r="DC136" s="37">
        <v>0</v>
      </c>
      <c r="DD136" s="37">
        <v>0</v>
      </c>
      <c r="DE136" s="37">
        <v>0</v>
      </c>
      <c r="DF136" s="37">
        <v>26459</v>
      </c>
      <c r="DG136" s="37">
        <v>5680277</v>
      </c>
      <c r="DH136" s="37">
        <v>0</v>
      </c>
      <c r="DI136" s="37">
        <v>0</v>
      </c>
      <c r="DJ136" s="37">
        <v>0</v>
      </c>
      <c r="DK136" s="37">
        <v>5680277</v>
      </c>
      <c r="DL136" s="37">
        <v>4972491</v>
      </c>
      <c r="DM136" s="37">
        <v>0</v>
      </c>
      <c r="DN136" s="37">
        <v>707786</v>
      </c>
      <c r="DO136" s="37">
        <v>700613</v>
      </c>
      <c r="DP136" s="37">
        <v>474291</v>
      </c>
      <c r="DQ136" s="37">
        <v>1174904</v>
      </c>
      <c r="DR136" s="45">
        <v>111629608</v>
      </c>
      <c r="DS136" s="37">
        <v>7173</v>
      </c>
      <c r="DT136" s="37">
        <v>0</v>
      </c>
      <c r="DU136" s="61">
        <v>5673104</v>
      </c>
      <c r="DV136" s="61">
        <v>850</v>
      </c>
      <c r="DW136" s="61">
        <v>860</v>
      </c>
      <c r="DX136" s="61">
        <v>212.43</v>
      </c>
      <c r="DY136" s="61">
        <v>0</v>
      </c>
      <c r="DZ136" s="61">
        <v>0</v>
      </c>
      <c r="EA136" s="61">
        <v>0</v>
      </c>
      <c r="EB136" s="61">
        <v>5922536</v>
      </c>
      <c r="EC136" s="61">
        <v>5380</v>
      </c>
      <c r="ED136" s="61">
        <v>542</v>
      </c>
      <c r="EE136" s="61">
        <v>0</v>
      </c>
      <c r="EF136" s="61">
        <v>0</v>
      </c>
      <c r="EG136" s="61">
        <v>0</v>
      </c>
      <c r="EH136" s="61">
        <v>5922</v>
      </c>
      <c r="EI136" s="61">
        <v>5928458</v>
      </c>
      <c r="EJ136" s="61">
        <v>0</v>
      </c>
      <c r="EK136" s="61">
        <v>0</v>
      </c>
      <c r="EL136" s="61">
        <v>0</v>
      </c>
      <c r="EM136" s="61">
        <v>5928458</v>
      </c>
      <c r="EN136" s="61">
        <v>5121839</v>
      </c>
      <c r="EO136" s="61">
        <v>0</v>
      </c>
      <c r="EP136" s="61">
        <v>806619</v>
      </c>
      <c r="EQ136" s="61">
        <v>398</v>
      </c>
      <c r="ER136" s="61">
        <v>806221</v>
      </c>
      <c r="ES136" s="61">
        <v>752375</v>
      </c>
      <c r="ET136" s="61">
        <v>504291</v>
      </c>
      <c r="EU136" s="61">
        <v>1256666</v>
      </c>
      <c r="EV136" s="61">
        <v>124557873</v>
      </c>
      <c r="EW136" s="61">
        <v>39400</v>
      </c>
      <c r="EX136" s="61">
        <v>53846</v>
      </c>
      <c r="EY136" s="61">
        <v>0</v>
      </c>
    </row>
    <row r="137" spans="1:155" s="37" customFormat="1" x14ac:dyDescent="0.2">
      <c r="A137" s="105">
        <v>2205</v>
      </c>
      <c r="B137" s="49" t="s">
        <v>167</v>
      </c>
      <c r="C137" s="37">
        <v>1865091</v>
      </c>
      <c r="D137" s="37">
        <v>312</v>
      </c>
      <c r="E137" s="37">
        <v>311</v>
      </c>
      <c r="F137" s="37">
        <v>191.29</v>
      </c>
      <c r="G137" s="37">
        <v>1918605.65</v>
      </c>
      <c r="H137" s="37">
        <v>1238026</v>
      </c>
      <c r="I137" s="37">
        <v>0</v>
      </c>
      <c r="J137" s="37">
        <v>680533</v>
      </c>
      <c r="K137" s="37">
        <v>39829.35</v>
      </c>
      <c r="L137" s="37">
        <f t="shared" si="2"/>
        <v>720362.35</v>
      </c>
      <c r="M137" s="47">
        <v>35542944</v>
      </c>
      <c r="N137" s="41">
        <v>46.649999999906868</v>
      </c>
      <c r="O137" s="41">
        <v>0</v>
      </c>
      <c r="P137" s="37">
        <v>1918559</v>
      </c>
      <c r="Q137" s="37">
        <v>311</v>
      </c>
      <c r="R137" s="37">
        <v>315</v>
      </c>
      <c r="S137" s="37">
        <v>194.37</v>
      </c>
      <c r="T137" s="37">
        <v>8261</v>
      </c>
      <c r="U137" s="37">
        <v>2012723</v>
      </c>
      <c r="V137" s="37">
        <v>1291387</v>
      </c>
      <c r="W137" s="37">
        <v>721336</v>
      </c>
      <c r="X137" s="37">
        <v>721336</v>
      </c>
      <c r="Y137" s="37">
        <v>37662.9</v>
      </c>
      <c r="Z137" s="37">
        <v>758998.9</v>
      </c>
      <c r="AA137" s="46">
        <v>36595900</v>
      </c>
      <c r="AB137" s="37">
        <v>0</v>
      </c>
      <c r="AC137" s="37">
        <v>0</v>
      </c>
      <c r="AD137" s="37">
        <v>2012723</v>
      </c>
      <c r="AE137" s="37">
        <v>315</v>
      </c>
      <c r="AF137" s="37">
        <v>320</v>
      </c>
      <c r="AG137" s="37">
        <v>200</v>
      </c>
      <c r="AH137" s="37">
        <v>0</v>
      </c>
      <c r="AI137" s="37">
        <v>0</v>
      </c>
      <c r="AJ137" s="37">
        <v>0</v>
      </c>
      <c r="AK137" s="37">
        <v>0</v>
      </c>
      <c r="AL137" s="37">
        <v>0</v>
      </c>
      <c r="AM137" s="37">
        <v>743</v>
      </c>
      <c r="AN137" s="37">
        <v>743</v>
      </c>
      <c r="AO137" s="37">
        <v>2109415</v>
      </c>
      <c r="AP137" s="37">
        <v>1440573</v>
      </c>
      <c r="AQ137" s="37">
        <v>0</v>
      </c>
      <c r="AR137" s="37">
        <v>668842</v>
      </c>
      <c r="AS137" s="37">
        <v>668842</v>
      </c>
      <c r="AT137" s="37">
        <v>33950</v>
      </c>
      <c r="AU137" s="37">
        <v>702792</v>
      </c>
      <c r="AV137" s="50">
        <v>38294832</v>
      </c>
      <c r="AW137" s="37">
        <v>0</v>
      </c>
      <c r="AX137" s="37">
        <v>0</v>
      </c>
      <c r="AY137" s="37">
        <v>2109415</v>
      </c>
      <c r="AZ137" s="37">
        <v>320</v>
      </c>
      <c r="BA137" s="37">
        <v>324</v>
      </c>
      <c r="BB137" s="37">
        <v>206</v>
      </c>
      <c r="BC137" s="37">
        <v>0</v>
      </c>
      <c r="BD137" s="37">
        <v>0</v>
      </c>
      <c r="BE137" s="37">
        <v>2202526</v>
      </c>
      <c r="BF137" s="37">
        <v>0</v>
      </c>
      <c r="BG137" s="37">
        <v>0</v>
      </c>
      <c r="BH137" s="37">
        <v>0</v>
      </c>
      <c r="BI137" s="37">
        <v>0</v>
      </c>
      <c r="BJ137" s="37">
        <v>0</v>
      </c>
      <c r="BK137" s="37">
        <v>1449</v>
      </c>
      <c r="BL137" s="37">
        <v>1449</v>
      </c>
      <c r="BM137" s="37">
        <v>2203975</v>
      </c>
      <c r="BN137" s="37">
        <v>1698896</v>
      </c>
      <c r="BO137" s="37">
        <v>505079</v>
      </c>
      <c r="BP137" s="37">
        <v>505079</v>
      </c>
      <c r="BQ137" s="37">
        <v>0</v>
      </c>
      <c r="BR137" s="37">
        <v>505079</v>
      </c>
      <c r="BS137" s="50">
        <v>42894555</v>
      </c>
      <c r="BT137" s="37">
        <v>0</v>
      </c>
      <c r="BU137" s="37">
        <v>0</v>
      </c>
      <c r="BV137" s="37">
        <v>2203975</v>
      </c>
      <c r="BW137" s="37">
        <v>324</v>
      </c>
      <c r="BX137" s="37">
        <v>318</v>
      </c>
      <c r="BY137" s="37">
        <v>206</v>
      </c>
      <c r="BZ137" s="37">
        <v>0</v>
      </c>
      <c r="CA137" s="37">
        <v>0</v>
      </c>
      <c r="CB137" s="37">
        <v>2228668</v>
      </c>
      <c r="CC137" s="37">
        <v>0</v>
      </c>
      <c r="CD137" s="37">
        <v>0</v>
      </c>
      <c r="CE137" s="37">
        <v>0</v>
      </c>
      <c r="CF137" s="37">
        <v>0</v>
      </c>
      <c r="CG137" s="37">
        <v>0</v>
      </c>
      <c r="CH137" s="37">
        <v>2761</v>
      </c>
      <c r="CI137" s="37">
        <v>2761</v>
      </c>
      <c r="CJ137" s="37">
        <v>2231429</v>
      </c>
      <c r="CK137" s="37">
        <v>1739253</v>
      </c>
      <c r="CL137" s="37">
        <v>0</v>
      </c>
      <c r="CM137" s="37">
        <v>492176</v>
      </c>
      <c r="CN137" s="37">
        <v>492176</v>
      </c>
      <c r="CO137" s="37">
        <v>59866</v>
      </c>
      <c r="CP137" s="37">
        <v>552042</v>
      </c>
      <c r="CQ137" s="50">
        <v>47115409</v>
      </c>
      <c r="CR137" s="37">
        <v>0</v>
      </c>
      <c r="CS137" s="37">
        <v>0</v>
      </c>
      <c r="CT137" s="37">
        <v>2231429</v>
      </c>
      <c r="CU137" s="37">
        <v>313</v>
      </c>
      <c r="CV137" s="37">
        <v>303</v>
      </c>
      <c r="CW137" s="37">
        <v>208.88</v>
      </c>
      <c r="CX137" s="37">
        <v>0</v>
      </c>
      <c r="CY137" s="37">
        <v>0</v>
      </c>
      <c r="CZ137" s="37">
        <v>2223429</v>
      </c>
      <c r="DA137" s="37">
        <v>0</v>
      </c>
      <c r="DB137" s="37">
        <v>0</v>
      </c>
      <c r="DC137" s="37">
        <v>0</v>
      </c>
      <c r="DD137" s="37">
        <v>0</v>
      </c>
      <c r="DE137" s="37">
        <v>0</v>
      </c>
      <c r="DF137" s="37">
        <v>0</v>
      </c>
      <c r="DG137" s="37">
        <v>2223429</v>
      </c>
      <c r="DH137" s="37">
        <v>58704</v>
      </c>
      <c r="DI137" s="37">
        <v>0</v>
      </c>
      <c r="DJ137" s="37">
        <v>58704</v>
      </c>
      <c r="DK137" s="37">
        <v>2282133</v>
      </c>
      <c r="DL137" s="37">
        <v>1614453</v>
      </c>
      <c r="DM137" s="37">
        <v>0</v>
      </c>
      <c r="DN137" s="37">
        <v>667680</v>
      </c>
      <c r="DO137" s="37">
        <v>667680</v>
      </c>
      <c r="DP137" s="37">
        <v>62049</v>
      </c>
      <c r="DQ137" s="37">
        <v>729729</v>
      </c>
      <c r="DR137" s="50">
        <v>55307526</v>
      </c>
      <c r="DS137" s="37">
        <v>0</v>
      </c>
      <c r="DT137" s="37">
        <v>0</v>
      </c>
      <c r="DU137" s="61">
        <v>2223429</v>
      </c>
      <c r="DV137" s="61">
        <v>303</v>
      </c>
      <c r="DW137" s="61">
        <v>291</v>
      </c>
      <c r="DX137" s="61">
        <v>212.43</v>
      </c>
      <c r="DY137" s="61">
        <v>0</v>
      </c>
      <c r="DZ137" s="61">
        <v>0</v>
      </c>
      <c r="EA137" s="61">
        <v>0</v>
      </c>
      <c r="EB137" s="61">
        <v>2197190</v>
      </c>
      <c r="EC137" s="61">
        <v>0</v>
      </c>
      <c r="ED137" s="61">
        <v>0</v>
      </c>
      <c r="EE137" s="61">
        <v>0</v>
      </c>
      <c r="EF137" s="61">
        <v>0</v>
      </c>
      <c r="EG137" s="61">
        <v>0</v>
      </c>
      <c r="EH137" s="61">
        <v>0</v>
      </c>
      <c r="EI137" s="61">
        <v>2197190</v>
      </c>
      <c r="EJ137" s="61">
        <v>0</v>
      </c>
      <c r="EK137" s="61">
        <v>67954</v>
      </c>
      <c r="EL137" s="61">
        <v>67954</v>
      </c>
      <c r="EM137" s="61">
        <v>2265144</v>
      </c>
      <c r="EN137" s="61">
        <v>1693755</v>
      </c>
      <c r="EO137" s="61">
        <v>0</v>
      </c>
      <c r="EP137" s="61">
        <v>571389</v>
      </c>
      <c r="EQ137" s="61">
        <v>160</v>
      </c>
      <c r="ER137" s="61">
        <v>571229</v>
      </c>
      <c r="ES137" s="61">
        <v>571513</v>
      </c>
      <c r="ET137" s="61">
        <v>59275</v>
      </c>
      <c r="EU137" s="61">
        <v>630788</v>
      </c>
      <c r="EV137" s="61">
        <v>63197213</v>
      </c>
      <c r="EW137" s="61">
        <v>16000</v>
      </c>
      <c r="EX137" s="61">
        <v>0</v>
      </c>
      <c r="EY137" s="61">
        <v>284</v>
      </c>
    </row>
    <row r="138" spans="1:155" s="37" customFormat="1" x14ac:dyDescent="0.2">
      <c r="A138" s="105">
        <v>2212</v>
      </c>
      <c r="B138" s="49" t="s">
        <v>168</v>
      </c>
      <c r="C138" s="37">
        <v>1732806</v>
      </c>
      <c r="D138" s="37">
        <v>221</v>
      </c>
      <c r="E138" s="37">
        <v>228</v>
      </c>
      <c r="F138" s="37">
        <v>251</v>
      </c>
      <c r="G138" s="37">
        <v>1844976</v>
      </c>
      <c r="H138" s="37">
        <v>731834</v>
      </c>
      <c r="I138" s="37">
        <v>4760</v>
      </c>
      <c r="J138" s="37">
        <v>1117902</v>
      </c>
      <c r="K138" s="37">
        <v>0</v>
      </c>
      <c r="L138" s="37">
        <f t="shared" si="2"/>
        <v>1117902</v>
      </c>
      <c r="M138" s="47">
        <v>37263400</v>
      </c>
      <c r="N138" s="41">
        <v>0</v>
      </c>
      <c r="O138" s="41">
        <v>0</v>
      </c>
      <c r="P138" s="37">
        <v>1849736</v>
      </c>
      <c r="Q138" s="37">
        <v>228</v>
      </c>
      <c r="R138" s="37">
        <v>235</v>
      </c>
      <c r="S138" s="37">
        <v>194.37</v>
      </c>
      <c r="T138" s="37">
        <v>21150</v>
      </c>
      <c r="U138" s="37">
        <v>1973354</v>
      </c>
      <c r="V138" s="37">
        <v>843740</v>
      </c>
      <c r="W138" s="37">
        <v>1129614</v>
      </c>
      <c r="X138" s="37">
        <v>1105319.3999999999</v>
      </c>
      <c r="Y138" s="37">
        <v>13292</v>
      </c>
      <c r="Z138" s="37">
        <v>1118611.3999999999</v>
      </c>
      <c r="AA138" s="46">
        <v>38541600</v>
      </c>
      <c r="AB138" s="37">
        <v>24295</v>
      </c>
      <c r="AC138" s="37">
        <v>0</v>
      </c>
      <c r="AD138" s="37">
        <v>1949059</v>
      </c>
      <c r="AE138" s="37">
        <v>235</v>
      </c>
      <c r="AF138" s="37">
        <v>239</v>
      </c>
      <c r="AG138" s="37">
        <v>200</v>
      </c>
      <c r="AH138" s="37">
        <v>0</v>
      </c>
      <c r="AI138" s="37">
        <v>18221</v>
      </c>
      <c r="AJ138" s="37">
        <v>0</v>
      </c>
      <c r="AK138" s="37">
        <v>0</v>
      </c>
      <c r="AL138" s="37">
        <v>0</v>
      </c>
      <c r="AM138" s="37">
        <v>0</v>
      </c>
      <c r="AN138" s="37">
        <v>0</v>
      </c>
      <c r="AO138" s="37">
        <v>2048256</v>
      </c>
      <c r="AP138" s="37">
        <v>985287</v>
      </c>
      <c r="AQ138" s="37">
        <v>0</v>
      </c>
      <c r="AR138" s="37">
        <v>1062969</v>
      </c>
      <c r="AS138" s="37">
        <v>1044459</v>
      </c>
      <c r="AT138" s="37">
        <v>12387</v>
      </c>
      <c r="AU138" s="37">
        <v>1056846</v>
      </c>
      <c r="AV138" s="45">
        <v>39849700</v>
      </c>
      <c r="AW138" s="37">
        <v>18510</v>
      </c>
      <c r="AX138" s="37">
        <v>0</v>
      </c>
      <c r="AY138" s="37">
        <v>2029746</v>
      </c>
      <c r="AZ138" s="37">
        <v>239</v>
      </c>
      <c r="BA138" s="37">
        <v>243</v>
      </c>
      <c r="BB138" s="37">
        <v>206</v>
      </c>
      <c r="BC138" s="37">
        <v>0</v>
      </c>
      <c r="BD138" s="37">
        <v>0</v>
      </c>
      <c r="BE138" s="37">
        <v>2113774</v>
      </c>
      <c r="BF138" s="37">
        <v>13883</v>
      </c>
      <c r="BG138" s="37">
        <v>0</v>
      </c>
      <c r="BH138" s="37">
        <v>0</v>
      </c>
      <c r="BI138" s="37">
        <v>0</v>
      </c>
      <c r="BJ138" s="37">
        <v>0</v>
      </c>
      <c r="BK138" s="37">
        <v>0</v>
      </c>
      <c r="BL138" s="37">
        <v>0</v>
      </c>
      <c r="BM138" s="37">
        <v>2127657</v>
      </c>
      <c r="BN138" s="37">
        <v>1257687</v>
      </c>
      <c r="BO138" s="37">
        <v>869970</v>
      </c>
      <c r="BP138" s="37">
        <v>869973</v>
      </c>
      <c r="BQ138" s="37">
        <v>12387</v>
      </c>
      <c r="BR138" s="37">
        <v>882360</v>
      </c>
      <c r="BS138" s="45">
        <v>42770400</v>
      </c>
      <c r="BT138" s="37">
        <v>0</v>
      </c>
      <c r="BU138" s="37">
        <v>3</v>
      </c>
      <c r="BV138" s="37">
        <v>2127657</v>
      </c>
      <c r="BW138" s="37">
        <v>243</v>
      </c>
      <c r="BX138" s="37">
        <v>245</v>
      </c>
      <c r="BY138" s="37">
        <v>206</v>
      </c>
      <c r="BZ138" s="37">
        <v>0</v>
      </c>
      <c r="CA138" s="37">
        <v>0</v>
      </c>
      <c r="CB138" s="37">
        <v>2195639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2195639</v>
      </c>
      <c r="CK138" s="37">
        <v>1272163</v>
      </c>
      <c r="CL138" s="37">
        <v>0</v>
      </c>
      <c r="CM138" s="37">
        <v>923476</v>
      </c>
      <c r="CN138" s="37">
        <v>914514</v>
      </c>
      <c r="CO138" s="37">
        <v>12387</v>
      </c>
      <c r="CP138" s="37">
        <v>926901</v>
      </c>
      <c r="CQ138" s="45">
        <v>46350800</v>
      </c>
      <c r="CR138" s="37">
        <v>8962</v>
      </c>
      <c r="CS138" s="37">
        <v>0</v>
      </c>
      <c r="CT138" s="37">
        <v>2186677</v>
      </c>
      <c r="CU138" s="37">
        <v>245</v>
      </c>
      <c r="CV138" s="37">
        <v>234</v>
      </c>
      <c r="CW138" s="37">
        <v>208.88</v>
      </c>
      <c r="CX138" s="37">
        <v>0</v>
      </c>
      <c r="CY138" s="37">
        <v>0</v>
      </c>
      <c r="CZ138" s="37">
        <v>2137377</v>
      </c>
      <c r="DA138" s="37">
        <v>6722</v>
      </c>
      <c r="DB138" s="37">
        <v>0</v>
      </c>
      <c r="DC138" s="37">
        <v>0</v>
      </c>
      <c r="DD138" s="37">
        <v>0</v>
      </c>
      <c r="DE138" s="37">
        <v>0</v>
      </c>
      <c r="DF138" s="37">
        <v>6722</v>
      </c>
      <c r="DG138" s="37">
        <v>2144099</v>
      </c>
      <c r="DH138" s="37">
        <v>73073</v>
      </c>
      <c r="DI138" s="37">
        <v>0</v>
      </c>
      <c r="DJ138" s="37">
        <v>73073</v>
      </c>
      <c r="DK138" s="37">
        <v>2217172</v>
      </c>
      <c r="DL138" s="37">
        <v>1319643</v>
      </c>
      <c r="DM138" s="37">
        <v>0</v>
      </c>
      <c r="DN138" s="37">
        <v>897529</v>
      </c>
      <c r="DO138" s="37">
        <v>897529</v>
      </c>
      <c r="DP138" s="37">
        <v>18742</v>
      </c>
      <c r="DQ138" s="37">
        <v>916271</v>
      </c>
      <c r="DR138" s="45">
        <v>54109300</v>
      </c>
      <c r="DS138" s="37">
        <v>0</v>
      </c>
      <c r="DT138" s="37">
        <v>0</v>
      </c>
      <c r="DU138" s="61">
        <v>2144099</v>
      </c>
      <c r="DV138" s="61">
        <v>234</v>
      </c>
      <c r="DW138" s="61">
        <v>232</v>
      </c>
      <c r="DX138" s="61">
        <v>212.43</v>
      </c>
      <c r="DY138" s="61">
        <v>0</v>
      </c>
      <c r="DZ138" s="61">
        <v>0</v>
      </c>
      <c r="EA138" s="61">
        <v>0</v>
      </c>
      <c r="EB138" s="61">
        <v>2175058</v>
      </c>
      <c r="EC138" s="61">
        <v>0</v>
      </c>
      <c r="ED138" s="61">
        <v>14892</v>
      </c>
      <c r="EE138" s="61">
        <v>0</v>
      </c>
      <c r="EF138" s="61">
        <v>0</v>
      </c>
      <c r="EG138" s="61">
        <v>0</v>
      </c>
      <c r="EH138" s="61">
        <v>14892</v>
      </c>
      <c r="EI138" s="61">
        <v>2189950</v>
      </c>
      <c r="EJ138" s="61">
        <v>0</v>
      </c>
      <c r="EK138" s="61">
        <v>18751</v>
      </c>
      <c r="EL138" s="61">
        <v>18751</v>
      </c>
      <c r="EM138" s="61">
        <v>2208701</v>
      </c>
      <c r="EN138" s="61">
        <v>1134412</v>
      </c>
      <c r="EO138" s="61">
        <v>0</v>
      </c>
      <c r="EP138" s="61">
        <v>1074289</v>
      </c>
      <c r="EQ138" s="61">
        <v>2419</v>
      </c>
      <c r="ER138" s="61">
        <v>1071870</v>
      </c>
      <c r="ES138" s="61">
        <v>1105311</v>
      </c>
      <c r="ET138" s="61">
        <v>12387</v>
      </c>
      <c r="EU138" s="61">
        <v>1117698</v>
      </c>
      <c r="EV138" s="61">
        <v>66678100</v>
      </c>
      <c r="EW138" s="61">
        <v>144300</v>
      </c>
      <c r="EX138" s="61">
        <v>0</v>
      </c>
      <c r="EY138" s="61">
        <v>33441</v>
      </c>
    </row>
    <row r="139" spans="1:155" s="37" customFormat="1" x14ac:dyDescent="0.2">
      <c r="A139" s="105">
        <v>2217</v>
      </c>
      <c r="B139" s="49" t="s">
        <v>169</v>
      </c>
      <c r="C139" s="37">
        <v>11932170</v>
      </c>
      <c r="D139" s="37">
        <v>1919</v>
      </c>
      <c r="E139" s="37">
        <v>1941</v>
      </c>
      <c r="F139" s="37">
        <v>199</v>
      </c>
      <c r="G139" s="37">
        <v>12455397</v>
      </c>
      <c r="H139" s="37">
        <v>1156056</v>
      </c>
      <c r="I139" s="37">
        <v>0</v>
      </c>
      <c r="J139" s="37">
        <v>11299341</v>
      </c>
      <c r="K139" s="37">
        <v>375200</v>
      </c>
      <c r="L139" s="37">
        <f t="shared" si="2"/>
        <v>11674541</v>
      </c>
      <c r="M139" s="47">
        <v>548907494</v>
      </c>
      <c r="N139" s="41">
        <v>0</v>
      </c>
      <c r="O139" s="41">
        <v>0</v>
      </c>
      <c r="P139" s="37">
        <v>12455397</v>
      </c>
      <c r="Q139" s="37">
        <v>1941</v>
      </c>
      <c r="R139" s="37">
        <v>1958</v>
      </c>
      <c r="S139" s="37">
        <v>194.37</v>
      </c>
      <c r="T139" s="37">
        <v>0</v>
      </c>
      <c r="U139" s="37">
        <v>12945062</v>
      </c>
      <c r="V139" s="37">
        <v>2121029</v>
      </c>
      <c r="W139" s="37">
        <v>10824033</v>
      </c>
      <c r="X139" s="37">
        <v>10824033</v>
      </c>
      <c r="Y139" s="37">
        <v>377980</v>
      </c>
      <c r="Z139" s="37">
        <v>11202013</v>
      </c>
      <c r="AA139" s="46">
        <v>604874228</v>
      </c>
      <c r="AB139" s="37">
        <v>0</v>
      </c>
      <c r="AC139" s="37">
        <v>0</v>
      </c>
      <c r="AD139" s="37">
        <v>12945062</v>
      </c>
      <c r="AE139" s="37">
        <v>1958</v>
      </c>
      <c r="AF139" s="37">
        <v>1950</v>
      </c>
      <c r="AG139" s="37">
        <v>200</v>
      </c>
      <c r="AH139" s="37">
        <v>0</v>
      </c>
      <c r="AI139" s="37">
        <v>0</v>
      </c>
      <c r="AJ139" s="37">
        <v>0</v>
      </c>
      <c r="AK139" s="37">
        <v>0</v>
      </c>
      <c r="AL139" s="37">
        <v>0</v>
      </c>
      <c r="AM139" s="37">
        <v>0</v>
      </c>
      <c r="AN139" s="37">
        <v>0</v>
      </c>
      <c r="AO139" s="37">
        <v>13282172</v>
      </c>
      <c r="AP139" s="37">
        <v>2035768</v>
      </c>
      <c r="AQ139" s="37">
        <v>0</v>
      </c>
      <c r="AR139" s="37">
        <v>11246404</v>
      </c>
      <c r="AS139" s="37">
        <v>11246404</v>
      </c>
      <c r="AT139" s="37">
        <v>379207</v>
      </c>
      <c r="AU139" s="37">
        <v>11625611</v>
      </c>
      <c r="AV139" s="45">
        <v>659439355</v>
      </c>
      <c r="AW139" s="37">
        <v>0</v>
      </c>
      <c r="AX139" s="37">
        <v>0</v>
      </c>
      <c r="AY139" s="37">
        <v>13282172</v>
      </c>
      <c r="AZ139" s="37">
        <v>1950</v>
      </c>
      <c r="BA139" s="37">
        <v>1943</v>
      </c>
      <c r="BB139" s="37">
        <v>206</v>
      </c>
      <c r="BC139" s="37">
        <v>0</v>
      </c>
      <c r="BD139" s="37">
        <v>0</v>
      </c>
      <c r="BE139" s="37">
        <v>13634750</v>
      </c>
      <c r="BF139" s="37">
        <v>0</v>
      </c>
      <c r="BG139" s="37">
        <v>-15208</v>
      </c>
      <c r="BH139" s="37">
        <v>0</v>
      </c>
      <c r="BI139" s="37">
        <v>0</v>
      </c>
      <c r="BJ139" s="37">
        <v>0</v>
      </c>
      <c r="BK139" s="37">
        <v>0</v>
      </c>
      <c r="BL139" s="37">
        <v>-15208</v>
      </c>
      <c r="BM139" s="37">
        <v>13619542</v>
      </c>
      <c r="BN139" s="37">
        <v>4260476</v>
      </c>
      <c r="BO139" s="37">
        <v>9359066</v>
      </c>
      <c r="BP139" s="37">
        <v>9359066</v>
      </c>
      <c r="BQ139" s="37">
        <v>554805</v>
      </c>
      <c r="BR139" s="37">
        <v>9913871</v>
      </c>
      <c r="BS139" s="45">
        <v>731499294</v>
      </c>
      <c r="BT139" s="37">
        <v>0</v>
      </c>
      <c r="BU139" s="37">
        <v>0</v>
      </c>
      <c r="BV139" s="37">
        <v>13619542</v>
      </c>
      <c r="BW139" s="37">
        <v>1943</v>
      </c>
      <c r="BX139" s="37">
        <v>1944</v>
      </c>
      <c r="BY139" s="37">
        <v>206</v>
      </c>
      <c r="BZ139" s="37">
        <v>0</v>
      </c>
      <c r="CA139" s="37">
        <v>0</v>
      </c>
      <c r="CB139" s="37">
        <v>14027010</v>
      </c>
      <c r="CC139" s="37">
        <v>0</v>
      </c>
      <c r="CD139" s="37">
        <v>1076</v>
      </c>
      <c r="CE139" s="37">
        <v>0</v>
      </c>
      <c r="CF139" s="37">
        <v>0</v>
      </c>
      <c r="CG139" s="37">
        <v>0</v>
      </c>
      <c r="CH139" s="37">
        <v>0</v>
      </c>
      <c r="CI139" s="37">
        <v>1076</v>
      </c>
      <c r="CJ139" s="37">
        <v>14028086</v>
      </c>
      <c r="CK139" s="37">
        <v>4455485</v>
      </c>
      <c r="CL139" s="37">
        <v>0</v>
      </c>
      <c r="CM139" s="37">
        <v>9572601</v>
      </c>
      <c r="CN139" s="37">
        <v>9579816</v>
      </c>
      <c r="CO139" s="37">
        <v>528050</v>
      </c>
      <c r="CP139" s="37">
        <v>10107866</v>
      </c>
      <c r="CQ139" s="45">
        <v>793867724</v>
      </c>
      <c r="CR139" s="37">
        <v>0</v>
      </c>
      <c r="CS139" s="37">
        <v>7215</v>
      </c>
      <c r="CT139" s="37">
        <v>14028086</v>
      </c>
      <c r="CU139" s="37">
        <v>1944</v>
      </c>
      <c r="CV139" s="37">
        <v>1952</v>
      </c>
      <c r="CW139" s="37">
        <v>208.88</v>
      </c>
      <c r="CX139" s="37">
        <v>0</v>
      </c>
      <c r="CY139" s="37">
        <v>0</v>
      </c>
      <c r="CZ139" s="37">
        <v>14493541</v>
      </c>
      <c r="DA139" s="37">
        <v>0</v>
      </c>
      <c r="DB139" s="37">
        <v>0</v>
      </c>
      <c r="DC139" s="37">
        <v>0</v>
      </c>
      <c r="DD139" s="37">
        <v>0</v>
      </c>
      <c r="DE139" s="37">
        <v>0</v>
      </c>
      <c r="DF139" s="37">
        <v>0</v>
      </c>
      <c r="DG139" s="37">
        <v>14493541</v>
      </c>
      <c r="DH139" s="37">
        <v>0</v>
      </c>
      <c r="DI139" s="37">
        <v>0</v>
      </c>
      <c r="DJ139" s="37">
        <v>0</v>
      </c>
      <c r="DK139" s="37">
        <v>14493541</v>
      </c>
      <c r="DL139" s="37">
        <v>4671495</v>
      </c>
      <c r="DM139" s="37">
        <v>0</v>
      </c>
      <c r="DN139" s="37">
        <v>9822046</v>
      </c>
      <c r="DO139" s="37">
        <v>9822046</v>
      </c>
      <c r="DP139" s="37">
        <v>475231.77999999997</v>
      </c>
      <c r="DQ139" s="37">
        <v>10297277.779999999</v>
      </c>
      <c r="DR139" s="45">
        <v>828712494</v>
      </c>
      <c r="DS139" s="37">
        <v>0</v>
      </c>
      <c r="DT139" s="37">
        <v>0</v>
      </c>
      <c r="DU139" s="61">
        <v>14493541</v>
      </c>
      <c r="DV139" s="61">
        <v>1952</v>
      </c>
      <c r="DW139" s="61">
        <v>1959</v>
      </c>
      <c r="DX139" s="61">
        <v>212.43</v>
      </c>
      <c r="DY139" s="61">
        <v>0</v>
      </c>
      <c r="DZ139" s="61">
        <v>0</v>
      </c>
      <c r="EA139" s="61">
        <v>0</v>
      </c>
      <c r="EB139" s="61">
        <v>14961667</v>
      </c>
      <c r="EC139" s="61">
        <v>0</v>
      </c>
      <c r="ED139" s="61">
        <v>61934</v>
      </c>
      <c r="EE139" s="61">
        <v>0</v>
      </c>
      <c r="EF139" s="61">
        <v>0</v>
      </c>
      <c r="EG139" s="61">
        <v>0</v>
      </c>
      <c r="EH139" s="61">
        <v>61934</v>
      </c>
      <c r="EI139" s="61">
        <v>15023601</v>
      </c>
      <c r="EJ139" s="61">
        <v>0</v>
      </c>
      <c r="EK139" s="61">
        <v>0</v>
      </c>
      <c r="EL139" s="61">
        <v>0</v>
      </c>
      <c r="EM139" s="61">
        <v>15023601</v>
      </c>
      <c r="EN139" s="61">
        <v>5081546</v>
      </c>
      <c r="EO139" s="61">
        <v>0</v>
      </c>
      <c r="EP139" s="61">
        <v>9942055</v>
      </c>
      <c r="EQ139" s="61">
        <v>88022</v>
      </c>
      <c r="ER139" s="61">
        <v>9854033</v>
      </c>
      <c r="ES139" s="61">
        <v>9854033</v>
      </c>
      <c r="ET139" s="61">
        <v>470553.98</v>
      </c>
      <c r="EU139" s="61">
        <v>10324586.98</v>
      </c>
      <c r="EV139" s="61">
        <v>879771118</v>
      </c>
      <c r="EW139" s="61">
        <v>7500500</v>
      </c>
      <c r="EX139" s="61">
        <v>0</v>
      </c>
      <c r="EY139" s="61">
        <v>0</v>
      </c>
    </row>
    <row r="140" spans="1:155" s="37" customFormat="1" x14ac:dyDescent="0.2">
      <c r="A140" s="105">
        <v>2226</v>
      </c>
      <c r="B140" s="49" t="s">
        <v>170</v>
      </c>
      <c r="C140" s="37">
        <v>2055321.79</v>
      </c>
      <c r="D140" s="37">
        <v>395</v>
      </c>
      <c r="E140" s="37">
        <v>402</v>
      </c>
      <c r="F140" s="37">
        <v>190</v>
      </c>
      <c r="G140" s="37">
        <v>2168126.7000000002</v>
      </c>
      <c r="H140" s="37">
        <v>1541647</v>
      </c>
      <c r="I140" s="37">
        <v>0</v>
      </c>
      <c r="J140" s="37">
        <v>631163</v>
      </c>
      <c r="K140" s="37">
        <v>164050</v>
      </c>
      <c r="L140" s="37">
        <f t="shared" si="2"/>
        <v>795213</v>
      </c>
      <c r="M140" s="47">
        <v>39325221</v>
      </c>
      <c r="N140" s="41">
        <v>0</v>
      </c>
      <c r="O140" s="41">
        <v>4683.2999999998137</v>
      </c>
      <c r="P140" s="37">
        <v>2168127</v>
      </c>
      <c r="Q140" s="37">
        <v>402</v>
      </c>
      <c r="R140" s="37">
        <v>407</v>
      </c>
      <c r="S140" s="37">
        <v>194.37</v>
      </c>
      <c r="T140" s="37">
        <v>0</v>
      </c>
      <c r="U140" s="37">
        <v>2274202</v>
      </c>
      <c r="V140" s="37">
        <v>1665427</v>
      </c>
      <c r="W140" s="37">
        <v>608775</v>
      </c>
      <c r="X140" s="37">
        <v>608775</v>
      </c>
      <c r="Y140" s="37">
        <v>132000</v>
      </c>
      <c r="Z140" s="37">
        <v>740775</v>
      </c>
      <c r="AA140" s="46">
        <v>40709468</v>
      </c>
      <c r="AB140" s="37">
        <v>0</v>
      </c>
      <c r="AC140" s="37">
        <v>0</v>
      </c>
      <c r="AD140" s="37">
        <v>2274202</v>
      </c>
      <c r="AE140" s="37">
        <v>407</v>
      </c>
      <c r="AF140" s="37">
        <v>415</v>
      </c>
      <c r="AG140" s="37">
        <v>200</v>
      </c>
      <c r="AH140" s="37">
        <v>0</v>
      </c>
      <c r="AI140" s="37">
        <v>0</v>
      </c>
      <c r="AJ140" s="37">
        <v>0</v>
      </c>
      <c r="AK140" s="37">
        <v>0</v>
      </c>
      <c r="AL140" s="37">
        <v>0</v>
      </c>
      <c r="AM140" s="37">
        <v>0</v>
      </c>
      <c r="AN140" s="37">
        <v>0</v>
      </c>
      <c r="AO140" s="37">
        <v>2401904</v>
      </c>
      <c r="AP140" s="37">
        <v>1810635</v>
      </c>
      <c r="AQ140" s="37">
        <v>0</v>
      </c>
      <c r="AR140" s="37">
        <v>591269</v>
      </c>
      <c r="AS140" s="37">
        <v>591269</v>
      </c>
      <c r="AT140" s="37">
        <v>134000</v>
      </c>
      <c r="AU140" s="37">
        <v>725269</v>
      </c>
      <c r="AV140" s="45">
        <v>41698800</v>
      </c>
      <c r="AW140" s="37">
        <v>0</v>
      </c>
      <c r="AX140" s="37">
        <v>0</v>
      </c>
      <c r="AY140" s="37">
        <v>2401904</v>
      </c>
      <c r="AZ140" s="37">
        <v>415</v>
      </c>
      <c r="BA140" s="37">
        <v>419</v>
      </c>
      <c r="BB140" s="37">
        <v>206</v>
      </c>
      <c r="BC140" s="37">
        <v>0</v>
      </c>
      <c r="BD140" s="37">
        <v>0</v>
      </c>
      <c r="BE140" s="37">
        <v>2511369</v>
      </c>
      <c r="BF140" s="37">
        <v>0</v>
      </c>
      <c r="BG140" s="37">
        <v>0</v>
      </c>
      <c r="BH140" s="37">
        <v>0</v>
      </c>
      <c r="BI140" s="37">
        <v>0</v>
      </c>
      <c r="BJ140" s="37">
        <v>0</v>
      </c>
      <c r="BK140" s="37">
        <v>0</v>
      </c>
      <c r="BL140" s="37">
        <v>0</v>
      </c>
      <c r="BM140" s="37">
        <v>2511369</v>
      </c>
      <c r="BN140" s="37">
        <v>2129467</v>
      </c>
      <c r="BO140" s="37">
        <v>381902</v>
      </c>
      <c r="BP140" s="37">
        <v>381902</v>
      </c>
      <c r="BQ140" s="37">
        <v>133000</v>
      </c>
      <c r="BR140" s="37">
        <v>514902</v>
      </c>
      <c r="BS140" s="45">
        <v>44475343</v>
      </c>
      <c r="BT140" s="37">
        <v>0</v>
      </c>
      <c r="BU140" s="37">
        <v>0</v>
      </c>
      <c r="BV140" s="37">
        <v>2511369</v>
      </c>
      <c r="BW140" s="37">
        <v>419</v>
      </c>
      <c r="BX140" s="37">
        <v>416</v>
      </c>
      <c r="BY140" s="37">
        <v>206</v>
      </c>
      <c r="BZ140" s="37">
        <v>0</v>
      </c>
      <c r="CA140" s="37">
        <v>0</v>
      </c>
      <c r="CB140" s="37">
        <v>2579084</v>
      </c>
      <c r="CC140" s="37">
        <v>0</v>
      </c>
      <c r="CD140" s="37">
        <v>0</v>
      </c>
      <c r="CE140" s="37">
        <v>0</v>
      </c>
      <c r="CF140" s="37">
        <v>0</v>
      </c>
      <c r="CG140" s="37">
        <v>0</v>
      </c>
      <c r="CH140" s="37">
        <v>0</v>
      </c>
      <c r="CI140" s="37">
        <v>0</v>
      </c>
      <c r="CJ140" s="37">
        <v>2579084</v>
      </c>
      <c r="CK140" s="37">
        <v>2211554</v>
      </c>
      <c r="CL140" s="37">
        <v>0</v>
      </c>
      <c r="CM140" s="37">
        <v>367530</v>
      </c>
      <c r="CN140" s="37">
        <v>367530</v>
      </c>
      <c r="CO140" s="37">
        <v>228152</v>
      </c>
      <c r="CP140" s="37">
        <v>595682</v>
      </c>
      <c r="CQ140" s="45">
        <v>49385496</v>
      </c>
      <c r="CR140" s="37">
        <v>0</v>
      </c>
      <c r="CS140" s="37">
        <v>0</v>
      </c>
      <c r="CT140" s="37">
        <v>2579084</v>
      </c>
      <c r="CU140" s="37">
        <v>416</v>
      </c>
      <c r="CV140" s="37">
        <v>399</v>
      </c>
      <c r="CW140" s="37">
        <v>208.88</v>
      </c>
      <c r="CX140" s="37">
        <v>0</v>
      </c>
      <c r="CY140" s="37">
        <v>0</v>
      </c>
      <c r="CZ140" s="37">
        <v>2557031</v>
      </c>
      <c r="DA140" s="37">
        <v>0</v>
      </c>
      <c r="DB140" s="37">
        <v>3556</v>
      </c>
      <c r="DC140" s="37">
        <v>0</v>
      </c>
      <c r="DD140" s="37">
        <v>0</v>
      </c>
      <c r="DE140" s="37">
        <v>0</v>
      </c>
      <c r="DF140" s="37">
        <v>3556</v>
      </c>
      <c r="DG140" s="37">
        <v>2560587</v>
      </c>
      <c r="DH140" s="37">
        <v>83312</v>
      </c>
      <c r="DI140" s="37">
        <v>0</v>
      </c>
      <c r="DJ140" s="37">
        <v>83312</v>
      </c>
      <c r="DK140" s="37">
        <v>2643899</v>
      </c>
      <c r="DL140" s="37">
        <v>2250693</v>
      </c>
      <c r="DM140" s="37">
        <v>0</v>
      </c>
      <c r="DN140" s="37">
        <v>393206</v>
      </c>
      <c r="DO140" s="37">
        <v>393206</v>
      </c>
      <c r="DP140" s="37">
        <v>245770</v>
      </c>
      <c r="DQ140" s="37">
        <v>638976</v>
      </c>
      <c r="DR140" s="45">
        <v>53268416</v>
      </c>
      <c r="DS140" s="37">
        <v>0</v>
      </c>
      <c r="DT140" s="37">
        <v>0</v>
      </c>
      <c r="DU140" s="61">
        <v>2560587</v>
      </c>
      <c r="DV140" s="61">
        <v>399</v>
      </c>
      <c r="DW140" s="61">
        <v>384</v>
      </c>
      <c r="DX140" s="61">
        <v>212.43</v>
      </c>
      <c r="DY140" s="61">
        <v>0</v>
      </c>
      <c r="DZ140" s="61">
        <v>0</v>
      </c>
      <c r="EA140" s="61">
        <v>0</v>
      </c>
      <c r="EB140" s="61">
        <v>2545897</v>
      </c>
      <c r="EC140" s="61">
        <v>0</v>
      </c>
      <c r="ED140" s="61">
        <v>6179</v>
      </c>
      <c r="EE140" s="61">
        <v>0</v>
      </c>
      <c r="EF140" s="61">
        <v>0</v>
      </c>
      <c r="EG140" s="61">
        <v>0</v>
      </c>
      <c r="EH140" s="61">
        <v>6179</v>
      </c>
      <c r="EI140" s="61">
        <v>2552076</v>
      </c>
      <c r="EJ140" s="61">
        <v>0</v>
      </c>
      <c r="EK140" s="61">
        <v>72929</v>
      </c>
      <c r="EL140" s="61">
        <v>72929</v>
      </c>
      <c r="EM140" s="61">
        <v>2625005</v>
      </c>
      <c r="EN140" s="61">
        <v>2251740</v>
      </c>
      <c r="EO140" s="61">
        <v>0</v>
      </c>
      <c r="EP140" s="61">
        <v>373265</v>
      </c>
      <c r="EQ140" s="61">
        <v>657</v>
      </c>
      <c r="ER140" s="61">
        <v>372608</v>
      </c>
      <c r="ES140" s="61">
        <v>383776</v>
      </c>
      <c r="ET140" s="61">
        <v>245000</v>
      </c>
      <c r="EU140" s="61">
        <v>628776</v>
      </c>
      <c r="EV140" s="61">
        <v>56870086</v>
      </c>
      <c r="EW140" s="61">
        <v>59400</v>
      </c>
      <c r="EX140" s="61">
        <v>0</v>
      </c>
      <c r="EY140" s="61">
        <v>11168</v>
      </c>
    </row>
    <row r="141" spans="1:155" s="37" customFormat="1" x14ac:dyDescent="0.2">
      <c r="A141" s="105">
        <v>2233</v>
      </c>
      <c r="B141" s="49" t="s">
        <v>171</v>
      </c>
      <c r="C141" s="37">
        <v>4648073</v>
      </c>
      <c r="D141" s="37">
        <v>908</v>
      </c>
      <c r="E141" s="37">
        <v>930</v>
      </c>
      <c r="F141" s="37">
        <v>190</v>
      </c>
      <c r="G141" s="37">
        <v>4937388.5999999996</v>
      </c>
      <c r="H141" s="37">
        <v>3239599</v>
      </c>
      <c r="I141" s="37">
        <v>0</v>
      </c>
      <c r="J141" s="37">
        <v>1697771</v>
      </c>
      <c r="K141" s="37">
        <v>250321.91</v>
      </c>
      <c r="L141" s="37">
        <f t="shared" si="2"/>
        <v>1948092.91</v>
      </c>
      <c r="M141" s="37">
        <v>106287240</v>
      </c>
      <c r="N141" s="41">
        <v>18.599999999627471</v>
      </c>
      <c r="O141" s="41">
        <v>0</v>
      </c>
      <c r="P141" s="37">
        <v>4937370</v>
      </c>
      <c r="Q141" s="37">
        <v>930</v>
      </c>
      <c r="R141" s="37">
        <v>945</v>
      </c>
      <c r="S141" s="37">
        <v>194.37</v>
      </c>
      <c r="T141" s="37">
        <v>0</v>
      </c>
      <c r="U141" s="37">
        <v>5200685</v>
      </c>
      <c r="V141" s="37">
        <v>3702727</v>
      </c>
      <c r="W141" s="37">
        <v>1497958</v>
      </c>
      <c r="X141" s="37">
        <v>1497958</v>
      </c>
      <c r="Y141" s="37">
        <v>247137.94</v>
      </c>
      <c r="Z141" s="37">
        <v>1745095.94</v>
      </c>
      <c r="AA141" s="37">
        <v>111573158</v>
      </c>
      <c r="AB141" s="37">
        <v>0</v>
      </c>
      <c r="AC141" s="37">
        <v>0</v>
      </c>
      <c r="AD141" s="37">
        <v>5200685</v>
      </c>
      <c r="AE141" s="37">
        <v>945</v>
      </c>
      <c r="AF141" s="37">
        <v>951</v>
      </c>
      <c r="AG141" s="37">
        <v>200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5423905</v>
      </c>
      <c r="AP141" s="37">
        <v>3715430</v>
      </c>
      <c r="AQ141" s="37">
        <v>0</v>
      </c>
      <c r="AR141" s="37">
        <v>1708475</v>
      </c>
      <c r="AS141" s="37">
        <v>1708475.4</v>
      </c>
      <c r="AT141" s="37">
        <v>405826.83</v>
      </c>
      <c r="AU141" s="37">
        <v>2114302.23</v>
      </c>
      <c r="AV141" s="40">
        <v>119690897</v>
      </c>
      <c r="AW141" s="37">
        <v>0</v>
      </c>
      <c r="AX141" s="37">
        <v>0</v>
      </c>
      <c r="AY141" s="37">
        <v>5423905</v>
      </c>
      <c r="AZ141" s="37">
        <v>951</v>
      </c>
      <c r="BA141" s="37">
        <v>958</v>
      </c>
      <c r="BB141" s="37">
        <v>206</v>
      </c>
      <c r="BC141" s="37">
        <v>0</v>
      </c>
      <c r="BD141" s="37">
        <v>0</v>
      </c>
      <c r="BE141" s="37">
        <v>5661176</v>
      </c>
      <c r="BF141" s="37">
        <v>0</v>
      </c>
      <c r="BG141" s="37">
        <v>0</v>
      </c>
      <c r="BH141" s="37">
        <v>0</v>
      </c>
      <c r="BI141" s="37">
        <v>0</v>
      </c>
      <c r="BJ141" s="37">
        <v>0</v>
      </c>
      <c r="BK141" s="37">
        <v>0</v>
      </c>
      <c r="BL141" s="37">
        <v>0</v>
      </c>
      <c r="BM141" s="37">
        <v>5661176</v>
      </c>
      <c r="BN141" s="37">
        <v>4805575</v>
      </c>
      <c r="BO141" s="37">
        <v>855601</v>
      </c>
      <c r="BP141" s="37">
        <v>855601</v>
      </c>
      <c r="BQ141" s="37">
        <v>706577.54</v>
      </c>
      <c r="BR141" s="37">
        <v>1562178.54</v>
      </c>
      <c r="BS141" s="40">
        <v>132873196</v>
      </c>
      <c r="BT141" s="37">
        <v>0</v>
      </c>
      <c r="BU141" s="37">
        <v>0</v>
      </c>
      <c r="BV141" s="37">
        <v>5661176</v>
      </c>
      <c r="BW141" s="37">
        <v>958</v>
      </c>
      <c r="BX141" s="37">
        <v>980</v>
      </c>
      <c r="BY141" s="37">
        <v>206</v>
      </c>
      <c r="BZ141" s="37">
        <v>0</v>
      </c>
      <c r="CA141" s="37">
        <v>0</v>
      </c>
      <c r="CB141" s="37">
        <v>5993063</v>
      </c>
      <c r="CC141" s="37">
        <v>0</v>
      </c>
      <c r="CD141" s="37">
        <v>-20341</v>
      </c>
      <c r="CE141" s="37">
        <v>0</v>
      </c>
      <c r="CF141" s="37">
        <v>0</v>
      </c>
      <c r="CG141" s="37">
        <v>0</v>
      </c>
      <c r="CH141" s="37">
        <v>0</v>
      </c>
      <c r="CI141" s="37">
        <v>-20341</v>
      </c>
      <c r="CJ141" s="37">
        <v>5972722</v>
      </c>
      <c r="CK141" s="37">
        <v>5027287</v>
      </c>
      <c r="CL141" s="37">
        <v>0</v>
      </c>
      <c r="CM141" s="37">
        <v>945435</v>
      </c>
      <c r="CN141" s="37">
        <v>945435</v>
      </c>
      <c r="CO141" s="37">
        <v>826004.43</v>
      </c>
      <c r="CP141" s="37">
        <v>1771439.4300000002</v>
      </c>
      <c r="CQ141" s="40">
        <v>150645413</v>
      </c>
      <c r="CR141" s="37">
        <v>0</v>
      </c>
      <c r="CS141" s="37">
        <v>0</v>
      </c>
      <c r="CT141" s="37">
        <v>5972722</v>
      </c>
      <c r="CU141" s="37">
        <v>980</v>
      </c>
      <c r="CV141" s="37">
        <v>986</v>
      </c>
      <c r="CW141" s="37">
        <v>208.88</v>
      </c>
      <c r="CX141" s="37">
        <v>0</v>
      </c>
      <c r="CY141" s="37">
        <v>0</v>
      </c>
      <c r="CZ141" s="37">
        <v>6215241</v>
      </c>
      <c r="DA141" s="37">
        <v>0</v>
      </c>
      <c r="DB141" s="37">
        <v>0</v>
      </c>
      <c r="DC141" s="37">
        <v>0</v>
      </c>
      <c r="DD141" s="37">
        <v>0</v>
      </c>
      <c r="DE141" s="37">
        <v>0</v>
      </c>
      <c r="DF141" s="37">
        <v>0</v>
      </c>
      <c r="DG141" s="37">
        <v>6215241</v>
      </c>
      <c r="DH141" s="37">
        <v>0</v>
      </c>
      <c r="DI141" s="37">
        <v>0</v>
      </c>
      <c r="DJ141" s="37">
        <v>0</v>
      </c>
      <c r="DK141" s="37">
        <v>6215241</v>
      </c>
      <c r="DL141" s="37">
        <v>5355094</v>
      </c>
      <c r="DM141" s="37">
        <v>0</v>
      </c>
      <c r="DN141" s="37">
        <v>860147</v>
      </c>
      <c r="DO141" s="37">
        <v>860147</v>
      </c>
      <c r="DP141" s="37">
        <v>900278.82</v>
      </c>
      <c r="DQ141" s="37">
        <v>1760425.8199999998</v>
      </c>
      <c r="DR141" s="40">
        <v>165490891</v>
      </c>
      <c r="DS141" s="37">
        <v>0</v>
      </c>
      <c r="DT141" s="37">
        <v>0</v>
      </c>
      <c r="DU141" s="61">
        <v>6215241</v>
      </c>
      <c r="DV141" s="61">
        <v>986</v>
      </c>
      <c r="DW141" s="61">
        <v>990</v>
      </c>
      <c r="DX141" s="61">
        <v>212.43</v>
      </c>
      <c r="DY141" s="61">
        <v>0</v>
      </c>
      <c r="DZ141" s="61">
        <v>0</v>
      </c>
      <c r="EA141" s="61">
        <v>0</v>
      </c>
      <c r="EB141" s="61">
        <v>6450761</v>
      </c>
      <c r="EC141" s="61">
        <v>0</v>
      </c>
      <c r="ED141" s="61">
        <v>0</v>
      </c>
      <c r="EE141" s="61">
        <v>0</v>
      </c>
      <c r="EF141" s="61">
        <v>0</v>
      </c>
      <c r="EG141" s="61">
        <v>0</v>
      </c>
      <c r="EH141" s="61">
        <v>0</v>
      </c>
      <c r="EI141" s="61">
        <v>6450761</v>
      </c>
      <c r="EJ141" s="61">
        <v>0</v>
      </c>
      <c r="EK141" s="61">
        <v>0</v>
      </c>
      <c r="EL141" s="61">
        <v>0</v>
      </c>
      <c r="EM141" s="61">
        <v>6450761</v>
      </c>
      <c r="EN141" s="61">
        <v>5395859</v>
      </c>
      <c r="EO141" s="61">
        <v>0</v>
      </c>
      <c r="EP141" s="61">
        <v>1054902</v>
      </c>
      <c r="EQ141" s="61">
        <v>2499</v>
      </c>
      <c r="ER141" s="61">
        <v>1052403</v>
      </c>
      <c r="ES141" s="61">
        <v>1053017</v>
      </c>
      <c r="ET141" s="61">
        <v>1051363</v>
      </c>
      <c r="EU141" s="61">
        <v>2104380</v>
      </c>
      <c r="EV141" s="61">
        <v>188859478</v>
      </c>
      <c r="EW141" s="61">
        <v>224300</v>
      </c>
      <c r="EX141" s="61">
        <v>0</v>
      </c>
      <c r="EY141" s="61">
        <v>614</v>
      </c>
    </row>
    <row r="142" spans="1:155" s="37" customFormat="1" x14ac:dyDescent="0.2">
      <c r="A142" s="105">
        <v>2289</v>
      </c>
      <c r="B142" s="49" t="s">
        <v>172</v>
      </c>
      <c r="C142" s="37">
        <v>92040947</v>
      </c>
      <c r="D142" s="37">
        <v>17184</v>
      </c>
      <c r="E142" s="37">
        <v>17619</v>
      </c>
      <c r="F142" s="37">
        <v>190</v>
      </c>
      <c r="G142" s="37">
        <v>97718497.799999997</v>
      </c>
      <c r="H142" s="37">
        <v>36278906</v>
      </c>
      <c r="I142" s="37">
        <v>0</v>
      </c>
      <c r="J142" s="37">
        <v>61508166</v>
      </c>
      <c r="K142" s="37">
        <v>6006126</v>
      </c>
      <c r="L142" s="37">
        <f t="shared" si="2"/>
        <v>67514292</v>
      </c>
      <c r="M142" s="47">
        <v>3701300232</v>
      </c>
      <c r="N142" s="41">
        <v>0</v>
      </c>
      <c r="O142" s="41">
        <v>68574.20000000298</v>
      </c>
      <c r="P142" s="37">
        <v>97718498</v>
      </c>
      <c r="Q142" s="37">
        <v>17619</v>
      </c>
      <c r="R142" s="37">
        <v>17949</v>
      </c>
      <c r="S142" s="37">
        <v>194.37</v>
      </c>
      <c r="T142" s="37">
        <v>0</v>
      </c>
      <c r="U142" s="37">
        <v>103037491</v>
      </c>
      <c r="V142" s="37">
        <v>43115809</v>
      </c>
      <c r="W142" s="37">
        <v>59921682</v>
      </c>
      <c r="X142" s="37">
        <v>59967632</v>
      </c>
      <c r="Y142" s="37">
        <v>6978968</v>
      </c>
      <c r="Z142" s="37">
        <v>66946600</v>
      </c>
      <c r="AA142" s="46">
        <v>4063513047</v>
      </c>
      <c r="AB142" s="37">
        <v>0</v>
      </c>
      <c r="AC142" s="37">
        <v>45950</v>
      </c>
      <c r="AD142" s="37">
        <v>103037491</v>
      </c>
      <c r="AE142" s="37">
        <v>17949</v>
      </c>
      <c r="AF142" s="37">
        <v>18265</v>
      </c>
      <c r="AG142" s="37">
        <v>200</v>
      </c>
      <c r="AH142" s="37">
        <v>0</v>
      </c>
      <c r="AI142" s="37">
        <v>0</v>
      </c>
      <c r="AJ142" s="37">
        <v>0</v>
      </c>
      <c r="AK142" s="37">
        <v>0</v>
      </c>
      <c r="AL142" s="37">
        <v>0</v>
      </c>
      <c r="AM142" s="37">
        <v>0</v>
      </c>
      <c r="AN142" s="37">
        <v>0</v>
      </c>
      <c r="AO142" s="37">
        <v>108504511</v>
      </c>
      <c r="AP142" s="37">
        <v>47486581</v>
      </c>
      <c r="AQ142" s="37">
        <v>0</v>
      </c>
      <c r="AR142" s="37">
        <v>61017930</v>
      </c>
      <c r="AS142" s="37">
        <v>61095157</v>
      </c>
      <c r="AT142" s="37">
        <v>6545725</v>
      </c>
      <c r="AU142" s="37">
        <v>67640882</v>
      </c>
      <c r="AV142" s="45">
        <v>4408485932</v>
      </c>
      <c r="AW142" s="37">
        <v>0</v>
      </c>
      <c r="AX142" s="37">
        <v>77227</v>
      </c>
      <c r="AY142" s="37">
        <v>108504511</v>
      </c>
      <c r="AZ142" s="37">
        <v>18265</v>
      </c>
      <c r="BA142" s="37">
        <v>18498</v>
      </c>
      <c r="BB142" s="37">
        <v>206</v>
      </c>
      <c r="BC142" s="37">
        <v>0</v>
      </c>
      <c r="BD142" s="37">
        <v>0</v>
      </c>
      <c r="BE142" s="37">
        <v>113699252</v>
      </c>
      <c r="BF142" s="37">
        <v>0</v>
      </c>
      <c r="BG142" s="37">
        <v>-17945</v>
      </c>
      <c r="BH142" s="37">
        <v>0</v>
      </c>
      <c r="BI142" s="37">
        <v>0</v>
      </c>
      <c r="BJ142" s="37">
        <v>0</v>
      </c>
      <c r="BK142" s="37">
        <v>0</v>
      </c>
      <c r="BL142" s="37">
        <v>-17945</v>
      </c>
      <c r="BM142" s="37">
        <v>113681307</v>
      </c>
      <c r="BN142" s="37">
        <v>69548311</v>
      </c>
      <c r="BO142" s="37">
        <v>44132996</v>
      </c>
      <c r="BP142" s="37">
        <v>44219048</v>
      </c>
      <c r="BQ142" s="37">
        <v>7915273</v>
      </c>
      <c r="BR142" s="37">
        <v>52134321</v>
      </c>
      <c r="BS142" s="45">
        <v>4837292346</v>
      </c>
      <c r="BT142" s="37">
        <v>0</v>
      </c>
      <c r="BU142" s="37">
        <v>86052</v>
      </c>
      <c r="BV142" s="37">
        <v>113681307</v>
      </c>
      <c r="BW142" s="37">
        <v>18498</v>
      </c>
      <c r="BX142" s="37">
        <v>18723</v>
      </c>
      <c r="BY142" s="37">
        <v>206</v>
      </c>
      <c r="BZ142" s="37">
        <v>0</v>
      </c>
      <c r="CA142" s="37">
        <v>0</v>
      </c>
      <c r="CB142" s="37">
        <v>118921007</v>
      </c>
      <c r="CC142" s="37">
        <v>0</v>
      </c>
      <c r="CD142" s="37">
        <v>-173208</v>
      </c>
      <c r="CE142" s="37">
        <v>0</v>
      </c>
      <c r="CF142" s="37">
        <v>0</v>
      </c>
      <c r="CG142" s="37">
        <v>0</v>
      </c>
      <c r="CH142" s="37">
        <v>0</v>
      </c>
      <c r="CI142" s="37">
        <v>-173208</v>
      </c>
      <c r="CJ142" s="37">
        <v>118747799</v>
      </c>
      <c r="CK142" s="37">
        <v>71866609</v>
      </c>
      <c r="CL142" s="37">
        <v>0</v>
      </c>
      <c r="CM142" s="37">
        <v>46881190</v>
      </c>
      <c r="CN142" s="37">
        <v>46963761</v>
      </c>
      <c r="CO142" s="37">
        <v>11470361</v>
      </c>
      <c r="CP142" s="37">
        <v>58434122</v>
      </c>
      <c r="CQ142" s="45">
        <v>5189111449</v>
      </c>
      <c r="CR142" s="37">
        <v>0</v>
      </c>
      <c r="CS142" s="37">
        <v>82571</v>
      </c>
      <c r="CT142" s="37">
        <v>118747799</v>
      </c>
      <c r="CU142" s="37">
        <v>18723</v>
      </c>
      <c r="CV142" s="37">
        <v>18778</v>
      </c>
      <c r="CW142" s="37">
        <v>208.88</v>
      </c>
      <c r="CX142" s="37">
        <v>0</v>
      </c>
      <c r="CY142" s="37">
        <v>0</v>
      </c>
      <c r="CZ142" s="37">
        <v>123018997</v>
      </c>
      <c r="DA142" s="37">
        <v>0</v>
      </c>
      <c r="DB142" s="37">
        <v>64595</v>
      </c>
      <c r="DC142" s="37">
        <v>0</v>
      </c>
      <c r="DD142" s="37">
        <v>0</v>
      </c>
      <c r="DE142" s="37">
        <v>0</v>
      </c>
      <c r="DF142" s="37">
        <v>64595</v>
      </c>
      <c r="DG142" s="37">
        <v>123083592</v>
      </c>
      <c r="DH142" s="37">
        <v>0</v>
      </c>
      <c r="DI142" s="37">
        <v>0</v>
      </c>
      <c r="DJ142" s="37">
        <v>0</v>
      </c>
      <c r="DK142" s="37">
        <v>123083592</v>
      </c>
      <c r="DL142" s="37">
        <v>74140400</v>
      </c>
      <c r="DM142" s="37">
        <v>0</v>
      </c>
      <c r="DN142" s="37">
        <v>48943192</v>
      </c>
      <c r="DO142" s="37">
        <v>48956294</v>
      </c>
      <c r="DP142" s="37">
        <v>12234092</v>
      </c>
      <c r="DQ142" s="37">
        <v>61190386</v>
      </c>
      <c r="DR142" s="45">
        <v>5398421301</v>
      </c>
      <c r="DS142" s="37">
        <v>0</v>
      </c>
      <c r="DT142" s="37">
        <v>13102</v>
      </c>
      <c r="DU142" s="61">
        <v>123083592</v>
      </c>
      <c r="DV142" s="61">
        <v>18778</v>
      </c>
      <c r="DW142" s="61">
        <v>18838</v>
      </c>
      <c r="DX142" s="61">
        <v>212.43</v>
      </c>
      <c r="DY142" s="61">
        <v>0</v>
      </c>
      <c r="DZ142" s="61">
        <v>0</v>
      </c>
      <c r="EA142" s="61">
        <v>0</v>
      </c>
      <c r="EB142" s="61">
        <v>127478630</v>
      </c>
      <c r="EC142" s="61">
        <v>0</v>
      </c>
      <c r="ED142" s="61">
        <v>60756</v>
      </c>
      <c r="EE142" s="61">
        <v>0</v>
      </c>
      <c r="EF142" s="61">
        <v>0</v>
      </c>
      <c r="EG142" s="61">
        <v>0</v>
      </c>
      <c r="EH142" s="61">
        <v>60756</v>
      </c>
      <c r="EI142" s="61">
        <v>127539386</v>
      </c>
      <c r="EJ142" s="61">
        <v>0</v>
      </c>
      <c r="EK142" s="61">
        <v>0</v>
      </c>
      <c r="EL142" s="61">
        <v>0</v>
      </c>
      <c r="EM142" s="61">
        <v>127539386</v>
      </c>
      <c r="EN142" s="61">
        <v>78389305</v>
      </c>
      <c r="EO142" s="61">
        <v>0</v>
      </c>
      <c r="EP142" s="61">
        <v>49150081</v>
      </c>
      <c r="EQ142" s="61">
        <v>561397</v>
      </c>
      <c r="ER142" s="61">
        <v>48588684</v>
      </c>
      <c r="ES142" s="61">
        <v>48818765</v>
      </c>
      <c r="ET142" s="61">
        <v>11661779</v>
      </c>
      <c r="EU142" s="61">
        <v>60480544</v>
      </c>
      <c r="EV142" s="61">
        <v>5625843656</v>
      </c>
      <c r="EW142" s="61">
        <v>52220600</v>
      </c>
      <c r="EX142" s="61">
        <v>0</v>
      </c>
      <c r="EY142" s="61">
        <v>230081</v>
      </c>
    </row>
    <row r="143" spans="1:155" s="37" customFormat="1" x14ac:dyDescent="0.2">
      <c r="A143" s="105">
        <v>2310</v>
      </c>
      <c r="B143" s="49" t="s">
        <v>173</v>
      </c>
      <c r="C143" s="37">
        <v>2658062</v>
      </c>
      <c r="D143" s="37">
        <v>373</v>
      </c>
      <c r="E143" s="37">
        <v>381</v>
      </c>
      <c r="F143" s="37">
        <v>228.04</v>
      </c>
      <c r="G143" s="37">
        <v>2801954.01</v>
      </c>
      <c r="H143" s="37">
        <v>52236</v>
      </c>
      <c r="I143" s="37">
        <v>0</v>
      </c>
      <c r="J143" s="37">
        <v>2749638</v>
      </c>
      <c r="K143" s="37">
        <v>102588.51</v>
      </c>
      <c r="L143" s="37">
        <f t="shared" si="2"/>
        <v>2852226.51</v>
      </c>
      <c r="M143" s="47">
        <v>243068913</v>
      </c>
      <c r="N143" s="41">
        <v>80.009999999776483</v>
      </c>
      <c r="O143" s="41">
        <v>0</v>
      </c>
      <c r="P143" s="37">
        <v>2801874</v>
      </c>
      <c r="Q143" s="37">
        <v>381</v>
      </c>
      <c r="R143" s="37">
        <v>389</v>
      </c>
      <c r="S143" s="37">
        <v>194.37</v>
      </c>
      <c r="T143" s="37">
        <v>0</v>
      </c>
      <c r="U143" s="37">
        <v>2936316</v>
      </c>
      <c r="V143" s="37">
        <v>69936</v>
      </c>
      <c r="W143" s="37">
        <v>2866380</v>
      </c>
      <c r="X143" s="37">
        <v>2866380</v>
      </c>
      <c r="Y143" s="37">
        <v>100903.13</v>
      </c>
      <c r="Z143" s="37">
        <v>2967283.13</v>
      </c>
      <c r="AA143" s="46">
        <v>267613774</v>
      </c>
      <c r="AB143" s="37">
        <v>0</v>
      </c>
      <c r="AC143" s="37">
        <v>0</v>
      </c>
      <c r="AD143" s="37">
        <v>2936316</v>
      </c>
      <c r="AE143" s="37">
        <v>389</v>
      </c>
      <c r="AF143" s="37">
        <v>401</v>
      </c>
      <c r="AG143" s="37">
        <v>200</v>
      </c>
      <c r="AH143" s="37">
        <v>0</v>
      </c>
      <c r="AI143" s="37">
        <v>0</v>
      </c>
      <c r="AJ143" s="37">
        <v>0</v>
      </c>
      <c r="AK143" s="37">
        <v>0</v>
      </c>
      <c r="AL143" s="37">
        <v>0</v>
      </c>
      <c r="AM143" s="37">
        <v>0</v>
      </c>
      <c r="AN143" s="37">
        <v>0</v>
      </c>
      <c r="AO143" s="37">
        <v>3107096</v>
      </c>
      <c r="AP143" s="37">
        <v>70175</v>
      </c>
      <c r="AQ143" s="37">
        <v>0</v>
      </c>
      <c r="AR143" s="37">
        <v>3036921</v>
      </c>
      <c r="AS143" s="37">
        <v>3036921</v>
      </c>
      <c r="AT143" s="37">
        <v>99853</v>
      </c>
      <c r="AU143" s="37">
        <v>3136774</v>
      </c>
      <c r="AV143" s="45">
        <v>302140894</v>
      </c>
      <c r="AW143" s="37">
        <v>0</v>
      </c>
      <c r="AX143" s="37">
        <v>0</v>
      </c>
      <c r="AY143" s="37">
        <v>3107096</v>
      </c>
      <c r="AZ143" s="37">
        <v>401</v>
      </c>
      <c r="BA143" s="37">
        <v>413</v>
      </c>
      <c r="BB143" s="37">
        <v>206</v>
      </c>
      <c r="BC143" s="37">
        <v>0</v>
      </c>
      <c r="BD143" s="37">
        <v>0</v>
      </c>
      <c r="BE143" s="37">
        <v>3285155</v>
      </c>
      <c r="BF143" s="37">
        <v>0</v>
      </c>
      <c r="BG143" s="37">
        <v>0</v>
      </c>
      <c r="BH143" s="37">
        <v>0</v>
      </c>
      <c r="BI143" s="37">
        <v>0</v>
      </c>
      <c r="BJ143" s="37">
        <v>0</v>
      </c>
      <c r="BK143" s="37">
        <v>0</v>
      </c>
      <c r="BL143" s="37">
        <v>0</v>
      </c>
      <c r="BM143" s="37">
        <v>3285155</v>
      </c>
      <c r="BN143" s="37">
        <v>262930</v>
      </c>
      <c r="BO143" s="37">
        <v>3022225</v>
      </c>
      <c r="BP143" s="37">
        <v>3022224</v>
      </c>
      <c r="BQ143" s="37">
        <v>96973</v>
      </c>
      <c r="BR143" s="37">
        <v>3119197</v>
      </c>
      <c r="BS143" s="45">
        <v>340688311</v>
      </c>
      <c r="BT143" s="37">
        <v>1</v>
      </c>
      <c r="BU143" s="37">
        <v>0</v>
      </c>
      <c r="BV143" s="37">
        <v>3285154</v>
      </c>
      <c r="BW143" s="37">
        <v>413</v>
      </c>
      <c r="BX143" s="37">
        <v>417</v>
      </c>
      <c r="BY143" s="37">
        <v>206</v>
      </c>
      <c r="BZ143" s="37">
        <v>0</v>
      </c>
      <c r="CA143" s="37">
        <v>0</v>
      </c>
      <c r="CB143" s="37">
        <v>3402874</v>
      </c>
      <c r="CC143" s="37">
        <v>1</v>
      </c>
      <c r="CD143" s="37">
        <v>62567</v>
      </c>
      <c r="CE143" s="37">
        <v>0</v>
      </c>
      <c r="CF143" s="37">
        <v>0</v>
      </c>
      <c r="CG143" s="37">
        <v>0</v>
      </c>
      <c r="CH143" s="37">
        <v>0</v>
      </c>
      <c r="CI143" s="37">
        <v>62567</v>
      </c>
      <c r="CJ143" s="37">
        <v>3465442</v>
      </c>
      <c r="CK143" s="37">
        <v>255656</v>
      </c>
      <c r="CL143" s="37">
        <v>0</v>
      </c>
      <c r="CM143" s="37">
        <v>3209786</v>
      </c>
      <c r="CN143" s="37">
        <v>3195785</v>
      </c>
      <c r="CO143" s="37">
        <v>98793</v>
      </c>
      <c r="CP143" s="37">
        <v>3294578</v>
      </c>
      <c r="CQ143" s="45">
        <v>369981088</v>
      </c>
      <c r="CR143" s="37">
        <v>14001</v>
      </c>
      <c r="CS143" s="37">
        <v>0</v>
      </c>
      <c r="CT143" s="37">
        <v>3451441</v>
      </c>
      <c r="CU143" s="37">
        <v>417</v>
      </c>
      <c r="CV143" s="37">
        <v>411</v>
      </c>
      <c r="CW143" s="37">
        <v>208.88</v>
      </c>
      <c r="CX143" s="37">
        <v>0</v>
      </c>
      <c r="CY143" s="37">
        <v>0</v>
      </c>
      <c r="CZ143" s="37">
        <v>3487631</v>
      </c>
      <c r="DA143" s="37">
        <v>10501</v>
      </c>
      <c r="DB143" s="37">
        <v>-20087</v>
      </c>
      <c r="DC143" s="37">
        <v>0</v>
      </c>
      <c r="DD143" s="37">
        <v>0</v>
      </c>
      <c r="DE143" s="37">
        <v>0</v>
      </c>
      <c r="DF143" s="37">
        <v>-9586</v>
      </c>
      <c r="DG143" s="37">
        <v>3478045</v>
      </c>
      <c r="DH143" s="37">
        <v>42429</v>
      </c>
      <c r="DI143" s="37">
        <v>0</v>
      </c>
      <c r="DJ143" s="37">
        <v>42429</v>
      </c>
      <c r="DK143" s="37">
        <v>3520474</v>
      </c>
      <c r="DL143" s="37">
        <v>230009</v>
      </c>
      <c r="DM143" s="37">
        <v>0</v>
      </c>
      <c r="DN143" s="37">
        <v>3290465</v>
      </c>
      <c r="DO143" s="37">
        <v>3290465</v>
      </c>
      <c r="DP143" s="37">
        <v>100203</v>
      </c>
      <c r="DQ143" s="37">
        <v>3390668</v>
      </c>
      <c r="DR143" s="45">
        <v>404186961</v>
      </c>
      <c r="DS143" s="37">
        <v>0</v>
      </c>
      <c r="DT143" s="37">
        <v>0</v>
      </c>
      <c r="DU143" s="61">
        <v>3478045</v>
      </c>
      <c r="DV143" s="61">
        <v>411</v>
      </c>
      <c r="DW143" s="61">
        <v>399</v>
      </c>
      <c r="DX143" s="61">
        <v>212.43</v>
      </c>
      <c r="DY143" s="61">
        <v>0</v>
      </c>
      <c r="DZ143" s="61">
        <v>0</v>
      </c>
      <c r="EA143" s="61">
        <v>0</v>
      </c>
      <c r="EB143" s="61">
        <v>3461257</v>
      </c>
      <c r="EC143" s="61">
        <v>0</v>
      </c>
      <c r="ED143" s="61">
        <v>8316</v>
      </c>
      <c r="EE143" s="61">
        <v>0</v>
      </c>
      <c r="EF143" s="61">
        <v>0</v>
      </c>
      <c r="EG143" s="61">
        <v>0</v>
      </c>
      <c r="EH143" s="61">
        <v>8316</v>
      </c>
      <c r="EI143" s="61">
        <v>3469573</v>
      </c>
      <c r="EJ143" s="61">
        <v>0</v>
      </c>
      <c r="EK143" s="61">
        <v>78073</v>
      </c>
      <c r="EL143" s="61">
        <v>78073</v>
      </c>
      <c r="EM143" s="61">
        <v>3547646</v>
      </c>
      <c r="EN143" s="61">
        <v>195625</v>
      </c>
      <c r="EO143" s="61">
        <v>0</v>
      </c>
      <c r="EP143" s="61">
        <v>3352021</v>
      </c>
      <c r="EQ143" s="61">
        <v>2549</v>
      </c>
      <c r="ER143" s="61">
        <v>3349472</v>
      </c>
      <c r="ES143" s="61">
        <v>3391592</v>
      </c>
      <c r="ET143" s="61">
        <v>103340</v>
      </c>
      <c r="EU143" s="61">
        <v>3494932</v>
      </c>
      <c r="EV143" s="61">
        <v>459111111</v>
      </c>
      <c r="EW143" s="61">
        <v>334800</v>
      </c>
      <c r="EX143" s="61">
        <v>0</v>
      </c>
      <c r="EY143" s="61">
        <v>42120</v>
      </c>
    </row>
    <row r="144" spans="1:155" s="37" customFormat="1" x14ac:dyDescent="0.2">
      <c r="A144" s="105">
        <v>2296</v>
      </c>
      <c r="B144" s="49" t="s">
        <v>174</v>
      </c>
      <c r="C144" s="37">
        <v>15638686.869999999</v>
      </c>
      <c r="D144" s="37">
        <v>2163</v>
      </c>
      <c r="E144" s="37">
        <v>2162</v>
      </c>
      <c r="F144" s="37">
        <v>231.36</v>
      </c>
      <c r="G144" s="37">
        <v>16131654.9</v>
      </c>
      <c r="H144" s="37">
        <v>2185268</v>
      </c>
      <c r="I144" s="37">
        <v>0</v>
      </c>
      <c r="J144" s="37">
        <v>13945414</v>
      </c>
      <c r="K144" s="37">
        <v>387153</v>
      </c>
      <c r="L144" s="37">
        <f t="shared" si="2"/>
        <v>14332567</v>
      </c>
      <c r="M144" s="47">
        <v>777069600</v>
      </c>
      <c r="N144" s="41">
        <v>972.90000000037253</v>
      </c>
      <c r="O144" s="41">
        <v>0</v>
      </c>
      <c r="P144" s="37">
        <v>16130682</v>
      </c>
      <c r="Q144" s="37">
        <v>2162</v>
      </c>
      <c r="R144" s="37">
        <v>2150</v>
      </c>
      <c r="S144" s="37">
        <v>194.37</v>
      </c>
      <c r="T144" s="37">
        <v>0</v>
      </c>
      <c r="U144" s="37">
        <v>16459045</v>
      </c>
      <c r="V144" s="37">
        <v>2449631</v>
      </c>
      <c r="W144" s="37">
        <v>14009414</v>
      </c>
      <c r="X144" s="37">
        <v>14014518</v>
      </c>
      <c r="Y144" s="37">
        <v>375284</v>
      </c>
      <c r="Z144" s="37">
        <v>14389802</v>
      </c>
      <c r="AA144" s="46">
        <v>817072200</v>
      </c>
      <c r="AB144" s="37">
        <v>0</v>
      </c>
      <c r="AC144" s="37">
        <v>5104</v>
      </c>
      <c r="AD144" s="37">
        <v>16459045</v>
      </c>
      <c r="AE144" s="37">
        <v>2150</v>
      </c>
      <c r="AF144" s="37">
        <v>2139</v>
      </c>
      <c r="AG144" s="37">
        <v>200</v>
      </c>
      <c r="AH144" s="37">
        <v>0</v>
      </c>
      <c r="AI144" s="37">
        <v>0</v>
      </c>
      <c r="AJ144" s="37">
        <v>0</v>
      </c>
      <c r="AK144" s="37">
        <v>0</v>
      </c>
      <c r="AL144" s="37">
        <v>0</v>
      </c>
      <c r="AM144" s="37">
        <v>0</v>
      </c>
      <c r="AN144" s="37">
        <v>0</v>
      </c>
      <c r="AO144" s="37">
        <v>16802636</v>
      </c>
      <c r="AP144" s="37">
        <v>2237509</v>
      </c>
      <c r="AQ144" s="37">
        <v>0</v>
      </c>
      <c r="AR144" s="37">
        <v>14565127</v>
      </c>
      <c r="AS144" s="37">
        <v>14572983</v>
      </c>
      <c r="AT144" s="37">
        <v>374831</v>
      </c>
      <c r="AU144" s="37">
        <v>14947814</v>
      </c>
      <c r="AV144" s="45">
        <v>867130900</v>
      </c>
      <c r="AW144" s="37">
        <v>0</v>
      </c>
      <c r="AX144" s="37">
        <v>7856</v>
      </c>
      <c r="AY144" s="37">
        <v>16802636</v>
      </c>
      <c r="AZ144" s="37">
        <v>2139</v>
      </c>
      <c r="BA144" s="37">
        <v>2133</v>
      </c>
      <c r="BB144" s="37">
        <v>206</v>
      </c>
      <c r="BC144" s="37">
        <v>0</v>
      </c>
      <c r="BD144" s="37">
        <v>0</v>
      </c>
      <c r="BE144" s="37">
        <v>17194902</v>
      </c>
      <c r="BF144" s="37">
        <v>0</v>
      </c>
      <c r="BG144" s="37">
        <v>0</v>
      </c>
      <c r="BH144" s="37">
        <v>0</v>
      </c>
      <c r="BI144" s="37">
        <v>0</v>
      </c>
      <c r="BJ144" s="37">
        <v>0</v>
      </c>
      <c r="BK144" s="37">
        <v>0</v>
      </c>
      <c r="BL144" s="37">
        <v>0</v>
      </c>
      <c r="BM144" s="37">
        <v>17194902</v>
      </c>
      <c r="BN144" s="37">
        <v>4246276</v>
      </c>
      <c r="BO144" s="37">
        <v>12948626</v>
      </c>
      <c r="BP144" s="37">
        <v>12944739</v>
      </c>
      <c r="BQ144" s="37">
        <v>540323</v>
      </c>
      <c r="BR144" s="37">
        <v>13485062</v>
      </c>
      <c r="BS144" s="45">
        <v>891566700</v>
      </c>
      <c r="BT144" s="37">
        <v>3887</v>
      </c>
      <c r="BU144" s="37">
        <v>0</v>
      </c>
      <c r="BV144" s="37">
        <v>17191015</v>
      </c>
      <c r="BW144" s="37">
        <v>2133</v>
      </c>
      <c r="BX144" s="37">
        <v>2128</v>
      </c>
      <c r="BY144" s="37">
        <v>206</v>
      </c>
      <c r="BZ144" s="37">
        <v>0</v>
      </c>
      <c r="CA144" s="37">
        <v>0</v>
      </c>
      <c r="CB144" s="37">
        <v>17589090</v>
      </c>
      <c r="CC144" s="37">
        <v>2915</v>
      </c>
      <c r="CD144" s="37">
        <v>0</v>
      </c>
      <c r="CE144" s="37">
        <v>0</v>
      </c>
      <c r="CF144" s="37">
        <v>0</v>
      </c>
      <c r="CG144" s="37">
        <v>0</v>
      </c>
      <c r="CH144" s="37">
        <v>0</v>
      </c>
      <c r="CI144" s="37">
        <v>0</v>
      </c>
      <c r="CJ144" s="37">
        <v>17592005</v>
      </c>
      <c r="CK144" s="37">
        <v>4309555</v>
      </c>
      <c r="CL144" s="37">
        <v>0</v>
      </c>
      <c r="CM144" s="37">
        <v>13282450</v>
      </c>
      <c r="CN144" s="37">
        <v>13290716</v>
      </c>
      <c r="CO144" s="37">
        <v>540323</v>
      </c>
      <c r="CP144" s="37">
        <v>13831039</v>
      </c>
      <c r="CQ144" s="45">
        <v>894397400</v>
      </c>
      <c r="CR144" s="37">
        <v>0</v>
      </c>
      <c r="CS144" s="37">
        <v>8266</v>
      </c>
      <c r="CT144" s="37">
        <v>17592005</v>
      </c>
      <c r="CU144" s="37">
        <v>2128</v>
      </c>
      <c r="CV144" s="37">
        <v>2118</v>
      </c>
      <c r="CW144" s="37">
        <v>208.88</v>
      </c>
      <c r="CX144" s="37">
        <v>0</v>
      </c>
      <c r="CY144" s="37">
        <v>0</v>
      </c>
      <c r="CZ144" s="37">
        <v>17951744</v>
      </c>
      <c r="DA144" s="37">
        <v>0</v>
      </c>
      <c r="DB144" s="37">
        <v>0</v>
      </c>
      <c r="DC144" s="37">
        <v>0</v>
      </c>
      <c r="DD144" s="37">
        <v>0</v>
      </c>
      <c r="DE144" s="37">
        <v>0</v>
      </c>
      <c r="DF144" s="37">
        <v>0</v>
      </c>
      <c r="DG144" s="37">
        <v>17951744</v>
      </c>
      <c r="DH144" s="37">
        <v>67806</v>
      </c>
      <c r="DI144" s="37">
        <v>0</v>
      </c>
      <c r="DJ144" s="37">
        <v>67806</v>
      </c>
      <c r="DK144" s="37">
        <v>18019550</v>
      </c>
      <c r="DL144" s="37">
        <v>5220826</v>
      </c>
      <c r="DM144" s="37">
        <v>0</v>
      </c>
      <c r="DN144" s="37">
        <v>12798724</v>
      </c>
      <c r="DO144" s="37">
        <v>12798724</v>
      </c>
      <c r="DP144" s="37">
        <v>533245</v>
      </c>
      <c r="DQ144" s="37">
        <v>13331969</v>
      </c>
      <c r="DR144" s="45">
        <v>917311600</v>
      </c>
      <c r="DS144" s="37">
        <v>0</v>
      </c>
      <c r="DT144" s="37">
        <v>0</v>
      </c>
      <c r="DU144" s="61">
        <v>17951744</v>
      </c>
      <c r="DV144" s="61">
        <v>2118</v>
      </c>
      <c r="DW144" s="61">
        <v>2102</v>
      </c>
      <c r="DX144" s="61">
        <v>212.43</v>
      </c>
      <c r="DY144" s="61">
        <v>0</v>
      </c>
      <c r="DZ144" s="61">
        <v>0</v>
      </c>
      <c r="EA144" s="61">
        <v>0</v>
      </c>
      <c r="EB144" s="61">
        <v>18262659</v>
      </c>
      <c r="EC144" s="61">
        <v>0</v>
      </c>
      <c r="ED144" s="61">
        <v>0</v>
      </c>
      <c r="EE144" s="61">
        <v>0</v>
      </c>
      <c r="EF144" s="61">
        <v>0</v>
      </c>
      <c r="EG144" s="61">
        <v>0</v>
      </c>
      <c r="EH144" s="61">
        <v>0</v>
      </c>
      <c r="EI144" s="61">
        <v>18262659</v>
      </c>
      <c r="EJ144" s="61">
        <v>0</v>
      </c>
      <c r="EK144" s="61">
        <v>104259</v>
      </c>
      <c r="EL144" s="61">
        <v>104259</v>
      </c>
      <c r="EM144" s="61">
        <v>18366918</v>
      </c>
      <c r="EN144" s="61">
        <v>5622807</v>
      </c>
      <c r="EO144" s="61">
        <v>0</v>
      </c>
      <c r="EP144" s="61">
        <v>12744111</v>
      </c>
      <c r="EQ144" s="61">
        <v>52641</v>
      </c>
      <c r="ER144" s="61">
        <v>12691470</v>
      </c>
      <c r="ES144" s="61">
        <v>12691470</v>
      </c>
      <c r="ET144" s="61">
        <v>539259</v>
      </c>
      <c r="EU144" s="61">
        <v>13230729</v>
      </c>
      <c r="EV144" s="61">
        <v>944034400</v>
      </c>
      <c r="EW144" s="61">
        <v>3756000</v>
      </c>
      <c r="EX144" s="61">
        <v>0</v>
      </c>
      <c r="EY144" s="61">
        <v>0</v>
      </c>
    </row>
    <row r="145" spans="1:155" s="37" customFormat="1" x14ac:dyDescent="0.2">
      <c r="A145" s="105">
        <v>2303</v>
      </c>
      <c r="B145" s="49" t="s">
        <v>175</v>
      </c>
      <c r="C145" s="37">
        <v>17970512.870000001</v>
      </c>
      <c r="D145" s="37">
        <v>2785</v>
      </c>
      <c r="E145" s="37">
        <v>2795</v>
      </c>
      <c r="F145" s="37">
        <v>206.48</v>
      </c>
      <c r="G145" s="37">
        <v>18612156.550000001</v>
      </c>
      <c r="H145" s="37">
        <v>2408732</v>
      </c>
      <c r="I145" s="37">
        <v>0</v>
      </c>
      <c r="J145" s="37">
        <v>16223520</v>
      </c>
      <c r="K145" s="37">
        <v>1039175</v>
      </c>
      <c r="L145" s="37">
        <f t="shared" si="2"/>
        <v>17262695</v>
      </c>
      <c r="M145" s="47">
        <v>1046793080</v>
      </c>
      <c r="N145" s="41">
        <v>0</v>
      </c>
      <c r="O145" s="41">
        <v>20095.449999999255</v>
      </c>
      <c r="P145" s="37">
        <v>18612157</v>
      </c>
      <c r="Q145" s="37">
        <v>2795</v>
      </c>
      <c r="R145" s="37">
        <v>2808</v>
      </c>
      <c r="S145" s="37">
        <v>194.37</v>
      </c>
      <c r="T145" s="37">
        <v>0</v>
      </c>
      <c r="U145" s="37">
        <v>19244516</v>
      </c>
      <c r="V145" s="37">
        <v>2627326</v>
      </c>
      <c r="W145" s="37">
        <v>16617190</v>
      </c>
      <c r="X145" s="37">
        <v>16607052</v>
      </c>
      <c r="Y145" s="37">
        <v>1184624</v>
      </c>
      <c r="Z145" s="37">
        <v>17791676</v>
      </c>
      <c r="AA145" s="46">
        <v>1147167252</v>
      </c>
      <c r="AB145" s="37">
        <v>10138</v>
      </c>
      <c r="AC145" s="37">
        <v>0</v>
      </c>
      <c r="AD145" s="37">
        <v>19234378</v>
      </c>
      <c r="AE145" s="37">
        <v>2808</v>
      </c>
      <c r="AF145" s="37">
        <v>2812</v>
      </c>
      <c r="AG145" s="37">
        <v>200</v>
      </c>
      <c r="AH145" s="37">
        <v>0</v>
      </c>
      <c r="AI145" s="37">
        <v>7604</v>
      </c>
      <c r="AJ145" s="37">
        <v>0</v>
      </c>
      <c r="AK145" s="37">
        <v>0</v>
      </c>
      <c r="AL145" s="37">
        <v>0</v>
      </c>
      <c r="AM145" s="37">
        <v>0</v>
      </c>
      <c r="AN145" s="37">
        <v>0</v>
      </c>
      <c r="AO145" s="37">
        <v>19831782</v>
      </c>
      <c r="AP145" s="37">
        <v>2347074</v>
      </c>
      <c r="AQ145" s="37">
        <v>0</v>
      </c>
      <c r="AR145" s="37">
        <v>17484708</v>
      </c>
      <c r="AS145" s="37">
        <v>17477658</v>
      </c>
      <c r="AT145" s="37">
        <v>1211891</v>
      </c>
      <c r="AU145" s="37">
        <v>18689549</v>
      </c>
      <c r="AV145" s="45">
        <v>1167932829</v>
      </c>
      <c r="AW145" s="37">
        <v>7050</v>
      </c>
      <c r="AX145" s="37">
        <v>0</v>
      </c>
      <c r="AY145" s="37">
        <v>19824732</v>
      </c>
      <c r="AZ145" s="37">
        <v>2812</v>
      </c>
      <c r="BA145" s="37">
        <v>2838</v>
      </c>
      <c r="BB145" s="37">
        <v>206</v>
      </c>
      <c r="BC145" s="37">
        <v>0</v>
      </c>
      <c r="BD145" s="37">
        <v>0</v>
      </c>
      <c r="BE145" s="37">
        <v>20592670</v>
      </c>
      <c r="BF145" s="37">
        <v>5288</v>
      </c>
      <c r="BG145" s="37">
        <v>0</v>
      </c>
      <c r="BH145" s="37">
        <v>0</v>
      </c>
      <c r="BI145" s="37">
        <v>0</v>
      </c>
      <c r="BJ145" s="37">
        <v>0</v>
      </c>
      <c r="BK145" s="37">
        <v>0</v>
      </c>
      <c r="BL145" s="37">
        <v>0</v>
      </c>
      <c r="BM145" s="37">
        <v>20597958</v>
      </c>
      <c r="BN145" s="37">
        <v>6266134</v>
      </c>
      <c r="BO145" s="37">
        <v>14331824</v>
      </c>
      <c r="BP145" s="37">
        <v>14317312</v>
      </c>
      <c r="BQ145" s="37">
        <v>1265152</v>
      </c>
      <c r="BR145" s="37">
        <v>15582464</v>
      </c>
      <c r="BS145" s="45">
        <v>1218832445</v>
      </c>
      <c r="BT145" s="37">
        <v>14512</v>
      </c>
      <c r="BU145" s="37">
        <v>0</v>
      </c>
      <c r="BV145" s="37">
        <v>20583446</v>
      </c>
      <c r="BW145" s="37">
        <v>2838</v>
      </c>
      <c r="BX145" s="37">
        <v>2848</v>
      </c>
      <c r="BY145" s="37">
        <v>206</v>
      </c>
      <c r="BZ145" s="37">
        <v>0</v>
      </c>
      <c r="CA145" s="37">
        <v>0</v>
      </c>
      <c r="CB145" s="37">
        <v>21242662</v>
      </c>
      <c r="CC145" s="37">
        <v>10884</v>
      </c>
      <c r="CD145" s="37">
        <v>0</v>
      </c>
      <c r="CE145" s="37">
        <v>0</v>
      </c>
      <c r="CF145" s="37">
        <v>0</v>
      </c>
      <c r="CG145" s="37">
        <v>0</v>
      </c>
      <c r="CH145" s="37">
        <v>0</v>
      </c>
      <c r="CI145" s="37">
        <v>0</v>
      </c>
      <c r="CJ145" s="37">
        <v>21253546</v>
      </c>
      <c r="CK145" s="37">
        <v>7032686</v>
      </c>
      <c r="CL145" s="37">
        <v>0</v>
      </c>
      <c r="CM145" s="37">
        <v>14220860</v>
      </c>
      <c r="CN145" s="37">
        <v>14213402</v>
      </c>
      <c r="CO145" s="37">
        <v>1160411</v>
      </c>
      <c r="CP145" s="37">
        <v>15373813</v>
      </c>
      <c r="CQ145" s="45">
        <v>1252791845</v>
      </c>
      <c r="CR145" s="37">
        <v>7458</v>
      </c>
      <c r="CS145" s="37">
        <v>0</v>
      </c>
      <c r="CT145" s="37">
        <v>21246088</v>
      </c>
      <c r="CU145" s="37">
        <v>2848</v>
      </c>
      <c r="CV145" s="37">
        <v>2885</v>
      </c>
      <c r="CW145" s="37">
        <v>208.88</v>
      </c>
      <c r="CX145" s="37">
        <v>0</v>
      </c>
      <c r="CY145" s="37">
        <v>0</v>
      </c>
      <c r="CZ145" s="37">
        <v>22124719</v>
      </c>
      <c r="DA145" s="37">
        <v>5594</v>
      </c>
      <c r="DB145" s="37">
        <v>0</v>
      </c>
      <c r="DC145" s="37">
        <v>0</v>
      </c>
      <c r="DD145" s="37">
        <v>0</v>
      </c>
      <c r="DE145" s="37">
        <v>0</v>
      </c>
      <c r="DF145" s="37">
        <v>5594</v>
      </c>
      <c r="DG145" s="37">
        <v>22130313</v>
      </c>
      <c r="DH145" s="37">
        <v>0</v>
      </c>
      <c r="DI145" s="37">
        <v>0</v>
      </c>
      <c r="DJ145" s="37">
        <v>0</v>
      </c>
      <c r="DK145" s="37">
        <v>22130313</v>
      </c>
      <c r="DL145" s="37">
        <v>7978891</v>
      </c>
      <c r="DM145" s="37">
        <v>0</v>
      </c>
      <c r="DN145" s="37">
        <v>14151422</v>
      </c>
      <c r="DO145" s="37">
        <v>14151422</v>
      </c>
      <c r="DP145" s="37">
        <v>1155904</v>
      </c>
      <c r="DQ145" s="37">
        <v>15307326</v>
      </c>
      <c r="DR145" s="45">
        <v>1307845318</v>
      </c>
      <c r="DS145" s="37">
        <v>0</v>
      </c>
      <c r="DT145" s="37">
        <v>0</v>
      </c>
      <c r="DU145" s="61">
        <v>22130313</v>
      </c>
      <c r="DV145" s="61">
        <v>2885</v>
      </c>
      <c r="DW145" s="61">
        <v>2940</v>
      </c>
      <c r="DX145" s="61">
        <v>212.43</v>
      </c>
      <c r="DY145" s="61">
        <v>0</v>
      </c>
      <c r="DZ145" s="61">
        <v>0</v>
      </c>
      <c r="EA145" s="61">
        <v>0</v>
      </c>
      <c r="EB145" s="61">
        <v>23176755</v>
      </c>
      <c r="EC145" s="61">
        <v>0</v>
      </c>
      <c r="ED145" s="61">
        <v>0</v>
      </c>
      <c r="EE145" s="61">
        <v>0</v>
      </c>
      <c r="EF145" s="61">
        <v>0</v>
      </c>
      <c r="EG145" s="61">
        <v>0</v>
      </c>
      <c r="EH145" s="61">
        <v>0</v>
      </c>
      <c r="EI145" s="61">
        <v>23176755</v>
      </c>
      <c r="EJ145" s="61">
        <v>0</v>
      </c>
      <c r="EK145" s="61">
        <v>0</v>
      </c>
      <c r="EL145" s="61">
        <v>0</v>
      </c>
      <c r="EM145" s="61">
        <v>23176755</v>
      </c>
      <c r="EN145" s="61">
        <v>9250481</v>
      </c>
      <c r="EO145" s="61">
        <v>0</v>
      </c>
      <c r="EP145" s="61">
        <v>13926274</v>
      </c>
      <c r="EQ145" s="61">
        <v>42224</v>
      </c>
      <c r="ER145" s="61">
        <v>13884050</v>
      </c>
      <c r="ES145" s="61">
        <v>13861447</v>
      </c>
      <c r="ET145" s="61">
        <v>1159421</v>
      </c>
      <c r="EU145" s="61">
        <v>15020868</v>
      </c>
      <c r="EV145" s="61">
        <v>1356630751</v>
      </c>
      <c r="EW145" s="61">
        <v>3813500</v>
      </c>
      <c r="EX145" s="61">
        <v>22603</v>
      </c>
      <c r="EY145" s="61">
        <v>0</v>
      </c>
    </row>
    <row r="146" spans="1:155" s="37" customFormat="1" x14ac:dyDescent="0.2">
      <c r="A146" s="105">
        <v>2394</v>
      </c>
      <c r="B146" s="49" t="s">
        <v>176</v>
      </c>
      <c r="C146" s="37">
        <v>3470922</v>
      </c>
      <c r="D146" s="37">
        <v>618</v>
      </c>
      <c r="E146" s="37">
        <v>610</v>
      </c>
      <c r="F146" s="37">
        <v>190</v>
      </c>
      <c r="G146" s="37">
        <v>3541891.8</v>
      </c>
      <c r="H146" s="37">
        <v>2250704</v>
      </c>
      <c r="I146" s="37">
        <v>0</v>
      </c>
      <c r="J146" s="37">
        <v>1290956</v>
      </c>
      <c r="K146" s="37">
        <v>140690</v>
      </c>
      <c r="L146" s="37">
        <f t="shared" si="2"/>
        <v>1431646</v>
      </c>
      <c r="M146" s="47">
        <v>72729202</v>
      </c>
      <c r="N146" s="41">
        <v>231.79999999981374</v>
      </c>
      <c r="O146" s="41">
        <v>0</v>
      </c>
      <c r="P146" s="37">
        <v>3541660</v>
      </c>
      <c r="Q146" s="37">
        <v>610</v>
      </c>
      <c r="R146" s="37">
        <v>605</v>
      </c>
      <c r="S146" s="37">
        <v>194.37</v>
      </c>
      <c r="T146" s="37">
        <v>0</v>
      </c>
      <c r="U146" s="37">
        <v>3630224</v>
      </c>
      <c r="V146" s="37">
        <v>2418941</v>
      </c>
      <c r="W146" s="37">
        <v>1211283</v>
      </c>
      <c r="X146" s="37">
        <v>1211283</v>
      </c>
      <c r="Y146" s="37">
        <v>138700</v>
      </c>
      <c r="Z146" s="37">
        <v>1349983</v>
      </c>
      <c r="AA146" s="46">
        <v>78577237</v>
      </c>
      <c r="AB146" s="37">
        <v>0</v>
      </c>
      <c r="AC146" s="37">
        <v>0</v>
      </c>
      <c r="AD146" s="37">
        <v>3630224</v>
      </c>
      <c r="AE146" s="37">
        <v>605</v>
      </c>
      <c r="AF146" s="37">
        <v>602</v>
      </c>
      <c r="AG146" s="37">
        <v>200</v>
      </c>
      <c r="AH146" s="37">
        <v>0</v>
      </c>
      <c r="AI146" s="37">
        <v>0</v>
      </c>
      <c r="AJ146" s="37">
        <v>17539</v>
      </c>
      <c r="AK146" s="37">
        <v>0</v>
      </c>
      <c r="AL146" s="37">
        <v>0</v>
      </c>
      <c r="AM146" s="37">
        <v>0</v>
      </c>
      <c r="AN146" s="37">
        <v>17539</v>
      </c>
      <c r="AO146" s="37">
        <v>3750162</v>
      </c>
      <c r="AP146" s="37">
        <v>2508680</v>
      </c>
      <c r="AQ146" s="37">
        <v>0</v>
      </c>
      <c r="AR146" s="37">
        <v>1241482</v>
      </c>
      <c r="AS146" s="37">
        <v>1241482</v>
      </c>
      <c r="AT146" s="37">
        <v>136129</v>
      </c>
      <c r="AU146" s="37">
        <v>1377611</v>
      </c>
      <c r="AV146" s="45">
        <v>84275360</v>
      </c>
      <c r="AW146" s="37">
        <v>0</v>
      </c>
      <c r="AX146" s="37">
        <v>0</v>
      </c>
      <c r="AY146" s="37">
        <v>3750162</v>
      </c>
      <c r="AZ146" s="37">
        <v>602</v>
      </c>
      <c r="BA146" s="37">
        <v>599</v>
      </c>
      <c r="BB146" s="37">
        <v>206</v>
      </c>
      <c r="BC146" s="37">
        <v>0</v>
      </c>
      <c r="BD146" s="37">
        <v>0</v>
      </c>
      <c r="BE146" s="37">
        <v>3854865</v>
      </c>
      <c r="BF146" s="37">
        <v>0</v>
      </c>
      <c r="BG146" s="37">
        <v>0</v>
      </c>
      <c r="BH146" s="37">
        <v>0</v>
      </c>
      <c r="BI146" s="37">
        <v>0</v>
      </c>
      <c r="BJ146" s="37">
        <v>0</v>
      </c>
      <c r="BK146" s="37">
        <v>0</v>
      </c>
      <c r="BL146" s="37">
        <v>0</v>
      </c>
      <c r="BM146" s="37">
        <v>3854865</v>
      </c>
      <c r="BN146" s="37">
        <v>2810640</v>
      </c>
      <c r="BO146" s="37">
        <v>1044225</v>
      </c>
      <c r="BP146" s="37">
        <v>1044225</v>
      </c>
      <c r="BQ146" s="37">
        <v>319354</v>
      </c>
      <c r="BR146" s="37">
        <v>1363579</v>
      </c>
      <c r="BS146" s="45">
        <v>89547801</v>
      </c>
      <c r="BT146" s="37">
        <v>0</v>
      </c>
      <c r="BU146" s="37">
        <v>0</v>
      </c>
      <c r="BV146" s="37">
        <v>3854865</v>
      </c>
      <c r="BW146" s="37">
        <v>599</v>
      </c>
      <c r="BX146" s="37">
        <v>593</v>
      </c>
      <c r="BY146" s="37">
        <v>206</v>
      </c>
      <c r="BZ146" s="37">
        <v>0</v>
      </c>
      <c r="CA146" s="37">
        <v>0</v>
      </c>
      <c r="CB146" s="37">
        <v>3938410</v>
      </c>
      <c r="CC146" s="37">
        <v>0</v>
      </c>
      <c r="CD146" s="37">
        <v>0</v>
      </c>
      <c r="CE146" s="37">
        <v>0</v>
      </c>
      <c r="CF146" s="37">
        <v>0</v>
      </c>
      <c r="CG146" s="37">
        <v>0</v>
      </c>
      <c r="CH146" s="37">
        <v>0</v>
      </c>
      <c r="CI146" s="37">
        <v>0</v>
      </c>
      <c r="CJ146" s="37">
        <v>3938410</v>
      </c>
      <c r="CK146" s="37">
        <v>3112419</v>
      </c>
      <c r="CL146" s="37">
        <v>0</v>
      </c>
      <c r="CM146" s="37">
        <v>825991</v>
      </c>
      <c r="CN146" s="37">
        <v>825991</v>
      </c>
      <c r="CO146" s="37">
        <v>370352</v>
      </c>
      <c r="CP146" s="37">
        <v>1196343</v>
      </c>
      <c r="CQ146" s="45">
        <v>99283797</v>
      </c>
      <c r="CR146" s="37">
        <v>0</v>
      </c>
      <c r="CS146" s="37">
        <v>0</v>
      </c>
      <c r="CT146" s="37">
        <v>3938410</v>
      </c>
      <c r="CU146" s="37">
        <v>593</v>
      </c>
      <c r="CV146" s="37">
        <v>581</v>
      </c>
      <c r="CW146" s="37">
        <v>208.88</v>
      </c>
      <c r="CX146" s="37">
        <v>0</v>
      </c>
      <c r="CY146" s="37">
        <v>0</v>
      </c>
      <c r="CZ146" s="37">
        <v>3980071</v>
      </c>
      <c r="DA146" s="37">
        <v>0</v>
      </c>
      <c r="DB146" s="37">
        <v>0</v>
      </c>
      <c r="DC146" s="37">
        <v>0</v>
      </c>
      <c r="DD146" s="37">
        <v>0</v>
      </c>
      <c r="DE146" s="37">
        <v>0</v>
      </c>
      <c r="DF146" s="37">
        <v>0</v>
      </c>
      <c r="DG146" s="37">
        <v>3980071</v>
      </c>
      <c r="DH146" s="37">
        <v>61653</v>
      </c>
      <c r="DI146" s="37">
        <v>0</v>
      </c>
      <c r="DJ146" s="37">
        <v>61653</v>
      </c>
      <c r="DK146" s="37">
        <v>4041724</v>
      </c>
      <c r="DL146" s="37">
        <v>3093759</v>
      </c>
      <c r="DM146" s="37">
        <v>0</v>
      </c>
      <c r="DN146" s="37">
        <v>947965</v>
      </c>
      <c r="DO146" s="37">
        <v>947965</v>
      </c>
      <c r="DP146" s="37">
        <v>441000</v>
      </c>
      <c r="DQ146" s="37">
        <v>1388965</v>
      </c>
      <c r="DR146" s="45">
        <v>106991362</v>
      </c>
      <c r="DS146" s="37">
        <v>0</v>
      </c>
      <c r="DT146" s="37">
        <v>0</v>
      </c>
      <c r="DU146" s="61">
        <v>3980071</v>
      </c>
      <c r="DV146" s="61">
        <v>581</v>
      </c>
      <c r="DW146" s="61">
        <v>570</v>
      </c>
      <c r="DX146" s="61">
        <v>212.43</v>
      </c>
      <c r="DY146" s="61">
        <v>0</v>
      </c>
      <c r="DZ146" s="61">
        <v>0</v>
      </c>
      <c r="EA146" s="61">
        <v>0</v>
      </c>
      <c r="EB146" s="61">
        <v>4025802</v>
      </c>
      <c r="EC146" s="61">
        <v>0</v>
      </c>
      <c r="ED146" s="61">
        <v>0</v>
      </c>
      <c r="EE146" s="61">
        <v>0</v>
      </c>
      <c r="EF146" s="61">
        <v>0</v>
      </c>
      <c r="EG146" s="61">
        <v>0</v>
      </c>
      <c r="EH146" s="61">
        <v>0</v>
      </c>
      <c r="EI146" s="61">
        <v>4025802</v>
      </c>
      <c r="EJ146" s="61">
        <v>0</v>
      </c>
      <c r="EK146" s="61">
        <v>56502</v>
      </c>
      <c r="EL146" s="61">
        <v>56502</v>
      </c>
      <c r="EM146" s="61">
        <v>4082304</v>
      </c>
      <c r="EN146" s="61">
        <v>3166420</v>
      </c>
      <c r="EO146" s="61">
        <v>0</v>
      </c>
      <c r="EP146" s="61">
        <v>915884</v>
      </c>
      <c r="EQ146" s="61">
        <v>1500</v>
      </c>
      <c r="ER146" s="61">
        <v>914384</v>
      </c>
      <c r="ES146" s="61">
        <v>918367</v>
      </c>
      <c r="ET146" s="61">
        <v>425510</v>
      </c>
      <c r="EU146" s="61">
        <v>1343877</v>
      </c>
      <c r="EV146" s="61">
        <v>117828758</v>
      </c>
      <c r="EW146" s="61">
        <v>131500</v>
      </c>
      <c r="EX146" s="61">
        <v>0</v>
      </c>
      <c r="EY146" s="61">
        <v>3983</v>
      </c>
    </row>
    <row r="147" spans="1:155" s="37" customFormat="1" x14ac:dyDescent="0.2">
      <c r="A147" s="105">
        <v>2420</v>
      </c>
      <c r="B147" s="49" t="s">
        <v>177</v>
      </c>
      <c r="C147" s="37">
        <v>17349806.559999999</v>
      </c>
      <c r="D147" s="37">
        <v>2681</v>
      </c>
      <c r="E147" s="37">
        <v>2773</v>
      </c>
      <c r="F147" s="37">
        <v>207.08</v>
      </c>
      <c r="G147" s="37">
        <v>18519397.309999999</v>
      </c>
      <c r="H147" s="37">
        <v>3752052</v>
      </c>
      <c r="I147" s="37">
        <v>0</v>
      </c>
      <c r="J147" s="37">
        <v>14766042</v>
      </c>
      <c r="K147" s="37">
        <v>406425</v>
      </c>
      <c r="L147" s="37">
        <f t="shared" si="2"/>
        <v>15172467</v>
      </c>
      <c r="M147" s="47">
        <v>803641998</v>
      </c>
      <c r="N147" s="41">
        <v>1303.3099999986589</v>
      </c>
      <c r="O147" s="41">
        <v>0</v>
      </c>
      <c r="P147" s="37">
        <v>18518094</v>
      </c>
      <c r="Q147" s="37">
        <v>2773</v>
      </c>
      <c r="R147" s="37">
        <v>2869</v>
      </c>
      <c r="S147" s="37">
        <v>194.37</v>
      </c>
      <c r="T147" s="37">
        <v>0</v>
      </c>
      <c r="U147" s="37">
        <v>19716830</v>
      </c>
      <c r="V147" s="37">
        <v>3978297</v>
      </c>
      <c r="W147" s="37">
        <v>15738533</v>
      </c>
      <c r="X147" s="37">
        <v>15752277</v>
      </c>
      <c r="Y147" s="37">
        <v>442969.83</v>
      </c>
      <c r="Z147" s="37">
        <v>16195246.83</v>
      </c>
      <c r="AA147" s="46">
        <v>934153880</v>
      </c>
      <c r="AB147" s="37">
        <v>0</v>
      </c>
      <c r="AC147" s="37">
        <v>13744</v>
      </c>
      <c r="AD147" s="37">
        <v>19716830</v>
      </c>
      <c r="AE147" s="37">
        <v>2869</v>
      </c>
      <c r="AF147" s="37">
        <v>2976</v>
      </c>
      <c r="AG147" s="37">
        <v>200</v>
      </c>
      <c r="AH147" s="37">
        <v>0</v>
      </c>
      <c r="AI147" s="37">
        <v>0</v>
      </c>
      <c r="AJ147" s="37">
        <v>0</v>
      </c>
      <c r="AK147" s="37">
        <v>0</v>
      </c>
      <c r="AL147" s="37">
        <v>0</v>
      </c>
      <c r="AM147" s="37">
        <v>0</v>
      </c>
      <c r="AN147" s="37">
        <v>0</v>
      </c>
      <c r="AO147" s="37">
        <v>21047373</v>
      </c>
      <c r="AP147" s="37">
        <v>3600847</v>
      </c>
      <c r="AQ147" s="37">
        <v>0</v>
      </c>
      <c r="AR147" s="37">
        <v>17446526</v>
      </c>
      <c r="AS147" s="37">
        <v>17446526</v>
      </c>
      <c r="AT147" s="37">
        <v>1060271.23</v>
      </c>
      <c r="AU147" s="37">
        <v>18506797.23</v>
      </c>
      <c r="AV147" s="45">
        <v>1063029099</v>
      </c>
      <c r="AW147" s="37">
        <v>0</v>
      </c>
      <c r="AX147" s="37">
        <v>0</v>
      </c>
      <c r="AY147" s="37">
        <v>21047373</v>
      </c>
      <c r="AZ147" s="37">
        <v>2976</v>
      </c>
      <c r="BA147" s="37">
        <v>3097</v>
      </c>
      <c r="BB147" s="37">
        <v>206</v>
      </c>
      <c r="BC147" s="37">
        <v>0</v>
      </c>
      <c r="BD147" s="37">
        <v>0</v>
      </c>
      <c r="BE147" s="37">
        <v>22541112</v>
      </c>
      <c r="BF147" s="37">
        <v>0</v>
      </c>
      <c r="BG147" s="37">
        <v>0</v>
      </c>
      <c r="BH147" s="37">
        <v>0</v>
      </c>
      <c r="BI147" s="37">
        <v>0</v>
      </c>
      <c r="BJ147" s="37">
        <v>0</v>
      </c>
      <c r="BK147" s="37">
        <v>0</v>
      </c>
      <c r="BL147" s="37">
        <v>0</v>
      </c>
      <c r="BM147" s="37">
        <v>22541112</v>
      </c>
      <c r="BN147" s="37">
        <v>7837469</v>
      </c>
      <c r="BO147" s="37">
        <v>14703643</v>
      </c>
      <c r="BP147" s="37">
        <v>14681808</v>
      </c>
      <c r="BQ147" s="37">
        <v>1107347.79</v>
      </c>
      <c r="BR147" s="37">
        <v>15789155.789999999</v>
      </c>
      <c r="BS147" s="45">
        <v>1120658588</v>
      </c>
      <c r="BT147" s="37">
        <v>21835</v>
      </c>
      <c r="BU147" s="37">
        <v>0</v>
      </c>
      <c r="BV147" s="37">
        <v>22519277</v>
      </c>
      <c r="BW147" s="37">
        <v>3097</v>
      </c>
      <c r="BX147" s="37">
        <v>3206</v>
      </c>
      <c r="BY147" s="37">
        <v>206</v>
      </c>
      <c r="BZ147" s="37">
        <v>0</v>
      </c>
      <c r="CA147" s="37">
        <v>0</v>
      </c>
      <c r="CB147" s="37">
        <v>23972288</v>
      </c>
      <c r="CC147" s="37">
        <v>16376</v>
      </c>
      <c r="CD147" s="37">
        <v>-6024</v>
      </c>
      <c r="CE147" s="37">
        <v>0</v>
      </c>
      <c r="CF147" s="37">
        <v>0</v>
      </c>
      <c r="CG147" s="37">
        <v>0</v>
      </c>
      <c r="CH147" s="37">
        <v>0</v>
      </c>
      <c r="CI147" s="37">
        <v>-6024</v>
      </c>
      <c r="CJ147" s="37">
        <v>23982640</v>
      </c>
      <c r="CK147" s="37">
        <v>8727093</v>
      </c>
      <c r="CL147" s="37">
        <v>0</v>
      </c>
      <c r="CM147" s="37">
        <v>15255547</v>
      </c>
      <c r="CN147" s="37">
        <v>15240592</v>
      </c>
      <c r="CO147" s="37">
        <v>1148370.3700000001</v>
      </c>
      <c r="CP147" s="37">
        <v>16388962.370000001</v>
      </c>
      <c r="CQ147" s="45">
        <v>1184828743</v>
      </c>
      <c r="CR147" s="37">
        <v>14955</v>
      </c>
      <c r="CS147" s="37">
        <v>0</v>
      </c>
      <c r="CT147" s="37">
        <v>23967685</v>
      </c>
      <c r="CU147" s="37">
        <v>3206</v>
      </c>
      <c r="CV147" s="37">
        <v>3295</v>
      </c>
      <c r="CW147" s="37">
        <v>208.88</v>
      </c>
      <c r="CX147" s="37">
        <v>0</v>
      </c>
      <c r="CY147" s="37">
        <v>0</v>
      </c>
      <c r="CZ147" s="37">
        <v>25321284</v>
      </c>
      <c r="DA147" s="37">
        <v>11216</v>
      </c>
      <c r="DB147" s="37">
        <v>0</v>
      </c>
      <c r="DC147" s="37">
        <v>0</v>
      </c>
      <c r="DD147" s="37">
        <v>0</v>
      </c>
      <c r="DE147" s="37">
        <v>0</v>
      </c>
      <c r="DF147" s="37">
        <v>11216</v>
      </c>
      <c r="DG147" s="37">
        <v>25332500</v>
      </c>
      <c r="DH147" s="37">
        <v>0</v>
      </c>
      <c r="DI147" s="37">
        <v>0</v>
      </c>
      <c r="DJ147" s="37">
        <v>0</v>
      </c>
      <c r="DK147" s="37">
        <v>25332500</v>
      </c>
      <c r="DL147" s="37">
        <v>9769843</v>
      </c>
      <c r="DM147" s="37">
        <v>0</v>
      </c>
      <c r="DN147" s="37">
        <v>15562657</v>
      </c>
      <c r="DO147" s="37">
        <v>15562657</v>
      </c>
      <c r="DP147" s="37">
        <v>2568046.5299999998</v>
      </c>
      <c r="DQ147" s="37">
        <v>18130703.530000001</v>
      </c>
      <c r="DR147" s="45">
        <v>1288041821</v>
      </c>
      <c r="DS147" s="37">
        <v>0</v>
      </c>
      <c r="DT147" s="37">
        <v>0</v>
      </c>
      <c r="DU147" s="61">
        <v>25332500</v>
      </c>
      <c r="DV147" s="61">
        <v>3295</v>
      </c>
      <c r="DW147" s="61">
        <v>3380</v>
      </c>
      <c r="DX147" s="61">
        <v>212.43</v>
      </c>
      <c r="DY147" s="61">
        <v>0</v>
      </c>
      <c r="DZ147" s="61">
        <v>0</v>
      </c>
      <c r="EA147" s="61">
        <v>0</v>
      </c>
      <c r="EB147" s="61">
        <v>26703994</v>
      </c>
      <c r="EC147" s="61">
        <v>0</v>
      </c>
      <c r="ED147" s="61">
        <v>0</v>
      </c>
      <c r="EE147" s="61">
        <v>0</v>
      </c>
      <c r="EF147" s="61">
        <v>516000</v>
      </c>
      <c r="EG147" s="61">
        <v>0</v>
      </c>
      <c r="EH147" s="61">
        <v>516000</v>
      </c>
      <c r="EI147" s="61">
        <v>27219994</v>
      </c>
      <c r="EJ147" s="61">
        <v>0</v>
      </c>
      <c r="EK147" s="61">
        <v>0</v>
      </c>
      <c r="EL147" s="61">
        <v>0</v>
      </c>
      <c r="EM147" s="61">
        <v>27219994</v>
      </c>
      <c r="EN147" s="61">
        <v>10496988</v>
      </c>
      <c r="EO147" s="61">
        <v>0</v>
      </c>
      <c r="EP147" s="61">
        <v>16723006</v>
      </c>
      <c r="EQ147" s="61">
        <v>130276</v>
      </c>
      <c r="ER147" s="61">
        <v>16592730</v>
      </c>
      <c r="ES147" s="61">
        <v>16584830</v>
      </c>
      <c r="ET147" s="61">
        <v>2291024.2400000002</v>
      </c>
      <c r="EU147" s="61">
        <v>18875854.240000002</v>
      </c>
      <c r="EV147" s="61">
        <v>1393100725</v>
      </c>
      <c r="EW147" s="61">
        <v>9614800</v>
      </c>
      <c r="EX147" s="61">
        <v>7900</v>
      </c>
      <c r="EY147" s="61">
        <v>0</v>
      </c>
    </row>
    <row r="148" spans="1:155" s="37" customFormat="1" x14ac:dyDescent="0.2">
      <c r="A148" s="105">
        <v>2443</v>
      </c>
      <c r="B148" s="49" t="s">
        <v>178</v>
      </c>
      <c r="C148" s="37">
        <v>8598474</v>
      </c>
      <c r="D148" s="37">
        <v>1471</v>
      </c>
      <c r="E148" s="37">
        <v>1515</v>
      </c>
      <c r="F148" s="37">
        <v>190</v>
      </c>
      <c r="G148" s="37">
        <v>9143524.9499999993</v>
      </c>
      <c r="H148" s="37">
        <v>3884988</v>
      </c>
      <c r="I148" s="37">
        <v>0</v>
      </c>
      <c r="J148" s="37">
        <v>5228541</v>
      </c>
      <c r="K148" s="37">
        <v>519720</v>
      </c>
      <c r="L148" s="37">
        <f t="shared" si="2"/>
        <v>5748261</v>
      </c>
      <c r="M148" s="47">
        <v>446104278</v>
      </c>
      <c r="N148" s="41">
        <v>29995.949999999255</v>
      </c>
      <c r="O148" s="41">
        <v>0</v>
      </c>
      <c r="P148" s="37">
        <v>9113529</v>
      </c>
      <c r="Q148" s="37">
        <v>1515</v>
      </c>
      <c r="R148" s="37">
        <v>1524</v>
      </c>
      <c r="S148" s="37">
        <v>194.37</v>
      </c>
      <c r="T148" s="37">
        <v>0</v>
      </c>
      <c r="U148" s="37">
        <v>9463888</v>
      </c>
      <c r="V148" s="37">
        <v>4398985</v>
      </c>
      <c r="W148" s="37">
        <v>5064903</v>
      </c>
      <c r="X148" s="37">
        <v>5050961</v>
      </c>
      <c r="Y148" s="37">
        <v>545925</v>
      </c>
      <c r="Z148" s="37">
        <v>5596886</v>
      </c>
      <c r="AA148" s="46">
        <v>492987252</v>
      </c>
      <c r="AB148" s="37">
        <v>13942</v>
      </c>
      <c r="AC148" s="37">
        <v>0</v>
      </c>
      <c r="AD148" s="37">
        <v>9449946</v>
      </c>
      <c r="AE148" s="37">
        <v>1524</v>
      </c>
      <c r="AF148" s="37">
        <v>1538</v>
      </c>
      <c r="AG148" s="37">
        <v>200</v>
      </c>
      <c r="AH148" s="37">
        <v>0</v>
      </c>
      <c r="AI148" s="37">
        <v>10457</v>
      </c>
      <c r="AJ148" s="37">
        <v>0</v>
      </c>
      <c r="AK148" s="37">
        <v>0</v>
      </c>
      <c r="AL148" s="37">
        <v>0</v>
      </c>
      <c r="AM148" s="37">
        <v>0</v>
      </c>
      <c r="AN148" s="37">
        <v>0</v>
      </c>
      <c r="AO148" s="37">
        <v>9854811</v>
      </c>
      <c r="AP148" s="37">
        <v>4478064</v>
      </c>
      <c r="AQ148" s="37">
        <v>0</v>
      </c>
      <c r="AR148" s="37">
        <v>5376747</v>
      </c>
      <c r="AS148" s="37">
        <v>5376746</v>
      </c>
      <c r="AT148" s="37">
        <v>592773</v>
      </c>
      <c r="AU148" s="37">
        <v>5969519</v>
      </c>
      <c r="AV148" s="45">
        <v>553377789</v>
      </c>
      <c r="AW148" s="37">
        <v>1</v>
      </c>
      <c r="AX148" s="37">
        <v>0</v>
      </c>
      <c r="AY148" s="37">
        <v>9854810</v>
      </c>
      <c r="AZ148" s="37">
        <v>1538</v>
      </c>
      <c r="BA148" s="37">
        <v>1509</v>
      </c>
      <c r="BB148" s="37">
        <v>206</v>
      </c>
      <c r="BC148" s="37">
        <v>0</v>
      </c>
      <c r="BD148" s="37">
        <v>0</v>
      </c>
      <c r="BE148" s="37">
        <v>9979847</v>
      </c>
      <c r="BF148" s="37">
        <v>1</v>
      </c>
      <c r="BG148" s="37">
        <v>3817</v>
      </c>
      <c r="BH148" s="37">
        <v>0</v>
      </c>
      <c r="BI148" s="37">
        <v>0</v>
      </c>
      <c r="BJ148" s="37">
        <v>0</v>
      </c>
      <c r="BK148" s="37">
        <v>0</v>
      </c>
      <c r="BL148" s="37">
        <v>3817</v>
      </c>
      <c r="BM148" s="37">
        <v>9983665</v>
      </c>
      <c r="BN148" s="37">
        <v>5993136</v>
      </c>
      <c r="BO148" s="37">
        <v>3990529</v>
      </c>
      <c r="BP148" s="37">
        <v>3990529</v>
      </c>
      <c r="BQ148" s="37">
        <v>593266</v>
      </c>
      <c r="BR148" s="37">
        <v>4583795</v>
      </c>
      <c r="BS148" s="45">
        <v>594153838</v>
      </c>
      <c r="BT148" s="37">
        <v>0</v>
      </c>
      <c r="BU148" s="37">
        <v>0</v>
      </c>
      <c r="BV148" s="37">
        <v>9983665</v>
      </c>
      <c r="BW148" s="37">
        <v>1509</v>
      </c>
      <c r="BX148" s="37">
        <v>1491</v>
      </c>
      <c r="BY148" s="37">
        <v>206</v>
      </c>
      <c r="BZ148" s="37">
        <v>0</v>
      </c>
      <c r="CA148" s="37">
        <v>0</v>
      </c>
      <c r="CB148" s="37">
        <v>10171721</v>
      </c>
      <c r="CC148" s="37">
        <v>0</v>
      </c>
      <c r="CD148" s="37">
        <v>-20595</v>
      </c>
      <c r="CE148" s="37">
        <v>0</v>
      </c>
      <c r="CF148" s="37">
        <v>0</v>
      </c>
      <c r="CG148" s="37">
        <v>0</v>
      </c>
      <c r="CH148" s="37">
        <v>0</v>
      </c>
      <c r="CI148" s="37">
        <v>-20595</v>
      </c>
      <c r="CJ148" s="37">
        <v>10151126</v>
      </c>
      <c r="CK148" s="37">
        <v>5918352</v>
      </c>
      <c r="CL148" s="37">
        <v>0</v>
      </c>
      <c r="CM148" s="37">
        <v>4232774</v>
      </c>
      <c r="CN148" s="37">
        <v>4232774</v>
      </c>
      <c r="CO148" s="37">
        <v>594415</v>
      </c>
      <c r="CP148" s="37">
        <v>4827189</v>
      </c>
      <c r="CQ148" s="45">
        <v>641945349</v>
      </c>
      <c r="CR148" s="37">
        <v>0</v>
      </c>
      <c r="CS148" s="37">
        <v>0</v>
      </c>
      <c r="CT148" s="37">
        <v>10151126</v>
      </c>
      <c r="CU148" s="37">
        <v>1491</v>
      </c>
      <c r="CV148" s="37">
        <v>1476</v>
      </c>
      <c r="CW148" s="37">
        <v>208.88</v>
      </c>
      <c r="CX148" s="37">
        <v>0</v>
      </c>
      <c r="CY148" s="37">
        <v>0</v>
      </c>
      <c r="CZ148" s="37">
        <v>10357313</v>
      </c>
      <c r="DA148" s="37">
        <v>0</v>
      </c>
      <c r="DB148" s="37">
        <v>36499</v>
      </c>
      <c r="DC148" s="37">
        <v>0</v>
      </c>
      <c r="DD148" s="37">
        <v>0</v>
      </c>
      <c r="DE148" s="37">
        <v>0</v>
      </c>
      <c r="DF148" s="37">
        <v>36499</v>
      </c>
      <c r="DG148" s="37">
        <v>10393812</v>
      </c>
      <c r="DH148" s="37">
        <v>77189</v>
      </c>
      <c r="DI148" s="37">
        <v>0</v>
      </c>
      <c r="DJ148" s="37">
        <v>77189</v>
      </c>
      <c r="DK148" s="37">
        <v>10471001</v>
      </c>
      <c r="DL148" s="37">
        <v>5815993</v>
      </c>
      <c r="DM148" s="37">
        <v>0</v>
      </c>
      <c r="DN148" s="37">
        <v>4655008</v>
      </c>
      <c r="DO148" s="37">
        <v>4655008</v>
      </c>
      <c r="DP148" s="37">
        <v>602342.62</v>
      </c>
      <c r="DQ148" s="37">
        <v>5257350.62</v>
      </c>
      <c r="DR148" s="45">
        <v>695395152</v>
      </c>
      <c r="DS148" s="37">
        <v>0</v>
      </c>
      <c r="DT148" s="37">
        <v>0</v>
      </c>
      <c r="DU148" s="61">
        <v>10393812</v>
      </c>
      <c r="DV148" s="61">
        <v>1476</v>
      </c>
      <c r="DW148" s="61">
        <v>1479</v>
      </c>
      <c r="DX148" s="61">
        <v>212.43</v>
      </c>
      <c r="DY148" s="61">
        <v>0</v>
      </c>
      <c r="DZ148" s="61">
        <v>0</v>
      </c>
      <c r="EA148" s="61">
        <v>0</v>
      </c>
      <c r="EB148" s="61">
        <v>10729124</v>
      </c>
      <c r="EC148" s="61">
        <v>0</v>
      </c>
      <c r="ED148" s="61">
        <v>0</v>
      </c>
      <c r="EE148" s="61">
        <v>0</v>
      </c>
      <c r="EF148" s="61">
        <v>0</v>
      </c>
      <c r="EG148" s="61">
        <v>0</v>
      </c>
      <c r="EH148" s="61">
        <v>0</v>
      </c>
      <c r="EI148" s="61">
        <v>10729124</v>
      </c>
      <c r="EJ148" s="61">
        <v>0</v>
      </c>
      <c r="EK148" s="61">
        <v>0</v>
      </c>
      <c r="EL148" s="61">
        <v>0</v>
      </c>
      <c r="EM148" s="61">
        <v>10729124</v>
      </c>
      <c r="EN148" s="61">
        <v>6195333</v>
      </c>
      <c r="EO148" s="61">
        <v>0</v>
      </c>
      <c r="EP148" s="61">
        <v>4533791</v>
      </c>
      <c r="EQ148" s="61">
        <v>25408</v>
      </c>
      <c r="ER148" s="61">
        <v>4508383</v>
      </c>
      <c r="ES148" s="61">
        <v>4508383</v>
      </c>
      <c r="ET148" s="61">
        <v>1235391</v>
      </c>
      <c r="EU148" s="61">
        <v>5743774</v>
      </c>
      <c r="EV148" s="61">
        <v>750882977</v>
      </c>
      <c r="EW148" s="61">
        <v>3321600</v>
      </c>
      <c r="EX148" s="61">
        <v>0</v>
      </c>
      <c r="EY148" s="61">
        <v>0</v>
      </c>
    </row>
    <row r="149" spans="1:155" s="37" customFormat="1" x14ac:dyDescent="0.2">
      <c r="A149" s="105">
        <v>2436</v>
      </c>
      <c r="B149" s="49" t="s">
        <v>179</v>
      </c>
      <c r="C149" s="37">
        <v>8969289</v>
      </c>
      <c r="D149" s="37">
        <v>1317</v>
      </c>
      <c r="E149" s="37">
        <v>1371</v>
      </c>
      <c r="F149" s="37">
        <v>217.93</v>
      </c>
      <c r="G149" s="37">
        <v>9635826.7200000007</v>
      </c>
      <c r="H149" s="37">
        <v>2221863</v>
      </c>
      <c r="I149" s="37">
        <v>0</v>
      </c>
      <c r="J149" s="37">
        <v>7413526</v>
      </c>
      <c r="K149" s="37">
        <v>0</v>
      </c>
      <c r="L149" s="37">
        <f t="shared" si="2"/>
        <v>7413526</v>
      </c>
      <c r="M149" s="47">
        <v>1005390328</v>
      </c>
      <c r="N149" s="41">
        <v>437.72000000067055</v>
      </c>
      <c r="O149" s="41">
        <v>0</v>
      </c>
      <c r="P149" s="37">
        <v>9635389</v>
      </c>
      <c r="Q149" s="37">
        <v>1371</v>
      </c>
      <c r="R149" s="37">
        <v>1441</v>
      </c>
      <c r="S149" s="37">
        <v>194.37</v>
      </c>
      <c r="T149" s="37">
        <v>0</v>
      </c>
      <c r="U149" s="37">
        <v>10407435</v>
      </c>
      <c r="V149" s="37">
        <v>2985659</v>
      </c>
      <c r="W149" s="37">
        <v>7421776</v>
      </c>
      <c r="X149" s="37">
        <v>7421776</v>
      </c>
      <c r="Y149" s="37">
        <v>0</v>
      </c>
      <c r="Z149" s="37">
        <v>7421776</v>
      </c>
      <c r="AA149" s="46">
        <v>1114865989</v>
      </c>
      <c r="AB149" s="37">
        <v>0</v>
      </c>
      <c r="AC149" s="37">
        <v>0</v>
      </c>
      <c r="AD149" s="37">
        <v>10407435</v>
      </c>
      <c r="AE149" s="37">
        <v>1441</v>
      </c>
      <c r="AF149" s="37">
        <v>1517</v>
      </c>
      <c r="AG149" s="37">
        <v>200</v>
      </c>
      <c r="AH149" s="37">
        <v>0</v>
      </c>
      <c r="AI149" s="37">
        <v>0</v>
      </c>
      <c r="AJ149" s="37">
        <v>0</v>
      </c>
      <c r="AK149" s="37">
        <v>0</v>
      </c>
      <c r="AL149" s="37">
        <v>0</v>
      </c>
      <c r="AM149" s="37">
        <v>0</v>
      </c>
      <c r="AN149" s="37">
        <v>0</v>
      </c>
      <c r="AO149" s="37">
        <v>11259735</v>
      </c>
      <c r="AP149" s="37">
        <v>3662056</v>
      </c>
      <c r="AQ149" s="37">
        <v>0</v>
      </c>
      <c r="AR149" s="37">
        <v>7597679</v>
      </c>
      <c r="AS149" s="37">
        <v>7605101</v>
      </c>
      <c r="AT149" s="37">
        <v>0</v>
      </c>
      <c r="AU149" s="37">
        <v>7605101</v>
      </c>
      <c r="AV149" s="45">
        <v>1251131659</v>
      </c>
      <c r="AW149" s="37">
        <v>0</v>
      </c>
      <c r="AX149" s="37">
        <v>7422</v>
      </c>
      <c r="AY149" s="37">
        <v>11259735</v>
      </c>
      <c r="AZ149" s="37">
        <v>1517</v>
      </c>
      <c r="BA149" s="37">
        <v>1566</v>
      </c>
      <c r="BB149" s="37">
        <v>206</v>
      </c>
      <c r="BC149" s="37">
        <v>0</v>
      </c>
      <c r="BD149" s="37">
        <v>0</v>
      </c>
      <c r="BE149" s="37">
        <v>11946027</v>
      </c>
      <c r="BF149" s="37">
        <v>0</v>
      </c>
      <c r="BG149" s="37">
        <v>0</v>
      </c>
      <c r="BH149" s="37">
        <v>0</v>
      </c>
      <c r="BI149" s="37">
        <v>0</v>
      </c>
      <c r="BJ149" s="37">
        <v>0</v>
      </c>
      <c r="BK149" s="37">
        <v>0</v>
      </c>
      <c r="BL149" s="37">
        <v>0</v>
      </c>
      <c r="BM149" s="37">
        <v>11946027</v>
      </c>
      <c r="BN149" s="37">
        <v>5332679</v>
      </c>
      <c r="BO149" s="37">
        <v>6613348</v>
      </c>
      <c r="BP149" s="37">
        <v>6613348</v>
      </c>
      <c r="BQ149" s="37">
        <v>2723.78</v>
      </c>
      <c r="BR149" s="37">
        <v>6616071.7800000003</v>
      </c>
      <c r="BS149" s="45">
        <v>1360792973</v>
      </c>
      <c r="BT149" s="37">
        <v>0</v>
      </c>
      <c r="BU149" s="37">
        <v>0</v>
      </c>
      <c r="BV149" s="37">
        <v>11946027</v>
      </c>
      <c r="BW149" s="37">
        <v>1566</v>
      </c>
      <c r="BX149" s="37">
        <v>1602</v>
      </c>
      <c r="BY149" s="37">
        <v>206</v>
      </c>
      <c r="BZ149" s="37">
        <v>0</v>
      </c>
      <c r="CA149" s="37">
        <v>0</v>
      </c>
      <c r="CB149" s="37">
        <v>12550661</v>
      </c>
      <c r="CC149" s="37">
        <v>0</v>
      </c>
      <c r="CD149" s="37">
        <v>0</v>
      </c>
      <c r="CE149" s="37">
        <v>0</v>
      </c>
      <c r="CF149" s="37">
        <v>0</v>
      </c>
      <c r="CG149" s="37">
        <v>0</v>
      </c>
      <c r="CH149" s="37">
        <v>0</v>
      </c>
      <c r="CI149" s="37">
        <v>0</v>
      </c>
      <c r="CJ149" s="37">
        <v>12550661</v>
      </c>
      <c r="CK149" s="37">
        <v>5474757</v>
      </c>
      <c r="CL149" s="37">
        <v>0</v>
      </c>
      <c r="CM149" s="37">
        <v>7075904</v>
      </c>
      <c r="CN149" s="37">
        <v>7075904</v>
      </c>
      <c r="CO149" s="37">
        <v>489797</v>
      </c>
      <c r="CP149" s="37">
        <v>7565701</v>
      </c>
      <c r="CQ149" s="45">
        <v>1478032074</v>
      </c>
      <c r="CR149" s="37">
        <v>0</v>
      </c>
      <c r="CS149" s="37">
        <v>0</v>
      </c>
      <c r="CT149" s="37">
        <v>12550661</v>
      </c>
      <c r="CU149" s="37">
        <v>1602</v>
      </c>
      <c r="CV149" s="37">
        <v>1627</v>
      </c>
      <c r="CW149" s="37">
        <v>208.88</v>
      </c>
      <c r="CX149" s="37">
        <v>0</v>
      </c>
      <c r="CY149" s="37">
        <v>0</v>
      </c>
      <c r="CZ149" s="37">
        <v>13086368</v>
      </c>
      <c r="DA149" s="37">
        <v>0</v>
      </c>
      <c r="DB149" s="37">
        <v>0</v>
      </c>
      <c r="DC149" s="37">
        <v>0</v>
      </c>
      <c r="DD149" s="37">
        <v>0</v>
      </c>
      <c r="DE149" s="37">
        <v>0</v>
      </c>
      <c r="DF149" s="37">
        <v>0</v>
      </c>
      <c r="DG149" s="37">
        <v>13086368</v>
      </c>
      <c r="DH149" s="37">
        <v>0</v>
      </c>
      <c r="DI149" s="37">
        <v>0</v>
      </c>
      <c r="DJ149" s="37">
        <v>0</v>
      </c>
      <c r="DK149" s="37">
        <v>13086368</v>
      </c>
      <c r="DL149" s="37">
        <v>5662008</v>
      </c>
      <c r="DM149" s="37">
        <v>0</v>
      </c>
      <c r="DN149" s="37">
        <v>7424360</v>
      </c>
      <c r="DO149" s="37">
        <v>7416317</v>
      </c>
      <c r="DP149" s="37">
        <v>532613</v>
      </c>
      <c r="DQ149" s="37">
        <v>7948930</v>
      </c>
      <c r="DR149" s="45">
        <v>1568716934</v>
      </c>
      <c r="DS149" s="37">
        <v>8043</v>
      </c>
      <c r="DT149" s="37">
        <v>0</v>
      </c>
      <c r="DU149" s="61">
        <v>13078325</v>
      </c>
      <c r="DV149" s="61">
        <v>1627</v>
      </c>
      <c r="DW149" s="61">
        <v>1656</v>
      </c>
      <c r="DX149" s="61">
        <v>212.43</v>
      </c>
      <c r="DY149" s="61">
        <v>0</v>
      </c>
      <c r="DZ149" s="61">
        <v>0</v>
      </c>
      <c r="EA149" s="61">
        <v>0</v>
      </c>
      <c r="EB149" s="61">
        <v>13663225</v>
      </c>
      <c r="EC149" s="61">
        <v>6032</v>
      </c>
      <c r="ED149" s="61">
        <v>8393</v>
      </c>
      <c r="EE149" s="61">
        <v>0</v>
      </c>
      <c r="EF149" s="61">
        <v>0</v>
      </c>
      <c r="EG149" s="61">
        <v>0</v>
      </c>
      <c r="EH149" s="61">
        <v>14425</v>
      </c>
      <c r="EI149" s="61">
        <v>13677650</v>
      </c>
      <c r="EJ149" s="61">
        <v>0</v>
      </c>
      <c r="EK149" s="61">
        <v>0</v>
      </c>
      <c r="EL149" s="61">
        <v>0</v>
      </c>
      <c r="EM149" s="61">
        <v>13677650</v>
      </c>
      <c r="EN149" s="61">
        <v>6341896</v>
      </c>
      <c r="EO149" s="61">
        <v>0</v>
      </c>
      <c r="EP149" s="61">
        <v>7335754</v>
      </c>
      <c r="EQ149" s="61">
        <v>16454</v>
      </c>
      <c r="ER149" s="61">
        <v>7319300</v>
      </c>
      <c r="ES149" s="61">
        <v>7319234</v>
      </c>
      <c r="ET149" s="61">
        <v>563092</v>
      </c>
      <c r="EU149" s="61">
        <v>7882326</v>
      </c>
      <c r="EV149" s="61">
        <v>1690184505</v>
      </c>
      <c r="EW149" s="61">
        <v>3528200</v>
      </c>
      <c r="EX149" s="61">
        <v>66</v>
      </c>
      <c r="EY149" s="61">
        <v>0</v>
      </c>
    </row>
    <row r="150" spans="1:155" s="37" customFormat="1" x14ac:dyDescent="0.2">
      <c r="A150" s="105">
        <v>2460</v>
      </c>
      <c r="B150" s="49" t="s">
        <v>180</v>
      </c>
      <c r="C150" s="37">
        <v>6813304</v>
      </c>
      <c r="D150" s="37">
        <v>1218</v>
      </c>
      <c r="E150" s="37">
        <v>1252</v>
      </c>
      <c r="F150" s="37">
        <v>190</v>
      </c>
      <c r="G150" s="37">
        <v>7241568</v>
      </c>
      <c r="H150" s="37">
        <v>3042810</v>
      </c>
      <c r="I150" s="37">
        <v>0</v>
      </c>
      <c r="J150" s="37">
        <v>4198758</v>
      </c>
      <c r="K150" s="37">
        <v>282254</v>
      </c>
      <c r="L150" s="37">
        <f t="shared" si="2"/>
        <v>4481012</v>
      </c>
      <c r="M150" s="47">
        <v>361418891</v>
      </c>
      <c r="N150" s="41">
        <v>0</v>
      </c>
      <c r="O150" s="41">
        <v>0</v>
      </c>
      <c r="P150" s="37">
        <v>7241568</v>
      </c>
      <c r="Q150" s="37">
        <v>1252</v>
      </c>
      <c r="R150" s="37">
        <v>1291</v>
      </c>
      <c r="S150" s="37">
        <v>194.37</v>
      </c>
      <c r="T150" s="37">
        <v>0</v>
      </c>
      <c r="U150" s="37">
        <v>7718076</v>
      </c>
      <c r="V150" s="37">
        <v>3325829</v>
      </c>
      <c r="W150" s="37">
        <v>4392247</v>
      </c>
      <c r="X150" s="37">
        <v>4392247</v>
      </c>
      <c r="Y150" s="37">
        <v>299697.74</v>
      </c>
      <c r="Z150" s="37">
        <v>4691944.74</v>
      </c>
      <c r="AA150" s="46">
        <v>440192943</v>
      </c>
      <c r="AB150" s="37">
        <v>0</v>
      </c>
      <c r="AC150" s="37">
        <v>0</v>
      </c>
      <c r="AD150" s="37">
        <v>7718076</v>
      </c>
      <c r="AE150" s="37">
        <v>1291</v>
      </c>
      <c r="AF150" s="37">
        <v>1311</v>
      </c>
      <c r="AG150" s="37">
        <v>200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0</v>
      </c>
      <c r="AO150" s="37">
        <v>8099843</v>
      </c>
      <c r="AP150" s="37">
        <v>3628101</v>
      </c>
      <c r="AQ150" s="37">
        <v>0</v>
      </c>
      <c r="AR150" s="37">
        <v>4471742</v>
      </c>
      <c r="AS150" s="37">
        <v>4470088</v>
      </c>
      <c r="AT150" s="37">
        <v>1085435</v>
      </c>
      <c r="AU150" s="37">
        <v>5555523</v>
      </c>
      <c r="AV150" s="45">
        <v>497119218</v>
      </c>
      <c r="AW150" s="37">
        <v>1654</v>
      </c>
      <c r="AX150" s="37">
        <v>0</v>
      </c>
      <c r="AY150" s="37">
        <v>8098189</v>
      </c>
      <c r="AZ150" s="37">
        <v>1311</v>
      </c>
      <c r="BA150" s="37">
        <v>1320</v>
      </c>
      <c r="BB150" s="37">
        <v>206</v>
      </c>
      <c r="BC150" s="37">
        <v>0</v>
      </c>
      <c r="BD150" s="37">
        <v>0</v>
      </c>
      <c r="BE150" s="37">
        <v>8425705</v>
      </c>
      <c r="BF150" s="37">
        <v>1241</v>
      </c>
      <c r="BG150" s="37">
        <v>-3886</v>
      </c>
      <c r="BH150" s="37">
        <v>0</v>
      </c>
      <c r="BI150" s="37">
        <v>0</v>
      </c>
      <c r="BJ150" s="37">
        <v>0</v>
      </c>
      <c r="BK150" s="37">
        <v>0</v>
      </c>
      <c r="BL150" s="37">
        <v>-3886</v>
      </c>
      <c r="BM150" s="37">
        <v>8423060</v>
      </c>
      <c r="BN150" s="37">
        <v>4873401</v>
      </c>
      <c r="BO150" s="37">
        <v>3549659</v>
      </c>
      <c r="BP150" s="37">
        <v>3545118</v>
      </c>
      <c r="BQ150" s="37">
        <v>1121669.72</v>
      </c>
      <c r="BR150" s="37">
        <v>4666787.72</v>
      </c>
      <c r="BS150" s="45">
        <v>552847673</v>
      </c>
      <c r="BT150" s="37">
        <v>4541</v>
      </c>
      <c r="BU150" s="37">
        <v>0</v>
      </c>
      <c r="BV150" s="37">
        <v>8418519</v>
      </c>
      <c r="BW150" s="37">
        <v>1320</v>
      </c>
      <c r="BX150" s="37">
        <v>1300</v>
      </c>
      <c r="BY150" s="37">
        <v>206</v>
      </c>
      <c r="BZ150" s="37">
        <v>0</v>
      </c>
      <c r="CA150" s="37">
        <v>0</v>
      </c>
      <c r="CB150" s="37">
        <v>8558771</v>
      </c>
      <c r="CC150" s="37">
        <v>3406</v>
      </c>
      <c r="CD150" s="37">
        <v>0</v>
      </c>
      <c r="CE150" s="37">
        <v>0</v>
      </c>
      <c r="CF150" s="37">
        <v>0</v>
      </c>
      <c r="CG150" s="37">
        <v>0</v>
      </c>
      <c r="CH150" s="37">
        <v>0</v>
      </c>
      <c r="CI150" s="37">
        <v>0</v>
      </c>
      <c r="CJ150" s="37">
        <v>8562177</v>
      </c>
      <c r="CK150" s="37">
        <v>4703113</v>
      </c>
      <c r="CL150" s="37">
        <v>0</v>
      </c>
      <c r="CM150" s="37">
        <v>3859064</v>
      </c>
      <c r="CN150" s="37">
        <v>3856864</v>
      </c>
      <c r="CO150" s="37">
        <v>1194531.26</v>
      </c>
      <c r="CP150" s="37">
        <v>5051395.26</v>
      </c>
      <c r="CQ150" s="45">
        <v>583296997</v>
      </c>
      <c r="CR150" s="37">
        <v>2200</v>
      </c>
      <c r="CS150" s="37">
        <v>0</v>
      </c>
      <c r="CT150" s="37">
        <v>8559977</v>
      </c>
      <c r="CU150" s="37">
        <v>1300</v>
      </c>
      <c r="CV150" s="37">
        <v>1315</v>
      </c>
      <c r="CW150" s="37">
        <v>208.88</v>
      </c>
      <c r="CX150" s="37">
        <v>0</v>
      </c>
      <c r="CY150" s="37">
        <v>0</v>
      </c>
      <c r="CZ150" s="37">
        <v>8933426</v>
      </c>
      <c r="DA150" s="37">
        <v>1650</v>
      </c>
      <c r="DB150" s="37">
        <v>0</v>
      </c>
      <c r="DC150" s="37">
        <v>0</v>
      </c>
      <c r="DD150" s="37">
        <v>0</v>
      </c>
      <c r="DE150" s="37">
        <v>0</v>
      </c>
      <c r="DF150" s="37">
        <v>1650</v>
      </c>
      <c r="DG150" s="37">
        <v>8935076</v>
      </c>
      <c r="DH150" s="37">
        <v>0</v>
      </c>
      <c r="DI150" s="37">
        <v>0</v>
      </c>
      <c r="DJ150" s="37">
        <v>0</v>
      </c>
      <c r="DK150" s="37">
        <v>8935076</v>
      </c>
      <c r="DL150" s="37">
        <v>4531710</v>
      </c>
      <c r="DM150" s="37">
        <v>0</v>
      </c>
      <c r="DN150" s="37">
        <v>4403366</v>
      </c>
      <c r="DO150" s="37">
        <v>4396573</v>
      </c>
      <c r="DP150" s="37">
        <v>1245943</v>
      </c>
      <c r="DQ150" s="37">
        <v>5642516</v>
      </c>
      <c r="DR150" s="45">
        <v>683025681</v>
      </c>
      <c r="DS150" s="37">
        <v>6793</v>
      </c>
      <c r="DT150" s="37">
        <v>0</v>
      </c>
      <c r="DU150" s="61">
        <v>8928283</v>
      </c>
      <c r="DV150" s="61">
        <v>1315</v>
      </c>
      <c r="DW150" s="61">
        <v>1331</v>
      </c>
      <c r="DX150" s="61">
        <v>212.43</v>
      </c>
      <c r="DY150" s="61">
        <v>0</v>
      </c>
      <c r="DZ150" s="61">
        <v>0</v>
      </c>
      <c r="EA150" s="61">
        <v>0</v>
      </c>
      <c r="EB150" s="61">
        <v>9319662</v>
      </c>
      <c r="EC150" s="61">
        <v>5095</v>
      </c>
      <c r="ED150" s="61">
        <v>0</v>
      </c>
      <c r="EE150" s="61">
        <v>0</v>
      </c>
      <c r="EF150" s="61">
        <v>0</v>
      </c>
      <c r="EG150" s="61">
        <v>0</v>
      </c>
      <c r="EH150" s="61">
        <v>5095</v>
      </c>
      <c r="EI150" s="61">
        <v>9324757</v>
      </c>
      <c r="EJ150" s="61">
        <v>0</v>
      </c>
      <c r="EK150" s="61">
        <v>0</v>
      </c>
      <c r="EL150" s="61">
        <v>0</v>
      </c>
      <c r="EM150" s="61">
        <v>9324757</v>
      </c>
      <c r="EN150" s="61">
        <v>5037252</v>
      </c>
      <c r="EO150" s="61">
        <v>0</v>
      </c>
      <c r="EP150" s="61">
        <v>4287505</v>
      </c>
      <c r="EQ150" s="61">
        <v>13797</v>
      </c>
      <c r="ER150" s="61">
        <v>4273708</v>
      </c>
      <c r="ES150" s="61">
        <v>4273708</v>
      </c>
      <c r="ET150" s="61">
        <v>1246685</v>
      </c>
      <c r="EU150" s="61">
        <v>5520393</v>
      </c>
      <c r="EV150" s="61">
        <v>752813219</v>
      </c>
      <c r="EW150" s="61">
        <v>1881500</v>
      </c>
      <c r="EX150" s="61">
        <v>0</v>
      </c>
      <c r="EY150" s="61">
        <v>0</v>
      </c>
    </row>
    <row r="151" spans="1:155" s="37" customFormat="1" x14ac:dyDescent="0.2">
      <c r="A151" s="105">
        <v>2478</v>
      </c>
      <c r="B151" s="49" t="s">
        <v>181</v>
      </c>
      <c r="C151" s="37">
        <v>8484263</v>
      </c>
      <c r="D151" s="37">
        <v>1807</v>
      </c>
      <c r="E151" s="37">
        <v>1859</v>
      </c>
      <c r="F151" s="37">
        <v>190</v>
      </c>
      <c r="G151" s="37">
        <v>9081623.9800000004</v>
      </c>
      <c r="H151" s="37">
        <v>992116</v>
      </c>
      <c r="I151" s="37">
        <v>0</v>
      </c>
      <c r="J151" s="37">
        <v>7924595</v>
      </c>
      <c r="K151" s="37">
        <v>750405</v>
      </c>
      <c r="L151" s="37">
        <f t="shared" si="2"/>
        <v>8675000</v>
      </c>
      <c r="M151" s="47">
        <v>566352156</v>
      </c>
      <c r="N151" s="41">
        <v>164912.98000000045</v>
      </c>
      <c r="O151" s="41">
        <v>0</v>
      </c>
      <c r="P151" s="37">
        <v>8916711</v>
      </c>
      <c r="Q151" s="37">
        <v>1859</v>
      </c>
      <c r="R151" s="37">
        <v>1905</v>
      </c>
      <c r="S151" s="37">
        <v>194.37</v>
      </c>
      <c r="T151" s="37">
        <v>0</v>
      </c>
      <c r="U151" s="37">
        <v>9507626</v>
      </c>
      <c r="V151" s="37">
        <v>1684032</v>
      </c>
      <c r="W151" s="37">
        <v>7823594</v>
      </c>
      <c r="X151" s="37">
        <v>7805463</v>
      </c>
      <c r="Y151" s="37">
        <v>834263</v>
      </c>
      <c r="Z151" s="37">
        <v>8639726</v>
      </c>
      <c r="AA151" s="46">
        <v>625259326</v>
      </c>
      <c r="AB151" s="37">
        <v>18131</v>
      </c>
      <c r="AC151" s="37">
        <v>0</v>
      </c>
      <c r="AD151" s="37">
        <v>9489495</v>
      </c>
      <c r="AE151" s="37">
        <v>1905</v>
      </c>
      <c r="AF151" s="37">
        <v>1931</v>
      </c>
      <c r="AG151" s="37">
        <v>200</v>
      </c>
      <c r="AH151" s="37">
        <v>118.64</v>
      </c>
      <c r="AI151" s="37">
        <v>13598</v>
      </c>
      <c r="AJ151" s="37">
        <v>0</v>
      </c>
      <c r="AK151" s="37">
        <v>0</v>
      </c>
      <c r="AL151" s="37">
        <v>0</v>
      </c>
      <c r="AM151" s="37">
        <v>157563</v>
      </c>
      <c r="AN151" s="37">
        <v>157563</v>
      </c>
      <c r="AO151" s="37">
        <v>10405461</v>
      </c>
      <c r="AP151" s="37">
        <v>2247962</v>
      </c>
      <c r="AQ151" s="37">
        <v>0</v>
      </c>
      <c r="AR151" s="37">
        <v>8157499</v>
      </c>
      <c r="AS151" s="37">
        <v>7894683</v>
      </c>
      <c r="AT151" s="37">
        <v>834545</v>
      </c>
      <c r="AU151" s="37">
        <v>8729228</v>
      </c>
      <c r="AV151" s="45">
        <v>714335300</v>
      </c>
      <c r="AW151" s="37">
        <v>262816</v>
      </c>
      <c r="AX151" s="37">
        <v>0</v>
      </c>
      <c r="AY151" s="37">
        <v>10142645</v>
      </c>
      <c r="AZ151" s="37">
        <v>1931</v>
      </c>
      <c r="BA151" s="37">
        <v>1960</v>
      </c>
      <c r="BB151" s="37">
        <v>206</v>
      </c>
      <c r="BC151" s="37">
        <v>141.47</v>
      </c>
      <c r="BD151" s="37">
        <v>277281</v>
      </c>
      <c r="BE151" s="37">
        <v>10976000</v>
      </c>
      <c r="BF151" s="37">
        <v>197112</v>
      </c>
      <c r="BG151" s="37">
        <v>0</v>
      </c>
      <c r="BH151" s="37">
        <v>0</v>
      </c>
      <c r="BI151" s="37">
        <v>0</v>
      </c>
      <c r="BJ151" s="37">
        <v>0</v>
      </c>
      <c r="BK151" s="37">
        <v>0</v>
      </c>
      <c r="BL151" s="37">
        <v>0</v>
      </c>
      <c r="BM151" s="37">
        <v>11173112</v>
      </c>
      <c r="BN151" s="37">
        <v>5040784</v>
      </c>
      <c r="BO151" s="37">
        <v>6132328</v>
      </c>
      <c r="BP151" s="37">
        <v>6099596</v>
      </c>
      <c r="BQ151" s="37">
        <v>827998</v>
      </c>
      <c r="BR151" s="37">
        <v>6927594</v>
      </c>
      <c r="BS151" s="45">
        <v>846602234</v>
      </c>
      <c r="BT151" s="37">
        <v>32732</v>
      </c>
      <c r="BU151" s="37">
        <v>0</v>
      </c>
      <c r="BV151" s="37">
        <v>11140380</v>
      </c>
      <c r="BW151" s="37">
        <v>1960</v>
      </c>
      <c r="BX151" s="37">
        <v>1971</v>
      </c>
      <c r="BY151" s="37">
        <v>206</v>
      </c>
      <c r="BZ151" s="37">
        <v>10.130000000000001</v>
      </c>
      <c r="CA151" s="37">
        <v>19966</v>
      </c>
      <c r="CB151" s="37">
        <v>11628900</v>
      </c>
      <c r="CC151" s="37">
        <v>24549</v>
      </c>
      <c r="CD151" s="37">
        <v>0</v>
      </c>
      <c r="CE151" s="37">
        <v>0</v>
      </c>
      <c r="CF151" s="37">
        <v>0</v>
      </c>
      <c r="CG151" s="37">
        <v>0</v>
      </c>
      <c r="CH151" s="37">
        <v>292048</v>
      </c>
      <c r="CI151" s="37">
        <v>292048</v>
      </c>
      <c r="CJ151" s="37">
        <v>11945497</v>
      </c>
      <c r="CK151" s="37">
        <v>4857297</v>
      </c>
      <c r="CL151" s="37">
        <v>0</v>
      </c>
      <c r="CM151" s="37">
        <v>7088200</v>
      </c>
      <c r="CN151" s="37">
        <v>6692186</v>
      </c>
      <c r="CO151" s="37">
        <v>833798</v>
      </c>
      <c r="CP151" s="37">
        <v>7525984</v>
      </c>
      <c r="CQ151" s="45">
        <v>968480798</v>
      </c>
      <c r="CR151" s="37">
        <v>396014</v>
      </c>
      <c r="CS151" s="37">
        <v>0</v>
      </c>
      <c r="CT151" s="37">
        <v>11549483</v>
      </c>
      <c r="CU151" s="37">
        <v>1971</v>
      </c>
      <c r="CV151" s="37">
        <v>1965</v>
      </c>
      <c r="CW151" s="37">
        <v>208.88</v>
      </c>
      <c r="CX151" s="37">
        <v>31.41</v>
      </c>
      <c r="CY151" s="37">
        <v>61721</v>
      </c>
      <c r="CZ151" s="37">
        <v>11986500</v>
      </c>
      <c r="DA151" s="37">
        <v>297011</v>
      </c>
      <c r="DB151" s="37">
        <v>0</v>
      </c>
      <c r="DC151" s="37">
        <v>0</v>
      </c>
      <c r="DD151" s="37">
        <v>0</v>
      </c>
      <c r="DE151" s="37">
        <v>0</v>
      </c>
      <c r="DF151" s="37">
        <v>297011</v>
      </c>
      <c r="DG151" s="37">
        <v>12283511</v>
      </c>
      <c r="DH151" s="37">
        <v>30500</v>
      </c>
      <c r="DI151" s="37">
        <v>0</v>
      </c>
      <c r="DJ151" s="37">
        <v>30500</v>
      </c>
      <c r="DK151" s="37">
        <v>12314011</v>
      </c>
      <c r="DL151" s="37">
        <v>4520737</v>
      </c>
      <c r="DM151" s="37">
        <v>0</v>
      </c>
      <c r="DN151" s="37">
        <v>7793274</v>
      </c>
      <c r="DO151" s="37">
        <v>7717920</v>
      </c>
      <c r="DP151" s="37">
        <v>850793</v>
      </c>
      <c r="DQ151" s="37">
        <v>8568713</v>
      </c>
      <c r="DR151" s="45">
        <v>1100264976</v>
      </c>
      <c r="DS151" s="37">
        <v>75354</v>
      </c>
      <c r="DT151" s="37">
        <v>0</v>
      </c>
      <c r="DU151" s="61">
        <v>12238657</v>
      </c>
      <c r="DV151" s="61">
        <v>1965</v>
      </c>
      <c r="DW151" s="61">
        <v>1947</v>
      </c>
      <c r="DX151" s="61">
        <v>212.43</v>
      </c>
      <c r="DY151" s="61">
        <v>0</v>
      </c>
      <c r="DZ151" s="61">
        <v>0</v>
      </c>
      <c r="EA151" s="61">
        <v>0</v>
      </c>
      <c r="EB151" s="61">
        <v>12540140</v>
      </c>
      <c r="EC151" s="61">
        <v>56516</v>
      </c>
      <c r="ED151" s="61">
        <v>0</v>
      </c>
      <c r="EE151" s="61">
        <v>0</v>
      </c>
      <c r="EF151" s="61">
        <v>0</v>
      </c>
      <c r="EG151" s="61">
        <v>52043</v>
      </c>
      <c r="EH151" s="61">
        <v>108559</v>
      </c>
      <c r="EI151" s="61">
        <v>12648699</v>
      </c>
      <c r="EJ151" s="61">
        <v>0</v>
      </c>
      <c r="EK151" s="61">
        <v>90171</v>
      </c>
      <c r="EL151" s="61">
        <v>90171</v>
      </c>
      <c r="EM151" s="61">
        <v>12738870</v>
      </c>
      <c r="EN151" s="61">
        <v>3818102</v>
      </c>
      <c r="EO151" s="61">
        <v>0</v>
      </c>
      <c r="EP151" s="61">
        <v>8920768</v>
      </c>
      <c r="EQ151" s="61">
        <v>10683</v>
      </c>
      <c r="ER151" s="61">
        <v>8910085</v>
      </c>
      <c r="ES151" s="61">
        <v>8871798</v>
      </c>
      <c r="ET151" s="61">
        <v>896309</v>
      </c>
      <c r="EU151" s="61">
        <v>9768107</v>
      </c>
      <c r="EV151" s="61">
        <v>1256287070</v>
      </c>
      <c r="EW151" s="61">
        <v>1373900</v>
      </c>
      <c r="EX151" s="61">
        <v>38287</v>
      </c>
      <c r="EY151" s="61">
        <v>0</v>
      </c>
    </row>
    <row r="152" spans="1:155" s="37" customFormat="1" x14ac:dyDescent="0.2">
      <c r="A152" s="105">
        <v>2523</v>
      </c>
      <c r="B152" s="49" t="s">
        <v>182</v>
      </c>
      <c r="C152" s="37">
        <v>832061</v>
      </c>
      <c r="D152" s="37">
        <v>117</v>
      </c>
      <c r="E152" s="37">
        <v>127</v>
      </c>
      <c r="F152" s="37">
        <v>228</v>
      </c>
      <c r="G152" s="37">
        <v>932180</v>
      </c>
      <c r="H152" s="37">
        <v>395487</v>
      </c>
      <c r="I152" s="37">
        <v>10650</v>
      </c>
      <c r="J152" s="37">
        <v>547343</v>
      </c>
      <c r="K152" s="37">
        <v>0</v>
      </c>
      <c r="L152" s="37">
        <f t="shared" si="2"/>
        <v>547343</v>
      </c>
      <c r="M152" s="47">
        <v>32880739</v>
      </c>
      <c r="N152" s="41">
        <v>0</v>
      </c>
      <c r="O152" s="41">
        <v>0</v>
      </c>
      <c r="P152" s="37">
        <v>942830</v>
      </c>
      <c r="Q152" s="37">
        <v>127</v>
      </c>
      <c r="R152" s="37">
        <v>130</v>
      </c>
      <c r="S152" s="37">
        <v>194.37</v>
      </c>
      <c r="T152" s="37">
        <v>0</v>
      </c>
      <c r="U152" s="37">
        <v>990370</v>
      </c>
      <c r="V152" s="37">
        <v>464730</v>
      </c>
      <c r="W152" s="37">
        <v>525640</v>
      </c>
      <c r="X152" s="37">
        <v>533258</v>
      </c>
      <c r="Y152" s="37">
        <v>0</v>
      </c>
      <c r="Z152" s="37">
        <v>533258</v>
      </c>
      <c r="AA152" s="46">
        <v>36053616</v>
      </c>
      <c r="AB152" s="37">
        <v>0</v>
      </c>
      <c r="AC152" s="37">
        <v>7618</v>
      </c>
      <c r="AD152" s="37">
        <v>990370</v>
      </c>
      <c r="AE152" s="37">
        <v>130</v>
      </c>
      <c r="AF152" s="37">
        <v>129</v>
      </c>
      <c r="AG152" s="37">
        <v>200</v>
      </c>
      <c r="AH152" s="37">
        <v>0</v>
      </c>
      <c r="AI152" s="37">
        <v>0</v>
      </c>
      <c r="AJ152" s="37">
        <v>13851</v>
      </c>
      <c r="AK152" s="37">
        <v>0</v>
      </c>
      <c r="AL152" s="37">
        <v>0</v>
      </c>
      <c r="AM152" s="37">
        <v>0</v>
      </c>
      <c r="AN152" s="37">
        <v>13851</v>
      </c>
      <c r="AO152" s="37">
        <v>1022403</v>
      </c>
      <c r="AP152" s="37">
        <v>414934</v>
      </c>
      <c r="AQ152" s="37">
        <v>0</v>
      </c>
      <c r="AR152" s="37">
        <v>607469</v>
      </c>
      <c r="AS152" s="37">
        <v>598362</v>
      </c>
      <c r="AT152" s="37">
        <v>73339</v>
      </c>
      <c r="AU152" s="37">
        <v>671701</v>
      </c>
      <c r="AV152" s="45">
        <v>40916602</v>
      </c>
      <c r="AW152" s="37">
        <v>9107</v>
      </c>
      <c r="AX152" s="37">
        <v>0</v>
      </c>
      <c r="AY152" s="37">
        <v>1013296</v>
      </c>
      <c r="AZ152" s="37">
        <v>129</v>
      </c>
      <c r="BA152" s="37">
        <v>128</v>
      </c>
      <c r="BB152" s="37">
        <v>206</v>
      </c>
      <c r="BC152" s="37">
        <v>0</v>
      </c>
      <c r="BD152" s="37">
        <v>0</v>
      </c>
      <c r="BE152" s="37">
        <v>1031809</v>
      </c>
      <c r="BF152" s="37">
        <v>6830</v>
      </c>
      <c r="BG152" s="37">
        <v>0</v>
      </c>
      <c r="BH152" s="37">
        <v>0</v>
      </c>
      <c r="BI152" s="37">
        <v>0</v>
      </c>
      <c r="BJ152" s="37">
        <v>0</v>
      </c>
      <c r="BK152" s="37">
        <v>0</v>
      </c>
      <c r="BL152" s="37">
        <v>0</v>
      </c>
      <c r="BM152" s="37">
        <v>1038639</v>
      </c>
      <c r="BN152" s="37">
        <v>548029</v>
      </c>
      <c r="BO152" s="37">
        <v>490610</v>
      </c>
      <c r="BP152" s="37">
        <v>490610</v>
      </c>
      <c r="BQ152" s="37">
        <v>112024</v>
      </c>
      <c r="BR152" s="37">
        <v>602634</v>
      </c>
      <c r="BS152" s="45">
        <v>45061922</v>
      </c>
      <c r="BT152" s="37">
        <v>0</v>
      </c>
      <c r="BU152" s="37">
        <v>0</v>
      </c>
      <c r="BV152" s="37">
        <v>1038639</v>
      </c>
      <c r="BW152" s="37">
        <v>128</v>
      </c>
      <c r="BX152" s="37">
        <v>126</v>
      </c>
      <c r="BY152" s="37">
        <v>206</v>
      </c>
      <c r="BZ152" s="37">
        <v>0</v>
      </c>
      <c r="CA152" s="37">
        <v>0</v>
      </c>
      <c r="CB152" s="37">
        <v>1048367</v>
      </c>
      <c r="CC152" s="37">
        <v>0</v>
      </c>
      <c r="CD152" s="37">
        <v>0</v>
      </c>
      <c r="CE152" s="37">
        <v>0</v>
      </c>
      <c r="CF152" s="37">
        <v>0</v>
      </c>
      <c r="CG152" s="37">
        <v>0</v>
      </c>
      <c r="CH152" s="37">
        <v>0</v>
      </c>
      <c r="CI152" s="37">
        <v>0</v>
      </c>
      <c r="CJ152" s="37">
        <v>1048367</v>
      </c>
      <c r="CK152" s="37">
        <v>568058</v>
      </c>
      <c r="CL152" s="37">
        <v>0</v>
      </c>
      <c r="CM152" s="37">
        <v>480309</v>
      </c>
      <c r="CN152" s="37">
        <v>480309</v>
      </c>
      <c r="CO152" s="37">
        <v>119078</v>
      </c>
      <c r="CP152" s="37">
        <v>599387</v>
      </c>
      <c r="CQ152" s="45">
        <v>49895234</v>
      </c>
      <c r="CR152" s="37">
        <v>0</v>
      </c>
      <c r="CS152" s="37">
        <v>0</v>
      </c>
      <c r="CT152" s="37">
        <v>1048367</v>
      </c>
      <c r="CU152" s="37">
        <v>126</v>
      </c>
      <c r="CV152" s="37">
        <v>123</v>
      </c>
      <c r="CW152" s="37">
        <v>208.88</v>
      </c>
      <c r="CX152" s="37">
        <v>0</v>
      </c>
      <c r="CY152" s="37">
        <v>0</v>
      </c>
      <c r="CZ152" s="37">
        <v>1049098</v>
      </c>
      <c r="DA152" s="37">
        <v>0</v>
      </c>
      <c r="DB152" s="37">
        <v>16828</v>
      </c>
      <c r="DC152" s="37">
        <v>0</v>
      </c>
      <c r="DD152" s="37">
        <v>0</v>
      </c>
      <c r="DE152" s="37">
        <v>0</v>
      </c>
      <c r="DF152" s="37">
        <v>16828</v>
      </c>
      <c r="DG152" s="37">
        <v>1065926</v>
      </c>
      <c r="DH152" s="37">
        <v>17059</v>
      </c>
      <c r="DI152" s="37">
        <v>0</v>
      </c>
      <c r="DJ152" s="37">
        <v>17059</v>
      </c>
      <c r="DK152" s="37">
        <v>1082985</v>
      </c>
      <c r="DL152" s="37">
        <v>482726</v>
      </c>
      <c r="DM152" s="37">
        <v>0</v>
      </c>
      <c r="DN152" s="37">
        <v>600259</v>
      </c>
      <c r="DO152" s="37">
        <v>600259</v>
      </c>
      <c r="DP152" s="37">
        <v>123399</v>
      </c>
      <c r="DQ152" s="37">
        <v>723658</v>
      </c>
      <c r="DR152" s="45">
        <v>52087501</v>
      </c>
      <c r="DS152" s="37">
        <v>0</v>
      </c>
      <c r="DT152" s="37">
        <v>0</v>
      </c>
      <c r="DU152" s="61">
        <v>1065926</v>
      </c>
      <c r="DV152" s="61">
        <v>123</v>
      </c>
      <c r="DW152" s="61">
        <v>115</v>
      </c>
      <c r="DX152" s="61">
        <v>212.43</v>
      </c>
      <c r="DY152" s="61">
        <v>0</v>
      </c>
      <c r="DZ152" s="61">
        <v>0</v>
      </c>
      <c r="EA152" s="61">
        <v>0</v>
      </c>
      <c r="EB152" s="61">
        <v>1021028</v>
      </c>
      <c r="EC152" s="61">
        <v>0</v>
      </c>
      <c r="ED152" s="61">
        <v>0</v>
      </c>
      <c r="EE152" s="61">
        <v>0</v>
      </c>
      <c r="EF152" s="61">
        <v>0</v>
      </c>
      <c r="EG152" s="61">
        <v>0</v>
      </c>
      <c r="EH152" s="61">
        <v>0</v>
      </c>
      <c r="EI152" s="61">
        <v>1021028</v>
      </c>
      <c r="EJ152" s="61">
        <v>0</v>
      </c>
      <c r="EK152" s="61">
        <v>53271</v>
      </c>
      <c r="EL152" s="61">
        <v>53271</v>
      </c>
      <c r="EM152" s="61">
        <v>1074299</v>
      </c>
      <c r="EN152" s="61">
        <v>479966</v>
      </c>
      <c r="EO152" s="61">
        <v>0</v>
      </c>
      <c r="EP152" s="61">
        <v>594333</v>
      </c>
      <c r="EQ152" s="61">
        <v>109</v>
      </c>
      <c r="ER152" s="61">
        <v>594224</v>
      </c>
      <c r="ES152" s="61">
        <v>593327</v>
      </c>
      <c r="ET152" s="61">
        <v>123368</v>
      </c>
      <c r="EU152" s="61">
        <v>716695</v>
      </c>
      <c r="EV152" s="61">
        <v>56498726</v>
      </c>
      <c r="EW152" s="61">
        <v>8600</v>
      </c>
      <c r="EX152" s="61">
        <v>897</v>
      </c>
      <c r="EY152" s="61">
        <v>0</v>
      </c>
    </row>
    <row r="153" spans="1:155" s="37" customFormat="1" x14ac:dyDescent="0.2">
      <c r="A153" s="105">
        <v>2527</v>
      </c>
      <c r="B153" s="49" t="s">
        <v>183</v>
      </c>
      <c r="C153" s="37">
        <v>2087888</v>
      </c>
      <c r="D153" s="37">
        <v>380</v>
      </c>
      <c r="E153" s="37">
        <v>380</v>
      </c>
      <c r="F153" s="37">
        <v>190</v>
      </c>
      <c r="G153" s="37">
        <v>2160087.2000000002</v>
      </c>
      <c r="H153" s="37">
        <v>1382823</v>
      </c>
      <c r="I153" s="37">
        <v>48707</v>
      </c>
      <c r="J153" s="37">
        <v>825096.66</v>
      </c>
      <c r="K153" s="37">
        <v>8762.34</v>
      </c>
      <c r="L153" s="37">
        <f t="shared" si="2"/>
        <v>833859</v>
      </c>
      <c r="M153" s="47">
        <v>44576142</v>
      </c>
      <c r="N153" s="41">
        <v>874.54000000015367</v>
      </c>
      <c r="O153" s="41">
        <v>0</v>
      </c>
      <c r="P153" s="37">
        <v>2207920</v>
      </c>
      <c r="Q153" s="37">
        <v>380</v>
      </c>
      <c r="R153" s="37">
        <v>385</v>
      </c>
      <c r="S153" s="37">
        <v>194.37</v>
      </c>
      <c r="T153" s="37">
        <v>0</v>
      </c>
      <c r="U153" s="37">
        <v>2311806</v>
      </c>
      <c r="V153" s="37">
        <v>1469747</v>
      </c>
      <c r="W153" s="37">
        <v>842059</v>
      </c>
      <c r="X153" s="37">
        <v>842058.82</v>
      </c>
      <c r="Y153" s="37">
        <v>8328.18</v>
      </c>
      <c r="Z153" s="37">
        <v>850387</v>
      </c>
      <c r="AA153" s="46">
        <v>46317556</v>
      </c>
      <c r="AB153" s="37">
        <v>0</v>
      </c>
      <c r="AC153" s="37">
        <v>0</v>
      </c>
      <c r="AD153" s="37">
        <v>2311806</v>
      </c>
      <c r="AE153" s="37">
        <v>385</v>
      </c>
      <c r="AF153" s="37">
        <v>389</v>
      </c>
      <c r="AG153" s="37">
        <v>200</v>
      </c>
      <c r="AH153" s="37">
        <v>0</v>
      </c>
      <c r="AI153" s="37">
        <v>0</v>
      </c>
      <c r="AJ153" s="37">
        <v>0</v>
      </c>
      <c r="AK153" s="37">
        <v>0</v>
      </c>
      <c r="AL153" s="37">
        <v>0</v>
      </c>
      <c r="AM153" s="37">
        <v>0</v>
      </c>
      <c r="AN153" s="37">
        <v>0</v>
      </c>
      <c r="AO153" s="37">
        <v>2413624</v>
      </c>
      <c r="AP153" s="37">
        <v>1643004</v>
      </c>
      <c r="AQ153" s="37">
        <v>0</v>
      </c>
      <c r="AR153" s="37">
        <v>770620</v>
      </c>
      <c r="AS153" s="37">
        <v>763573</v>
      </c>
      <c r="AT153" s="37">
        <v>197466</v>
      </c>
      <c r="AU153" s="37">
        <v>961039</v>
      </c>
      <c r="AV153" s="45">
        <v>49448530</v>
      </c>
      <c r="AW153" s="37">
        <v>7047</v>
      </c>
      <c r="AX153" s="37">
        <v>0</v>
      </c>
      <c r="AY153" s="37">
        <v>2406577</v>
      </c>
      <c r="AZ153" s="37">
        <v>389</v>
      </c>
      <c r="BA153" s="37">
        <v>387</v>
      </c>
      <c r="BB153" s="37">
        <v>206</v>
      </c>
      <c r="BC153" s="37">
        <v>0</v>
      </c>
      <c r="BD153" s="37">
        <v>0</v>
      </c>
      <c r="BE153" s="37">
        <v>2473925</v>
      </c>
      <c r="BF153" s="37">
        <v>5285</v>
      </c>
      <c r="BG153" s="37">
        <v>0</v>
      </c>
      <c r="BH153" s="37">
        <v>0</v>
      </c>
      <c r="BI153" s="37">
        <v>0</v>
      </c>
      <c r="BJ153" s="37">
        <v>0</v>
      </c>
      <c r="BK153" s="37">
        <v>0</v>
      </c>
      <c r="BL153" s="37">
        <v>0</v>
      </c>
      <c r="BM153" s="37">
        <v>2479210</v>
      </c>
      <c r="BN153" s="37">
        <v>1995868</v>
      </c>
      <c r="BO153" s="37">
        <v>483342</v>
      </c>
      <c r="BP153" s="37">
        <v>483342</v>
      </c>
      <c r="BQ153" s="37">
        <v>248040</v>
      </c>
      <c r="BR153" s="37">
        <v>731382</v>
      </c>
      <c r="BS153" s="45">
        <v>51598500</v>
      </c>
      <c r="BT153" s="37">
        <v>0</v>
      </c>
      <c r="BU153" s="37">
        <v>0</v>
      </c>
      <c r="BV153" s="37">
        <v>2479210</v>
      </c>
      <c r="BW153" s="37">
        <v>387</v>
      </c>
      <c r="BX153" s="37">
        <v>386</v>
      </c>
      <c r="BY153" s="37">
        <v>206</v>
      </c>
      <c r="BZ153" s="37">
        <v>0</v>
      </c>
      <c r="CA153" s="37">
        <v>0</v>
      </c>
      <c r="CB153" s="37">
        <v>2552321</v>
      </c>
      <c r="CC153" s="37">
        <v>0</v>
      </c>
      <c r="CD153" s="37">
        <v>23095</v>
      </c>
      <c r="CE153" s="37">
        <v>0</v>
      </c>
      <c r="CF153" s="37">
        <v>0</v>
      </c>
      <c r="CG153" s="37">
        <v>0</v>
      </c>
      <c r="CH153" s="37">
        <v>0</v>
      </c>
      <c r="CI153" s="37">
        <v>23095</v>
      </c>
      <c r="CJ153" s="37">
        <v>2575416</v>
      </c>
      <c r="CK153" s="37">
        <v>2094918</v>
      </c>
      <c r="CL153" s="37">
        <v>0</v>
      </c>
      <c r="CM153" s="37">
        <v>480498</v>
      </c>
      <c r="CN153" s="37">
        <v>480498</v>
      </c>
      <c r="CO153" s="37">
        <v>379199</v>
      </c>
      <c r="CP153" s="37">
        <v>859697</v>
      </c>
      <c r="CQ153" s="45">
        <v>55821759</v>
      </c>
      <c r="CR153" s="37">
        <v>0</v>
      </c>
      <c r="CS153" s="37">
        <v>0</v>
      </c>
      <c r="CT153" s="37">
        <v>2575416</v>
      </c>
      <c r="CU153" s="37">
        <v>386</v>
      </c>
      <c r="CV153" s="37">
        <v>376</v>
      </c>
      <c r="CW153" s="37">
        <v>208.88</v>
      </c>
      <c r="CX153" s="37">
        <v>0</v>
      </c>
      <c r="CY153" s="37">
        <v>0</v>
      </c>
      <c r="CZ153" s="37">
        <v>2587233</v>
      </c>
      <c r="DA153" s="37">
        <v>0</v>
      </c>
      <c r="DB153" s="37">
        <v>0</v>
      </c>
      <c r="DC153" s="37">
        <v>0</v>
      </c>
      <c r="DD153" s="37">
        <v>0</v>
      </c>
      <c r="DE153" s="37">
        <v>0</v>
      </c>
      <c r="DF153" s="37">
        <v>0</v>
      </c>
      <c r="DG153" s="37">
        <v>2587233</v>
      </c>
      <c r="DH153" s="37">
        <v>55048</v>
      </c>
      <c r="DI153" s="37">
        <v>0</v>
      </c>
      <c r="DJ153" s="37">
        <v>55048</v>
      </c>
      <c r="DK153" s="37">
        <v>2642281</v>
      </c>
      <c r="DL153" s="37">
        <v>2214360</v>
      </c>
      <c r="DM153" s="37">
        <v>0</v>
      </c>
      <c r="DN153" s="37">
        <v>427921</v>
      </c>
      <c r="DO153" s="37">
        <v>427921</v>
      </c>
      <c r="DP153" s="37">
        <v>401175</v>
      </c>
      <c r="DQ153" s="37">
        <v>829096</v>
      </c>
      <c r="DR153" s="45">
        <v>63436281</v>
      </c>
      <c r="DS153" s="37">
        <v>0</v>
      </c>
      <c r="DT153" s="37">
        <v>0</v>
      </c>
      <c r="DU153" s="61">
        <v>2587233</v>
      </c>
      <c r="DV153" s="61">
        <v>376</v>
      </c>
      <c r="DW153" s="61">
        <v>370</v>
      </c>
      <c r="DX153" s="61">
        <v>212.43</v>
      </c>
      <c r="DY153" s="61">
        <v>0</v>
      </c>
      <c r="DZ153" s="61">
        <v>0</v>
      </c>
      <c r="EA153" s="61">
        <v>0</v>
      </c>
      <c r="EB153" s="61">
        <v>2624547</v>
      </c>
      <c r="EC153" s="61">
        <v>0</v>
      </c>
      <c r="ED153" s="61">
        <v>0</v>
      </c>
      <c r="EE153" s="61">
        <v>0</v>
      </c>
      <c r="EF153" s="61">
        <v>0</v>
      </c>
      <c r="EG153" s="61">
        <v>0</v>
      </c>
      <c r="EH153" s="61">
        <v>0</v>
      </c>
      <c r="EI153" s="61">
        <v>2624547</v>
      </c>
      <c r="EJ153" s="61">
        <v>0</v>
      </c>
      <c r="EK153" s="61">
        <v>35467</v>
      </c>
      <c r="EL153" s="61">
        <v>35467</v>
      </c>
      <c r="EM153" s="61">
        <v>2660014</v>
      </c>
      <c r="EN153" s="61">
        <v>2096902</v>
      </c>
      <c r="EO153" s="61">
        <v>0</v>
      </c>
      <c r="EP153" s="61">
        <v>563112</v>
      </c>
      <c r="EQ153" s="61">
        <v>266</v>
      </c>
      <c r="ER153" s="61">
        <v>562846</v>
      </c>
      <c r="ES153" s="61">
        <v>718127</v>
      </c>
      <c r="ET153" s="61">
        <v>419520</v>
      </c>
      <c r="EU153" s="61">
        <v>1137647</v>
      </c>
      <c r="EV153" s="61">
        <v>74758601</v>
      </c>
      <c r="EW153" s="61">
        <v>17500</v>
      </c>
      <c r="EX153" s="61">
        <v>0</v>
      </c>
      <c r="EY153" s="61">
        <v>155281</v>
      </c>
    </row>
    <row r="154" spans="1:155" s="37" customFormat="1" x14ac:dyDescent="0.2">
      <c r="A154" s="105">
        <v>2534</v>
      </c>
      <c r="B154" s="49" t="s">
        <v>184</v>
      </c>
      <c r="C154" s="37">
        <v>2777036</v>
      </c>
      <c r="D154" s="37">
        <v>509</v>
      </c>
      <c r="E154" s="37">
        <v>518</v>
      </c>
      <c r="F154" s="37">
        <v>190</v>
      </c>
      <c r="G154" s="37">
        <v>2924628</v>
      </c>
      <c r="H154" s="37">
        <v>1499151</v>
      </c>
      <c r="I154" s="37">
        <v>0</v>
      </c>
      <c r="J154" s="37">
        <v>1425198</v>
      </c>
      <c r="K154" s="37">
        <v>150000</v>
      </c>
      <c r="L154" s="37">
        <f t="shared" si="2"/>
        <v>1575198</v>
      </c>
      <c r="M154" s="47">
        <v>81168826</v>
      </c>
      <c r="N154" s="41">
        <v>279</v>
      </c>
      <c r="O154" s="41">
        <v>0</v>
      </c>
      <c r="P154" s="37">
        <v>2924349</v>
      </c>
      <c r="Q154" s="37">
        <v>518</v>
      </c>
      <c r="R154" s="37">
        <v>520</v>
      </c>
      <c r="S154" s="37">
        <v>194.37</v>
      </c>
      <c r="T154" s="37">
        <v>0</v>
      </c>
      <c r="U154" s="37">
        <v>3036712</v>
      </c>
      <c r="V154" s="37">
        <v>1722727</v>
      </c>
      <c r="W154" s="37">
        <v>1313985</v>
      </c>
      <c r="X154" s="37">
        <v>1319824</v>
      </c>
      <c r="Y154" s="37">
        <v>150000</v>
      </c>
      <c r="Z154" s="37">
        <v>1469824</v>
      </c>
      <c r="AA154" s="46">
        <v>86284604</v>
      </c>
      <c r="AB154" s="37">
        <v>0</v>
      </c>
      <c r="AC154" s="37">
        <v>5839</v>
      </c>
      <c r="AD154" s="37">
        <v>3036712</v>
      </c>
      <c r="AE154" s="37">
        <v>520</v>
      </c>
      <c r="AF154" s="37">
        <v>523</v>
      </c>
      <c r="AG154" s="37">
        <v>200</v>
      </c>
      <c r="AH154" s="37">
        <v>0</v>
      </c>
      <c r="AI154" s="37">
        <v>0</v>
      </c>
      <c r="AJ154" s="37">
        <v>0</v>
      </c>
      <c r="AK154" s="37">
        <v>0</v>
      </c>
      <c r="AL154" s="37">
        <v>0</v>
      </c>
      <c r="AM154" s="37">
        <v>0</v>
      </c>
      <c r="AN154" s="37">
        <v>0</v>
      </c>
      <c r="AO154" s="37">
        <v>3158831</v>
      </c>
      <c r="AP154" s="37">
        <v>1844438</v>
      </c>
      <c r="AQ154" s="37">
        <v>0</v>
      </c>
      <c r="AR154" s="37">
        <v>1314393</v>
      </c>
      <c r="AS154" s="37">
        <v>1320433</v>
      </c>
      <c r="AT154" s="37">
        <v>150000</v>
      </c>
      <c r="AU154" s="37">
        <v>1470433</v>
      </c>
      <c r="AV154" s="45">
        <v>95800481</v>
      </c>
      <c r="AW154" s="37">
        <v>0</v>
      </c>
      <c r="AX154" s="37">
        <v>6040</v>
      </c>
      <c r="AY154" s="37">
        <v>3158831</v>
      </c>
      <c r="AZ154" s="37">
        <v>523</v>
      </c>
      <c r="BA154" s="37">
        <v>528</v>
      </c>
      <c r="BB154" s="37">
        <v>206</v>
      </c>
      <c r="BC154" s="37">
        <v>0</v>
      </c>
      <c r="BD154" s="37">
        <v>0</v>
      </c>
      <c r="BE154" s="37">
        <v>3297798</v>
      </c>
      <c r="BF154" s="37">
        <v>0</v>
      </c>
      <c r="BG154" s="37">
        <v>0</v>
      </c>
      <c r="BH154" s="37">
        <v>0</v>
      </c>
      <c r="BI154" s="37">
        <v>0</v>
      </c>
      <c r="BJ154" s="37">
        <v>0</v>
      </c>
      <c r="BK154" s="37">
        <v>0</v>
      </c>
      <c r="BL154" s="37">
        <v>0</v>
      </c>
      <c r="BM154" s="37">
        <v>3297798</v>
      </c>
      <c r="BN154" s="37">
        <v>2343192</v>
      </c>
      <c r="BO154" s="37">
        <v>954606</v>
      </c>
      <c r="BP154" s="37">
        <v>954606</v>
      </c>
      <c r="BQ154" s="37">
        <v>150000</v>
      </c>
      <c r="BR154" s="37">
        <v>1104606</v>
      </c>
      <c r="BS154" s="45">
        <v>106050786</v>
      </c>
      <c r="BT154" s="37">
        <v>0</v>
      </c>
      <c r="BU154" s="37">
        <v>0</v>
      </c>
      <c r="BV154" s="37">
        <v>3297798</v>
      </c>
      <c r="BW154" s="37">
        <v>528</v>
      </c>
      <c r="BX154" s="37">
        <v>526</v>
      </c>
      <c r="BY154" s="37">
        <v>206</v>
      </c>
      <c r="BZ154" s="37">
        <v>0</v>
      </c>
      <c r="CA154" s="37">
        <v>0</v>
      </c>
      <c r="CB154" s="37">
        <v>3393663</v>
      </c>
      <c r="CC154" s="37">
        <v>0</v>
      </c>
      <c r="CD154" s="37">
        <v>-2049</v>
      </c>
      <c r="CE154" s="37">
        <v>0</v>
      </c>
      <c r="CF154" s="37">
        <v>0</v>
      </c>
      <c r="CG154" s="37">
        <v>0</v>
      </c>
      <c r="CH154" s="37">
        <v>0</v>
      </c>
      <c r="CI154" s="37">
        <v>-2049</v>
      </c>
      <c r="CJ154" s="37">
        <v>3391614</v>
      </c>
      <c r="CK154" s="37">
        <v>2426911</v>
      </c>
      <c r="CL154" s="37">
        <v>0</v>
      </c>
      <c r="CM154" s="37">
        <v>964703</v>
      </c>
      <c r="CN154" s="37">
        <v>964704</v>
      </c>
      <c r="CO154" s="37">
        <v>150000</v>
      </c>
      <c r="CP154" s="37">
        <v>1114704</v>
      </c>
      <c r="CQ154" s="45">
        <v>110761819</v>
      </c>
      <c r="CR154" s="37">
        <v>0</v>
      </c>
      <c r="CS154" s="37">
        <v>1</v>
      </c>
      <c r="CT154" s="37">
        <v>3391614</v>
      </c>
      <c r="CU154" s="37">
        <v>526</v>
      </c>
      <c r="CV154" s="37">
        <v>522</v>
      </c>
      <c r="CW154" s="37">
        <v>208.88</v>
      </c>
      <c r="CX154" s="37">
        <v>0</v>
      </c>
      <c r="CY154" s="37">
        <v>0</v>
      </c>
      <c r="CZ154" s="37">
        <v>3474860</v>
      </c>
      <c r="DA154" s="37">
        <v>0</v>
      </c>
      <c r="DB154" s="37">
        <v>0</v>
      </c>
      <c r="DC154" s="37">
        <v>0</v>
      </c>
      <c r="DD154" s="37">
        <v>58000</v>
      </c>
      <c r="DE154" s="37">
        <v>0</v>
      </c>
      <c r="DF154" s="37">
        <v>58000</v>
      </c>
      <c r="DG154" s="37">
        <v>3532860</v>
      </c>
      <c r="DH154" s="37">
        <v>19970</v>
      </c>
      <c r="DI154" s="37">
        <v>0</v>
      </c>
      <c r="DJ154" s="37">
        <v>19970</v>
      </c>
      <c r="DK154" s="37">
        <v>3552830</v>
      </c>
      <c r="DL154" s="37">
        <v>2382371</v>
      </c>
      <c r="DM154" s="37">
        <v>0</v>
      </c>
      <c r="DN154" s="37">
        <v>1170459</v>
      </c>
      <c r="DO154" s="37">
        <v>1169972</v>
      </c>
      <c r="DP154" s="37">
        <v>181028</v>
      </c>
      <c r="DQ154" s="37">
        <v>1351000</v>
      </c>
      <c r="DR154" s="45">
        <v>122551934</v>
      </c>
      <c r="DS154" s="37">
        <v>487</v>
      </c>
      <c r="DT154" s="37">
        <v>0</v>
      </c>
      <c r="DU154" s="61">
        <v>3532860</v>
      </c>
      <c r="DV154" s="61">
        <v>522</v>
      </c>
      <c r="DW154" s="61">
        <v>520</v>
      </c>
      <c r="DX154" s="61">
        <v>212.43</v>
      </c>
      <c r="DY154" s="61">
        <v>0</v>
      </c>
      <c r="DZ154" s="61">
        <v>0</v>
      </c>
      <c r="EA154" s="61">
        <v>0</v>
      </c>
      <c r="EB154" s="61">
        <v>3629787</v>
      </c>
      <c r="EC154" s="61">
        <v>0</v>
      </c>
      <c r="ED154" s="61">
        <v>0</v>
      </c>
      <c r="EE154" s="61">
        <v>0</v>
      </c>
      <c r="EF154" s="61">
        <v>0</v>
      </c>
      <c r="EG154" s="61">
        <v>0</v>
      </c>
      <c r="EH154" s="61">
        <v>0</v>
      </c>
      <c r="EI154" s="61">
        <v>3629787</v>
      </c>
      <c r="EJ154" s="61">
        <v>0</v>
      </c>
      <c r="EK154" s="61">
        <v>13961</v>
      </c>
      <c r="EL154" s="61">
        <v>13961</v>
      </c>
      <c r="EM154" s="61">
        <v>3643748</v>
      </c>
      <c r="EN154" s="61">
        <v>2496567</v>
      </c>
      <c r="EO154" s="61">
        <v>0</v>
      </c>
      <c r="EP154" s="61">
        <v>1147181</v>
      </c>
      <c r="EQ154" s="61">
        <v>1443</v>
      </c>
      <c r="ER154" s="61">
        <v>1145738</v>
      </c>
      <c r="ES154" s="61">
        <v>1145253</v>
      </c>
      <c r="ET154" s="61">
        <v>234366</v>
      </c>
      <c r="EU154" s="61">
        <v>1379619</v>
      </c>
      <c r="EV154" s="61">
        <v>126408714</v>
      </c>
      <c r="EW154" s="61">
        <v>132200</v>
      </c>
      <c r="EX154" s="61">
        <v>485</v>
      </c>
      <c r="EY154" s="61">
        <v>0</v>
      </c>
    </row>
    <row r="155" spans="1:155" s="37" customFormat="1" x14ac:dyDescent="0.2">
      <c r="A155" s="105">
        <v>2541</v>
      </c>
      <c r="B155" s="49" t="s">
        <v>185</v>
      </c>
      <c r="C155" s="37">
        <v>2995267</v>
      </c>
      <c r="D155" s="37">
        <v>591</v>
      </c>
      <c r="E155" s="37">
        <v>601</v>
      </c>
      <c r="F155" s="37">
        <v>190</v>
      </c>
      <c r="G155" s="37">
        <v>3160136.13</v>
      </c>
      <c r="H155" s="37">
        <v>1743110</v>
      </c>
      <c r="I155" s="37">
        <v>0</v>
      </c>
      <c r="J155" s="37">
        <v>1422206</v>
      </c>
      <c r="K155" s="37">
        <v>38625</v>
      </c>
      <c r="L155" s="37">
        <f t="shared" si="2"/>
        <v>1460831</v>
      </c>
      <c r="M155" s="47">
        <v>81974173</v>
      </c>
      <c r="N155" s="41">
        <v>0</v>
      </c>
      <c r="O155" s="41">
        <v>5179.8700000001118</v>
      </c>
      <c r="P155" s="37">
        <v>3160136</v>
      </c>
      <c r="Q155" s="37">
        <v>601</v>
      </c>
      <c r="R155" s="37">
        <v>608</v>
      </c>
      <c r="S155" s="37">
        <v>194.37</v>
      </c>
      <c r="T155" s="37">
        <v>0</v>
      </c>
      <c r="U155" s="37">
        <v>3315120</v>
      </c>
      <c r="V155" s="37">
        <v>1946444</v>
      </c>
      <c r="W155" s="37">
        <v>1368676</v>
      </c>
      <c r="X155" s="37">
        <v>1368676</v>
      </c>
      <c r="Y155" s="37">
        <v>36900</v>
      </c>
      <c r="Z155" s="37">
        <v>1405576</v>
      </c>
      <c r="AA155" s="46">
        <v>88328609</v>
      </c>
      <c r="AB155" s="37">
        <v>0</v>
      </c>
      <c r="AC155" s="37">
        <v>0</v>
      </c>
      <c r="AD155" s="37">
        <v>3315120</v>
      </c>
      <c r="AE155" s="37">
        <v>608</v>
      </c>
      <c r="AF155" s="37">
        <v>611</v>
      </c>
      <c r="AG155" s="37">
        <v>200</v>
      </c>
      <c r="AH155" s="37">
        <v>0</v>
      </c>
      <c r="AI155" s="37">
        <v>0</v>
      </c>
      <c r="AJ155" s="37">
        <v>0</v>
      </c>
      <c r="AK155" s="37">
        <v>0</v>
      </c>
      <c r="AL155" s="37">
        <v>0</v>
      </c>
      <c r="AM155" s="37">
        <v>0</v>
      </c>
      <c r="AN155" s="37">
        <v>0</v>
      </c>
      <c r="AO155" s="37">
        <v>3453678</v>
      </c>
      <c r="AP155" s="37">
        <v>2176306</v>
      </c>
      <c r="AQ155" s="37">
        <v>0</v>
      </c>
      <c r="AR155" s="37">
        <v>1277372</v>
      </c>
      <c r="AS155" s="37">
        <v>1280872</v>
      </c>
      <c r="AT155" s="37">
        <v>35189.18</v>
      </c>
      <c r="AU155" s="37">
        <v>1316061.18</v>
      </c>
      <c r="AV155" s="45">
        <v>95088587</v>
      </c>
      <c r="AW155" s="37">
        <v>0</v>
      </c>
      <c r="AX155" s="37">
        <v>3500</v>
      </c>
      <c r="AY155" s="37">
        <v>3453678</v>
      </c>
      <c r="AZ155" s="37">
        <v>611</v>
      </c>
      <c r="BA155" s="37">
        <v>612</v>
      </c>
      <c r="BB155" s="37">
        <v>206</v>
      </c>
      <c r="BC155" s="37">
        <v>0</v>
      </c>
      <c r="BD155" s="37">
        <v>0</v>
      </c>
      <c r="BE155" s="37">
        <v>3585402</v>
      </c>
      <c r="BF155" s="37">
        <v>0</v>
      </c>
      <c r="BG155" s="37">
        <v>0</v>
      </c>
      <c r="BH155" s="37">
        <v>0</v>
      </c>
      <c r="BI155" s="37">
        <v>0</v>
      </c>
      <c r="BJ155" s="37">
        <v>0</v>
      </c>
      <c r="BK155" s="37">
        <v>0</v>
      </c>
      <c r="BL155" s="37">
        <v>0</v>
      </c>
      <c r="BM155" s="37">
        <v>3585402</v>
      </c>
      <c r="BN155" s="37">
        <v>2698448</v>
      </c>
      <c r="BO155" s="37">
        <v>886954</v>
      </c>
      <c r="BP155" s="37">
        <v>886759</v>
      </c>
      <c r="BQ155" s="37">
        <v>33450</v>
      </c>
      <c r="BR155" s="37">
        <v>920209</v>
      </c>
      <c r="BS155" s="45">
        <v>98935282</v>
      </c>
      <c r="BT155" s="37">
        <v>195</v>
      </c>
      <c r="BU155" s="37">
        <v>0</v>
      </c>
      <c r="BV155" s="37">
        <v>3585207</v>
      </c>
      <c r="BW155" s="37">
        <v>612</v>
      </c>
      <c r="BX155" s="37">
        <v>620</v>
      </c>
      <c r="BY155" s="37">
        <v>206</v>
      </c>
      <c r="BZ155" s="37">
        <v>0</v>
      </c>
      <c r="CA155" s="37">
        <v>0</v>
      </c>
      <c r="CB155" s="37">
        <v>3759792</v>
      </c>
      <c r="CC155" s="37">
        <v>146</v>
      </c>
      <c r="CD155" s="37">
        <v>-18630</v>
      </c>
      <c r="CE155" s="37">
        <v>0</v>
      </c>
      <c r="CF155" s="37">
        <v>0</v>
      </c>
      <c r="CG155" s="37">
        <v>0</v>
      </c>
      <c r="CH155" s="37">
        <v>0</v>
      </c>
      <c r="CI155" s="37">
        <v>-18630</v>
      </c>
      <c r="CJ155" s="37">
        <v>3741308</v>
      </c>
      <c r="CK155" s="37">
        <v>2819896</v>
      </c>
      <c r="CL155" s="37">
        <v>0</v>
      </c>
      <c r="CM155" s="37">
        <v>921412</v>
      </c>
      <c r="CN155" s="37">
        <v>883622</v>
      </c>
      <c r="CO155" s="37">
        <v>231725</v>
      </c>
      <c r="CP155" s="37">
        <v>1115347</v>
      </c>
      <c r="CQ155" s="45">
        <v>106760773</v>
      </c>
      <c r="CR155" s="37">
        <v>37790</v>
      </c>
      <c r="CS155" s="37">
        <v>0</v>
      </c>
      <c r="CT155" s="37">
        <v>3703518</v>
      </c>
      <c r="CU155" s="37">
        <v>620</v>
      </c>
      <c r="CV155" s="37">
        <v>627</v>
      </c>
      <c r="CW155" s="37">
        <v>208.88</v>
      </c>
      <c r="CX155" s="37">
        <v>0</v>
      </c>
      <c r="CY155" s="37">
        <v>0</v>
      </c>
      <c r="CZ155" s="37">
        <v>3876302</v>
      </c>
      <c r="DA155" s="37">
        <v>28343</v>
      </c>
      <c r="DB155" s="37">
        <v>0</v>
      </c>
      <c r="DC155" s="37">
        <v>0</v>
      </c>
      <c r="DD155" s="37">
        <v>0</v>
      </c>
      <c r="DE155" s="37">
        <v>0</v>
      </c>
      <c r="DF155" s="37">
        <v>28343</v>
      </c>
      <c r="DG155" s="37">
        <v>3904645</v>
      </c>
      <c r="DH155" s="37">
        <v>0</v>
      </c>
      <c r="DI155" s="37">
        <v>0</v>
      </c>
      <c r="DJ155" s="37">
        <v>0</v>
      </c>
      <c r="DK155" s="37">
        <v>3904645</v>
      </c>
      <c r="DL155" s="37">
        <v>3012321</v>
      </c>
      <c r="DM155" s="37">
        <v>0</v>
      </c>
      <c r="DN155" s="37">
        <v>892324</v>
      </c>
      <c r="DO155" s="37">
        <v>881443</v>
      </c>
      <c r="DP155" s="37">
        <v>317507</v>
      </c>
      <c r="DQ155" s="37">
        <v>1198950</v>
      </c>
      <c r="DR155" s="45">
        <v>110568510</v>
      </c>
      <c r="DS155" s="37">
        <v>10881</v>
      </c>
      <c r="DT155" s="37">
        <v>0</v>
      </c>
      <c r="DU155" s="61">
        <v>3893764</v>
      </c>
      <c r="DV155" s="61">
        <v>627</v>
      </c>
      <c r="DW155" s="61">
        <v>625</v>
      </c>
      <c r="DX155" s="61">
        <v>212.43</v>
      </c>
      <c r="DY155" s="61">
        <v>0</v>
      </c>
      <c r="DZ155" s="61">
        <v>0</v>
      </c>
      <c r="EA155" s="61">
        <v>0</v>
      </c>
      <c r="EB155" s="61">
        <v>4014113</v>
      </c>
      <c r="EC155" s="61">
        <v>8161</v>
      </c>
      <c r="ED155" s="61">
        <v>0</v>
      </c>
      <c r="EE155" s="61">
        <v>0</v>
      </c>
      <c r="EF155" s="61">
        <v>0</v>
      </c>
      <c r="EG155" s="61">
        <v>0</v>
      </c>
      <c r="EH155" s="61">
        <v>8161</v>
      </c>
      <c r="EI155" s="61">
        <v>4022274</v>
      </c>
      <c r="EJ155" s="61">
        <v>0</v>
      </c>
      <c r="EK155" s="61">
        <v>12845</v>
      </c>
      <c r="EL155" s="61">
        <v>12845</v>
      </c>
      <c r="EM155" s="61">
        <v>4035119</v>
      </c>
      <c r="EN155" s="61">
        <v>3319296</v>
      </c>
      <c r="EO155" s="61">
        <v>0</v>
      </c>
      <c r="EP155" s="61">
        <v>715823</v>
      </c>
      <c r="EQ155" s="61">
        <v>3466</v>
      </c>
      <c r="ER155" s="61">
        <v>712357</v>
      </c>
      <c r="ES155" s="61">
        <v>708481</v>
      </c>
      <c r="ET155" s="61">
        <v>460902</v>
      </c>
      <c r="EU155" s="61">
        <v>1169383</v>
      </c>
      <c r="EV155" s="61">
        <v>118617677</v>
      </c>
      <c r="EW155" s="61">
        <v>351600</v>
      </c>
      <c r="EX155" s="61">
        <v>3876</v>
      </c>
      <c r="EY155" s="61">
        <v>0</v>
      </c>
    </row>
    <row r="156" spans="1:155" s="37" customFormat="1" x14ac:dyDescent="0.2">
      <c r="A156" s="105">
        <v>2562</v>
      </c>
      <c r="B156" s="49" t="s">
        <v>186</v>
      </c>
      <c r="C156" s="37">
        <v>11426539</v>
      </c>
      <c r="D156" s="37">
        <v>2369</v>
      </c>
      <c r="E156" s="37">
        <v>2413</v>
      </c>
      <c r="F156" s="37">
        <v>190</v>
      </c>
      <c r="G156" s="37">
        <v>12097237.68</v>
      </c>
      <c r="H156" s="37">
        <v>8503994</v>
      </c>
      <c r="I156" s="37">
        <v>403774</v>
      </c>
      <c r="J156" s="37">
        <v>3990938</v>
      </c>
      <c r="K156" s="37">
        <v>1159106</v>
      </c>
      <c r="L156" s="37">
        <f t="shared" si="2"/>
        <v>5150044</v>
      </c>
      <c r="M156" s="47">
        <v>247593620</v>
      </c>
      <c r="N156" s="41">
        <v>6079.679999999702</v>
      </c>
      <c r="O156" s="41">
        <v>0</v>
      </c>
      <c r="P156" s="37">
        <v>12494932</v>
      </c>
      <c r="Q156" s="37">
        <v>2413</v>
      </c>
      <c r="R156" s="37">
        <v>2470</v>
      </c>
      <c r="S156" s="37">
        <v>194.37</v>
      </c>
      <c r="T156" s="37">
        <v>24700</v>
      </c>
      <c r="U156" s="37">
        <v>13294874</v>
      </c>
      <c r="V156" s="37">
        <v>9492905</v>
      </c>
      <c r="W156" s="37">
        <v>3801969</v>
      </c>
      <c r="X156" s="37">
        <v>3801968</v>
      </c>
      <c r="Y156" s="37">
        <v>1314994</v>
      </c>
      <c r="Z156" s="37">
        <v>5116962</v>
      </c>
      <c r="AA156" s="46">
        <v>276286945</v>
      </c>
      <c r="AB156" s="37">
        <v>1</v>
      </c>
      <c r="AC156" s="37">
        <v>0</v>
      </c>
      <c r="AD156" s="37">
        <v>13294873</v>
      </c>
      <c r="AE156" s="37">
        <v>2470</v>
      </c>
      <c r="AF156" s="37">
        <v>2549</v>
      </c>
      <c r="AG156" s="37">
        <v>200</v>
      </c>
      <c r="AH156" s="37">
        <v>0</v>
      </c>
      <c r="AI156" s="37">
        <v>1</v>
      </c>
      <c r="AJ156" s="37">
        <v>76882</v>
      </c>
      <c r="AK156" s="37">
        <v>0</v>
      </c>
      <c r="AL156" s="37">
        <v>0</v>
      </c>
      <c r="AM156" s="37">
        <v>0</v>
      </c>
      <c r="AN156" s="37">
        <v>76882</v>
      </c>
      <c r="AO156" s="37">
        <v>14306777</v>
      </c>
      <c r="AP156" s="37">
        <v>10342961</v>
      </c>
      <c r="AQ156" s="37">
        <v>0</v>
      </c>
      <c r="AR156" s="37">
        <v>3963816</v>
      </c>
      <c r="AS156" s="37">
        <v>3963816</v>
      </c>
      <c r="AT156" s="37">
        <v>1369791</v>
      </c>
      <c r="AU156" s="37">
        <v>5333607</v>
      </c>
      <c r="AV156" s="45">
        <v>313225464</v>
      </c>
      <c r="AW156" s="37">
        <v>0</v>
      </c>
      <c r="AX156" s="37">
        <v>0</v>
      </c>
      <c r="AY156" s="37">
        <v>14306777</v>
      </c>
      <c r="AZ156" s="37">
        <v>2549</v>
      </c>
      <c r="BA156" s="37">
        <v>2651</v>
      </c>
      <c r="BB156" s="37">
        <v>206</v>
      </c>
      <c r="BC156" s="37">
        <v>0</v>
      </c>
      <c r="BD156" s="37">
        <v>0</v>
      </c>
      <c r="BE156" s="37">
        <v>15425374</v>
      </c>
      <c r="BF156" s="37">
        <v>0</v>
      </c>
      <c r="BG156" s="37">
        <v>41725</v>
      </c>
      <c r="BH156" s="37">
        <v>0</v>
      </c>
      <c r="BI156" s="37">
        <v>0</v>
      </c>
      <c r="BJ156" s="37">
        <v>0</v>
      </c>
      <c r="BK156" s="37">
        <v>0</v>
      </c>
      <c r="BL156" s="37">
        <v>41725</v>
      </c>
      <c r="BM156" s="37">
        <v>15467099</v>
      </c>
      <c r="BN156" s="37">
        <v>12810178</v>
      </c>
      <c r="BO156" s="37">
        <v>2656921</v>
      </c>
      <c r="BP156" s="37">
        <v>2651102</v>
      </c>
      <c r="BQ156" s="37">
        <v>1470428</v>
      </c>
      <c r="BR156" s="37">
        <v>4121530</v>
      </c>
      <c r="BS156" s="45">
        <v>368026912</v>
      </c>
      <c r="BT156" s="37">
        <v>5819</v>
      </c>
      <c r="BU156" s="37">
        <v>0</v>
      </c>
      <c r="BV156" s="37">
        <v>15461280</v>
      </c>
      <c r="BW156" s="37">
        <v>2651</v>
      </c>
      <c r="BX156" s="37">
        <v>2761</v>
      </c>
      <c r="BY156" s="37">
        <v>206</v>
      </c>
      <c r="BZ156" s="37">
        <v>0</v>
      </c>
      <c r="CA156" s="37">
        <v>0</v>
      </c>
      <c r="CB156" s="37">
        <v>16671581</v>
      </c>
      <c r="CC156" s="37">
        <v>4364</v>
      </c>
      <c r="CD156" s="37">
        <v>69418</v>
      </c>
      <c r="CE156" s="37">
        <v>0</v>
      </c>
      <c r="CF156" s="37">
        <v>0</v>
      </c>
      <c r="CG156" s="37">
        <v>0</v>
      </c>
      <c r="CH156" s="37">
        <v>0</v>
      </c>
      <c r="CI156" s="37">
        <v>69418</v>
      </c>
      <c r="CJ156" s="37">
        <v>16745363</v>
      </c>
      <c r="CK156" s="37">
        <v>13935688</v>
      </c>
      <c r="CL156" s="37">
        <v>0</v>
      </c>
      <c r="CM156" s="37">
        <v>2809675</v>
      </c>
      <c r="CN156" s="37">
        <v>2815713</v>
      </c>
      <c r="CO156" s="37">
        <v>1707102</v>
      </c>
      <c r="CP156" s="37">
        <v>4522815</v>
      </c>
      <c r="CQ156" s="45">
        <v>425894766</v>
      </c>
      <c r="CR156" s="37">
        <v>0</v>
      </c>
      <c r="CS156" s="37">
        <v>6038</v>
      </c>
      <c r="CT156" s="37">
        <v>16745363</v>
      </c>
      <c r="CU156" s="37">
        <v>2761</v>
      </c>
      <c r="CV156" s="37">
        <v>2829</v>
      </c>
      <c r="CW156" s="37">
        <v>208.88</v>
      </c>
      <c r="CX156" s="37">
        <v>0</v>
      </c>
      <c r="CY156" s="37">
        <v>0</v>
      </c>
      <c r="CZ156" s="37">
        <v>17748693</v>
      </c>
      <c r="DA156" s="37">
        <v>0</v>
      </c>
      <c r="DB156" s="37">
        <v>87130</v>
      </c>
      <c r="DC156" s="37">
        <v>0</v>
      </c>
      <c r="DD156" s="37">
        <v>508458</v>
      </c>
      <c r="DE156" s="37">
        <v>0</v>
      </c>
      <c r="DF156" s="37">
        <v>595588</v>
      </c>
      <c r="DG156" s="37">
        <v>18344281</v>
      </c>
      <c r="DH156" s="37">
        <v>0</v>
      </c>
      <c r="DI156" s="37">
        <v>0</v>
      </c>
      <c r="DJ156" s="37">
        <v>0</v>
      </c>
      <c r="DK156" s="37">
        <v>18344281</v>
      </c>
      <c r="DL156" s="37">
        <v>14826941</v>
      </c>
      <c r="DM156" s="37">
        <v>0</v>
      </c>
      <c r="DN156" s="37">
        <v>3517340</v>
      </c>
      <c r="DO156" s="37">
        <v>3357137</v>
      </c>
      <c r="DP156" s="37">
        <v>2382092</v>
      </c>
      <c r="DQ156" s="37">
        <v>5739229</v>
      </c>
      <c r="DR156" s="45">
        <v>462976342</v>
      </c>
      <c r="DS156" s="37">
        <v>160203</v>
      </c>
      <c r="DT156" s="37">
        <v>0</v>
      </c>
      <c r="DU156" s="61">
        <v>18184078</v>
      </c>
      <c r="DV156" s="61">
        <v>2829</v>
      </c>
      <c r="DW156" s="61">
        <v>2878</v>
      </c>
      <c r="DX156" s="61">
        <v>212.43</v>
      </c>
      <c r="DY156" s="61">
        <v>0</v>
      </c>
      <c r="DZ156" s="61">
        <v>0</v>
      </c>
      <c r="EA156" s="61">
        <v>0</v>
      </c>
      <c r="EB156" s="61">
        <v>19110409</v>
      </c>
      <c r="EC156" s="61">
        <v>120152</v>
      </c>
      <c r="ED156" s="61">
        <v>69937</v>
      </c>
      <c r="EE156" s="61">
        <v>0</v>
      </c>
      <c r="EF156" s="61">
        <v>330000</v>
      </c>
      <c r="EG156" s="61">
        <v>0</v>
      </c>
      <c r="EH156" s="61">
        <v>520089</v>
      </c>
      <c r="EI156" s="61">
        <v>19630498</v>
      </c>
      <c r="EJ156" s="61">
        <v>0</v>
      </c>
      <c r="EK156" s="61">
        <v>0</v>
      </c>
      <c r="EL156" s="61">
        <v>0</v>
      </c>
      <c r="EM156" s="61">
        <v>19630498</v>
      </c>
      <c r="EN156" s="61">
        <v>15632974</v>
      </c>
      <c r="EO156" s="61">
        <v>0</v>
      </c>
      <c r="EP156" s="61">
        <v>3997524</v>
      </c>
      <c r="EQ156" s="61">
        <v>7932</v>
      </c>
      <c r="ER156" s="61">
        <v>3989592</v>
      </c>
      <c r="ES156" s="61">
        <v>3833412</v>
      </c>
      <c r="ET156" s="61">
        <v>2485682</v>
      </c>
      <c r="EU156" s="61">
        <v>6319094</v>
      </c>
      <c r="EV156" s="61">
        <v>533369623</v>
      </c>
      <c r="EW156" s="61">
        <v>669500</v>
      </c>
      <c r="EX156" s="61">
        <v>156180</v>
      </c>
      <c r="EY156" s="61">
        <v>0</v>
      </c>
    </row>
    <row r="157" spans="1:155" s="37" customFormat="1" x14ac:dyDescent="0.2">
      <c r="A157" s="105">
        <v>2576</v>
      </c>
      <c r="B157" s="49" t="s">
        <v>187</v>
      </c>
      <c r="C157" s="37">
        <v>5575573</v>
      </c>
      <c r="D157" s="37">
        <v>1031</v>
      </c>
      <c r="E157" s="37">
        <v>1060</v>
      </c>
      <c r="F157" s="37">
        <v>190</v>
      </c>
      <c r="G157" s="37">
        <v>5933880</v>
      </c>
      <c r="H157" s="37">
        <v>2932778</v>
      </c>
      <c r="I157" s="37">
        <v>0</v>
      </c>
      <c r="J157" s="37">
        <v>3001102</v>
      </c>
      <c r="K157" s="37">
        <v>574922</v>
      </c>
      <c r="L157" s="37">
        <f t="shared" si="2"/>
        <v>3576024</v>
      </c>
      <c r="M157" s="47">
        <v>178293619</v>
      </c>
      <c r="N157" s="41">
        <v>0</v>
      </c>
      <c r="O157" s="41">
        <v>0</v>
      </c>
      <c r="P157" s="37">
        <v>5933880</v>
      </c>
      <c r="Q157" s="37">
        <v>1060</v>
      </c>
      <c r="R157" s="37">
        <v>1094</v>
      </c>
      <c r="S157" s="37">
        <v>194.37</v>
      </c>
      <c r="T157" s="37">
        <v>0</v>
      </c>
      <c r="U157" s="37">
        <v>6336853</v>
      </c>
      <c r="V157" s="37">
        <v>3599153</v>
      </c>
      <c r="W157" s="37">
        <v>2737700</v>
      </c>
      <c r="X157" s="37">
        <v>2737700</v>
      </c>
      <c r="Y157" s="37">
        <v>566779</v>
      </c>
      <c r="Z157" s="37">
        <v>3304479</v>
      </c>
      <c r="AA157" s="46">
        <v>187929406</v>
      </c>
      <c r="AB157" s="37">
        <v>0</v>
      </c>
      <c r="AC157" s="37">
        <v>0</v>
      </c>
      <c r="AD157" s="37">
        <v>6336853</v>
      </c>
      <c r="AE157" s="37">
        <v>1094</v>
      </c>
      <c r="AF157" s="37">
        <v>1131</v>
      </c>
      <c r="AG157" s="37">
        <v>200</v>
      </c>
      <c r="AH157" s="37">
        <v>0</v>
      </c>
      <c r="AI157" s="37">
        <v>0</v>
      </c>
      <c r="AJ157" s="37">
        <v>0</v>
      </c>
      <c r="AK157" s="37">
        <v>0</v>
      </c>
      <c r="AL157" s="37">
        <v>0</v>
      </c>
      <c r="AM157" s="37">
        <v>0</v>
      </c>
      <c r="AN157" s="37">
        <v>0</v>
      </c>
      <c r="AO157" s="37">
        <v>6777370</v>
      </c>
      <c r="AP157" s="37">
        <v>4274436</v>
      </c>
      <c r="AQ157" s="37">
        <v>0</v>
      </c>
      <c r="AR157" s="37">
        <v>2502934</v>
      </c>
      <c r="AS157" s="37">
        <v>2502934</v>
      </c>
      <c r="AT157" s="37">
        <v>569678</v>
      </c>
      <c r="AU157" s="37">
        <v>3072612</v>
      </c>
      <c r="AV157" s="45">
        <v>208138258</v>
      </c>
      <c r="AW157" s="37">
        <v>0</v>
      </c>
      <c r="AX157" s="37">
        <v>0</v>
      </c>
      <c r="AY157" s="37">
        <v>6777370</v>
      </c>
      <c r="AZ157" s="37">
        <v>1131</v>
      </c>
      <c r="BA157" s="37">
        <v>1159</v>
      </c>
      <c r="BB157" s="37">
        <v>206</v>
      </c>
      <c r="BC157" s="37">
        <v>0</v>
      </c>
      <c r="BD157" s="37">
        <v>0</v>
      </c>
      <c r="BE157" s="37">
        <v>7183911</v>
      </c>
      <c r="BF157" s="37">
        <v>0</v>
      </c>
      <c r="BG157" s="37">
        <v>-18909</v>
      </c>
      <c r="BH157" s="37">
        <v>0</v>
      </c>
      <c r="BI157" s="37">
        <v>0</v>
      </c>
      <c r="BJ157" s="37">
        <v>0</v>
      </c>
      <c r="BK157" s="37">
        <v>0</v>
      </c>
      <c r="BL157" s="37">
        <v>-18909</v>
      </c>
      <c r="BM157" s="37">
        <v>7165002</v>
      </c>
      <c r="BN157" s="37">
        <v>5252884</v>
      </c>
      <c r="BO157" s="37">
        <v>1912118</v>
      </c>
      <c r="BP157" s="37">
        <v>1912118</v>
      </c>
      <c r="BQ157" s="37">
        <v>563837</v>
      </c>
      <c r="BR157" s="37">
        <v>2475955</v>
      </c>
      <c r="BS157" s="45">
        <v>228098590</v>
      </c>
      <c r="BT157" s="37">
        <v>0</v>
      </c>
      <c r="BU157" s="37">
        <v>0</v>
      </c>
      <c r="BV157" s="37">
        <v>7165002</v>
      </c>
      <c r="BW157" s="37">
        <v>1159</v>
      </c>
      <c r="BX157" s="37">
        <v>1158</v>
      </c>
      <c r="BY157" s="37">
        <v>206</v>
      </c>
      <c r="BZ157" s="37">
        <v>0</v>
      </c>
      <c r="CA157" s="37">
        <v>0</v>
      </c>
      <c r="CB157" s="37">
        <v>7397373</v>
      </c>
      <c r="CC157" s="37">
        <v>0</v>
      </c>
      <c r="CD157" s="37">
        <v>40365</v>
      </c>
      <c r="CE157" s="37">
        <v>0</v>
      </c>
      <c r="CF157" s="37">
        <v>0</v>
      </c>
      <c r="CG157" s="37">
        <v>0</v>
      </c>
      <c r="CH157" s="37">
        <v>0</v>
      </c>
      <c r="CI157" s="37">
        <v>40365</v>
      </c>
      <c r="CJ157" s="37">
        <v>7437738</v>
      </c>
      <c r="CK157" s="37">
        <v>5577448</v>
      </c>
      <c r="CL157" s="37">
        <v>0</v>
      </c>
      <c r="CM157" s="37">
        <v>1860290</v>
      </c>
      <c r="CN157" s="37">
        <v>1860290</v>
      </c>
      <c r="CO157" s="37">
        <v>559200</v>
      </c>
      <c r="CP157" s="37">
        <v>2419490</v>
      </c>
      <c r="CQ157" s="45">
        <v>245726040</v>
      </c>
      <c r="CR157" s="37">
        <v>0</v>
      </c>
      <c r="CS157" s="37">
        <v>0</v>
      </c>
      <c r="CT157" s="37">
        <v>7437738</v>
      </c>
      <c r="CU157" s="37">
        <v>1158</v>
      </c>
      <c r="CV157" s="37">
        <v>1166</v>
      </c>
      <c r="CW157" s="37">
        <v>208.88</v>
      </c>
      <c r="CX157" s="37">
        <v>0</v>
      </c>
      <c r="CY157" s="37">
        <v>0</v>
      </c>
      <c r="CZ157" s="37">
        <v>7732679</v>
      </c>
      <c r="DA157" s="37">
        <v>0</v>
      </c>
      <c r="DB157" s="37">
        <v>20399</v>
      </c>
      <c r="DC157" s="37">
        <v>0</v>
      </c>
      <c r="DD157" s="37">
        <v>0</v>
      </c>
      <c r="DE157" s="37">
        <v>0</v>
      </c>
      <c r="DF157" s="37">
        <v>20399</v>
      </c>
      <c r="DG157" s="37">
        <v>7753078</v>
      </c>
      <c r="DH157" s="37">
        <v>0</v>
      </c>
      <c r="DI157" s="37">
        <v>0</v>
      </c>
      <c r="DJ157" s="37">
        <v>0</v>
      </c>
      <c r="DK157" s="37">
        <v>7753078</v>
      </c>
      <c r="DL157" s="37">
        <v>5742639</v>
      </c>
      <c r="DM157" s="37">
        <v>0</v>
      </c>
      <c r="DN157" s="37">
        <v>2010439</v>
      </c>
      <c r="DO157" s="37">
        <v>2010439</v>
      </c>
      <c r="DP157" s="37">
        <v>508266</v>
      </c>
      <c r="DQ157" s="37">
        <v>2518705</v>
      </c>
      <c r="DR157" s="45">
        <v>277570270</v>
      </c>
      <c r="DS157" s="37">
        <v>0</v>
      </c>
      <c r="DT157" s="37">
        <v>0</v>
      </c>
      <c r="DU157" s="61">
        <v>7753078</v>
      </c>
      <c r="DV157" s="61">
        <v>1166</v>
      </c>
      <c r="DW157" s="61">
        <v>1155</v>
      </c>
      <c r="DX157" s="61">
        <v>212.43</v>
      </c>
      <c r="DY157" s="61">
        <v>0</v>
      </c>
      <c r="DZ157" s="61">
        <v>0</v>
      </c>
      <c r="EA157" s="61">
        <v>0</v>
      </c>
      <c r="EB157" s="61">
        <v>7925298</v>
      </c>
      <c r="EC157" s="61">
        <v>0</v>
      </c>
      <c r="ED157" s="61">
        <v>29481</v>
      </c>
      <c r="EE157" s="61">
        <v>0</v>
      </c>
      <c r="EF157" s="61">
        <v>0</v>
      </c>
      <c r="EG157" s="61">
        <v>0</v>
      </c>
      <c r="EH157" s="61">
        <v>29481</v>
      </c>
      <c r="EI157" s="61">
        <v>7954779</v>
      </c>
      <c r="EJ157" s="61">
        <v>0</v>
      </c>
      <c r="EK157" s="61">
        <v>54894</v>
      </c>
      <c r="EL157" s="61">
        <v>54894</v>
      </c>
      <c r="EM157" s="61">
        <v>8009673</v>
      </c>
      <c r="EN157" s="61">
        <v>5683855</v>
      </c>
      <c r="EO157" s="61">
        <v>0</v>
      </c>
      <c r="EP157" s="61">
        <v>2325818</v>
      </c>
      <c r="EQ157" s="61">
        <v>56393</v>
      </c>
      <c r="ER157" s="61">
        <v>2269425</v>
      </c>
      <c r="ES157" s="61">
        <v>2269439</v>
      </c>
      <c r="ET157" s="61">
        <v>506653</v>
      </c>
      <c r="EU157" s="61">
        <v>2776092</v>
      </c>
      <c r="EV157" s="61">
        <v>283025488</v>
      </c>
      <c r="EW157" s="61">
        <v>5749300</v>
      </c>
      <c r="EX157" s="61">
        <v>0</v>
      </c>
      <c r="EY157" s="61">
        <v>14</v>
      </c>
    </row>
    <row r="158" spans="1:155" s="37" customFormat="1" x14ac:dyDescent="0.2">
      <c r="A158" s="105">
        <v>2583</v>
      </c>
      <c r="B158" s="49" t="s">
        <v>188</v>
      </c>
      <c r="C158" s="37">
        <v>7796481</v>
      </c>
      <c r="D158" s="37">
        <v>1599</v>
      </c>
      <c r="E158" s="37">
        <v>1709</v>
      </c>
      <c r="F158" s="37">
        <v>190</v>
      </c>
      <c r="G158" s="37">
        <v>8657794</v>
      </c>
      <c r="H158" s="37">
        <v>3350080</v>
      </c>
      <c r="I158" s="37">
        <v>20000</v>
      </c>
      <c r="J158" s="37">
        <v>5327714</v>
      </c>
      <c r="K158" s="37">
        <v>1362528</v>
      </c>
      <c r="L158" s="37">
        <f t="shared" si="2"/>
        <v>6690242</v>
      </c>
      <c r="M158" s="47">
        <v>355974240</v>
      </c>
      <c r="N158" s="41">
        <v>0</v>
      </c>
      <c r="O158" s="41">
        <v>0</v>
      </c>
      <c r="P158" s="37">
        <v>8677794</v>
      </c>
      <c r="Q158" s="37">
        <v>1709</v>
      </c>
      <c r="R158" s="37">
        <v>1819</v>
      </c>
      <c r="S158" s="37">
        <v>194.37</v>
      </c>
      <c r="T158" s="37">
        <v>21240</v>
      </c>
      <c r="U158" s="37">
        <v>9611135</v>
      </c>
      <c r="V158" s="37">
        <v>4530269</v>
      </c>
      <c r="W158" s="37">
        <v>5080866</v>
      </c>
      <c r="X158" s="37">
        <v>5080866</v>
      </c>
      <c r="Y158" s="37">
        <v>1882391.69</v>
      </c>
      <c r="Z158" s="37">
        <v>6963257.6899999995</v>
      </c>
      <c r="AA158" s="46">
        <v>434127896</v>
      </c>
      <c r="AB158" s="37">
        <v>0</v>
      </c>
      <c r="AC158" s="37">
        <v>0</v>
      </c>
      <c r="AD158" s="37">
        <v>9611135</v>
      </c>
      <c r="AE158" s="37">
        <v>1819</v>
      </c>
      <c r="AF158" s="37">
        <v>1949</v>
      </c>
      <c r="AG158" s="37">
        <v>200</v>
      </c>
      <c r="AH158" s="37">
        <v>0</v>
      </c>
      <c r="AI158" s="37">
        <v>0</v>
      </c>
      <c r="AJ158" s="37">
        <v>111959</v>
      </c>
      <c r="AK158" s="37">
        <v>0</v>
      </c>
      <c r="AL158" s="37">
        <v>0</v>
      </c>
      <c r="AM158" s="37">
        <v>0</v>
      </c>
      <c r="AN158" s="37">
        <v>111959</v>
      </c>
      <c r="AO158" s="37">
        <v>10799788</v>
      </c>
      <c r="AP158" s="37">
        <v>5139414</v>
      </c>
      <c r="AQ158" s="37">
        <v>0</v>
      </c>
      <c r="AR158" s="37">
        <v>5660374</v>
      </c>
      <c r="AS158" s="37">
        <v>5660374</v>
      </c>
      <c r="AT158" s="37">
        <v>2051541.84</v>
      </c>
      <c r="AU158" s="37">
        <v>7711915.8399999999</v>
      </c>
      <c r="AV158" s="45">
        <v>493050048</v>
      </c>
      <c r="AW158" s="37">
        <v>0</v>
      </c>
      <c r="AX158" s="37">
        <v>0</v>
      </c>
      <c r="AY158" s="37">
        <v>10799788</v>
      </c>
      <c r="AZ158" s="37">
        <v>1949</v>
      </c>
      <c r="BA158" s="37">
        <v>2055</v>
      </c>
      <c r="BB158" s="37">
        <v>206</v>
      </c>
      <c r="BC158" s="37">
        <v>0</v>
      </c>
      <c r="BD158" s="37">
        <v>0</v>
      </c>
      <c r="BE158" s="37">
        <v>11810475</v>
      </c>
      <c r="BF158" s="37">
        <v>0</v>
      </c>
      <c r="BG158" s="37">
        <v>113137</v>
      </c>
      <c r="BH158" s="37">
        <v>0</v>
      </c>
      <c r="BI158" s="37">
        <v>0</v>
      </c>
      <c r="BJ158" s="37">
        <v>0</v>
      </c>
      <c r="BK158" s="37">
        <v>0</v>
      </c>
      <c r="BL158" s="37">
        <v>113137</v>
      </c>
      <c r="BM158" s="37">
        <v>11923612</v>
      </c>
      <c r="BN158" s="37">
        <v>7911715</v>
      </c>
      <c r="BO158" s="37">
        <v>4011897</v>
      </c>
      <c r="BP158" s="37">
        <v>4017645</v>
      </c>
      <c r="BQ158" s="37">
        <v>2157801.04</v>
      </c>
      <c r="BR158" s="37">
        <v>6175446.04</v>
      </c>
      <c r="BS158" s="45">
        <v>555002372</v>
      </c>
      <c r="BT158" s="37">
        <v>0</v>
      </c>
      <c r="BU158" s="37">
        <v>5748</v>
      </c>
      <c r="BV158" s="37">
        <v>11923612</v>
      </c>
      <c r="BW158" s="37">
        <v>2055</v>
      </c>
      <c r="BX158" s="37">
        <v>2167</v>
      </c>
      <c r="BY158" s="37">
        <v>206</v>
      </c>
      <c r="BZ158" s="37">
        <v>0</v>
      </c>
      <c r="CA158" s="37">
        <v>0</v>
      </c>
      <c r="CB158" s="37">
        <v>13019856</v>
      </c>
      <c r="CC158" s="37">
        <v>0</v>
      </c>
      <c r="CD158" s="37">
        <v>175275</v>
      </c>
      <c r="CE158" s="37">
        <v>0</v>
      </c>
      <c r="CF158" s="37">
        <v>0</v>
      </c>
      <c r="CG158" s="37">
        <v>0</v>
      </c>
      <c r="CH158" s="37">
        <v>0</v>
      </c>
      <c r="CI158" s="37">
        <v>175275</v>
      </c>
      <c r="CJ158" s="37">
        <v>13195131</v>
      </c>
      <c r="CK158" s="37">
        <v>8405247</v>
      </c>
      <c r="CL158" s="37">
        <v>0</v>
      </c>
      <c r="CM158" s="37">
        <v>4789884</v>
      </c>
      <c r="CN158" s="37">
        <v>4789884</v>
      </c>
      <c r="CO158" s="37">
        <v>2255629</v>
      </c>
      <c r="CP158" s="37">
        <v>7045513</v>
      </c>
      <c r="CQ158" s="45">
        <v>620196547</v>
      </c>
      <c r="CR158" s="37">
        <v>0</v>
      </c>
      <c r="CS158" s="37">
        <v>0</v>
      </c>
      <c r="CT158" s="37">
        <v>13195131</v>
      </c>
      <c r="CU158" s="37">
        <v>2167</v>
      </c>
      <c r="CV158" s="37">
        <v>2247</v>
      </c>
      <c r="CW158" s="37">
        <v>208.88</v>
      </c>
      <c r="CX158" s="37">
        <v>0</v>
      </c>
      <c r="CY158" s="37">
        <v>0</v>
      </c>
      <c r="CZ158" s="37">
        <v>14151606</v>
      </c>
      <c r="DA158" s="37">
        <v>0</v>
      </c>
      <c r="DB158" s="37">
        <v>0</v>
      </c>
      <c r="DC158" s="37">
        <v>0</v>
      </c>
      <c r="DD158" s="37">
        <v>0</v>
      </c>
      <c r="DE158" s="37">
        <v>0</v>
      </c>
      <c r="DF158" s="37">
        <v>0</v>
      </c>
      <c r="DG158" s="37">
        <v>14151606</v>
      </c>
      <c r="DH158" s="37">
        <v>0</v>
      </c>
      <c r="DI158" s="37">
        <v>0</v>
      </c>
      <c r="DJ158" s="37">
        <v>0</v>
      </c>
      <c r="DK158" s="37">
        <v>14151606</v>
      </c>
      <c r="DL158" s="37">
        <v>9170472</v>
      </c>
      <c r="DM158" s="37">
        <v>0</v>
      </c>
      <c r="DN158" s="37">
        <v>4981134</v>
      </c>
      <c r="DO158" s="37">
        <v>4981134</v>
      </c>
      <c r="DP158" s="37">
        <v>3016498</v>
      </c>
      <c r="DQ158" s="37">
        <v>7997632</v>
      </c>
      <c r="DR158" s="45">
        <v>679129004</v>
      </c>
      <c r="DS158" s="37">
        <v>0</v>
      </c>
      <c r="DT158" s="37">
        <v>0</v>
      </c>
      <c r="DU158" s="61">
        <v>14151606</v>
      </c>
      <c r="DV158" s="61">
        <v>2247</v>
      </c>
      <c r="DW158" s="61">
        <v>2348</v>
      </c>
      <c r="DX158" s="61">
        <v>212.43</v>
      </c>
      <c r="DY158" s="61">
        <v>0</v>
      </c>
      <c r="DZ158" s="61">
        <v>0</v>
      </c>
      <c r="EA158" s="61">
        <v>0</v>
      </c>
      <c r="EB158" s="61">
        <v>15286490</v>
      </c>
      <c r="EC158" s="61">
        <v>0</v>
      </c>
      <c r="ED158" s="61">
        <v>83809</v>
      </c>
      <c r="EE158" s="61">
        <v>0</v>
      </c>
      <c r="EF158" s="61">
        <v>160000</v>
      </c>
      <c r="EG158" s="61">
        <v>0</v>
      </c>
      <c r="EH158" s="61">
        <v>243809</v>
      </c>
      <c r="EI158" s="61">
        <v>15530299</v>
      </c>
      <c r="EJ158" s="61">
        <v>0</v>
      </c>
      <c r="EK158" s="61">
        <v>0</v>
      </c>
      <c r="EL158" s="61">
        <v>0</v>
      </c>
      <c r="EM158" s="61">
        <v>15530299</v>
      </c>
      <c r="EN158" s="61">
        <v>9807403</v>
      </c>
      <c r="EO158" s="61">
        <v>0</v>
      </c>
      <c r="EP158" s="61">
        <v>5722896</v>
      </c>
      <c r="EQ158" s="61">
        <v>46268</v>
      </c>
      <c r="ER158" s="61">
        <v>5676628</v>
      </c>
      <c r="ES158" s="61">
        <v>5676628</v>
      </c>
      <c r="ET158" s="61">
        <v>3126885</v>
      </c>
      <c r="EU158" s="61">
        <v>8803513</v>
      </c>
      <c r="EV158" s="61">
        <v>731132097</v>
      </c>
      <c r="EW158" s="61">
        <v>3842600</v>
      </c>
      <c r="EX158" s="61">
        <v>0</v>
      </c>
      <c r="EY158" s="61">
        <v>0</v>
      </c>
    </row>
    <row r="159" spans="1:155" s="37" customFormat="1" x14ac:dyDescent="0.2">
      <c r="A159" s="105">
        <v>2605</v>
      </c>
      <c r="B159" s="49" t="s">
        <v>190</v>
      </c>
      <c r="C159" s="37">
        <v>5415779</v>
      </c>
      <c r="D159" s="37">
        <v>945</v>
      </c>
      <c r="E159" s="37">
        <v>953</v>
      </c>
      <c r="F159" s="37">
        <v>190</v>
      </c>
      <c r="G159" s="37">
        <v>5642713</v>
      </c>
      <c r="H159" s="37">
        <v>3268505</v>
      </c>
      <c r="I159" s="37">
        <v>0</v>
      </c>
      <c r="J159" s="37">
        <v>2374208</v>
      </c>
      <c r="K159" s="37">
        <v>656576</v>
      </c>
      <c r="L159" s="37">
        <f t="shared" si="2"/>
        <v>3030784</v>
      </c>
      <c r="M159" s="47">
        <v>138173812</v>
      </c>
      <c r="N159" s="41">
        <v>0</v>
      </c>
      <c r="O159" s="41">
        <v>0</v>
      </c>
      <c r="P159" s="37">
        <v>5642713</v>
      </c>
      <c r="Q159" s="37">
        <v>953</v>
      </c>
      <c r="R159" s="37">
        <v>966</v>
      </c>
      <c r="S159" s="37">
        <v>194.37</v>
      </c>
      <c r="T159" s="37">
        <v>52338</v>
      </c>
      <c r="U159" s="37">
        <v>5959785</v>
      </c>
      <c r="V159" s="37">
        <v>3666199</v>
      </c>
      <c r="W159" s="37">
        <v>2293586</v>
      </c>
      <c r="X159" s="37">
        <v>2293586</v>
      </c>
      <c r="Y159" s="37">
        <v>681660</v>
      </c>
      <c r="Z159" s="37">
        <v>2975246</v>
      </c>
      <c r="AA159" s="46">
        <v>156103282</v>
      </c>
      <c r="AB159" s="37">
        <v>0</v>
      </c>
      <c r="AC159" s="37">
        <v>0</v>
      </c>
      <c r="AD159" s="37">
        <v>5959785</v>
      </c>
      <c r="AE159" s="37">
        <v>966</v>
      </c>
      <c r="AF159" s="37">
        <v>980</v>
      </c>
      <c r="AG159" s="37">
        <v>200</v>
      </c>
      <c r="AH159" s="37">
        <v>0</v>
      </c>
      <c r="AI159" s="37">
        <v>0</v>
      </c>
      <c r="AJ159" s="37">
        <v>0</v>
      </c>
      <c r="AK159" s="37">
        <v>0</v>
      </c>
      <c r="AL159" s="37">
        <v>0</v>
      </c>
      <c r="AM159" s="37">
        <v>0</v>
      </c>
      <c r="AN159" s="37">
        <v>0</v>
      </c>
      <c r="AO159" s="37">
        <v>6242159</v>
      </c>
      <c r="AP159" s="37">
        <v>3899950</v>
      </c>
      <c r="AQ159" s="37">
        <v>0</v>
      </c>
      <c r="AR159" s="37">
        <v>2342209</v>
      </c>
      <c r="AS159" s="37">
        <v>2342209</v>
      </c>
      <c r="AT159" s="37">
        <v>694180</v>
      </c>
      <c r="AU159" s="37">
        <v>3036389</v>
      </c>
      <c r="AV159" s="45">
        <v>167313113</v>
      </c>
      <c r="AW159" s="37">
        <v>0</v>
      </c>
      <c r="AX159" s="37">
        <v>0</v>
      </c>
      <c r="AY159" s="37">
        <v>6242159</v>
      </c>
      <c r="AZ159" s="37">
        <v>980</v>
      </c>
      <c r="BA159" s="37">
        <v>993</v>
      </c>
      <c r="BB159" s="37">
        <v>206</v>
      </c>
      <c r="BC159" s="37">
        <v>0</v>
      </c>
      <c r="BD159" s="37">
        <v>0</v>
      </c>
      <c r="BE159" s="37">
        <v>6529521</v>
      </c>
      <c r="BF159" s="37">
        <v>0</v>
      </c>
      <c r="BG159" s="37">
        <v>22817</v>
      </c>
      <c r="BH159" s="37">
        <v>0</v>
      </c>
      <c r="BI159" s="37">
        <v>0</v>
      </c>
      <c r="BJ159" s="37">
        <v>0</v>
      </c>
      <c r="BK159" s="37">
        <v>0</v>
      </c>
      <c r="BL159" s="37">
        <v>22817</v>
      </c>
      <c r="BM159" s="37">
        <v>6552338</v>
      </c>
      <c r="BN159" s="37">
        <v>4761320</v>
      </c>
      <c r="BO159" s="37">
        <v>1791018</v>
      </c>
      <c r="BP159" s="37">
        <v>1791018</v>
      </c>
      <c r="BQ159" s="37">
        <v>700168</v>
      </c>
      <c r="BR159" s="37">
        <v>2491186</v>
      </c>
      <c r="BS159" s="45">
        <v>190583127</v>
      </c>
      <c r="BT159" s="37">
        <v>0</v>
      </c>
      <c r="BU159" s="37">
        <v>0</v>
      </c>
      <c r="BV159" s="37">
        <v>6552338</v>
      </c>
      <c r="BW159" s="37">
        <v>993</v>
      </c>
      <c r="BX159" s="37">
        <v>1005</v>
      </c>
      <c r="BY159" s="37">
        <v>206</v>
      </c>
      <c r="BZ159" s="37">
        <v>0</v>
      </c>
      <c r="CA159" s="37">
        <v>0</v>
      </c>
      <c r="CB159" s="37">
        <v>6838553</v>
      </c>
      <c r="CC159" s="37">
        <v>0</v>
      </c>
      <c r="CD159" s="37">
        <v>9335</v>
      </c>
      <c r="CE159" s="37">
        <v>0</v>
      </c>
      <c r="CF159" s="37">
        <v>0</v>
      </c>
      <c r="CG159" s="37">
        <v>0</v>
      </c>
      <c r="CH159" s="37">
        <v>0</v>
      </c>
      <c r="CI159" s="37">
        <v>9335</v>
      </c>
      <c r="CJ159" s="37">
        <v>6847888</v>
      </c>
      <c r="CK159" s="37">
        <v>4811010</v>
      </c>
      <c r="CL159" s="37">
        <v>0</v>
      </c>
      <c r="CM159" s="37">
        <v>2036878</v>
      </c>
      <c r="CN159" s="37">
        <v>2036878</v>
      </c>
      <c r="CO159" s="37">
        <v>703012</v>
      </c>
      <c r="CP159" s="37">
        <v>2739890</v>
      </c>
      <c r="CQ159" s="45">
        <v>205702323</v>
      </c>
      <c r="CR159" s="37">
        <v>0</v>
      </c>
      <c r="CS159" s="37">
        <v>0</v>
      </c>
      <c r="CT159" s="37">
        <v>6847888</v>
      </c>
      <c r="CU159" s="37">
        <v>1005</v>
      </c>
      <c r="CV159" s="37">
        <v>1006</v>
      </c>
      <c r="CW159" s="37">
        <v>208.88</v>
      </c>
      <c r="CX159" s="37">
        <v>0</v>
      </c>
      <c r="CY159" s="37">
        <v>0</v>
      </c>
      <c r="CZ159" s="37">
        <v>7064836</v>
      </c>
      <c r="DA159" s="37">
        <v>0</v>
      </c>
      <c r="DB159" s="37">
        <v>10687</v>
      </c>
      <c r="DC159" s="37">
        <v>0</v>
      </c>
      <c r="DD159" s="37">
        <v>0</v>
      </c>
      <c r="DE159" s="37">
        <v>0</v>
      </c>
      <c r="DF159" s="37">
        <v>10687</v>
      </c>
      <c r="DG159" s="37">
        <v>7075523</v>
      </c>
      <c r="DH159" s="37">
        <v>0</v>
      </c>
      <c r="DI159" s="37">
        <v>0</v>
      </c>
      <c r="DJ159" s="37">
        <v>0</v>
      </c>
      <c r="DK159" s="37">
        <v>7075523</v>
      </c>
      <c r="DL159" s="37">
        <v>5050452</v>
      </c>
      <c r="DM159" s="37">
        <v>0</v>
      </c>
      <c r="DN159" s="37">
        <v>2025071</v>
      </c>
      <c r="DO159" s="37">
        <v>2025071</v>
      </c>
      <c r="DP159" s="37">
        <v>715400</v>
      </c>
      <c r="DQ159" s="37">
        <v>2740471</v>
      </c>
      <c r="DR159" s="45">
        <v>214939272</v>
      </c>
      <c r="DS159" s="37">
        <v>0</v>
      </c>
      <c r="DT159" s="37">
        <v>0</v>
      </c>
      <c r="DU159" s="61">
        <v>7075523</v>
      </c>
      <c r="DV159" s="61">
        <v>1006</v>
      </c>
      <c r="DW159" s="61">
        <v>1003</v>
      </c>
      <c r="DX159" s="61">
        <v>212.43</v>
      </c>
      <c r="DY159" s="61">
        <v>0</v>
      </c>
      <c r="DZ159" s="61">
        <v>0</v>
      </c>
      <c r="EA159" s="61">
        <v>0</v>
      </c>
      <c r="EB159" s="61">
        <v>7267487</v>
      </c>
      <c r="EC159" s="61">
        <v>0</v>
      </c>
      <c r="ED159" s="61">
        <v>0</v>
      </c>
      <c r="EE159" s="61">
        <v>0</v>
      </c>
      <c r="EF159" s="61">
        <v>0</v>
      </c>
      <c r="EG159" s="61">
        <v>0</v>
      </c>
      <c r="EH159" s="61">
        <v>0</v>
      </c>
      <c r="EI159" s="61">
        <v>7267487</v>
      </c>
      <c r="EJ159" s="61">
        <v>0</v>
      </c>
      <c r="EK159" s="61">
        <v>14492</v>
      </c>
      <c r="EL159" s="61">
        <v>14492</v>
      </c>
      <c r="EM159" s="61">
        <v>7281979</v>
      </c>
      <c r="EN159" s="61">
        <v>5102606</v>
      </c>
      <c r="EO159" s="61">
        <v>0</v>
      </c>
      <c r="EP159" s="61">
        <v>2179373</v>
      </c>
      <c r="EQ159" s="61">
        <v>4662</v>
      </c>
      <c r="ER159" s="61">
        <v>2174711</v>
      </c>
      <c r="ES159" s="61">
        <v>2174711</v>
      </c>
      <c r="ET159" s="61">
        <v>823466</v>
      </c>
      <c r="EU159" s="61">
        <v>2998177</v>
      </c>
      <c r="EV159" s="61">
        <v>239758679</v>
      </c>
      <c r="EW159" s="61">
        <v>372800</v>
      </c>
      <c r="EX159" s="61">
        <v>0</v>
      </c>
      <c r="EY159" s="61">
        <v>0</v>
      </c>
    </row>
    <row r="160" spans="1:155" s="37" customFormat="1" x14ac:dyDescent="0.2">
      <c r="A160" s="105">
        <v>2604</v>
      </c>
      <c r="B160" s="49" t="s">
        <v>189</v>
      </c>
      <c r="C160" s="37">
        <v>14920236</v>
      </c>
      <c r="D160" s="37">
        <v>2936</v>
      </c>
      <c r="E160" s="37">
        <v>3050</v>
      </c>
      <c r="F160" s="37">
        <v>190</v>
      </c>
      <c r="G160" s="37">
        <v>16079600</v>
      </c>
      <c r="H160" s="37">
        <v>8611735</v>
      </c>
      <c r="I160" s="37">
        <v>0</v>
      </c>
      <c r="J160" s="37">
        <v>7467865</v>
      </c>
      <c r="K160" s="37">
        <v>912782</v>
      </c>
      <c r="L160" s="37">
        <f t="shared" si="2"/>
        <v>8380647</v>
      </c>
      <c r="M160" s="47">
        <v>502857271</v>
      </c>
      <c r="N160" s="41">
        <v>0</v>
      </c>
      <c r="O160" s="41">
        <v>0</v>
      </c>
      <c r="P160" s="37">
        <v>16079600</v>
      </c>
      <c r="Q160" s="37">
        <v>3050</v>
      </c>
      <c r="R160" s="37">
        <v>3165</v>
      </c>
      <c r="S160" s="37">
        <v>194.37</v>
      </c>
      <c r="T160" s="37">
        <v>21720</v>
      </c>
      <c r="U160" s="37">
        <v>17322781</v>
      </c>
      <c r="V160" s="37">
        <v>9430179</v>
      </c>
      <c r="W160" s="37">
        <v>7892602</v>
      </c>
      <c r="X160" s="37">
        <v>7892602</v>
      </c>
      <c r="Y160" s="37">
        <v>917692</v>
      </c>
      <c r="Z160" s="37">
        <v>8810294</v>
      </c>
      <c r="AA160" s="46">
        <v>606805519</v>
      </c>
      <c r="AB160" s="37">
        <v>0</v>
      </c>
      <c r="AC160" s="37">
        <v>0</v>
      </c>
      <c r="AD160" s="37">
        <v>17322781</v>
      </c>
      <c r="AE160" s="37">
        <v>3165</v>
      </c>
      <c r="AF160" s="37">
        <v>3300</v>
      </c>
      <c r="AG160" s="37">
        <v>200</v>
      </c>
      <c r="AH160" s="37">
        <v>0</v>
      </c>
      <c r="AI160" s="37">
        <v>0</v>
      </c>
      <c r="AJ160" s="37">
        <v>17100</v>
      </c>
      <c r="AK160" s="37">
        <v>0</v>
      </c>
      <c r="AL160" s="37">
        <v>0</v>
      </c>
      <c r="AM160" s="37">
        <v>0</v>
      </c>
      <c r="AN160" s="37">
        <v>17100</v>
      </c>
      <c r="AO160" s="37">
        <v>18738759</v>
      </c>
      <c r="AP160" s="37">
        <v>9846495</v>
      </c>
      <c r="AQ160" s="37">
        <v>0</v>
      </c>
      <c r="AR160" s="37">
        <v>8892264</v>
      </c>
      <c r="AS160" s="37">
        <v>8892264</v>
      </c>
      <c r="AT160" s="37">
        <v>919210</v>
      </c>
      <c r="AU160" s="37">
        <v>9811474</v>
      </c>
      <c r="AV160" s="45">
        <v>676434664</v>
      </c>
      <c r="AW160" s="37">
        <v>0</v>
      </c>
      <c r="AX160" s="37">
        <v>0</v>
      </c>
      <c r="AY160" s="37">
        <v>18738759</v>
      </c>
      <c r="AZ160" s="37">
        <v>3300</v>
      </c>
      <c r="BA160" s="37">
        <v>3457</v>
      </c>
      <c r="BB160" s="37">
        <v>206</v>
      </c>
      <c r="BC160" s="37">
        <v>0</v>
      </c>
      <c r="BD160" s="37">
        <v>0</v>
      </c>
      <c r="BE160" s="37">
        <v>20342405</v>
      </c>
      <c r="BF160" s="37">
        <v>0</v>
      </c>
      <c r="BG160" s="37">
        <v>0</v>
      </c>
      <c r="BH160" s="37">
        <v>0</v>
      </c>
      <c r="BI160" s="37">
        <v>0</v>
      </c>
      <c r="BJ160" s="37">
        <v>0</v>
      </c>
      <c r="BK160" s="37">
        <v>0</v>
      </c>
      <c r="BL160" s="37">
        <v>0</v>
      </c>
      <c r="BM160" s="37">
        <v>20342405</v>
      </c>
      <c r="BN160" s="37">
        <v>14105881</v>
      </c>
      <c r="BO160" s="37">
        <v>6236524</v>
      </c>
      <c r="BP160" s="37">
        <v>6248293</v>
      </c>
      <c r="BQ160" s="37">
        <v>1196006</v>
      </c>
      <c r="BR160" s="37">
        <v>7444299</v>
      </c>
      <c r="BS160" s="45">
        <v>773571938</v>
      </c>
      <c r="BT160" s="37">
        <v>0</v>
      </c>
      <c r="BU160" s="37">
        <v>11769</v>
      </c>
      <c r="BV160" s="37">
        <v>20342405</v>
      </c>
      <c r="BW160" s="37">
        <v>3457</v>
      </c>
      <c r="BX160" s="37">
        <v>3624</v>
      </c>
      <c r="BY160" s="37">
        <v>206</v>
      </c>
      <c r="BZ160" s="37">
        <v>0</v>
      </c>
      <c r="CA160" s="37">
        <v>0</v>
      </c>
      <c r="CB160" s="37">
        <v>22071646</v>
      </c>
      <c r="CC160" s="37">
        <v>0</v>
      </c>
      <c r="CD160" s="37">
        <v>71586</v>
      </c>
      <c r="CE160" s="37">
        <v>0</v>
      </c>
      <c r="CF160" s="37">
        <v>0</v>
      </c>
      <c r="CG160" s="37">
        <v>0</v>
      </c>
      <c r="CH160" s="37">
        <v>0</v>
      </c>
      <c r="CI160" s="37">
        <v>71586</v>
      </c>
      <c r="CJ160" s="37">
        <v>22143232</v>
      </c>
      <c r="CK160" s="37">
        <v>15097333</v>
      </c>
      <c r="CL160" s="37">
        <v>0</v>
      </c>
      <c r="CM160" s="37">
        <v>7045899</v>
      </c>
      <c r="CN160" s="37">
        <v>7045899</v>
      </c>
      <c r="CO160" s="37">
        <v>1213599</v>
      </c>
      <c r="CP160" s="37">
        <v>8259498</v>
      </c>
      <c r="CQ160" s="45">
        <v>880540372</v>
      </c>
      <c r="CR160" s="37">
        <v>0</v>
      </c>
      <c r="CS160" s="37">
        <v>0</v>
      </c>
      <c r="CT160" s="37">
        <v>22143232</v>
      </c>
      <c r="CU160" s="37">
        <v>3624</v>
      </c>
      <c r="CV160" s="37">
        <v>3784</v>
      </c>
      <c r="CW160" s="37">
        <v>208.88</v>
      </c>
      <c r="CX160" s="37">
        <v>0</v>
      </c>
      <c r="CY160" s="37">
        <v>0</v>
      </c>
      <c r="CZ160" s="37">
        <v>23911247</v>
      </c>
      <c r="DA160" s="37">
        <v>0</v>
      </c>
      <c r="DB160" s="37">
        <v>5372</v>
      </c>
      <c r="DC160" s="37">
        <v>0</v>
      </c>
      <c r="DD160" s="37">
        <v>0</v>
      </c>
      <c r="DE160" s="37">
        <v>0</v>
      </c>
      <c r="DF160" s="37">
        <v>5372</v>
      </c>
      <c r="DG160" s="37">
        <v>23916619</v>
      </c>
      <c r="DH160" s="37">
        <v>0</v>
      </c>
      <c r="DI160" s="37">
        <v>0</v>
      </c>
      <c r="DJ160" s="37">
        <v>0</v>
      </c>
      <c r="DK160" s="37">
        <v>23916619</v>
      </c>
      <c r="DL160" s="37">
        <v>16614059</v>
      </c>
      <c r="DM160" s="37">
        <v>0</v>
      </c>
      <c r="DN160" s="37">
        <v>7302560</v>
      </c>
      <c r="DO160" s="37">
        <v>7302560</v>
      </c>
      <c r="DP160" s="37">
        <v>2112988</v>
      </c>
      <c r="DQ160" s="37">
        <v>9415548</v>
      </c>
      <c r="DR160" s="45">
        <v>1021584892</v>
      </c>
      <c r="DS160" s="37">
        <v>0</v>
      </c>
      <c r="DT160" s="37">
        <v>0</v>
      </c>
      <c r="DU160" s="61">
        <v>23916619</v>
      </c>
      <c r="DV160" s="61">
        <v>3784</v>
      </c>
      <c r="DW160" s="61">
        <v>3894</v>
      </c>
      <c r="DX160" s="61">
        <v>212.43</v>
      </c>
      <c r="DY160" s="61">
        <v>0</v>
      </c>
      <c r="DZ160" s="61">
        <v>0</v>
      </c>
      <c r="EA160" s="61">
        <v>0</v>
      </c>
      <c r="EB160" s="61">
        <v>25439074</v>
      </c>
      <c r="EC160" s="61">
        <v>0</v>
      </c>
      <c r="ED160" s="61">
        <v>28348</v>
      </c>
      <c r="EE160" s="61">
        <v>0</v>
      </c>
      <c r="EF160" s="61">
        <v>0</v>
      </c>
      <c r="EG160" s="61">
        <v>0</v>
      </c>
      <c r="EH160" s="61">
        <v>28348</v>
      </c>
      <c r="EI160" s="61">
        <v>25467422</v>
      </c>
      <c r="EJ160" s="61">
        <v>0</v>
      </c>
      <c r="EK160" s="61">
        <v>0</v>
      </c>
      <c r="EL160" s="61">
        <v>0</v>
      </c>
      <c r="EM160" s="61">
        <v>25467422</v>
      </c>
      <c r="EN160" s="61">
        <v>17659079</v>
      </c>
      <c r="EO160" s="61">
        <v>0</v>
      </c>
      <c r="EP160" s="61">
        <v>7808343</v>
      </c>
      <c r="EQ160" s="61">
        <v>23033</v>
      </c>
      <c r="ER160" s="61">
        <v>7785310</v>
      </c>
      <c r="ES160" s="61">
        <v>7778777</v>
      </c>
      <c r="ET160" s="61">
        <v>3162446</v>
      </c>
      <c r="EU160" s="61">
        <v>10941223</v>
      </c>
      <c r="EV160" s="61">
        <v>1060717720</v>
      </c>
      <c r="EW160" s="61">
        <v>2233000</v>
      </c>
      <c r="EX160" s="61">
        <v>6533</v>
      </c>
      <c r="EY160" s="61">
        <v>0</v>
      </c>
    </row>
    <row r="161" spans="1:155" s="37" customFormat="1" x14ac:dyDescent="0.2">
      <c r="A161" s="105">
        <v>2611</v>
      </c>
      <c r="B161" s="49" t="s">
        <v>191</v>
      </c>
      <c r="C161" s="37">
        <v>16639878.779999999</v>
      </c>
      <c r="D161" s="37">
        <v>3176</v>
      </c>
      <c r="E161" s="37">
        <v>3249</v>
      </c>
      <c r="F161" s="37">
        <v>190</v>
      </c>
      <c r="G161" s="37">
        <v>17639665.739999998</v>
      </c>
      <c r="H161" s="37">
        <v>4878017</v>
      </c>
      <c r="I161" s="37">
        <v>0</v>
      </c>
      <c r="J161" s="37">
        <v>12760805</v>
      </c>
      <c r="K161" s="37">
        <v>1478568</v>
      </c>
      <c r="L161" s="37">
        <f t="shared" si="2"/>
        <v>14239373</v>
      </c>
      <c r="M161" s="47">
        <v>772001018</v>
      </c>
      <c r="N161" s="41">
        <v>843.73999999836087</v>
      </c>
      <c r="O161" s="41">
        <v>0</v>
      </c>
      <c r="P161" s="37">
        <v>17638822</v>
      </c>
      <c r="Q161" s="37">
        <v>3249</v>
      </c>
      <c r="R161" s="37">
        <v>3315</v>
      </c>
      <c r="S161" s="37">
        <v>194.37</v>
      </c>
      <c r="T161" s="37">
        <v>0</v>
      </c>
      <c r="U161" s="37">
        <v>18641472</v>
      </c>
      <c r="V161" s="37">
        <v>6863194</v>
      </c>
      <c r="W161" s="37">
        <v>11778278</v>
      </c>
      <c r="X161" s="37">
        <v>11778278</v>
      </c>
      <c r="Y161" s="37">
        <v>1385000</v>
      </c>
      <c r="Z161" s="37">
        <v>13163278</v>
      </c>
      <c r="AA161" s="46">
        <v>815212452</v>
      </c>
      <c r="AB161" s="37">
        <v>0</v>
      </c>
      <c r="AC161" s="37">
        <v>0</v>
      </c>
      <c r="AD161" s="37">
        <v>18641472</v>
      </c>
      <c r="AE161" s="37">
        <v>3315</v>
      </c>
      <c r="AF161" s="37">
        <v>3392</v>
      </c>
      <c r="AG161" s="37">
        <v>200</v>
      </c>
      <c r="AH161" s="37">
        <v>0</v>
      </c>
      <c r="AI161" s="37">
        <v>0</v>
      </c>
      <c r="AJ161" s="37">
        <v>0</v>
      </c>
      <c r="AK161" s="37">
        <v>0</v>
      </c>
      <c r="AL161" s="37">
        <v>0</v>
      </c>
      <c r="AM161" s="37">
        <v>0</v>
      </c>
      <c r="AN161" s="37">
        <v>0</v>
      </c>
      <c r="AO161" s="37">
        <v>19752871</v>
      </c>
      <c r="AP161" s="37">
        <v>8268483</v>
      </c>
      <c r="AQ161" s="37">
        <v>0</v>
      </c>
      <c r="AR161" s="37">
        <v>11484388</v>
      </c>
      <c r="AS161" s="37">
        <v>11484388</v>
      </c>
      <c r="AT161" s="37">
        <v>1370000</v>
      </c>
      <c r="AU161" s="37">
        <v>12854388</v>
      </c>
      <c r="AV161" s="45">
        <v>870263346</v>
      </c>
      <c r="AW161" s="37">
        <v>0</v>
      </c>
      <c r="AX161" s="37">
        <v>0</v>
      </c>
      <c r="AY161" s="37">
        <v>19752871</v>
      </c>
      <c r="AZ161" s="37">
        <v>3392</v>
      </c>
      <c r="BA161" s="37">
        <v>3497</v>
      </c>
      <c r="BB161" s="37">
        <v>206</v>
      </c>
      <c r="BC161" s="37">
        <v>0</v>
      </c>
      <c r="BD161" s="37">
        <v>0</v>
      </c>
      <c r="BE161" s="37">
        <v>21084707</v>
      </c>
      <c r="BF161" s="37">
        <v>0</v>
      </c>
      <c r="BG161" s="37">
        <v>0</v>
      </c>
      <c r="BH161" s="37">
        <v>0</v>
      </c>
      <c r="BI161" s="37">
        <v>550000</v>
      </c>
      <c r="BJ161" s="37">
        <v>0</v>
      </c>
      <c r="BK161" s="37">
        <v>0</v>
      </c>
      <c r="BL161" s="37">
        <v>550000</v>
      </c>
      <c r="BM161" s="37">
        <v>21634707</v>
      </c>
      <c r="BN161" s="37">
        <v>13034746</v>
      </c>
      <c r="BO161" s="37">
        <v>8599961</v>
      </c>
      <c r="BP161" s="37">
        <v>8593932</v>
      </c>
      <c r="BQ161" s="37">
        <v>2760567</v>
      </c>
      <c r="BR161" s="37">
        <v>11354499</v>
      </c>
      <c r="BS161" s="45">
        <v>987982077</v>
      </c>
      <c r="BT161" s="37">
        <v>6029</v>
      </c>
      <c r="BU161" s="37">
        <v>0</v>
      </c>
      <c r="BV161" s="37">
        <v>21628678</v>
      </c>
      <c r="BW161" s="37">
        <v>3497</v>
      </c>
      <c r="BX161" s="37">
        <v>3613</v>
      </c>
      <c r="BY161" s="37">
        <v>206</v>
      </c>
      <c r="BZ161" s="37">
        <v>0</v>
      </c>
      <c r="CA161" s="37">
        <v>0</v>
      </c>
      <c r="CB161" s="37">
        <v>23090394</v>
      </c>
      <c r="CC161" s="37">
        <v>4522</v>
      </c>
      <c r="CD161" s="37">
        <v>-17132</v>
      </c>
      <c r="CE161" s="37">
        <v>0</v>
      </c>
      <c r="CF161" s="37">
        <v>0</v>
      </c>
      <c r="CG161" s="37">
        <v>0</v>
      </c>
      <c r="CH161" s="37">
        <v>0</v>
      </c>
      <c r="CI161" s="37">
        <v>-17132</v>
      </c>
      <c r="CJ161" s="37">
        <v>23077784</v>
      </c>
      <c r="CK161" s="37">
        <v>14023975</v>
      </c>
      <c r="CL161" s="37">
        <v>0</v>
      </c>
      <c r="CM161" s="37">
        <v>9053809</v>
      </c>
      <c r="CN161" s="37">
        <v>9053809</v>
      </c>
      <c r="CO161" s="37">
        <v>2659933</v>
      </c>
      <c r="CP161" s="37">
        <v>11713742</v>
      </c>
      <c r="CQ161" s="45">
        <v>1119272172</v>
      </c>
      <c r="CR161" s="37">
        <v>0</v>
      </c>
      <c r="CS161" s="37">
        <v>0</v>
      </c>
      <c r="CT161" s="37">
        <v>23077784</v>
      </c>
      <c r="CU161" s="37">
        <v>3613</v>
      </c>
      <c r="CV161" s="37">
        <v>3781</v>
      </c>
      <c r="CW161" s="37">
        <v>208.88</v>
      </c>
      <c r="CX161" s="37">
        <v>0</v>
      </c>
      <c r="CY161" s="37">
        <v>0</v>
      </c>
      <c r="CZ161" s="37">
        <v>24940648</v>
      </c>
      <c r="DA161" s="37">
        <v>0</v>
      </c>
      <c r="DB161" s="37">
        <v>0</v>
      </c>
      <c r="DC161" s="37">
        <v>0</v>
      </c>
      <c r="DD161" s="37">
        <v>0</v>
      </c>
      <c r="DE161" s="37">
        <v>0</v>
      </c>
      <c r="DF161" s="37">
        <v>0</v>
      </c>
      <c r="DG161" s="37">
        <v>24940648</v>
      </c>
      <c r="DH161" s="37">
        <v>0</v>
      </c>
      <c r="DI161" s="37">
        <v>0</v>
      </c>
      <c r="DJ161" s="37">
        <v>0</v>
      </c>
      <c r="DK161" s="37">
        <v>24940648</v>
      </c>
      <c r="DL161" s="37">
        <v>14693747</v>
      </c>
      <c r="DM161" s="37">
        <v>0</v>
      </c>
      <c r="DN161" s="37">
        <v>10246901</v>
      </c>
      <c r="DO161" s="37">
        <v>10246901</v>
      </c>
      <c r="DP161" s="37">
        <v>2690647</v>
      </c>
      <c r="DQ161" s="37">
        <v>12937548</v>
      </c>
      <c r="DR161" s="45">
        <v>1244783281</v>
      </c>
      <c r="DS161" s="37">
        <v>0</v>
      </c>
      <c r="DT161" s="37">
        <v>0</v>
      </c>
      <c r="DU161" s="61">
        <v>24940648</v>
      </c>
      <c r="DV161" s="61">
        <v>3781</v>
      </c>
      <c r="DW161" s="61">
        <v>3924</v>
      </c>
      <c r="DX161" s="61">
        <v>212.43</v>
      </c>
      <c r="DY161" s="61">
        <v>0</v>
      </c>
      <c r="DZ161" s="61">
        <v>0</v>
      </c>
      <c r="EA161" s="61">
        <v>0</v>
      </c>
      <c r="EB161" s="61">
        <v>26717496</v>
      </c>
      <c r="EC161" s="61">
        <v>0</v>
      </c>
      <c r="ED161" s="61">
        <v>32177</v>
      </c>
      <c r="EE161" s="61">
        <v>0</v>
      </c>
      <c r="EF161" s="61">
        <v>0</v>
      </c>
      <c r="EG161" s="61">
        <v>0</v>
      </c>
      <c r="EH161" s="61">
        <v>32177</v>
      </c>
      <c r="EI161" s="61">
        <v>26749673</v>
      </c>
      <c r="EJ161" s="61">
        <v>0</v>
      </c>
      <c r="EK161" s="61">
        <v>0</v>
      </c>
      <c r="EL161" s="61">
        <v>0</v>
      </c>
      <c r="EM161" s="61">
        <v>26749673</v>
      </c>
      <c r="EN161" s="61">
        <v>16603913</v>
      </c>
      <c r="EO161" s="61">
        <v>0</v>
      </c>
      <c r="EP161" s="61">
        <v>10145760</v>
      </c>
      <c r="EQ161" s="61">
        <v>43982</v>
      </c>
      <c r="ER161" s="61">
        <v>10101778</v>
      </c>
      <c r="ES161" s="61">
        <v>10094969</v>
      </c>
      <c r="ET161" s="61">
        <v>2946200</v>
      </c>
      <c r="EU161" s="61">
        <v>13041169</v>
      </c>
      <c r="EV161" s="61">
        <v>1402056429</v>
      </c>
      <c r="EW161" s="61">
        <v>4728500</v>
      </c>
      <c r="EX161" s="61">
        <v>6809</v>
      </c>
      <c r="EY161" s="61">
        <v>0</v>
      </c>
    </row>
    <row r="162" spans="1:155" s="37" customFormat="1" x14ac:dyDescent="0.2">
      <c r="A162" s="105">
        <v>2618</v>
      </c>
      <c r="B162" s="49" t="s">
        <v>192</v>
      </c>
      <c r="C162" s="37">
        <v>4381158</v>
      </c>
      <c r="D162" s="37">
        <v>726</v>
      </c>
      <c r="E162" s="37">
        <v>766</v>
      </c>
      <c r="F162" s="37">
        <v>193</v>
      </c>
      <c r="G162" s="37">
        <v>4770648</v>
      </c>
      <c r="H162" s="37">
        <v>3038719</v>
      </c>
      <c r="I162" s="37">
        <v>50202</v>
      </c>
      <c r="J162" s="37">
        <v>1782131</v>
      </c>
      <c r="K162" s="37">
        <v>558946</v>
      </c>
      <c r="L162" s="37">
        <f t="shared" si="2"/>
        <v>2341077</v>
      </c>
      <c r="M162" s="47">
        <v>97938100</v>
      </c>
      <c r="N162" s="41">
        <v>0</v>
      </c>
      <c r="O162" s="41">
        <v>0</v>
      </c>
      <c r="P162" s="37">
        <v>4820850</v>
      </c>
      <c r="Q162" s="37">
        <v>766</v>
      </c>
      <c r="R162" s="37">
        <v>783</v>
      </c>
      <c r="S162" s="37">
        <v>194.37</v>
      </c>
      <c r="T162" s="37">
        <v>0</v>
      </c>
      <c r="U162" s="37">
        <v>5080034</v>
      </c>
      <c r="V162" s="37">
        <v>3085310</v>
      </c>
      <c r="W162" s="37">
        <v>1994724</v>
      </c>
      <c r="X162" s="37">
        <v>1994724</v>
      </c>
      <c r="Y162" s="37">
        <v>630546.26</v>
      </c>
      <c r="Z162" s="37">
        <v>2625270.2599999998</v>
      </c>
      <c r="AA162" s="46">
        <v>108110600</v>
      </c>
      <c r="AB162" s="37">
        <v>0</v>
      </c>
      <c r="AC162" s="37">
        <v>0</v>
      </c>
      <c r="AD162" s="37">
        <v>5080034</v>
      </c>
      <c r="AE162" s="37">
        <v>783</v>
      </c>
      <c r="AF162" s="37">
        <v>778</v>
      </c>
      <c r="AG162" s="37">
        <v>200</v>
      </c>
      <c r="AH162" s="37">
        <v>0</v>
      </c>
      <c r="AI162" s="37">
        <v>0</v>
      </c>
      <c r="AJ162" s="37">
        <v>0</v>
      </c>
      <c r="AK162" s="37">
        <v>0</v>
      </c>
      <c r="AL162" s="37">
        <v>0</v>
      </c>
      <c r="AM162" s="37">
        <v>0</v>
      </c>
      <c r="AN162" s="37">
        <v>0</v>
      </c>
      <c r="AO162" s="37">
        <v>5203194</v>
      </c>
      <c r="AP162" s="37">
        <v>3297635</v>
      </c>
      <c r="AQ162" s="37">
        <v>0</v>
      </c>
      <c r="AR162" s="37">
        <v>1905559</v>
      </c>
      <c r="AS162" s="37">
        <v>1755638</v>
      </c>
      <c r="AT162" s="37">
        <v>624255.94999999995</v>
      </c>
      <c r="AU162" s="37">
        <v>2379893.9500000002</v>
      </c>
      <c r="AV162" s="45">
        <v>118653400</v>
      </c>
      <c r="AW162" s="37">
        <v>149921</v>
      </c>
      <c r="AX162" s="37">
        <v>0</v>
      </c>
      <c r="AY162" s="37">
        <v>5053273</v>
      </c>
      <c r="AZ162" s="37">
        <v>778</v>
      </c>
      <c r="BA162" s="37">
        <v>775</v>
      </c>
      <c r="BB162" s="37">
        <v>206</v>
      </c>
      <c r="BC162" s="37">
        <v>0</v>
      </c>
      <c r="BD162" s="37">
        <v>0</v>
      </c>
      <c r="BE162" s="37">
        <v>5193438</v>
      </c>
      <c r="BF162" s="37">
        <v>112441</v>
      </c>
      <c r="BG162" s="37">
        <v>0</v>
      </c>
      <c r="BH162" s="37">
        <v>0</v>
      </c>
      <c r="BI162" s="37">
        <v>0</v>
      </c>
      <c r="BJ162" s="37">
        <v>0</v>
      </c>
      <c r="BK162" s="37">
        <v>0</v>
      </c>
      <c r="BL162" s="37">
        <v>0</v>
      </c>
      <c r="BM162" s="37">
        <v>5305879</v>
      </c>
      <c r="BN162" s="37">
        <v>3880492</v>
      </c>
      <c r="BO162" s="37">
        <v>1425387</v>
      </c>
      <c r="BP162" s="37">
        <v>1425387</v>
      </c>
      <c r="BQ162" s="37">
        <v>629189.48</v>
      </c>
      <c r="BR162" s="37">
        <v>2054576.48</v>
      </c>
      <c r="BS162" s="45">
        <v>128830100</v>
      </c>
      <c r="BT162" s="37">
        <v>0</v>
      </c>
      <c r="BU162" s="37">
        <v>0</v>
      </c>
      <c r="BV162" s="37">
        <v>5305879</v>
      </c>
      <c r="BW162" s="37">
        <v>775</v>
      </c>
      <c r="BX162" s="37">
        <v>771</v>
      </c>
      <c r="BY162" s="37">
        <v>206</v>
      </c>
      <c r="BZ162" s="37">
        <v>0</v>
      </c>
      <c r="CA162" s="37">
        <v>0</v>
      </c>
      <c r="CB162" s="37">
        <v>5437323</v>
      </c>
      <c r="CC162" s="37">
        <v>0</v>
      </c>
      <c r="CD162" s="37">
        <v>32367</v>
      </c>
      <c r="CE162" s="37">
        <v>0</v>
      </c>
      <c r="CF162" s="37">
        <v>0</v>
      </c>
      <c r="CG162" s="37">
        <v>0</v>
      </c>
      <c r="CH162" s="37">
        <v>0</v>
      </c>
      <c r="CI162" s="37">
        <v>32367</v>
      </c>
      <c r="CJ162" s="37">
        <v>5469690</v>
      </c>
      <c r="CK162" s="37">
        <v>3990340</v>
      </c>
      <c r="CL162" s="37">
        <v>0</v>
      </c>
      <c r="CM162" s="37">
        <v>1479350</v>
      </c>
      <c r="CN162" s="37">
        <v>1479350</v>
      </c>
      <c r="CO162" s="37">
        <v>629596.25</v>
      </c>
      <c r="CP162" s="37">
        <v>2108946.25</v>
      </c>
      <c r="CQ162" s="45">
        <v>142440100</v>
      </c>
      <c r="CR162" s="37">
        <v>0</v>
      </c>
      <c r="CS162" s="37">
        <v>0</v>
      </c>
      <c r="CT162" s="37">
        <v>5469690</v>
      </c>
      <c r="CU162" s="37">
        <v>771</v>
      </c>
      <c r="CV162" s="37">
        <v>765</v>
      </c>
      <c r="CW162" s="37">
        <v>208.88</v>
      </c>
      <c r="CX162" s="37">
        <v>0</v>
      </c>
      <c r="CY162" s="37">
        <v>0</v>
      </c>
      <c r="CZ162" s="37">
        <v>5586917</v>
      </c>
      <c r="DA162" s="37">
        <v>0</v>
      </c>
      <c r="DB162" s="37">
        <v>0</v>
      </c>
      <c r="DC162" s="37">
        <v>0</v>
      </c>
      <c r="DD162" s="37">
        <v>0</v>
      </c>
      <c r="DE162" s="37">
        <v>0</v>
      </c>
      <c r="DF162" s="37">
        <v>0</v>
      </c>
      <c r="DG162" s="37">
        <v>5586917</v>
      </c>
      <c r="DH162" s="37">
        <v>36516</v>
      </c>
      <c r="DI162" s="37">
        <v>0</v>
      </c>
      <c r="DJ162" s="37">
        <v>36516</v>
      </c>
      <c r="DK162" s="37">
        <v>5623433</v>
      </c>
      <c r="DL162" s="37">
        <v>4005354</v>
      </c>
      <c r="DM162" s="37">
        <v>0</v>
      </c>
      <c r="DN162" s="37">
        <v>1618079</v>
      </c>
      <c r="DO162" s="37">
        <v>1584763</v>
      </c>
      <c r="DP162" s="37">
        <v>610491.25</v>
      </c>
      <c r="DQ162" s="37">
        <v>2195254.25</v>
      </c>
      <c r="DR162" s="45">
        <v>155536800</v>
      </c>
      <c r="DS162" s="37">
        <v>33316</v>
      </c>
      <c r="DT162" s="37">
        <v>0</v>
      </c>
      <c r="DU162" s="61">
        <v>5586917</v>
      </c>
      <c r="DV162" s="61">
        <v>765</v>
      </c>
      <c r="DW162" s="61">
        <v>759</v>
      </c>
      <c r="DX162" s="61">
        <v>212.43</v>
      </c>
      <c r="DY162" s="61">
        <v>0</v>
      </c>
      <c r="DZ162" s="61">
        <v>0</v>
      </c>
      <c r="EA162" s="61">
        <v>0</v>
      </c>
      <c r="EB162" s="61">
        <v>5704333</v>
      </c>
      <c r="EC162" s="61">
        <v>0</v>
      </c>
      <c r="ED162" s="61">
        <v>0</v>
      </c>
      <c r="EE162" s="61">
        <v>0</v>
      </c>
      <c r="EF162" s="61">
        <v>0</v>
      </c>
      <c r="EG162" s="61">
        <v>0</v>
      </c>
      <c r="EH162" s="61">
        <v>0</v>
      </c>
      <c r="EI162" s="61">
        <v>5704333</v>
      </c>
      <c r="EJ162" s="61">
        <v>0</v>
      </c>
      <c r="EK162" s="61">
        <v>37578</v>
      </c>
      <c r="EL162" s="61">
        <v>37578</v>
      </c>
      <c r="EM162" s="61">
        <v>5741911</v>
      </c>
      <c r="EN162" s="61">
        <v>3977939</v>
      </c>
      <c r="EO162" s="61">
        <v>0</v>
      </c>
      <c r="EP162" s="61">
        <v>1763972</v>
      </c>
      <c r="EQ162" s="61">
        <v>4562</v>
      </c>
      <c r="ER162" s="61">
        <v>1759410</v>
      </c>
      <c r="ES162" s="61">
        <v>1751896</v>
      </c>
      <c r="ET162" s="61">
        <v>548710</v>
      </c>
      <c r="EU162" s="61">
        <v>2300606</v>
      </c>
      <c r="EV162" s="61">
        <v>178966700</v>
      </c>
      <c r="EW162" s="61">
        <v>354900</v>
      </c>
      <c r="EX162" s="61">
        <v>7514</v>
      </c>
      <c r="EY162" s="61">
        <v>0</v>
      </c>
    </row>
    <row r="163" spans="1:155" s="37" customFormat="1" x14ac:dyDescent="0.2">
      <c r="A163" s="105">
        <v>2625</v>
      </c>
      <c r="B163" s="49" t="s">
        <v>193</v>
      </c>
      <c r="C163" s="37">
        <v>2583576</v>
      </c>
      <c r="D163" s="37">
        <v>428</v>
      </c>
      <c r="E163" s="37">
        <v>448</v>
      </c>
      <c r="F163" s="37">
        <v>193.16</v>
      </c>
      <c r="G163" s="37">
        <v>2790838.4</v>
      </c>
      <c r="H163" s="37">
        <v>931959</v>
      </c>
      <c r="I163" s="37">
        <v>0</v>
      </c>
      <c r="J163" s="37">
        <v>1858633</v>
      </c>
      <c r="K163" s="37">
        <v>194233</v>
      </c>
      <c r="L163" s="37">
        <f t="shared" si="2"/>
        <v>2052866</v>
      </c>
      <c r="M163" s="47">
        <v>96154973</v>
      </c>
      <c r="N163" s="41">
        <v>246.39999999990687</v>
      </c>
      <c r="O163" s="41">
        <v>0</v>
      </c>
      <c r="P163" s="37">
        <v>2790592</v>
      </c>
      <c r="Q163" s="37">
        <v>448</v>
      </c>
      <c r="R163" s="37">
        <v>466</v>
      </c>
      <c r="S163" s="37">
        <v>194.37</v>
      </c>
      <c r="T163" s="37">
        <v>0</v>
      </c>
      <c r="U163" s="37">
        <v>2993290</v>
      </c>
      <c r="V163" s="37">
        <v>1172928</v>
      </c>
      <c r="W163" s="37">
        <v>1820362</v>
      </c>
      <c r="X163" s="37">
        <v>1817832</v>
      </c>
      <c r="Y163" s="37">
        <v>193805</v>
      </c>
      <c r="Z163" s="37">
        <v>2011637</v>
      </c>
      <c r="AA163" s="46">
        <v>107980707</v>
      </c>
      <c r="AB163" s="37">
        <v>2530</v>
      </c>
      <c r="AC163" s="37">
        <v>0</v>
      </c>
      <c r="AD163" s="37">
        <v>2990760</v>
      </c>
      <c r="AE163" s="37">
        <v>466</v>
      </c>
      <c r="AF163" s="37">
        <v>472</v>
      </c>
      <c r="AG163" s="37">
        <v>200</v>
      </c>
      <c r="AH163" s="37">
        <v>0</v>
      </c>
      <c r="AI163" s="37">
        <v>1898</v>
      </c>
      <c r="AJ163" s="37">
        <v>0</v>
      </c>
      <c r="AK163" s="37">
        <v>0</v>
      </c>
      <c r="AL163" s="37">
        <v>0</v>
      </c>
      <c r="AM163" s="37">
        <v>0</v>
      </c>
      <c r="AN163" s="37">
        <v>0</v>
      </c>
      <c r="AO163" s="37">
        <v>3125566</v>
      </c>
      <c r="AP163" s="37">
        <v>1228502</v>
      </c>
      <c r="AQ163" s="37">
        <v>0</v>
      </c>
      <c r="AR163" s="37">
        <v>1897064</v>
      </c>
      <c r="AS163" s="37">
        <v>1897064</v>
      </c>
      <c r="AT163" s="37">
        <v>191083</v>
      </c>
      <c r="AU163" s="37">
        <v>2088147</v>
      </c>
      <c r="AV163" s="45">
        <v>124691188</v>
      </c>
      <c r="AW163" s="37">
        <v>0</v>
      </c>
      <c r="AX163" s="37">
        <v>0</v>
      </c>
      <c r="AY163" s="37">
        <v>3125566</v>
      </c>
      <c r="AZ163" s="37">
        <v>472</v>
      </c>
      <c r="BA163" s="37">
        <v>470</v>
      </c>
      <c r="BB163" s="37">
        <v>206</v>
      </c>
      <c r="BC163" s="37">
        <v>0</v>
      </c>
      <c r="BD163" s="37">
        <v>0</v>
      </c>
      <c r="BE163" s="37">
        <v>3209141</v>
      </c>
      <c r="BF163" s="37">
        <v>0</v>
      </c>
      <c r="BG163" s="37">
        <v>0</v>
      </c>
      <c r="BH163" s="37">
        <v>0</v>
      </c>
      <c r="BI163" s="37">
        <v>0</v>
      </c>
      <c r="BJ163" s="37">
        <v>0</v>
      </c>
      <c r="BK163" s="37">
        <v>0</v>
      </c>
      <c r="BL163" s="37">
        <v>0</v>
      </c>
      <c r="BM163" s="37">
        <v>3209141</v>
      </c>
      <c r="BN163" s="37">
        <v>1554818</v>
      </c>
      <c r="BO163" s="37">
        <v>1654323</v>
      </c>
      <c r="BP163" s="37">
        <v>1647495</v>
      </c>
      <c r="BQ163" s="37">
        <v>184822.5</v>
      </c>
      <c r="BR163" s="37">
        <v>1832317.5</v>
      </c>
      <c r="BS163" s="45">
        <v>136121717</v>
      </c>
      <c r="BT163" s="37">
        <v>6828</v>
      </c>
      <c r="BU163" s="37">
        <v>0</v>
      </c>
      <c r="BV163" s="37">
        <v>3202313</v>
      </c>
      <c r="BW163" s="37">
        <v>470</v>
      </c>
      <c r="BX163" s="37">
        <v>461</v>
      </c>
      <c r="BY163" s="37">
        <v>206</v>
      </c>
      <c r="BZ163" s="37">
        <v>0</v>
      </c>
      <c r="CA163" s="37">
        <v>0</v>
      </c>
      <c r="CB163" s="37">
        <v>3235957</v>
      </c>
      <c r="CC163" s="37">
        <v>5121</v>
      </c>
      <c r="CD163" s="37">
        <v>-297</v>
      </c>
      <c r="CE163" s="37">
        <v>0</v>
      </c>
      <c r="CF163" s="37">
        <v>0</v>
      </c>
      <c r="CG163" s="37">
        <v>0</v>
      </c>
      <c r="CH163" s="37">
        <v>0</v>
      </c>
      <c r="CI163" s="37">
        <v>-297</v>
      </c>
      <c r="CJ163" s="37">
        <v>3240781</v>
      </c>
      <c r="CK163" s="37">
        <v>1576572</v>
      </c>
      <c r="CL163" s="37">
        <v>0</v>
      </c>
      <c r="CM163" s="37">
        <v>1664209</v>
      </c>
      <c r="CN163" s="37">
        <v>1664209</v>
      </c>
      <c r="CO163" s="37">
        <v>177647.5</v>
      </c>
      <c r="CP163" s="37">
        <v>1841856.5</v>
      </c>
      <c r="CQ163" s="45">
        <v>153766367</v>
      </c>
      <c r="CR163" s="37">
        <v>0</v>
      </c>
      <c r="CS163" s="37">
        <v>0</v>
      </c>
      <c r="CT163" s="37">
        <v>3240781</v>
      </c>
      <c r="CU163" s="37">
        <v>460</v>
      </c>
      <c r="CV163" s="37">
        <v>459</v>
      </c>
      <c r="CW163" s="37">
        <v>208.88</v>
      </c>
      <c r="CX163" s="37">
        <v>0</v>
      </c>
      <c r="CY163" s="37">
        <v>0</v>
      </c>
      <c r="CZ163" s="37">
        <v>3329614</v>
      </c>
      <c r="DA163" s="37">
        <v>0</v>
      </c>
      <c r="DB163" s="37">
        <v>33138</v>
      </c>
      <c r="DC163" s="37">
        <v>0</v>
      </c>
      <c r="DD163" s="37">
        <v>0</v>
      </c>
      <c r="DE163" s="37">
        <v>0</v>
      </c>
      <c r="DF163" s="37">
        <v>33138</v>
      </c>
      <c r="DG163" s="37">
        <v>3362752</v>
      </c>
      <c r="DH163" s="37">
        <v>7254</v>
      </c>
      <c r="DI163" s="37">
        <v>187880</v>
      </c>
      <c r="DJ163" s="37">
        <v>195134</v>
      </c>
      <c r="DK163" s="37">
        <v>3557886</v>
      </c>
      <c r="DL163" s="37">
        <v>1421522</v>
      </c>
      <c r="DM163" s="37">
        <v>0</v>
      </c>
      <c r="DN163" s="37">
        <v>2136364</v>
      </c>
      <c r="DO163" s="37">
        <v>2136363</v>
      </c>
      <c r="DP163" s="37">
        <v>170455</v>
      </c>
      <c r="DQ163" s="37">
        <v>2306818</v>
      </c>
      <c r="DR163" s="45">
        <v>165280738</v>
      </c>
      <c r="DS163" s="37">
        <v>1</v>
      </c>
      <c r="DT163" s="37">
        <v>0</v>
      </c>
      <c r="DU163" s="61">
        <v>3362752</v>
      </c>
      <c r="DV163" s="61">
        <v>459</v>
      </c>
      <c r="DW163" s="61">
        <v>457</v>
      </c>
      <c r="DX163" s="61">
        <v>212.43</v>
      </c>
      <c r="DY163" s="61">
        <v>0</v>
      </c>
      <c r="DZ163" s="61">
        <v>0</v>
      </c>
      <c r="EA163" s="61">
        <v>0</v>
      </c>
      <c r="EB163" s="61">
        <v>3445181</v>
      </c>
      <c r="EC163" s="61">
        <v>0</v>
      </c>
      <c r="ED163" s="61">
        <v>11355</v>
      </c>
      <c r="EE163" s="61">
        <v>0</v>
      </c>
      <c r="EF163" s="61">
        <v>0</v>
      </c>
      <c r="EG163" s="61">
        <v>0</v>
      </c>
      <c r="EH163" s="61">
        <v>11355</v>
      </c>
      <c r="EI163" s="61">
        <v>3456536</v>
      </c>
      <c r="EJ163" s="61">
        <v>0</v>
      </c>
      <c r="EK163" s="61">
        <v>15077</v>
      </c>
      <c r="EL163" s="61">
        <v>15077</v>
      </c>
      <c r="EM163" s="61">
        <v>3471613</v>
      </c>
      <c r="EN163" s="61">
        <v>1588732</v>
      </c>
      <c r="EO163" s="61">
        <v>0</v>
      </c>
      <c r="EP163" s="61">
        <v>1882881</v>
      </c>
      <c r="EQ163" s="61">
        <v>5035</v>
      </c>
      <c r="ER163" s="61">
        <v>1877846</v>
      </c>
      <c r="ES163" s="61">
        <v>1877842</v>
      </c>
      <c r="ET163" s="61">
        <v>173711</v>
      </c>
      <c r="EU163" s="61">
        <v>2051553</v>
      </c>
      <c r="EV163" s="61">
        <v>176671506</v>
      </c>
      <c r="EW163" s="61">
        <v>433600</v>
      </c>
      <c r="EX163" s="61">
        <v>4</v>
      </c>
      <c r="EY163" s="61">
        <v>0</v>
      </c>
    </row>
    <row r="164" spans="1:155" s="37" customFormat="1" x14ac:dyDescent="0.2">
      <c r="A164" s="105">
        <v>2632</v>
      </c>
      <c r="B164" s="49" t="s">
        <v>194</v>
      </c>
      <c r="C164" s="37">
        <v>2217837</v>
      </c>
      <c r="D164" s="37">
        <v>349</v>
      </c>
      <c r="E164" s="37">
        <v>355</v>
      </c>
      <c r="F164" s="37">
        <v>203.35</v>
      </c>
      <c r="G164" s="37">
        <v>2328153.9</v>
      </c>
      <c r="H164" s="37">
        <v>1181309</v>
      </c>
      <c r="I164" s="37">
        <v>0</v>
      </c>
      <c r="J164" s="37">
        <v>1139826</v>
      </c>
      <c r="K164" s="37">
        <v>77740</v>
      </c>
      <c r="L164" s="37">
        <f t="shared" si="2"/>
        <v>1217566</v>
      </c>
      <c r="M164" s="47">
        <v>55560269</v>
      </c>
      <c r="N164" s="41">
        <v>7018.8999999999069</v>
      </c>
      <c r="O164" s="41">
        <v>0</v>
      </c>
      <c r="P164" s="37">
        <v>2321135</v>
      </c>
      <c r="Q164" s="37">
        <v>355</v>
      </c>
      <c r="R164" s="37">
        <v>356</v>
      </c>
      <c r="S164" s="37">
        <v>194.37</v>
      </c>
      <c r="T164" s="37">
        <v>0</v>
      </c>
      <c r="U164" s="37">
        <v>2396870</v>
      </c>
      <c r="V164" s="37">
        <v>1359350</v>
      </c>
      <c r="W164" s="37">
        <v>1037520</v>
      </c>
      <c r="X164" s="37">
        <v>1016475</v>
      </c>
      <c r="Y164" s="37">
        <v>77590</v>
      </c>
      <c r="Z164" s="37">
        <v>1094065</v>
      </c>
      <c r="AA164" s="46">
        <v>58386900</v>
      </c>
      <c r="AB164" s="37">
        <v>21045</v>
      </c>
      <c r="AC164" s="37">
        <v>0</v>
      </c>
      <c r="AD164" s="37">
        <v>2375825</v>
      </c>
      <c r="AE164" s="37">
        <v>356</v>
      </c>
      <c r="AF164" s="37">
        <v>364</v>
      </c>
      <c r="AG164" s="37">
        <v>200</v>
      </c>
      <c r="AH164" s="37">
        <v>0</v>
      </c>
      <c r="AI164" s="37">
        <v>15784</v>
      </c>
      <c r="AJ164" s="37">
        <v>0</v>
      </c>
      <c r="AK164" s="37">
        <v>0</v>
      </c>
      <c r="AL164" s="37">
        <v>0</v>
      </c>
      <c r="AM164" s="37">
        <v>0</v>
      </c>
      <c r="AN164" s="37">
        <v>0</v>
      </c>
      <c r="AO164" s="37">
        <v>2517800</v>
      </c>
      <c r="AP164" s="37">
        <v>1519170</v>
      </c>
      <c r="AQ164" s="37">
        <v>0</v>
      </c>
      <c r="AR164" s="37">
        <v>998630</v>
      </c>
      <c r="AS164" s="37">
        <v>962328</v>
      </c>
      <c r="AT164" s="37">
        <v>74542</v>
      </c>
      <c r="AU164" s="37">
        <v>1036870</v>
      </c>
      <c r="AV164" s="45">
        <v>63280906</v>
      </c>
      <c r="AW164" s="37">
        <v>36302</v>
      </c>
      <c r="AX164" s="37">
        <v>0</v>
      </c>
      <c r="AY164" s="37">
        <v>2481498</v>
      </c>
      <c r="AZ164" s="37">
        <v>364</v>
      </c>
      <c r="BA164" s="37">
        <v>368</v>
      </c>
      <c r="BB164" s="37">
        <v>206</v>
      </c>
      <c r="BC164" s="37">
        <v>0</v>
      </c>
      <c r="BD164" s="37">
        <v>0</v>
      </c>
      <c r="BE164" s="37">
        <v>2584574</v>
      </c>
      <c r="BF164" s="37">
        <v>27227</v>
      </c>
      <c r="BG164" s="37">
        <v>0</v>
      </c>
      <c r="BH164" s="37">
        <v>0</v>
      </c>
      <c r="BI164" s="37">
        <v>0</v>
      </c>
      <c r="BJ164" s="37">
        <v>0</v>
      </c>
      <c r="BK164" s="37">
        <v>0</v>
      </c>
      <c r="BL164" s="37">
        <v>0</v>
      </c>
      <c r="BM164" s="37">
        <v>2611801</v>
      </c>
      <c r="BN164" s="37">
        <v>1894286</v>
      </c>
      <c r="BO164" s="37">
        <v>717515</v>
      </c>
      <c r="BP164" s="37">
        <v>717515</v>
      </c>
      <c r="BQ164" s="37">
        <v>414327</v>
      </c>
      <c r="BR164" s="37">
        <v>1131842</v>
      </c>
      <c r="BS164" s="45">
        <v>67309055</v>
      </c>
      <c r="BT164" s="37">
        <v>0</v>
      </c>
      <c r="BU164" s="37">
        <v>0</v>
      </c>
      <c r="BV164" s="37">
        <v>2611801</v>
      </c>
      <c r="BW164" s="37">
        <v>368</v>
      </c>
      <c r="BX164" s="37">
        <v>371</v>
      </c>
      <c r="BY164" s="37">
        <v>206</v>
      </c>
      <c r="BZ164" s="37">
        <v>0</v>
      </c>
      <c r="CA164" s="37">
        <v>0</v>
      </c>
      <c r="CB164" s="37">
        <v>2709521</v>
      </c>
      <c r="CC164" s="37">
        <v>0</v>
      </c>
      <c r="CD164" s="37">
        <v>0</v>
      </c>
      <c r="CE164" s="37">
        <v>0</v>
      </c>
      <c r="CF164" s="37">
        <v>0</v>
      </c>
      <c r="CG164" s="37">
        <v>96000</v>
      </c>
      <c r="CH164" s="37">
        <v>0</v>
      </c>
      <c r="CI164" s="37">
        <v>96000</v>
      </c>
      <c r="CJ164" s="37">
        <v>2805521</v>
      </c>
      <c r="CK164" s="37">
        <v>2019403</v>
      </c>
      <c r="CL164" s="37">
        <v>0</v>
      </c>
      <c r="CM164" s="37">
        <v>786118</v>
      </c>
      <c r="CN164" s="37">
        <v>763530</v>
      </c>
      <c r="CO164" s="37">
        <v>431282</v>
      </c>
      <c r="CP164" s="37">
        <v>1194812</v>
      </c>
      <c r="CQ164" s="45">
        <v>72405777</v>
      </c>
      <c r="CR164" s="37">
        <v>22588</v>
      </c>
      <c r="CS164" s="37">
        <v>0</v>
      </c>
      <c r="CT164" s="37">
        <v>2709521</v>
      </c>
      <c r="CU164" s="37">
        <v>371</v>
      </c>
      <c r="CV164" s="37">
        <v>366</v>
      </c>
      <c r="CW164" s="37">
        <v>208.88</v>
      </c>
      <c r="CX164" s="37">
        <v>0</v>
      </c>
      <c r="CY164" s="37">
        <v>0</v>
      </c>
      <c r="CZ164" s="37">
        <v>2749454</v>
      </c>
      <c r="DA164" s="37">
        <v>0</v>
      </c>
      <c r="DB164" s="37">
        <v>0</v>
      </c>
      <c r="DC164" s="37">
        <v>0</v>
      </c>
      <c r="DD164" s="37">
        <v>0</v>
      </c>
      <c r="DE164" s="37">
        <v>0</v>
      </c>
      <c r="DF164" s="37">
        <v>0</v>
      </c>
      <c r="DG164" s="37">
        <v>2749454</v>
      </c>
      <c r="DH164" s="37">
        <v>30049</v>
      </c>
      <c r="DI164" s="37">
        <v>96000</v>
      </c>
      <c r="DJ164" s="37">
        <v>126049</v>
      </c>
      <c r="DK164" s="37">
        <v>2875503</v>
      </c>
      <c r="DL164" s="37">
        <v>2141660</v>
      </c>
      <c r="DM164" s="37">
        <v>0</v>
      </c>
      <c r="DN164" s="37">
        <v>733843</v>
      </c>
      <c r="DO164" s="37">
        <v>733843</v>
      </c>
      <c r="DP164" s="37">
        <v>548134</v>
      </c>
      <c r="DQ164" s="37">
        <v>1281977</v>
      </c>
      <c r="DR164" s="45">
        <v>77337945</v>
      </c>
      <c r="DS164" s="37">
        <v>0</v>
      </c>
      <c r="DT164" s="37">
        <v>0</v>
      </c>
      <c r="DU164" s="61">
        <v>2749454</v>
      </c>
      <c r="DV164" s="61">
        <v>366</v>
      </c>
      <c r="DW164" s="61">
        <v>357</v>
      </c>
      <c r="DX164" s="61">
        <v>212.43</v>
      </c>
      <c r="DY164" s="61">
        <v>0</v>
      </c>
      <c r="DZ164" s="61">
        <v>0</v>
      </c>
      <c r="EA164" s="61">
        <v>0</v>
      </c>
      <c r="EB164" s="61">
        <v>2757682</v>
      </c>
      <c r="EC164" s="61">
        <v>0</v>
      </c>
      <c r="ED164" s="61">
        <v>0</v>
      </c>
      <c r="EE164" s="61">
        <v>0</v>
      </c>
      <c r="EF164" s="61">
        <v>0</v>
      </c>
      <c r="EG164" s="61">
        <v>0</v>
      </c>
      <c r="EH164" s="61">
        <v>0</v>
      </c>
      <c r="EI164" s="61">
        <v>2757682</v>
      </c>
      <c r="EJ164" s="61">
        <v>96000</v>
      </c>
      <c r="EK164" s="61">
        <v>54072</v>
      </c>
      <c r="EL164" s="61">
        <v>150072</v>
      </c>
      <c r="EM164" s="61">
        <v>2907754</v>
      </c>
      <c r="EN164" s="61">
        <v>2161906</v>
      </c>
      <c r="EO164" s="61">
        <v>0</v>
      </c>
      <c r="EP164" s="61">
        <v>745848</v>
      </c>
      <c r="EQ164" s="61">
        <v>1314</v>
      </c>
      <c r="ER164" s="61">
        <v>744534</v>
      </c>
      <c r="ES164" s="61">
        <v>745039</v>
      </c>
      <c r="ET164" s="61">
        <v>491424</v>
      </c>
      <c r="EU164" s="61">
        <v>1236463</v>
      </c>
      <c r="EV164" s="61">
        <v>83851622</v>
      </c>
      <c r="EW164" s="61">
        <v>89100</v>
      </c>
      <c r="EX164" s="61">
        <v>0</v>
      </c>
      <c r="EY164" s="61">
        <v>505</v>
      </c>
    </row>
    <row r="165" spans="1:155" s="37" customFormat="1" x14ac:dyDescent="0.2">
      <c r="A165" s="105">
        <v>2639</v>
      </c>
      <c r="B165" s="49" t="s">
        <v>195</v>
      </c>
      <c r="C165" s="37">
        <v>3282572</v>
      </c>
      <c r="D165" s="37">
        <v>703</v>
      </c>
      <c r="E165" s="37">
        <v>719</v>
      </c>
      <c r="F165" s="37">
        <v>190</v>
      </c>
      <c r="G165" s="37">
        <v>3493894.22</v>
      </c>
      <c r="H165" s="37">
        <v>1587579</v>
      </c>
      <c r="I165" s="37">
        <v>22053</v>
      </c>
      <c r="J165" s="37">
        <v>1932954</v>
      </c>
      <c r="K165" s="37">
        <v>295000</v>
      </c>
      <c r="L165" s="37">
        <f t="shared" si="2"/>
        <v>2227954</v>
      </c>
      <c r="M165" s="47">
        <v>130148423</v>
      </c>
      <c r="N165" s="41">
        <v>0</v>
      </c>
      <c r="O165" s="41">
        <v>4585.7799999997951</v>
      </c>
      <c r="P165" s="37">
        <v>3515947</v>
      </c>
      <c r="Q165" s="37">
        <v>719</v>
      </c>
      <c r="R165" s="37">
        <v>738</v>
      </c>
      <c r="S165" s="37">
        <v>194.37</v>
      </c>
      <c r="T165" s="37">
        <v>0</v>
      </c>
      <c r="U165" s="37">
        <v>3752302</v>
      </c>
      <c r="V165" s="37">
        <v>1870447</v>
      </c>
      <c r="W165" s="37">
        <v>1881855</v>
      </c>
      <c r="X165" s="37">
        <v>1881855</v>
      </c>
      <c r="Y165" s="37">
        <v>305000</v>
      </c>
      <c r="Z165" s="37">
        <v>2186855</v>
      </c>
      <c r="AA165" s="46">
        <v>137130109</v>
      </c>
      <c r="AB165" s="37">
        <v>0</v>
      </c>
      <c r="AC165" s="37">
        <v>0</v>
      </c>
      <c r="AD165" s="37">
        <v>3752302</v>
      </c>
      <c r="AE165" s="37">
        <v>738</v>
      </c>
      <c r="AF165" s="37">
        <v>761</v>
      </c>
      <c r="AG165" s="37">
        <v>200</v>
      </c>
      <c r="AH165" s="37">
        <v>15.58</v>
      </c>
      <c r="AI165" s="37">
        <v>0</v>
      </c>
      <c r="AJ165" s="37">
        <v>0</v>
      </c>
      <c r="AK165" s="37">
        <v>0</v>
      </c>
      <c r="AL165" s="37">
        <v>0</v>
      </c>
      <c r="AM165" s="37">
        <v>0</v>
      </c>
      <c r="AN165" s="37">
        <v>0</v>
      </c>
      <c r="AO165" s="37">
        <v>4033300</v>
      </c>
      <c r="AP165" s="37">
        <v>2197473</v>
      </c>
      <c r="AQ165" s="37">
        <v>0</v>
      </c>
      <c r="AR165" s="37">
        <v>1835827</v>
      </c>
      <c r="AS165" s="37">
        <v>1835827</v>
      </c>
      <c r="AT165" s="37">
        <v>405000</v>
      </c>
      <c r="AU165" s="37">
        <v>2240827</v>
      </c>
      <c r="AV165" s="45">
        <v>147881278</v>
      </c>
      <c r="AW165" s="37">
        <v>0</v>
      </c>
      <c r="AX165" s="37">
        <v>0</v>
      </c>
      <c r="AY165" s="37">
        <v>4033300</v>
      </c>
      <c r="AZ165" s="37">
        <v>761</v>
      </c>
      <c r="BA165" s="37">
        <v>768</v>
      </c>
      <c r="BB165" s="37">
        <v>206</v>
      </c>
      <c r="BC165" s="37">
        <v>94</v>
      </c>
      <c r="BD165" s="37">
        <v>72192</v>
      </c>
      <c r="BE165" s="37">
        <v>4300800</v>
      </c>
      <c r="BF165" s="37">
        <v>0</v>
      </c>
      <c r="BG165" s="37">
        <v>0</v>
      </c>
      <c r="BH165" s="37">
        <v>0</v>
      </c>
      <c r="BI165" s="37">
        <v>0</v>
      </c>
      <c r="BJ165" s="37">
        <v>0</v>
      </c>
      <c r="BK165" s="37">
        <v>0</v>
      </c>
      <c r="BL165" s="37">
        <v>0</v>
      </c>
      <c r="BM165" s="37">
        <v>4300800</v>
      </c>
      <c r="BN165" s="37">
        <v>2987046</v>
      </c>
      <c r="BO165" s="37">
        <v>1313754</v>
      </c>
      <c r="BP165" s="37">
        <v>1313754</v>
      </c>
      <c r="BQ165" s="37">
        <v>405000</v>
      </c>
      <c r="BR165" s="37">
        <v>1718754</v>
      </c>
      <c r="BS165" s="45">
        <v>162962572</v>
      </c>
      <c r="BT165" s="37">
        <v>0</v>
      </c>
      <c r="BU165" s="37">
        <v>0</v>
      </c>
      <c r="BV165" s="37">
        <v>4300800</v>
      </c>
      <c r="BW165" s="37">
        <v>768</v>
      </c>
      <c r="BX165" s="37">
        <v>775</v>
      </c>
      <c r="BY165" s="37">
        <v>206</v>
      </c>
      <c r="BZ165" s="37">
        <v>94</v>
      </c>
      <c r="CA165" s="37">
        <v>72850</v>
      </c>
      <c r="CB165" s="37">
        <v>4572500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4572500</v>
      </c>
      <c r="CK165" s="37">
        <v>3277323</v>
      </c>
      <c r="CL165" s="37">
        <v>0</v>
      </c>
      <c r="CM165" s="37">
        <v>1295177</v>
      </c>
      <c r="CN165" s="37">
        <v>1295177</v>
      </c>
      <c r="CO165" s="37">
        <v>230000</v>
      </c>
      <c r="CP165" s="37">
        <v>1525177</v>
      </c>
      <c r="CQ165" s="45">
        <v>175583221</v>
      </c>
      <c r="CR165" s="37">
        <v>0</v>
      </c>
      <c r="CS165" s="37">
        <v>0</v>
      </c>
      <c r="CT165" s="37">
        <v>4572500</v>
      </c>
      <c r="CU165" s="37">
        <v>775</v>
      </c>
      <c r="CV165" s="37">
        <v>782</v>
      </c>
      <c r="CW165" s="37">
        <v>208.88</v>
      </c>
      <c r="CX165" s="37">
        <v>0</v>
      </c>
      <c r="CY165" s="37">
        <v>0</v>
      </c>
      <c r="CZ165" s="37">
        <v>4777144</v>
      </c>
      <c r="DA165" s="37">
        <v>0</v>
      </c>
      <c r="DB165" s="37">
        <v>0</v>
      </c>
      <c r="DC165" s="37">
        <v>0</v>
      </c>
      <c r="DD165" s="37">
        <v>0</v>
      </c>
      <c r="DE165" s="37">
        <v>0</v>
      </c>
      <c r="DF165" s="37">
        <v>0</v>
      </c>
      <c r="DG165" s="37">
        <v>4777144</v>
      </c>
      <c r="DH165" s="37">
        <v>0</v>
      </c>
      <c r="DI165" s="37">
        <v>0</v>
      </c>
      <c r="DJ165" s="37">
        <v>0</v>
      </c>
      <c r="DK165" s="37">
        <v>4777144</v>
      </c>
      <c r="DL165" s="37">
        <v>3486380</v>
      </c>
      <c r="DM165" s="37">
        <v>0</v>
      </c>
      <c r="DN165" s="37">
        <v>1290764</v>
      </c>
      <c r="DO165" s="37">
        <v>1290764</v>
      </c>
      <c r="DP165" s="37">
        <v>220000</v>
      </c>
      <c r="DQ165" s="37">
        <v>1510764</v>
      </c>
      <c r="DR165" s="45">
        <v>191010296</v>
      </c>
      <c r="DS165" s="37">
        <v>0</v>
      </c>
      <c r="DT165" s="37">
        <v>0</v>
      </c>
      <c r="DU165" s="61">
        <v>4777144</v>
      </c>
      <c r="DV165" s="61">
        <v>782</v>
      </c>
      <c r="DW165" s="61">
        <v>802</v>
      </c>
      <c r="DX165" s="61">
        <v>212.43</v>
      </c>
      <c r="DY165" s="61">
        <v>0</v>
      </c>
      <c r="DZ165" s="61">
        <v>0</v>
      </c>
      <c r="EA165" s="61">
        <v>0</v>
      </c>
      <c r="EB165" s="61">
        <v>5069691</v>
      </c>
      <c r="EC165" s="61">
        <v>0</v>
      </c>
      <c r="ED165" s="61">
        <v>0</v>
      </c>
      <c r="EE165" s="61">
        <v>0</v>
      </c>
      <c r="EF165" s="61">
        <v>0</v>
      </c>
      <c r="EG165" s="61">
        <v>0</v>
      </c>
      <c r="EH165" s="61">
        <v>0</v>
      </c>
      <c r="EI165" s="61">
        <v>5069691</v>
      </c>
      <c r="EJ165" s="61">
        <v>0</v>
      </c>
      <c r="EK165" s="61">
        <v>0</v>
      </c>
      <c r="EL165" s="61">
        <v>0</v>
      </c>
      <c r="EM165" s="61">
        <v>5069691</v>
      </c>
      <c r="EN165" s="61">
        <v>3341427</v>
      </c>
      <c r="EO165" s="61">
        <v>0</v>
      </c>
      <c r="EP165" s="61">
        <v>1728264</v>
      </c>
      <c r="EQ165" s="61">
        <v>12649</v>
      </c>
      <c r="ER165" s="61">
        <v>1715615</v>
      </c>
      <c r="ES165" s="61">
        <v>1715615</v>
      </c>
      <c r="ET165" s="61">
        <v>220000</v>
      </c>
      <c r="EU165" s="61">
        <v>1935615</v>
      </c>
      <c r="EV165" s="61">
        <v>207420284</v>
      </c>
      <c r="EW165" s="61">
        <v>1355500</v>
      </c>
      <c r="EX165" s="61">
        <v>0</v>
      </c>
      <c r="EY165" s="61">
        <v>0</v>
      </c>
    </row>
    <row r="166" spans="1:155" s="37" customFormat="1" x14ac:dyDescent="0.2">
      <c r="A166" s="105">
        <v>2646</v>
      </c>
      <c r="B166" s="49" t="s">
        <v>196</v>
      </c>
      <c r="C166" s="37">
        <v>4831006</v>
      </c>
      <c r="D166" s="37">
        <v>814</v>
      </c>
      <c r="E166" s="37">
        <v>867</v>
      </c>
      <c r="F166" s="37">
        <v>190</v>
      </c>
      <c r="G166" s="37">
        <v>5310375</v>
      </c>
      <c r="H166" s="37">
        <v>2950856</v>
      </c>
      <c r="I166" s="37">
        <v>0</v>
      </c>
      <c r="J166" s="37">
        <v>2196044.94</v>
      </c>
      <c r="K166" s="37">
        <v>458000</v>
      </c>
      <c r="L166" s="37">
        <f t="shared" si="2"/>
        <v>2654044.94</v>
      </c>
      <c r="M166" s="47">
        <v>121937434</v>
      </c>
      <c r="N166" s="41">
        <v>163474.06000000006</v>
      </c>
      <c r="O166" s="41">
        <v>0</v>
      </c>
      <c r="P166" s="37">
        <v>5146901</v>
      </c>
      <c r="Q166" s="37">
        <v>867</v>
      </c>
      <c r="R166" s="37">
        <v>924</v>
      </c>
      <c r="S166" s="37">
        <v>194.37</v>
      </c>
      <c r="T166" s="37">
        <v>0</v>
      </c>
      <c r="U166" s="37">
        <v>5664878</v>
      </c>
      <c r="V166" s="37">
        <v>3522835</v>
      </c>
      <c r="W166" s="37">
        <v>2142043</v>
      </c>
      <c r="X166" s="37">
        <v>2142040.56</v>
      </c>
      <c r="Y166" s="37">
        <v>493677.92</v>
      </c>
      <c r="Z166" s="37">
        <v>2635718.48</v>
      </c>
      <c r="AA166" s="46">
        <v>123752775</v>
      </c>
      <c r="AB166" s="37">
        <v>2</v>
      </c>
      <c r="AC166" s="37">
        <v>0</v>
      </c>
      <c r="AD166" s="37">
        <v>5664876</v>
      </c>
      <c r="AE166" s="37">
        <v>924</v>
      </c>
      <c r="AF166" s="37">
        <v>952</v>
      </c>
      <c r="AG166" s="37">
        <v>200</v>
      </c>
      <c r="AH166" s="37">
        <v>0</v>
      </c>
      <c r="AI166" s="37">
        <v>2</v>
      </c>
      <c r="AJ166" s="37">
        <v>18500</v>
      </c>
      <c r="AK166" s="37">
        <v>0</v>
      </c>
      <c r="AL166" s="37">
        <v>0</v>
      </c>
      <c r="AM166" s="37">
        <v>0</v>
      </c>
      <c r="AN166" s="37">
        <v>18500</v>
      </c>
      <c r="AO166" s="37">
        <v>6045443</v>
      </c>
      <c r="AP166" s="37">
        <v>4063748</v>
      </c>
      <c r="AQ166" s="37">
        <v>0</v>
      </c>
      <c r="AR166" s="37">
        <v>1981695</v>
      </c>
      <c r="AS166" s="37">
        <v>1981684.17</v>
      </c>
      <c r="AT166" s="37">
        <v>475615.83</v>
      </c>
      <c r="AU166" s="37">
        <v>2457300</v>
      </c>
      <c r="AV166" s="45">
        <v>130383253</v>
      </c>
      <c r="AW166" s="37">
        <v>11</v>
      </c>
      <c r="AX166" s="37">
        <v>0</v>
      </c>
      <c r="AY166" s="37">
        <v>6045432</v>
      </c>
      <c r="AZ166" s="37">
        <v>952</v>
      </c>
      <c r="BA166" s="37">
        <v>980</v>
      </c>
      <c r="BB166" s="37">
        <v>206</v>
      </c>
      <c r="BC166" s="37">
        <v>0</v>
      </c>
      <c r="BD166" s="37">
        <v>0</v>
      </c>
      <c r="BE166" s="37">
        <v>6425115</v>
      </c>
      <c r="BF166" s="37">
        <v>8</v>
      </c>
      <c r="BG166" s="37">
        <v>0</v>
      </c>
      <c r="BH166" s="37">
        <v>0</v>
      </c>
      <c r="BI166" s="37">
        <v>0</v>
      </c>
      <c r="BJ166" s="37">
        <v>0</v>
      </c>
      <c r="BK166" s="37">
        <v>0</v>
      </c>
      <c r="BL166" s="37">
        <v>0</v>
      </c>
      <c r="BM166" s="37">
        <v>6425123</v>
      </c>
      <c r="BN166" s="37">
        <v>4911898</v>
      </c>
      <c r="BO166" s="37">
        <v>1513225</v>
      </c>
      <c r="BP166" s="37">
        <v>1513225</v>
      </c>
      <c r="BQ166" s="37">
        <v>504018.75</v>
      </c>
      <c r="BR166" s="37">
        <v>2017243.75</v>
      </c>
      <c r="BS166" s="45">
        <v>136418132</v>
      </c>
      <c r="BT166" s="37">
        <v>0</v>
      </c>
      <c r="BU166" s="37">
        <v>0</v>
      </c>
      <c r="BV166" s="37">
        <v>6425123</v>
      </c>
      <c r="BW166" s="37">
        <v>980</v>
      </c>
      <c r="BX166" s="37">
        <v>1000</v>
      </c>
      <c r="BY166" s="37">
        <v>206</v>
      </c>
      <c r="BZ166" s="37">
        <v>0</v>
      </c>
      <c r="CA166" s="37">
        <v>0</v>
      </c>
      <c r="CB166" s="37">
        <v>6762250</v>
      </c>
      <c r="CC166" s="37">
        <v>0</v>
      </c>
      <c r="CD166" s="37">
        <v>0</v>
      </c>
      <c r="CE166" s="37">
        <v>0</v>
      </c>
      <c r="CF166" s="37">
        <v>0</v>
      </c>
      <c r="CG166" s="37">
        <v>0</v>
      </c>
      <c r="CH166" s="37">
        <v>0</v>
      </c>
      <c r="CI166" s="37">
        <v>0</v>
      </c>
      <c r="CJ166" s="37">
        <v>6762250</v>
      </c>
      <c r="CK166" s="37">
        <v>5309011</v>
      </c>
      <c r="CL166" s="37">
        <v>0</v>
      </c>
      <c r="CM166" s="37">
        <v>1453239</v>
      </c>
      <c r="CN166" s="37">
        <v>1453239.37</v>
      </c>
      <c r="CO166" s="37">
        <v>635329.63</v>
      </c>
      <c r="CP166" s="37">
        <v>2088569</v>
      </c>
      <c r="CQ166" s="45">
        <v>145312087</v>
      </c>
      <c r="CR166" s="37">
        <v>0</v>
      </c>
      <c r="CS166" s="37">
        <v>0</v>
      </c>
      <c r="CT166" s="37">
        <v>6762250</v>
      </c>
      <c r="CU166" s="37">
        <v>1000</v>
      </c>
      <c r="CV166" s="37">
        <v>1010</v>
      </c>
      <c r="CW166" s="37">
        <v>208.88</v>
      </c>
      <c r="CX166" s="37">
        <v>0</v>
      </c>
      <c r="CY166" s="37">
        <v>0</v>
      </c>
      <c r="CZ166" s="37">
        <v>7040841</v>
      </c>
      <c r="DA166" s="37">
        <v>0</v>
      </c>
      <c r="DB166" s="37">
        <v>0</v>
      </c>
      <c r="DC166" s="37">
        <v>0</v>
      </c>
      <c r="DD166" s="37">
        <v>0</v>
      </c>
      <c r="DE166" s="37">
        <v>0</v>
      </c>
      <c r="DF166" s="37">
        <v>0</v>
      </c>
      <c r="DG166" s="37">
        <v>7040841</v>
      </c>
      <c r="DH166" s="37">
        <v>0</v>
      </c>
      <c r="DI166" s="37">
        <v>0</v>
      </c>
      <c r="DJ166" s="37">
        <v>0</v>
      </c>
      <c r="DK166" s="37">
        <v>7040841</v>
      </c>
      <c r="DL166" s="37">
        <v>5628702</v>
      </c>
      <c r="DM166" s="37">
        <v>0</v>
      </c>
      <c r="DN166" s="37">
        <v>1412139</v>
      </c>
      <c r="DO166" s="37">
        <v>1405168</v>
      </c>
      <c r="DP166" s="37">
        <v>642141.41</v>
      </c>
      <c r="DQ166" s="37">
        <v>2047309.4100000001</v>
      </c>
      <c r="DR166" s="45">
        <v>151323836</v>
      </c>
      <c r="DS166" s="37">
        <v>6971</v>
      </c>
      <c r="DT166" s="37">
        <v>0</v>
      </c>
      <c r="DU166" s="61">
        <v>7033870</v>
      </c>
      <c r="DV166" s="61">
        <v>1010</v>
      </c>
      <c r="DW166" s="61">
        <v>1015</v>
      </c>
      <c r="DX166" s="61">
        <v>212.43</v>
      </c>
      <c r="DY166" s="61">
        <v>0</v>
      </c>
      <c r="DZ166" s="61">
        <v>0</v>
      </c>
      <c r="EA166" s="61">
        <v>0</v>
      </c>
      <c r="EB166" s="61">
        <v>7284310</v>
      </c>
      <c r="EC166" s="61">
        <v>5228</v>
      </c>
      <c r="ED166" s="61">
        <v>15602</v>
      </c>
      <c r="EE166" s="61">
        <v>0</v>
      </c>
      <c r="EF166" s="61">
        <v>0</v>
      </c>
      <c r="EG166" s="61">
        <v>0</v>
      </c>
      <c r="EH166" s="61">
        <v>20830</v>
      </c>
      <c r="EI166" s="61">
        <v>7305140</v>
      </c>
      <c r="EJ166" s="61">
        <v>0</v>
      </c>
      <c r="EK166" s="61">
        <v>0</v>
      </c>
      <c r="EL166" s="61">
        <v>0</v>
      </c>
      <c r="EM166" s="61">
        <v>7305140</v>
      </c>
      <c r="EN166" s="61">
        <v>5828383</v>
      </c>
      <c r="EO166" s="61">
        <v>0</v>
      </c>
      <c r="EP166" s="61">
        <v>1476757</v>
      </c>
      <c r="EQ166" s="61">
        <v>746</v>
      </c>
      <c r="ER166" s="61">
        <v>1476011</v>
      </c>
      <c r="ES166" s="61">
        <v>1476011</v>
      </c>
      <c r="ET166" s="61">
        <v>730155</v>
      </c>
      <c r="EU166" s="61">
        <v>2206166</v>
      </c>
      <c r="EV166" s="61">
        <v>166463812</v>
      </c>
      <c r="EW166" s="61">
        <v>56300</v>
      </c>
      <c r="EX166" s="61">
        <v>0</v>
      </c>
      <c r="EY166" s="61">
        <v>0</v>
      </c>
    </row>
    <row r="167" spans="1:155" s="37" customFormat="1" x14ac:dyDescent="0.2">
      <c r="A167" s="105">
        <v>2660</v>
      </c>
      <c r="B167" s="49" t="s">
        <v>197</v>
      </c>
      <c r="C167" s="37">
        <v>1992437</v>
      </c>
      <c r="D167" s="37">
        <v>341</v>
      </c>
      <c r="E167" s="37">
        <v>343</v>
      </c>
      <c r="F167" s="37">
        <v>190</v>
      </c>
      <c r="G167" s="37">
        <v>2069319</v>
      </c>
      <c r="H167" s="37">
        <v>1225313</v>
      </c>
      <c r="I167" s="37">
        <v>0</v>
      </c>
      <c r="J167" s="37">
        <v>844006</v>
      </c>
      <c r="K167" s="37">
        <v>15240</v>
      </c>
      <c r="L167" s="37">
        <f t="shared" si="2"/>
        <v>859246</v>
      </c>
      <c r="M167" s="47">
        <v>41178642</v>
      </c>
      <c r="N167" s="41">
        <v>0</v>
      </c>
      <c r="O167" s="41">
        <v>0</v>
      </c>
      <c r="P167" s="37">
        <v>2069319</v>
      </c>
      <c r="Q167" s="37">
        <v>343</v>
      </c>
      <c r="R167" s="37">
        <v>349</v>
      </c>
      <c r="S167" s="37">
        <v>194.37</v>
      </c>
      <c r="T167" s="37">
        <v>0</v>
      </c>
      <c r="U167" s="37">
        <v>2173352</v>
      </c>
      <c r="V167" s="37">
        <v>1488379</v>
      </c>
      <c r="W167" s="37">
        <v>684973</v>
      </c>
      <c r="X167" s="37">
        <v>684973.13</v>
      </c>
      <c r="Y167" s="37">
        <v>130092.33</v>
      </c>
      <c r="Z167" s="37">
        <v>815065.46</v>
      </c>
      <c r="AA167" s="46">
        <v>44029176</v>
      </c>
      <c r="AB167" s="37">
        <v>0</v>
      </c>
      <c r="AC167" s="37">
        <v>0</v>
      </c>
      <c r="AD167" s="37">
        <v>2173352</v>
      </c>
      <c r="AE167" s="37">
        <v>349</v>
      </c>
      <c r="AF167" s="37">
        <v>352</v>
      </c>
      <c r="AG167" s="37">
        <v>200</v>
      </c>
      <c r="AH167" s="37">
        <v>0</v>
      </c>
      <c r="AI167" s="37">
        <v>0</v>
      </c>
      <c r="AJ167" s="37">
        <v>1363</v>
      </c>
      <c r="AK167" s="37">
        <v>0</v>
      </c>
      <c r="AL167" s="37">
        <v>0</v>
      </c>
      <c r="AM167" s="37">
        <v>0</v>
      </c>
      <c r="AN167" s="37">
        <v>1363</v>
      </c>
      <c r="AO167" s="37">
        <v>2263797</v>
      </c>
      <c r="AP167" s="37">
        <v>1560029</v>
      </c>
      <c r="AQ167" s="37">
        <v>0</v>
      </c>
      <c r="AR167" s="37">
        <v>703768</v>
      </c>
      <c r="AS167" s="37">
        <v>703768.24</v>
      </c>
      <c r="AT167" s="37">
        <v>127356</v>
      </c>
      <c r="AU167" s="37">
        <v>831124.24</v>
      </c>
      <c r="AV167" s="45">
        <v>47937342</v>
      </c>
      <c r="AW167" s="37">
        <v>0</v>
      </c>
      <c r="AX167" s="37">
        <v>0</v>
      </c>
      <c r="AY167" s="37">
        <v>2263797</v>
      </c>
      <c r="AZ167" s="37">
        <v>352</v>
      </c>
      <c r="BA167" s="37">
        <v>355</v>
      </c>
      <c r="BB167" s="37">
        <v>206</v>
      </c>
      <c r="BC167" s="37">
        <v>0</v>
      </c>
      <c r="BD167" s="37">
        <v>0</v>
      </c>
      <c r="BE167" s="37">
        <v>2356220</v>
      </c>
      <c r="BF167" s="37">
        <v>0</v>
      </c>
      <c r="BG167" s="37">
        <v>0</v>
      </c>
      <c r="BH167" s="37">
        <v>0</v>
      </c>
      <c r="BI167" s="37">
        <v>160000</v>
      </c>
      <c r="BJ167" s="37">
        <v>0</v>
      </c>
      <c r="BK167" s="37">
        <v>0</v>
      </c>
      <c r="BL167" s="37">
        <v>160000</v>
      </c>
      <c r="BM167" s="37">
        <v>2516220</v>
      </c>
      <c r="BN167" s="37">
        <v>1830756</v>
      </c>
      <c r="BO167" s="37">
        <v>685464</v>
      </c>
      <c r="BP167" s="37">
        <v>685464</v>
      </c>
      <c r="BQ167" s="37">
        <v>246399</v>
      </c>
      <c r="BR167" s="37">
        <v>931863</v>
      </c>
      <c r="BS167" s="45">
        <v>51117940</v>
      </c>
      <c r="BT167" s="37">
        <v>0</v>
      </c>
      <c r="BU167" s="37">
        <v>0</v>
      </c>
      <c r="BV167" s="37">
        <v>2516220</v>
      </c>
      <c r="BW167" s="37">
        <v>355</v>
      </c>
      <c r="BX167" s="37">
        <v>356</v>
      </c>
      <c r="BY167" s="37">
        <v>206</v>
      </c>
      <c r="BZ167" s="37">
        <v>0</v>
      </c>
      <c r="CA167" s="37">
        <v>0</v>
      </c>
      <c r="CB167" s="37">
        <v>2596643</v>
      </c>
      <c r="CC167" s="37">
        <v>0</v>
      </c>
      <c r="CD167" s="37">
        <v>0</v>
      </c>
      <c r="CE167" s="37">
        <v>0</v>
      </c>
      <c r="CF167" s="37">
        <v>0</v>
      </c>
      <c r="CG167" s="37">
        <v>0</v>
      </c>
      <c r="CH167" s="37">
        <v>0</v>
      </c>
      <c r="CI167" s="37">
        <v>0</v>
      </c>
      <c r="CJ167" s="37">
        <v>2596643</v>
      </c>
      <c r="CK167" s="37">
        <v>1955508</v>
      </c>
      <c r="CL167" s="37">
        <v>0</v>
      </c>
      <c r="CM167" s="37">
        <v>641135</v>
      </c>
      <c r="CN167" s="37">
        <v>641283</v>
      </c>
      <c r="CO167" s="37">
        <v>240540</v>
      </c>
      <c r="CP167" s="37">
        <v>881823</v>
      </c>
      <c r="CQ167" s="45">
        <v>54674883</v>
      </c>
      <c r="CR167" s="37">
        <v>0</v>
      </c>
      <c r="CS167" s="37">
        <v>148</v>
      </c>
      <c r="CT167" s="37">
        <v>2596643</v>
      </c>
      <c r="CU167" s="37">
        <v>356</v>
      </c>
      <c r="CV167" s="37">
        <v>360</v>
      </c>
      <c r="CW167" s="37">
        <v>208.88</v>
      </c>
      <c r="CX167" s="37">
        <v>0</v>
      </c>
      <c r="CY167" s="37">
        <v>0</v>
      </c>
      <c r="CZ167" s="37">
        <v>2701015</v>
      </c>
      <c r="DA167" s="37">
        <v>0</v>
      </c>
      <c r="DB167" s="37">
        <v>0</v>
      </c>
      <c r="DC167" s="37">
        <v>0</v>
      </c>
      <c r="DD167" s="37">
        <v>0</v>
      </c>
      <c r="DE167" s="37">
        <v>0</v>
      </c>
      <c r="DF167" s="37">
        <v>0</v>
      </c>
      <c r="DG167" s="37">
        <v>2701015</v>
      </c>
      <c r="DH167" s="37">
        <v>0</v>
      </c>
      <c r="DI167" s="37">
        <v>0</v>
      </c>
      <c r="DJ167" s="37">
        <v>0</v>
      </c>
      <c r="DK167" s="37">
        <v>2701015</v>
      </c>
      <c r="DL167" s="37">
        <v>2034808</v>
      </c>
      <c r="DM167" s="37">
        <v>0</v>
      </c>
      <c r="DN167" s="37">
        <v>666207</v>
      </c>
      <c r="DO167" s="37">
        <v>666206.5</v>
      </c>
      <c r="DP167" s="37">
        <v>236640.24</v>
      </c>
      <c r="DQ167" s="37">
        <v>902846.74</v>
      </c>
      <c r="DR167" s="45">
        <v>58432553</v>
      </c>
      <c r="DS167" s="37">
        <v>1</v>
      </c>
      <c r="DT167" s="37">
        <v>0</v>
      </c>
      <c r="DU167" s="61">
        <v>2701015</v>
      </c>
      <c r="DV167" s="61">
        <v>360</v>
      </c>
      <c r="DW167" s="61">
        <v>351</v>
      </c>
      <c r="DX167" s="61">
        <v>212.43</v>
      </c>
      <c r="DY167" s="61">
        <v>0</v>
      </c>
      <c r="DZ167" s="61">
        <v>0</v>
      </c>
      <c r="EA167" s="61">
        <v>0</v>
      </c>
      <c r="EB167" s="61">
        <v>2708053</v>
      </c>
      <c r="EC167" s="61">
        <v>1</v>
      </c>
      <c r="ED167" s="61">
        <v>0</v>
      </c>
      <c r="EE167" s="61">
        <v>0</v>
      </c>
      <c r="EF167" s="61">
        <v>0</v>
      </c>
      <c r="EG167" s="61">
        <v>0</v>
      </c>
      <c r="EH167" s="61">
        <v>1</v>
      </c>
      <c r="EI167" s="61">
        <v>2708054</v>
      </c>
      <c r="EJ167" s="61">
        <v>0</v>
      </c>
      <c r="EK167" s="61">
        <v>54007</v>
      </c>
      <c r="EL167" s="61">
        <v>54007</v>
      </c>
      <c r="EM167" s="61">
        <v>2762061</v>
      </c>
      <c r="EN167" s="61">
        <v>2089767</v>
      </c>
      <c r="EO167" s="61">
        <v>0</v>
      </c>
      <c r="EP167" s="61">
        <v>672294</v>
      </c>
      <c r="EQ167" s="61">
        <v>0</v>
      </c>
      <c r="ER167" s="61">
        <v>672294</v>
      </c>
      <c r="ES167" s="61">
        <v>679627</v>
      </c>
      <c r="ET167" s="61">
        <v>236640</v>
      </c>
      <c r="EU167" s="61">
        <v>916267</v>
      </c>
      <c r="EV167" s="61">
        <v>66694940</v>
      </c>
      <c r="EW167" s="61">
        <v>0</v>
      </c>
      <c r="EX167" s="61">
        <v>0</v>
      </c>
      <c r="EY167" s="61">
        <v>7333</v>
      </c>
    </row>
    <row r="168" spans="1:155" s="37" customFormat="1" x14ac:dyDescent="0.2">
      <c r="A168" s="105">
        <v>2695</v>
      </c>
      <c r="B168" s="49" t="s">
        <v>198</v>
      </c>
      <c r="C168" s="37">
        <v>51309496</v>
      </c>
      <c r="D168" s="37">
        <v>9172</v>
      </c>
      <c r="E168" s="37">
        <v>9375</v>
      </c>
      <c r="F168" s="37">
        <v>190</v>
      </c>
      <c r="G168" s="37">
        <v>54226312.5</v>
      </c>
      <c r="H168" s="37">
        <v>22527417</v>
      </c>
      <c r="I168" s="37">
        <v>0</v>
      </c>
      <c r="J168" s="37">
        <v>31572583</v>
      </c>
      <c r="K168" s="37">
        <v>2000000</v>
      </c>
      <c r="L168" s="37">
        <f t="shared" si="2"/>
        <v>33572583</v>
      </c>
      <c r="M168" s="47">
        <v>1821853044</v>
      </c>
      <c r="N168" s="41">
        <v>126312.5</v>
      </c>
      <c r="O168" s="41">
        <v>0</v>
      </c>
      <c r="P168" s="37">
        <v>54100000</v>
      </c>
      <c r="Q168" s="37">
        <v>9375</v>
      </c>
      <c r="R168" s="37">
        <v>9552</v>
      </c>
      <c r="S168" s="37">
        <v>194.37</v>
      </c>
      <c r="T168" s="37">
        <v>43123</v>
      </c>
      <c r="U168" s="37">
        <v>57021185</v>
      </c>
      <c r="V168" s="37">
        <v>26456908</v>
      </c>
      <c r="W168" s="37">
        <v>30564277</v>
      </c>
      <c r="X168" s="37">
        <v>30558312</v>
      </c>
      <c r="Y168" s="37">
        <v>1981266</v>
      </c>
      <c r="Z168" s="37">
        <v>32539578</v>
      </c>
      <c r="AA168" s="46">
        <v>2006994642</v>
      </c>
      <c r="AB168" s="37">
        <v>5965</v>
      </c>
      <c r="AC168" s="37">
        <v>0</v>
      </c>
      <c r="AD168" s="37">
        <v>57015220</v>
      </c>
      <c r="AE168" s="37">
        <v>9552</v>
      </c>
      <c r="AF168" s="37">
        <v>9757</v>
      </c>
      <c r="AG168" s="37">
        <v>200</v>
      </c>
      <c r="AH168" s="37">
        <v>0</v>
      </c>
      <c r="AI168" s="37">
        <v>4474</v>
      </c>
      <c r="AJ168" s="37">
        <v>17274</v>
      </c>
      <c r="AK168" s="37">
        <v>0</v>
      </c>
      <c r="AL168" s="37">
        <v>0</v>
      </c>
      <c r="AM168" s="37">
        <v>0</v>
      </c>
      <c r="AN168" s="37">
        <v>17274</v>
      </c>
      <c r="AO168" s="37">
        <v>60211998</v>
      </c>
      <c r="AP168" s="37">
        <v>28666057</v>
      </c>
      <c r="AQ168" s="37">
        <v>0</v>
      </c>
      <c r="AR168" s="37">
        <v>31545941</v>
      </c>
      <c r="AS168" s="37">
        <v>31529129</v>
      </c>
      <c r="AT168" s="37">
        <v>2326803</v>
      </c>
      <c r="AU168" s="37">
        <v>33855932</v>
      </c>
      <c r="AV168" s="45">
        <v>2233423094</v>
      </c>
      <c r="AW168" s="37">
        <v>16812</v>
      </c>
      <c r="AX168" s="37">
        <v>0</v>
      </c>
      <c r="AY168" s="37">
        <v>60195186</v>
      </c>
      <c r="AZ168" s="37">
        <v>9757</v>
      </c>
      <c r="BA168" s="37">
        <v>9896</v>
      </c>
      <c r="BB168" s="37">
        <v>206</v>
      </c>
      <c r="BC168" s="37">
        <v>0</v>
      </c>
      <c r="BD168" s="37">
        <v>0</v>
      </c>
      <c r="BE168" s="37">
        <v>63091354</v>
      </c>
      <c r="BF168" s="37">
        <v>12609</v>
      </c>
      <c r="BG168" s="37">
        <v>7451</v>
      </c>
      <c r="BH168" s="37">
        <v>0</v>
      </c>
      <c r="BI168" s="37">
        <v>0</v>
      </c>
      <c r="BJ168" s="37">
        <v>0</v>
      </c>
      <c r="BK168" s="37">
        <v>0</v>
      </c>
      <c r="BL168" s="37">
        <v>7451</v>
      </c>
      <c r="BM168" s="37">
        <v>63111414</v>
      </c>
      <c r="BN168" s="37">
        <v>40416729</v>
      </c>
      <c r="BO168" s="37">
        <v>22694685</v>
      </c>
      <c r="BP168" s="37">
        <v>22720187</v>
      </c>
      <c r="BQ168" s="37">
        <v>2982640</v>
      </c>
      <c r="BR168" s="37">
        <v>25702827</v>
      </c>
      <c r="BS168" s="45">
        <v>2470296151</v>
      </c>
      <c r="BT168" s="37">
        <v>0</v>
      </c>
      <c r="BU168" s="37">
        <v>25502</v>
      </c>
      <c r="BV168" s="37">
        <v>63111414</v>
      </c>
      <c r="BW168" s="37">
        <v>9896</v>
      </c>
      <c r="BX168" s="37">
        <v>9978</v>
      </c>
      <c r="BY168" s="37">
        <v>206</v>
      </c>
      <c r="BZ168" s="37">
        <v>0</v>
      </c>
      <c r="CA168" s="37">
        <v>0</v>
      </c>
      <c r="CB168" s="37">
        <v>65689864</v>
      </c>
      <c r="CC168" s="37">
        <v>0</v>
      </c>
      <c r="CD168" s="37">
        <v>-25958</v>
      </c>
      <c r="CE168" s="37">
        <v>0</v>
      </c>
      <c r="CF168" s="37">
        <v>0</v>
      </c>
      <c r="CG168" s="37">
        <v>0</v>
      </c>
      <c r="CH168" s="37">
        <v>0</v>
      </c>
      <c r="CI168" s="37">
        <v>-25958</v>
      </c>
      <c r="CJ168" s="37">
        <v>65663906</v>
      </c>
      <c r="CK168" s="37">
        <v>41644630</v>
      </c>
      <c r="CL168" s="37">
        <v>0</v>
      </c>
      <c r="CM168" s="37">
        <v>24019276</v>
      </c>
      <c r="CN168" s="37">
        <v>24019276</v>
      </c>
      <c r="CO168" s="37">
        <v>4570180</v>
      </c>
      <c r="CP168" s="37">
        <v>28589456</v>
      </c>
      <c r="CQ168" s="45">
        <v>2642031358</v>
      </c>
      <c r="CR168" s="37">
        <v>0</v>
      </c>
      <c r="CS168" s="37">
        <v>0</v>
      </c>
      <c r="CT168" s="37">
        <v>65663906</v>
      </c>
      <c r="CU168" s="37">
        <v>9978</v>
      </c>
      <c r="CV168" s="37">
        <v>10052</v>
      </c>
      <c r="CW168" s="37">
        <v>208.88</v>
      </c>
      <c r="CX168" s="37">
        <v>0</v>
      </c>
      <c r="CY168" s="37">
        <v>0</v>
      </c>
      <c r="CZ168" s="37">
        <v>68250567</v>
      </c>
      <c r="DA168" s="37">
        <v>0</v>
      </c>
      <c r="DB168" s="37">
        <v>41882</v>
      </c>
      <c r="DC168" s="37">
        <v>0</v>
      </c>
      <c r="DD168" s="37">
        <v>0</v>
      </c>
      <c r="DE168" s="37">
        <v>0</v>
      </c>
      <c r="DF168" s="37">
        <v>41882</v>
      </c>
      <c r="DG168" s="37">
        <v>68292449</v>
      </c>
      <c r="DH168" s="37">
        <v>0</v>
      </c>
      <c r="DI168" s="37">
        <v>0</v>
      </c>
      <c r="DJ168" s="37">
        <v>0</v>
      </c>
      <c r="DK168" s="37">
        <v>68292449</v>
      </c>
      <c r="DL168" s="37">
        <v>43059288</v>
      </c>
      <c r="DM168" s="37">
        <v>0</v>
      </c>
      <c r="DN168" s="37">
        <v>25233161</v>
      </c>
      <c r="DO168" s="37">
        <v>25233161</v>
      </c>
      <c r="DP168" s="37">
        <v>5649897</v>
      </c>
      <c r="DQ168" s="37">
        <v>30883058</v>
      </c>
      <c r="DR168" s="45">
        <v>2735461654</v>
      </c>
      <c r="DS168" s="37">
        <v>0</v>
      </c>
      <c r="DT168" s="37">
        <v>0</v>
      </c>
      <c r="DU168" s="61">
        <v>68292449</v>
      </c>
      <c r="DV168" s="61">
        <v>10052</v>
      </c>
      <c r="DW168" s="61">
        <v>10162</v>
      </c>
      <c r="DX168" s="61">
        <v>212.43</v>
      </c>
      <c r="DY168" s="61">
        <v>0</v>
      </c>
      <c r="DZ168" s="61">
        <v>0</v>
      </c>
      <c r="EA168" s="61">
        <v>0</v>
      </c>
      <c r="EB168" s="61">
        <v>71198529</v>
      </c>
      <c r="EC168" s="61">
        <v>0</v>
      </c>
      <c r="ED168" s="61">
        <v>39242</v>
      </c>
      <c r="EE168" s="61">
        <v>0</v>
      </c>
      <c r="EF168" s="61">
        <v>0</v>
      </c>
      <c r="EG168" s="61">
        <v>0</v>
      </c>
      <c r="EH168" s="61">
        <v>39242</v>
      </c>
      <c r="EI168" s="61">
        <v>71237771</v>
      </c>
      <c r="EJ168" s="61">
        <v>0</v>
      </c>
      <c r="EK168" s="61">
        <v>0</v>
      </c>
      <c r="EL168" s="61">
        <v>0</v>
      </c>
      <c r="EM168" s="61">
        <v>71237771</v>
      </c>
      <c r="EN168" s="61">
        <v>46196976</v>
      </c>
      <c r="EO168" s="61">
        <v>0</v>
      </c>
      <c r="EP168" s="61">
        <v>25040795</v>
      </c>
      <c r="EQ168" s="61">
        <v>217690</v>
      </c>
      <c r="ER168" s="61">
        <v>24823105</v>
      </c>
      <c r="ES168" s="61">
        <v>24837117</v>
      </c>
      <c r="ET168" s="61">
        <v>5672374</v>
      </c>
      <c r="EU168" s="61">
        <v>30509491</v>
      </c>
      <c r="EV168" s="61">
        <v>2822651865</v>
      </c>
      <c r="EW168" s="61">
        <v>20140100</v>
      </c>
      <c r="EX168" s="61">
        <v>0</v>
      </c>
      <c r="EY168" s="61">
        <v>14012</v>
      </c>
    </row>
    <row r="169" spans="1:155" s="37" customFormat="1" x14ac:dyDescent="0.2">
      <c r="A169" s="105">
        <v>2702</v>
      </c>
      <c r="B169" s="49" t="s">
        <v>199</v>
      </c>
      <c r="C169" s="37">
        <v>9882302.6600000001</v>
      </c>
      <c r="D169" s="37">
        <v>1644</v>
      </c>
      <c r="E169" s="37">
        <v>1650</v>
      </c>
      <c r="F169" s="37">
        <v>192.36</v>
      </c>
      <c r="G169" s="37">
        <v>10235758.5</v>
      </c>
      <c r="H169" s="37">
        <v>4614826</v>
      </c>
      <c r="I169" s="37">
        <v>0</v>
      </c>
      <c r="J169" s="37">
        <v>5615832</v>
      </c>
      <c r="K169" s="37">
        <v>0</v>
      </c>
      <c r="L169" s="37">
        <f t="shared" si="2"/>
        <v>5615832</v>
      </c>
      <c r="M169" s="47">
        <v>304603679</v>
      </c>
      <c r="N169" s="41">
        <v>5100.5</v>
      </c>
      <c r="O169" s="41">
        <v>0</v>
      </c>
      <c r="P169" s="37">
        <v>10230658</v>
      </c>
      <c r="Q169" s="37">
        <v>1650</v>
      </c>
      <c r="R169" s="37">
        <v>1681</v>
      </c>
      <c r="S169" s="37">
        <v>194.37</v>
      </c>
      <c r="T169" s="37">
        <v>0</v>
      </c>
      <c r="U169" s="37">
        <v>10749608</v>
      </c>
      <c r="V169" s="37">
        <v>5166915</v>
      </c>
      <c r="W169" s="37">
        <v>5582693</v>
      </c>
      <c r="X169" s="37">
        <v>5582693</v>
      </c>
      <c r="Y169" s="37">
        <v>12832</v>
      </c>
      <c r="Z169" s="37">
        <v>5595525</v>
      </c>
      <c r="AA169" s="46">
        <v>336687466</v>
      </c>
      <c r="AB169" s="37">
        <v>0</v>
      </c>
      <c r="AC169" s="37">
        <v>0</v>
      </c>
      <c r="AD169" s="37">
        <v>10749608</v>
      </c>
      <c r="AE169" s="37">
        <v>1681</v>
      </c>
      <c r="AF169" s="37">
        <v>1722</v>
      </c>
      <c r="AG169" s="37">
        <v>200</v>
      </c>
      <c r="AH169" s="37">
        <v>0</v>
      </c>
      <c r="AI169" s="37">
        <v>0</v>
      </c>
      <c r="AJ169" s="37">
        <v>0</v>
      </c>
      <c r="AK169" s="37">
        <v>0</v>
      </c>
      <c r="AL169" s="37">
        <v>0</v>
      </c>
      <c r="AM169" s="37">
        <v>0</v>
      </c>
      <c r="AN169" s="37">
        <v>0</v>
      </c>
      <c r="AO169" s="37">
        <v>11356194</v>
      </c>
      <c r="AP169" s="37">
        <v>5802836</v>
      </c>
      <c r="AQ169" s="37">
        <v>0</v>
      </c>
      <c r="AR169" s="37">
        <v>5553358</v>
      </c>
      <c r="AS169" s="37">
        <v>5553358</v>
      </c>
      <c r="AT169" s="37">
        <v>12832</v>
      </c>
      <c r="AU169" s="37">
        <v>5566190</v>
      </c>
      <c r="AV169" s="45">
        <v>381567869</v>
      </c>
      <c r="AW169" s="37">
        <v>0</v>
      </c>
      <c r="AX169" s="37">
        <v>0</v>
      </c>
      <c r="AY169" s="37">
        <v>11356194</v>
      </c>
      <c r="AZ169" s="37">
        <v>1722</v>
      </c>
      <c r="BA169" s="37">
        <v>1746</v>
      </c>
      <c r="BB169" s="37">
        <v>206</v>
      </c>
      <c r="BC169" s="37">
        <v>0</v>
      </c>
      <c r="BD169" s="37">
        <v>0</v>
      </c>
      <c r="BE169" s="37">
        <v>11874144</v>
      </c>
      <c r="BF169" s="37">
        <v>0</v>
      </c>
      <c r="BG169" s="37">
        <v>0</v>
      </c>
      <c r="BH169" s="37">
        <v>0</v>
      </c>
      <c r="BI169" s="37">
        <v>0</v>
      </c>
      <c r="BJ169" s="37">
        <v>0</v>
      </c>
      <c r="BK169" s="37">
        <v>0</v>
      </c>
      <c r="BL169" s="37">
        <v>0</v>
      </c>
      <c r="BM169" s="37">
        <v>11874144</v>
      </c>
      <c r="BN169" s="37">
        <v>7477529</v>
      </c>
      <c r="BO169" s="37">
        <v>4396615</v>
      </c>
      <c r="BP169" s="37">
        <v>4396615</v>
      </c>
      <c r="BQ169" s="37">
        <v>12832</v>
      </c>
      <c r="BR169" s="37">
        <v>4409447</v>
      </c>
      <c r="BS169" s="45">
        <v>420024646</v>
      </c>
      <c r="BT169" s="37">
        <v>0</v>
      </c>
      <c r="BU169" s="37">
        <v>0</v>
      </c>
      <c r="BV169" s="37">
        <v>11874144</v>
      </c>
      <c r="BW169" s="37">
        <v>1746</v>
      </c>
      <c r="BX169" s="37">
        <v>1749</v>
      </c>
      <c r="BY169" s="37">
        <v>206</v>
      </c>
      <c r="BZ169" s="37">
        <v>0</v>
      </c>
      <c r="CA169" s="37">
        <v>0</v>
      </c>
      <c r="CB169" s="37">
        <v>12254841</v>
      </c>
      <c r="CC169" s="37">
        <v>0</v>
      </c>
      <c r="CD169" s="37">
        <v>0</v>
      </c>
      <c r="CE169" s="37">
        <v>0</v>
      </c>
      <c r="CF169" s="37">
        <v>0</v>
      </c>
      <c r="CG169" s="37">
        <v>0</v>
      </c>
      <c r="CH169" s="37">
        <v>0</v>
      </c>
      <c r="CI169" s="37">
        <v>0</v>
      </c>
      <c r="CJ169" s="37">
        <v>12254841</v>
      </c>
      <c r="CK169" s="37">
        <v>7661403</v>
      </c>
      <c r="CL169" s="37">
        <v>0</v>
      </c>
      <c r="CM169" s="37">
        <v>4593438</v>
      </c>
      <c r="CN169" s="37">
        <v>4593438</v>
      </c>
      <c r="CO169" s="37">
        <v>438653</v>
      </c>
      <c r="CP169" s="37">
        <v>5032091</v>
      </c>
      <c r="CQ169" s="45">
        <v>502931434</v>
      </c>
      <c r="CR169" s="37">
        <v>0</v>
      </c>
      <c r="CS169" s="37">
        <v>0</v>
      </c>
      <c r="CT169" s="37">
        <v>12254841</v>
      </c>
      <c r="CU169" s="37">
        <v>1749</v>
      </c>
      <c r="CV169" s="37">
        <v>1743</v>
      </c>
      <c r="CW169" s="37">
        <v>208.88</v>
      </c>
      <c r="CX169" s="37">
        <v>0</v>
      </c>
      <c r="CY169" s="37">
        <v>0</v>
      </c>
      <c r="CZ169" s="37">
        <v>12576878</v>
      </c>
      <c r="DA169" s="37">
        <v>0</v>
      </c>
      <c r="DB169" s="37">
        <v>0</v>
      </c>
      <c r="DC169" s="37">
        <v>0</v>
      </c>
      <c r="DD169" s="37">
        <v>0</v>
      </c>
      <c r="DE169" s="37">
        <v>0</v>
      </c>
      <c r="DF169" s="37">
        <v>0</v>
      </c>
      <c r="DG169" s="37">
        <v>12576878</v>
      </c>
      <c r="DH169" s="37">
        <v>36078</v>
      </c>
      <c r="DI169" s="37">
        <v>0</v>
      </c>
      <c r="DJ169" s="37">
        <v>36078</v>
      </c>
      <c r="DK169" s="37">
        <v>12612956</v>
      </c>
      <c r="DL169" s="37">
        <v>7474240</v>
      </c>
      <c r="DM169" s="37">
        <v>0</v>
      </c>
      <c r="DN169" s="37">
        <v>5138716</v>
      </c>
      <c r="DO169" s="37">
        <v>5138716</v>
      </c>
      <c r="DP169" s="37">
        <v>1316883</v>
      </c>
      <c r="DQ169" s="37">
        <v>6455599</v>
      </c>
      <c r="DR169" s="45">
        <v>541738777</v>
      </c>
      <c r="DS169" s="37">
        <v>0</v>
      </c>
      <c r="DT169" s="37">
        <v>0</v>
      </c>
      <c r="DU169" s="61">
        <v>12576878</v>
      </c>
      <c r="DV169" s="61">
        <v>1743</v>
      </c>
      <c r="DW169" s="61">
        <v>1745</v>
      </c>
      <c r="DX169" s="61">
        <v>212.43</v>
      </c>
      <c r="DY169" s="61">
        <v>0</v>
      </c>
      <c r="DZ169" s="61">
        <v>0</v>
      </c>
      <c r="EA169" s="61">
        <v>0</v>
      </c>
      <c r="EB169" s="61">
        <v>12962000</v>
      </c>
      <c r="EC169" s="61">
        <v>0</v>
      </c>
      <c r="ED169" s="61">
        <v>0</v>
      </c>
      <c r="EE169" s="61">
        <v>0</v>
      </c>
      <c r="EF169" s="61">
        <v>0</v>
      </c>
      <c r="EG169" s="61">
        <v>0</v>
      </c>
      <c r="EH169" s="61">
        <v>0</v>
      </c>
      <c r="EI169" s="61">
        <v>12962000</v>
      </c>
      <c r="EJ169" s="61">
        <v>0</v>
      </c>
      <c r="EK169" s="61">
        <v>0</v>
      </c>
      <c r="EL169" s="61">
        <v>0</v>
      </c>
      <c r="EM169" s="61">
        <v>12962000</v>
      </c>
      <c r="EN169" s="61">
        <v>7406450</v>
      </c>
      <c r="EO169" s="61">
        <v>0</v>
      </c>
      <c r="EP169" s="61">
        <v>5555550</v>
      </c>
      <c r="EQ169" s="61">
        <v>22713</v>
      </c>
      <c r="ER169" s="61">
        <v>5532837</v>
      </c>
      <c r="ES169" s="61">
        <v>5532837</v>
      </c>
      <c r="ET169" s="61">
        <v>1256748</v>
      </c>
      <c r="EU169" s="61">
        <v>6789585</v>
      </c>
      <c r="EV169" s="61">
        <v>582253204</v>
      </c>
      <c r="EW169" s="61">
        <v>1947800</v>
      </c>
      <c r="EX169" s="61">
        <v>0</v>
      </c>
      <c r="EY169" s="61">
        <v>0</v>
      </c>
    </row>
    <row r="170" spans="1:155" s="37" customFormat="1" x14ac:dyDescent="0.2">
      <c r="A170" s="105">
        <v>2730</v>
      </c>
      <c r="B170" s="49" t="s">
        <v>200</v>
      </c>
      <c r="C170" s="37">
        <v>3473449</v>
      </c>
      <c r="D170" s="37">
        <v>520</v>
      </c>
      <c r="E170" s="37">
        <v>518</v>
      </c>
      <c r="F170" s="37">
        <v>214</v>
      </c>
      <c r="G170" s="37">
        <v>3571092</v>
      </c>
      <c r="H170" s="37">
        <v>1799386</v>
      </c>
      <c r="I170" s="37">
        <v>0</v>
      </c>
      <c r="J170" s="37">
        <v>1771504</v>
      </c>
      <c r="K170" s="37">
        <v>110999</v>
      </c>
      <c r="L170" s="37">
        <f t="shared" si="2"/>
        <v>1882503</v>
      </c>
      <c r="M170" s="47">
        <v>85148952</v>
      </c>
      <c r="N170" s="41">
        <v>202</v>
      </c>
      <c r="O170" s="41">
        <v>0</v>
      </c>
      <c r="P170" s="37">
        <v>3570890</v>
      </c>
      <c r="Q170" s="37">
        <v>518</v>
      </c>
      <c r="R170" s="37">
        <v>523</v>
      </c>
      <c r="S170" s="37">
        <v>194.37</v>
      </c>
      <c r="T170" s="37">
        <v>0</v>
      </c>
      <c r="U170" s="37">
        <v>3707014</v>
      </c>
      <c r="V170" s="37">
        <v>1857526</v>
      </c>
      <c r="W170" s="37">
        <v>1849488</v>
      </c>
      <c r="X170" s="37">
        <v>1849488</v>
      </c>
      <c r="Y170" s="37">
        <v>134486.48000000001</v>
      </c>
      <c r="Z170" s="37">
        <v>1983974.48</v>
      </c>
      <c r="AA170" s="46">
        <v>93400688</v>
      </c>
      <c r="AB170" s="37">
        <v>0</v>
      </c>
      <c r="AC170" s="37">
        <v>0</v>
      </c>
      <c r="AD170" s="37">
        <v>3707014</v>
      </c>
      <c r="AE170" s="37">
        <v>523</v>
      </c>
      <c r="AF170" s="37">
        <v>530</v>
      </c>
      <c r="AG170" s="37">
        <v>200</v>
      </c>
      <c r="AH170" s="37">
        <v>0</v>
      </c>
      <c r="AI170" s="37">
        <v>0</v>
      </c>
      <c r="AJ170" s="37">
        <v>0</v>
      </c>
      <c r="AK170" s="37">
        <v>0</v>
      </c>
      <c r="AL170" s="37">
        <v>0</v>
      </c>
      <c r="AM170" s="37">
        <v>0</v>
      </c>
      <c r="AN170" s="37">
        <v>0</v>
      </c>
      <c r="AO170" s="37">
        <v>3862629</v>
      </c>
      <c r="AP170" s="37">
        <v>1983059</v>
      </c>
      <c r="AQ170" s="37">
        <v>0</v>
      </c>
      <c r="AR170" s="37">
        <v>1879570</v>
      </c>
      <c r="AS170" s="37">
        <v>1886762.5</v>
      </c>
      <c r="AT170" s="37">
        <v>134457.65</v>
      </c>
      <c r="AU170" s="37">
        <v>2021220.15</v>
      </c>
      <c r="AV170" s="45">
        <v>111402608</v>
      </c>
      <c r="AW170" s="37">
        <v>0</v>
      </c>
      <c r="AX170" s="37">
        <v>7193</v>
      </c>
      <c r="AY170" s="37">
        <v>3862629</v>
      </c>
      <c r="AZ170" s="37">
        <v>530</v>
      </c>
      <c r="BA170" s="37">
        <v>540</v>
      </c>
      <c r="BB170" s="37">
        <v>206</v>
      </c>
      <c r="BC170" s="37">
        <v>0</v>
      </c>
      <c r="BD170" s="37">
        <v>0</v>
      </c>
      <c r="BE170" s="37">
        <v>4046749</v>
      </c>
      <c r="BF170" s="37">
        <v>0</v>
      </c>
      <c r="BG170" s="37">
        <v>-7645</v>
      </c>
      <c r="BH170" s="37">
        <v>0</v>
      </c>
      <c r="BI170" s="37">
        <v>0</v>
      </c>
      <c r="BJ170" s="37">
        <v>0</v>
      </c>
      <c r="BK170" s="37">
        <v>0</v>
      </c>
      <c r="BL170" s="37">
        <v>-7645</v>
      </c>
      <c r="BM170" s="37">
        <v>4039104</v>
      </c>
      <c r="BN170" s="37">
        <v>2466062</v>
      </c>
      <c r="BO170" s="37">
        <v>1573042</v>
      </c>
      <c r="BP170" s="37">
        <v>1573042</v>
      </c>
      <c r="BQ170" s="37">
        <v>133340</v>
      </c>
      <c r="BR170" s="37">
        <v>1706382</v>
      </c>
      <c r="BS170" s="45">
        <v>133148948</v>
      </c>
      <c r="BT170" s="37">
        <v>0</v>
      </c>
      <c r="BU170" s="37">
        <v>0</v>
      </c>
      <c r="BV170" s="37">
        <v>4039104</v>
      </c>
      <c r="BW170" s="37">
        <v>540</v>
      </c>
      <c r="BX170" s="37">
        <v>555</v>
      </c>
      <c r="BY170" s="37">
        <v>206</v>
      </c>
      <c r="BZ170" s="37">
        <v>0</v>
      </c>
      <c r="CA170" s="37">
        <v>0</v>
      </c>
      <c r="CB170" s="37">
        <v>4265630</v>
      </c>
      <c r="CC170" s="37">
        <v>0</v>
      </c>
      <c r="CD170" s="37">
        <v>-1777</v>
      </c>
      <c r="CE170" s="37">
        <v>0</v>
      </c>
      <c r="CF170" s="37">
        <v>0</v>
      </c>
      <c r="CG170" s="37">
        <v>0</v>
      </c>
      <c r="CH170" s="37">
        <v>0</v>
      </c>
      <c r="CI170" s="37">
        <v>-1777</v>
      </c>
      <c r="CJ170" s="37">
        <v>4263853</v>
      </c>
      <c r="CK170" s="37">
        <v>2469799</v>
      </c>
      <c r="CL170" s="37">
        <v>0</v>
      </c>
      <c r="CM170" s="37">
        <v>1794054</v>
      </c>
      <c r="CN170" s="37">
        <v>1794054</v>
      </c>
      <c r="CO170" s="37">
        <v>206944</v>
      </c>
      <c r="CP170" s="37">
        <v>2000998</v>
      </c>
      <c r="CQ170" s="45">
        <v>140747250</v>
      </c>
      <c r="CR170" s="37">
        <v>0</v>
      </c>
      <c r="CS170" s="37">
        <v>0</v>
      </c>
      <c r="CT170" s="37">
        <v>4263853</v>
      </c>
      <c r="CU170" s="37">
        <v>555</v>
      </c>
      <c r="CV170" s="37">
        <v>570</v>
      </c>
      <c r="CW170" s="37">
        <v>208.88</v>
      </c>
      <c r="CX170" s="37">
        <v>0</v>
      </c>
      <c r="CY170" s="37">
        <v>0</v>
      </c>
      <c r="CZ170" s="37">
        <v>4498155</v>
      </c>
      <c r="DA170" s="37">
        <v>0</v>
      </c>
      <c r="DB170" s="37">
        <v>0</v>
      </c>
      <c r="DC170" s="37">
        <v>0</v>
      </c>
      <c r="DD170" s="37">
        <v>0</v>
      </c>
      <c r="DE170" s="37">
        <v>0</v>
      </c>
      <c r="DF170" s="37">
        <v>0</v>
      </c>
      <c r="DG170" s="37">
        <v>4498155</v>
      </c>
      <c r="DH170" s="37">
        <v>0</v>
      </c>
      <c r="DI170" s="37">
        <v>0</v>
      </c>
      <c r="DJ170" s="37">
        <v>0</v>
      </c>
      <c r="DK170" s="37">
        <v>4498155</v>
      </c>
      <c r="DL170" s="37">
        <v>2634960</v>
      </c>
      <c r="DM170" s="37">
        <v>0</v>
      </c>
      <c r="DN170" s="37">
        <v>1863195</v>
      </c>
      <c r="DO170" s="37">
        <v>1863195</v>
      </c>
      <c r="DP170" s="37">
        <v>210580</v>
      </c>
      <c r="DQ170" s="37">
        <v>2073775</v>
      </c>
      <c r="DR170" s="45">
        <v>154399857</v>
      </c>
      <c r="DS170" s="37">
        <v>0</v>
      </c>
      <c r="DT170" s="37">
        <v>0</v>
      </c>
      <c r="DU170" s="61">
        <v>4498155</v>
      </c>
      <c r="DV170" s="61">
        <v>570</v>
      </c>
      <c r="DW170" s="61">
        <v>581</v>
      </c>
      <c r="DX170" s="61">
        <v>212.43</v>
      </c>
      <c r="DY170" s="61">
        <v>0</v>
      </c>
      <c r="DZ170" s="61">
        <v>0</v>
      </c>
      <c r="EA170" s="61">
        <v>0</v>
      </c>
      <c r="EB170" s="61">
        <v>4708383</v>
      </c>
      <c r="EC170" s="61">
        <v>0</v>
      </c>
      <c r="ED170" s="61">
        <v>0</v>
      </c>
      <c r="EE170" s="61">
        <v>0</v>
      </c>
      <c r="EF170" s="61">
        <v>0</v>
      </c>
      <c r="EG170" s="61">
        <v>0</v>
      </c>
      <c r="EH170" s="61">
        <v>0</v>
      </c>
      <c r="EI170" s="61">
        <v>4708383</v>
      </c>
      <c r="EJ170" s="61">
        <v>0</v>
      </c>
      <c r="EK170" s="61">
        <v>0</v>
      </c>
      <c r="EL170" s="61">
        <v>0</v>
      </c>
      <c r="EM170" s="61">
        <v>4708383</v>
      </c>
      <c r="EN170" s="61">
        <v>2765511</v>
      </c>
      <c r="EO170" s="61">
        <v>0</v>
      </c>
      <c r="EP170" s="61">
        <v>1942872</v>
      </c>
      <c r="EQ170" s="61">
        <v>5361</v>
      </c>
      <c r="ER170" s="61">
        <v>1937511</v>
      </c>
      <c r="ES170" s="61">
        <v>1937511</v>
      </c>
      <c r="ET170" s="61">
        <v>210926</v>
      </c>
      <c r="EU170" s="61">
        <v>2148437</v>
      </c>
      <c r="EV170" s="61">
        <v>169687474</v>
      </c>
      <c r="EW170" s="61">
        <v>423400</v>
      </c>
      <c r="EX170" s="61">
        <v>0</v>
      </c>
      <c r="EY170" s="61">
        <v>0</v>
      </c>
    </row>
    <row r="171" spans="1:155" s="37" customFormat="1" x14ac:dyDescent="0.2">
      <c r="A171" s="105">
        <v>2737</v>
      </c>
      <c r="B171" s="49" t="s">
        <v>201</v>
      </c>
      <c r="C171" s="37">
        <v>1664702</v>
      </c>
      <c r="D171" s="37">
        <v>286</v>
      </c>
      <c r="E171" s="37">
        <v>285</v>
      </c>
      <c r="F171" s="37">
        <v>190</v>
      </c>
      <c r="G171" s="37">
        <v>1713135</v>
      </c>
      <c r="H171" s="37">
        <v>717748</v>
      </c>
      <c r="I171" s="37">
        <v>0</v>
      </c>
      <c r="J171" s="37">
        <v>995387</v>
      </c>
      <c r="K171" s="37">
        <v>195862</v>
      </c>
      <c r="L171" s="37">
        <f t="shared" si="2"/>
        <v>1191249</v>
      </c>
      <c r="M171" s="47">
        <v>51139425</v>
      </c>
      <c r="N171" s="41">
        <v>0</v>
      </c>
      <c r="O171" s="41">
        <v>0</v>
      </c>
      <c r="P171" s="37">
        <v>1713135</v>
      </c>
      <c r="Q171" s="37">
        <v>285</v>
      </c>
      <c r="R171" s="37">
        <v>285</v>
      </c>
      <c r="S171" s="37">
        <v>194.37</v>
      </c>
      <c r="T171" s="37">
        <v>0</v>
      </c>
      <c r="U171" s="37">
        <v>1768530</v>
      </c>
      <c r="V171" s="37">
        <v>869489</v>
      </c>
      <c r="W171" s="37">
        <v>899041</v>
      </c>
      <c r="X171" s="37">
        <v>899041</v>
      </c>
      <c r="Y171" s="37">
        <v>177435</v>
      </c>
      <c r="Z171" s="37">
        <v>1076476</v>
      </c>
      <c r="AA171" s="46">
        <v>53902877</v>
      </c>
      <c r="AB171" s="37">
        <v>0</v>
      </c>
      <c r="AC171" s="37">
        <v>0</v>
      </c>
      <c r="AD171" s="37">
        <v>1768530</v>
      </c>
      <c r="AE171" s="37">
        <v>285</v>
      </c>
      <c r="AF171" s="37">
        <v>284</v>
      </c>
      <c r="AG171" s="37">
        <v>200</v>
      </c>
      <c r="AH171" s="37">
        <v>0</v>
      </c>
      <c r="AI171" s="37">
        <v>0</v>
      </c>
      <c r="AJ171" s="37">
        <v>0</v>
      </c>
      <c r="AK171" s="37">
        <v>0</v>
      </c>
      <c r="AL171" s="37">
        <v>0</v>
      </c>
      <c r="AM171" s="37">
        <v>0</v>
      </c>
      <c r="AN171" s="37">
        <v>0</v>
      </c>
      <c r="AO171" s="37">
        <v>1819125</v>
      </c>
      <c r="AP171" s="37">
        <v>916049</v>
      </c>
      <c r="AQ171" s="37">
        <v>0</v>
      </c>
      <c r="AR171" s="37">
        <v>903076</v>
      </c>
      <c r="AS171" s="37">
        <v>903076</v>
      </c>
      <c r="AT171" s="37">
        <v>179660</v>
      </c>
      <c r="AU171" s="37">
        <v>1082736</v>
      </c>
      <c r="AV171" s="45">
        <v>60118246</v>
      </c>
      <c r="AW171" s="37">
        <v>0</v>
      </c>
      <c r="AX171" s="37">
        <v>0</v>
      </c>
      <c r="AY171" s="37">
        <v>1819125</v>
      </c>
      <c r="AZ171" s="37">
        <v>284</v>
      </c>
      <c r="BA171" s="37">
        <v>281</v>
      </c>
      <c r="BB171" s="37">
        <v>206</v>
      </c>
      <c r="BC171" s="37">
        <v>0</v>
      </c>
      <c r="BD171" s="37">
        <v>0</v>
      </c>
      <c r="BE171" s="37">
        <v>1857795</v>
      </c>
      <c r="BF171" s="37">
        <v>0</v>
      </c>
      <c r="BG171" s="37">
        <v>0</v>
      </c>
      <c r="BH171" s="37">
        <v>0</v>
      </c>
      <c r="BI171" s="37">
        <v>0</v>
      </c>
      <c r="BJ171" s="37">
        <v>0</v>
      </c>
      <c r="BK171" s="37">
        <v>0</v>
      </c>
      <c r="BL171" s="37">
        <v>0</v>
      </c>
      <c r="BM171" s="37">
        <v>1857795</v>
      </c>
      <c r="BN171" s="37">
        <v>1151773</v>
      </c>
      <c r="BO171" s="37">
        <v>706022</v>
      </c>
      <c r="BP171" s="37">
        <v>706022</v>
      </c>
      <c r="BQ171" s="37">
        <v>179000</v>
      </c>
      <c r="BR171" s="37">
        <v>885022</v>
      </c>
      <c r="BS171" s="45">
        <v>64370637</v>
      </c>
      <c r="BT171" s="37">
        <v>0</v>
      </c>
      <c r="BU171" s="37">
        <v>0</v>
      </c>
      <c r="BV171" s="37">
        <v>1857795</v>
      </c>
      <c r="BW171" s="37">
        <v>281</v>
      </c>
      <c r="BX171" s="37">
        <v>281</v>
      </c>
      <c r="BY171" s="37">
        <v>206</v>
      </c>
      <c r="BZ171" s="37">
        <v>0</v>
      </c>
      <c r="CA171" s="37">
        <v>0</v>
      </c>
      <c r="CB171" s="37">
        <v>1915681</v>
      </c>
      <c r="CC171" s="37">
        <v>0</v>
      </c>
      <c r="CD171" s="37">
        <v>0</v>
      </c>
      <c r="CE171" s="37">
        <v>0</v>
      </c>
      <c r="CF171" s="37">
        <v>0</v>
      </c>
      <c r="CG171" s="37">
        <v>0</v>
      </c>
      <c r="CH171" s="37">
        <v>0</v>
      </c>
      <c r="CI171" s="37">
        <v>0</v>
      </c>
      <c r="CJ171" s="37">
        <v>1915681</v>
      </c>
      <c r="CK171" s="37">
        <v>1158177</v>
      </c>
      <c r="CL171" s="37">
        <v>0</v>
      </c>
      <c r="CM171" s="37">
        <v>757504</v>
      </c>
      <c r="CN171" s="37">
        <v>757504</v>
      </c>
      <c r="CO171" s="37">
        <v>173491</v>
      </c>
      <c r="CP171" s="37">
        <v>930995</v>
      </c>
      <c r="CQ171" s="45">
        <v>66832406</v>
      </c>
      <c r="CR171" s="37">
        <v>0</v>
      </c>
      <c r="CS171" s="37">
        <v>0</v>
      </c>
      <c r="CT171" s="37">
        <v>1915681</v>
      </c>
      <c r="CU171" s="37">
        <v>281</v>
      </c>
      <c r="CV171" s="37">
        <v>287</v>
      </c>
      <c r="CW171" s="37">
        <v>208.88</v>
      </c>
      <c r="CX171" s="37">
        <v>0</v>
      </c>
      <c r="CY171" s="37">
        <v>0</v>
      </c>
      <c r="CZ171" s="37">
        <v>2016534</v>
      </c>
      <c r="DA171" s="37">
        <v>0</v>
      </c>
      <c r="DB171" s="37">
        <v>0</v>
      </c>
      <c r="DC171" s="37">
        <v>0</v>
      </c>
      <c r="DD171" s="37">
        <v>0</v>
      </c>
      <c r="DE171" s="37">
        <v>0</v>
      </c>
      <c r="DF171" s="37">
        <v>0</v>
      </c>
      <c r="DG171" s="37">
        <v>2016534</v>
      </c>
      <c r="DH171" s="37">
        <v>0</v>
      </c>
      <c r="DI171" s="37">
        <v>50000</v>
      </c>
      <c r="DJ171" s="37">
        <v>50000</v>
      </c>
      <c r="DK171" s="37">
        <v>2066534</v>
      </c>
      <c r="DL171" s="37">
        <v>1245899</v>
      </c>
      <c r="DM171" s="37">
        <v>0</v>
      </c>
      <c r="DN171" s="37">
        <v>820635</v>
      </c>
      <c r="DO171" s="37">
        <v>820635</v>
      </c>
      <c r="DP171" s="37">
        <v>172558</v>
      </c>
      <c r="DQ171" s="37">
        <v>993193</v>
      </c>
      <c r="DR171" s="45">
        <v>68806621</v>
      </c>
      <c r="DS171" s="37">
        <v>0</v>
      </c>
      <c r="DT171" s="37">
        <v>0</v>
      </c>
      <c r="DU171" s="61">
        <v>2016534</v>
      </c>
      <c r="DV171" s="61">
        <v>287</v>
      </c>
      <c r="DW171" s="61">
        <v>295</v>
      </c>
      <c r="DX171" s="61">
        <v>212.43</v>
      </c>
      <c r="DY171" s="61">
        <v>0</v>
      </c>
      <c r="DZ171" s="61">
        <v>0</v>
      </c>
      <c r="EA171" s="61">
        <v>0</v>
      </c>
      <c r="EB171" s="61">
        <v>2135411</v>
      </c>
      <c r="EC171" s="61">
        <v>0</v>
      </c>
      <c r="ED171" s="61">
        <v>14724</v>
      </c>
      <c r="EE171" s="61">
        <v>0</v>
      </c>
      <c r="EF171" s="61">
        <v>0</v>
      </c>
      <c r="EG171" s="61">
        <v>0</v>
      </c>
      <c r="EH171" s="61">
        <v>14724</v>
      </c>
      <c r="EI171" s="61">
        <v>2150135</v>
      </c>
      <c r="EJ171" s="61">
        <v>0</v>
      </c>
      <c r="EK171" s="61">
        <v>0</v>
      </c>
      <c r="EL171" s="61">
        <v>0</v>
      </c>
      <c r="EM171" s="61">
        <v>2150135</v>
      </c>
      <c r="EN171" s="61">
        <v>1452450</v>
      </c>
      <c r="EO171" s="61">
        <v>0</v>
      </c>
      <c r="EP171" s="61">
        <v>697685</v>
      </c>
      <c r="EQ171" s="61">
        <v>953</v>
      </c>
      <c r="ER171" s="61">
        <v>696732</v>
      </c>
      <c r="ES171" s="61">
        <v>696732</v>
      </c>
      <c r="ET171" s="61">
        <v>172298</v>
      </c>
      <c r="EU171" s="61">
        <v>869030</v>
      </c>
      <c r="EV171" s="61">
        <v>71598981</v>
      </c>
      <c r="EW171" s="61">
        <v>78500</v>
      </c>
      <c r="EX171" s="61">
        <v>0</v>
      </c>
      <c r="EY171" s="61">
        <v>0</v>
      </c>
    </row>
    <row r="172" spans="1:155" s="37" customFormat="1" x14ac:dyDescent="0.2">
      <c r="A172" s="105">
        <v>2758</v>
      </c>
      <c r="B172" s="49" t="s">
        <v>202</v>
      </c>
      <c r="C172" s="37">
        <v>16689885</v>
      </c>
      <c r="D172" s="37">
        <v>2990</v>
      </c>
      <c r="E172" s="37">
        <v>3079</v>
      </c>
      <c r="F172" s="37">
        <v>190</v>
      </c>
      <c r="G172" s="37">
        <v>17771988</v>
      </c>
      <c r="H172" s="37">
        <v>8046481</v>
      </c>
      <c r="I172" s="37">
        <v>0</v>
      </c>
      <c r="J172" s="37">
        <v>9725199</v>
      </c>
      <c r="K172" s="37">
        <v>846440</v>
      </c>
      <c r="L172" s="37">
        <f t="shared" si="2"/>
        <v>10571639</v>
      </c>
      <c r="M172" s="47">
        <v>581327640</v>
      </c>
      <c r="N172" s="41">
        <v>308</v>
      </c>
      <c r="O172" s="41">
        <v>0</v>
      </c>
      <c r="P172" s="37">
        <v>17771680</v>
      </c>
      <c r="Q172" s="37">
        <v>3079</v>
      </c>
      <c r="R172" s="37">
        <v>3169</v>
      </c>
      <c r="S172" s="37">
        <v>194.37</v>
      </c>
      <c r="T172" s="37">
        <v>0</v>
      </c>
      <c r="U172" s="37">
        <v>18907110</v>
      </c>
      <c r="V172" s="37">
        <v>9097759</v>
      </c>
      <c r="W172" s="37">
        <v>9809351</v>
      </c>
      <c r="X172" s="37">
        <v>9815317</v>
      </c>
      <c r="Y172" s="37">
        <v>843524</v>
      </c>
      <c r="Z172" s="37">
        <v>10658841</v>
      </c>
      <c r="AA172" s="46">
        <v>626980228</v>
      </c>
      <c r="AB172" s="37">
        <v>0</v>
      </c>
      <c r="AC172" s="37">
        <v>5966</v>
      </c>
      <c r="AD172" s="37">
        <v>18907110</v>
      </c>
      <c r="AE172" s="37">
        <v>3169</v>
      </c>
      <c r="AF172" s="37">
        <v>3237</v>
      </c>
      <c r="AG172" s="37">
        <v>200</v>
      </c>
      <c r="AH172" s="37">
        <v>0</v>
      </c>
      <c r="AI172" s="37">
        <v>0</v>
      </c>
      <c r="AJ172" s="37">
        <v>33600</v>
      </c>
      <c r="AK172" s="37">
        <v>0</v>
      </c>
      <c r="AL172" s="37">
        <v>0</v>
      </c>
      <c r="AM172" s="37">
        <v>0</v>
      </c>
      <c r="AN172" s="37">
        <v>33600</v>
      </c>
      <c r="AO172" s="37">
        <v>19993816</v>
      </c>
      <c r="AP172" s="37">
        <v>10469652</v>
      </c>
      <c r="AQ172" s="37">
        <v>0</v>
      </c>
      <c r="AR172" s="37">
        <v>9524164</v>
      </c>
      <c r="AS172" s="37">
        <v>9524164</v>
      </c>
      <c r="AT172" s="37">
        <v>861900</v>
      </c>
      <c r="AU172" s="37">
        <v>10386064</v>
      </c>
      <c r="AV172" s="45">
        <v>697412106</v>
      </c>
      <c r="AW172" s="37">
        <v>0</v>
      </c>
      <c r="AX172" s="37">
        <v>0</v>
      </c>
      <c r="AY172" s="37">
        <v>19993816</v>
      </c>
      <c r="AZ172" s="37">
        <v>3237</v>
      </c>
      <c r="BA172" s="37">
        <v>3305</v>
      </c>
      <c r="BB172" s="37">
        <v>206</v>
      </c>
      <c r="BC172" s="37">
        <v>0</v>
      </c>
      <c r="BD172" s="37">
        <v>0</v>
      </c>
      <c r="BE172" s="37">
        <v>21094658</v>
      </c>
      <c r="BF172" s="37">
        <v>0</v>
      </c>
      <c r="BG172" s="37">
        <v>0</v>
      </c>
      <c r="BH172" s="37">
        <v>0</v>
      </c>
      <c r="BI172" s="37">
        <v>0</v>
      </c>
      <c r="BJ172" s="37">
        <v>0</v>
      </c>
      <c r="BK172" s="37">
        <v>0</v>
      </c>
      <c r="BL172" s="37">
        <v>0</v>
      </c>
      <c r="BM172" s="37">
        <v>21094658</v>
      </c>
      <c r="BN172" s="37">
        <v>13817562</v>
      </c>
      <c r="BO172" s="37">
        <v>7277096</v>
      </c>
      <c r="BP172" s="37">
        <v>7283479</v>
      </c>
      <c r="BQ172" s="37">
        <v>913905</v>
      </c>
      <c r="BR172" s="37">
        <v>8197384</v>
      </c>
      <c r="BS172" s="45">
        <v>737547545</v>
      </c>
      <c r="BT172" s="37">
        <v>0</v>
      </c>
      <c r="BU172" s="37">
        <v>6383</v>
      </c>
      <c r="BV172" s="37">
        <v>21094658</v>
      </c>
      <c r="BW172" s="37">
        <v>3305</v>
      </c>
      <c r="BX172" s="37">
        <v>3342</v>
      </c>
      <c r="BY172" s="37">
        <v>206</v>
      </c>
      <c r="BZ172" s="37">
        <v>0</v>
      </c>
      <c r="CA172" s="37">
        <v>0</v>
      </c>
      <c r="CB172" s="37">
        <v>22019268</v>
      </c>
      <c r="CC172" s="37">
        <v>0</v>
      </c>
      <c r="CD172" s="37">
        <v>-33112</v>
      </c>
      <c r="CE172" s="37">
        <v>0</v>
      </c>
      <c r="CF172" s="37">
        <v>0</v>
      </c>
      <c r="CG172" s="37">
        <v>0</v>
      </c>
      <c r="CH172" s="37">
        <v>0</v>
      </c>
      <c r="CI172" s="37">
        <v>-33112</v>
      </c>
      <c r="CJ172" s="37">
        <v>21986156</v>
      </c>
      <c r="CK172" s="37">
        <v>14782227</v>
      </c>
      <c r="CL172" s="37">
        <v>0</v>
      </c>
      <c r="CM172" s="37">
        <v>7203929</v>
      </c>
      <c r="CN172" s="37">
        <v>7203929</v>
      </c>
      <c r="CO172" s="37">
        <v>2584188</v>
      </c>
      <c r="CP172" s="37">
        <v>9788117</v>
      </c>
      <c r="CQ172" s="45">
        <v>771466444</v>
      </c>
      <c r="CR172" s="37">
        <v>0</v>
      </c>
      <c r="CS172" s="37">
        <v>0</v>
      </c>
      <c r="CT172" s="37">
        <v>21986156</v>
      </c>
      <c r="CU172" s="37">
        <v>3342</v>
      </c>
      <c r="CV172" s="37">
        <v>3372</v>
      </c>
      <c r="CW172" s="37">
        <v>208.88</v>
      </c>
      <c r="CX172" s="37">
        <v>0</v>
      </c>
      <c r="CY172" s="37">
        <v>0</v>
      </c>
      <c r="CZ172" s="37">
        <v>22887855</v>
      </c>
      <c r="DA172" s="37">
        <v>0</v>
      </c>
      <c r="DB172" s="37">
        <v>0</v>
      </c>
      <c r="DC172" s="37">
        <v>0</v>
      </c>
      <c r="DD172" s="37">
        <v>0</v>
      </c>
      <c r="DE172" s="37">
        <v>0</v>
      </c>
      <c r="DF172" s="37">
        <v>0</v>
      </c>
      <c r="DG172" s="37">
        <v>22887855</v>
      </c>
      <c r="DH172" s="37">
        <v>0</v>
      </c>
      <c r="DI172" s="37">
        <v>0</v>
      </c>
      <c r="DJ172" s="37">
        <v>0</v>
      </c>
      <c r="DK172" s="37">
        <v>22887855</v>
      </c>
      <c r="DL172" s="37">
        <v>15651838</v>
      </c>
      <c r="DM172" s="37">
        <v>0</v>
      </c>
      <c r="DN172" s="37">
        <v>7236017</v>
      </c>
      <c r="DO172" s="37">
        <v>7236017</v>
      </c>
      <c r="DP172" s="37">
        <v>2569520</v>
      </c>
      <c r="DQ172" s="37">
        <v>9805537</v>
      </c>
      <c r="DR172" s="45">
        <v>821002920</v>
      </c>
      <c r="DS172" s="37">
        <v>0</v>
      </c>
      <c r="DT172" s="37">
        <v>0</v>
      </c>
      <c r="DU172" s="61">
        <v>22887855</v>
      </c>
      <c r="DV172" s="61">
        <v>3372</v>
      </c>
      <c r="DW172" s="61">
        <v>3408</v>
      </c>
      <c r="DX172" s="61">
        <v>212.43</v>
      </c>
      <c r="DY172" s="61">
        <v>0</v>
      </c>
      <c r="DZ172" s="61">
        <v>0</v>
      </c>
      <c r="EA172" s="61">
        <v>0</v>
      </c>
      <c r="EB172" s="61">
        <v>23856170</v>
      </c>
      <c r="EC172" s="61">
        <v>0</v>
      </c>
      <c r="ED172" s="61">
        <v>55899</v>
      </c>
      <c r="EE172" s="61">
        <v>0</v>
      </c>
      <c r="EF172" s="61">
        <v>0</v>
      </c>
      <c r="EG172" s="61">
        <v>0</v>
      </c>
      <c r="EH172" s="61">
        <v>55899</v>
      </c>
      <c r="EI172" s="61">
        <v>23912069</v>
      </c>
      <c r="EJ172" s="61">
        <v>0</v>
      </c>
      <c r="EK172" s="61">
        <v>0</v>
      </c>
      <c r="EL172" s="61">
        <v>0</v>
      </c>
      <c r="EM172" s="61">
        <v>23912069</v>
      </c>
      <c r="EN172" s="61">
        <v>16397858</v>
      </c>
      <c r="EO172" s="61">
        <v>0</v>
      </c>
      <c r="EP172" s="61">
        <v>7514211</v>
      </c>
      <c r="EQ172" s="61">
        <v>30100</v>
      </c>
      <c r="ER172" s="61">
        <v>7484111</v>
      </c>
      <c r="ES172" s="61">
        <v>7484111</v>
      </c>
      <c r="ET172" s="61">
        <v>2573567</v>
      </c>
      <c r="EU172" s="61">
        <v>10057678</v>
      </c>
      <c r="EV172" s="61">
        <v>862833947</v>
      </c>
      <c r="EW172" s="61">
        <v>2582200</v>
      </c>
      <c r="EX172" s="61">
        <v>0</v>
      </c>
      <c r="EY172" s="61">
        <v>0</v>
      </c>
    </row>
    <row r="173" spans="1:155" s="37" customFormat="1" x14ac:dyDescent="0.2">
      <c r="A173" s="105">
        <v>2793</v>
      </c>
      <c r="B173" s="49" t="s">
        <v>203</v>
      </c>
      <c r="C173" s="37">
        <v>84168890</v>
      </c>
      <c r="D173" s="37">
        <v>15589</v>
      </c>
      <c r="E173" s="37">
        <v>16027</v>
      </c>
      <c r="F173" s="37">
        <v>190</v>
      </c>
      <c r="G173" s="37">
        <v>89578909.75</v>
      </c>
      <c r="H173" s="37">
        <v>35950378</v>
      </c>
      <c r="I173" s="37">
        <v>0</v>
      </c>
      <c r="J173" s="37">
        <v>53526734</v>
      </c>
      <c r="K173" s="37">
        <v>4978600</v>
      </c>
      <c r="L173" s="37">
        <f t="shared" si="2"/>
        <v>58505334</v>
      </c>
      <c r="M173" s="47">
        <v>3338692301</v>
      </c>
      <c r="N173" s="41">
        <v>101797.75</v>
      </c>
      <c r="O173" s="41">
        <v>0</v>
      </c>
      <c r="P173" s="37">
        <v>89477112</v>
      </c>
      <c r="Q173" s="37">
        <v>16027</v>
      </c>
      <c r="R173" s="37">
        <v>16465</v>
      </c>
      <c r="S173" s="37">
        <v>194.37</v>
      </c>
      <c r="T173" s="37">
        <v>0</v>
      </c>
      <c r="U173" s="37">
        <v>95122751</v>
      </c>
      <c r="V173" s="37">
        <v>43358986</v>
      </c>
      <c r="W173" s="37">
        <v>51763765</v>
      </c>
      <c r="X173" s="37">
        <v>51688660</v>
      </c>
      <c r="Y173" s="37">
        <v>4978600</v>
      </c>
      <c r="Z173" s="37">
        <v>56667260</v>
      </c>
      <c r="AA173" s="46">
        <v>3455569800</v>
      </c>
      <c r="AB173" s="37">
        <v>75105</v>
      </c>
      <c r="AC173" s="37">
        <v>0</v>
      </c>
      <c r="AD173" s="37">
        <v>95047646</v>
      </c>
      <c r="AE173" s="37">
        <v>16465</v>
      </c>
      <c r="AF173" s="37">
        <v>16921</v>
      </c>
      <c r="AG173" s="37">
        <v>200</v>
      </c>
      <c r="AH173" s="37">
        <v>0</v>
      </c>
      <c r="AI173" s="37">
        <v>56329</v>
      </c>
      <c r="AJ173" s="37">
        <v>0</v>
      </c>
      <c r="AK173" s="37">
        <v>0</v>
      </c>
      <c r="AL173" s="37">
        <v>0</v>
      </c>
      <c r="AM173" s="37">
        <v>0</v>
      </c>
      <c r="AN173" s="37">
        <v>0</v>
      </c>
      <c r="AO173" s="37">
        <v>101120555</v>
      </c>
      <c r="AP173" s="37">
        <v>50329610</v>
      </c>
      <c r="AQ173" s="37">
        <v>0</v>
      </c>
      <c r="AR173" s="37">
        <v>50790945</v>
      </c>
      <c r="AS173" s="37">
        <v>50672134</v>
      </c>
      <c r="AT173" s="37">
        <v>4978600</v>
      </c>
      <c r="AU173" s="37">
        <v>55650734</v>
      </c>
      <c r="AV173" s="45">
        <v>3755180100</v>
      </c>
      <c r="AW173" s="37">
        <v>118811</v>
      </c>
      <c r="AX173" s="37">
        <v>0</v>
      </c>
      <c r="AY173" s="37">
        <v>101001744</v>
      </c>
      <c r="AZ173" s="37">
        <v>16921</v>
      </c>
      <c r="BA173" s="37">
        <v>17374</v>
      </c>
      <c r="BB173" s="37">
        <v>206</v>
      </c>
      <c r="BC173" s="37">
        <v>0</v>
      </c>
      <c r="BD173" s="37">
        <v>0</v>
      </c>
      <c r="BE173" s="37">
        <v>107284797</v>
      </c>
      <c r="BF173" s="37">
        <v>89108</v>
      </c>
      <c r="BG173" s="37">
        <v>-8739</v>
      </c>
      <c r="BH173" s="37">
        <v>0</v>
      </c>
      <c r="BI173" s="37">
        <v>0</v>
      </c>
      <c r="BJ173" s="37">
        <v>0</v>
      </c>
      <c r="BK173" s="37">
        <v>0</v>
      </c>
      <c r="BL173" s="37">
        <v>-8739</v>
      </c>
      <c r="BM173" s="37">
        <v>107365166</v>
      </c>
      <c r="BN173" s="37">
        <v>70537548</v>
      </c>
      <c r="BO173" s="37">
        <v>36827618</v>
      </c>
      <c r="BP173" s="37">
        <v>36784343</v>
      </c>
      <c r="BQ173" s="37">
        <v>7585137</v>
      </c>
      <c r="BR173" s="37">
        <v>44369480</v>
      </c>
      <c r="BS173" s="45">
        <v>3921012700</v>
      </c>
      <c r="BT173" s="37">
        <v>43275</v>
      </c>
      <c r="BU173" s="37">
        <v>0</v>
      </c>
      <c r="BV173" s="37">
        <v>107321891</v>
      </c>
      <c r="BW173" s="37">
        <v>17374</v>
      </c>
      <c r="BX173" s="37">
        <v>17751</v>
      </c>
      <c r="BY173" s="37">
        <v>206</v>
      </c>
      <c r="BZ173" s="37">
        <v>0</v>
      </c>
      <c r="CA173" s="37">
        <v>0</v>
      </c>
      <c r="CB173" s="37">
        <v>113307473</v>
      </c>
      <c r="CC173" s="37">
        <v>32456</v>
      </c>
      <c r="CD173" s="37">
        <v>-25309</v>
      </c>
      <c r="CE173" s="37">
        <v>0</v>
      </c>
      <c r="CF173" s="37">
        <v>0</v>
      </c>
      <c r="CG173" s="37">
        <v>0</v>
      </c>
      <c r="CH173" s="37">
        <v>0</v>
      </c>
      <c r="CI173" s="37">
        <v>-25309</v>
      </c>
      <c r="CJ173" s="37">
        <v>113314620</v>
      </c>
      <c r="CK173" s="37">
        <v>77590321</v>
      </c>
      <c r="CL173" s="37">
        <v>0</v>
      </c>
      <c r="CM173" s="37">
        <v>35724299</v>
      </c>
      <c r="CN173" s="37">
        <v>35692383</v>
      </c>
      <c r="CO173" s="37">
        <v>7641566</v>
      </c>
      <c r="CP173" s="37">
        <v>43333949</v>
      </c>
      <c r="CQ173" s="45">
        <v>4139482953</v>
      </c>
      <c r="CR173" s="37">
        <v>31916</v>
      </c>
      <c r="CS173" s="37">
        <v>0</v>
      </c>
      <c r="CT173" s="37">
        <v>113282704</v>
      </c>
      <c r="CU173" s="37">
        <v>17751</v>
      </c>
      <c r="CV173" s="37">
        <v>18292</v>
      </c>
      <c r="CW173" s="37">
        <v>208.88</v>
      </c>
      <c r="CX173" s="37">
        <v>0</v>
      </c>
      <c r="CY173" s="37">
        <v>0</v>
      </c>
      <c r="CZ173" s="37">
        <v>120555987</v>
      </c>
      <c r="DA173" s="37">
        <v>23937</v>
      </c>
      <c r="DB173" s="37">
        <v>0</v>
      </c>
      <c r="DC173" s="37">
        <v>0</v>
      </c>
      <c r="DD173" s="37">
        <v>0</v>
      </c>
      <c r="DE173" s="37">
        <v>0</v>
      </c>
      <c r="DF173" s="37">
        <v>23937</v>
      </c>
      <c r="DG173" s="37">
        <v>120579924</v>
      </c>
      <c r="DH173" s="37">
        <v>0</v>
      </c>
      <c r="DI173" s="37">
        <v>0</v>
      </c>
      <c r="DJ173" s="37">
        <v>0</v>
      </c>
      <c r="DK173" s="37">
        <v>120579924</v>
      </c>
      <c r="DL173" s="37">
        <v>83905551</v>
      </c>
      <c r="DM173" s="37">
        <v>0</v>
      </c>
      <c r="DN173" s="37">
        <v>36674373</v>
      </c>
      <c r="DO173" s="37">
        <v>36628238</v>
      </c>
      <c r="DP173" s="37">
        <v>7535891</v>
      </c>
      <c r="DQ173" s="37">
        <v>44164129</v>
      </c>
      <c r="DR173" s="45">
        <v>4467982803</v>
      </c>
      <c r="DS173" s="37">
        <v>46135</v>
      </c>
      <c r="DT173" s="37">
        <v>0</v>
      </c>
      <c r="DU173" s="61">
        <v>120533789</v>
      </c>
      <c r="DV173" s="61">
        <v>18292</v>
      </c>
      <c r="DW173" s="61">
        <v>18728</v>
      </c>
      <c r="DX173" s="61">
        <v>212.43</v>
      </c>
      <c r="DY173" s="61">
        <v>0</v>
      </c>
      <c r="DZ173" s="61">
        <v>0</v>
      </c>
      <c r="EA173" s="61">
        <v>0</v>
      </c>
      <c r="EB173" s="61">
        <v>127385234</v>
      </c>
      <c r="EC173" s="61">
        <v>34601</v>
      </c>
      <c r="ED173" s="61">
        <v>0</v>
      </c>
      <c r="EE173" s="61">
        <v>0</v>
      </c>
      <c r="EF173" s="61">
        <v>0</v>
      </c>
      <c r="EG173" s="61">
        <v>0</v>
      </c>
      <c r="EH173" s="61">
        <v>34601</v>
      </c>
      <c r="EI173" s="61">
        <v>127419835</v>
      </c>
      <c r="EJ173" s="61">
        <v>0</v>
      </c>
      <c r="EK173" s="61">
        <v>0</v>
      </c>
      <c r="EL173" s="61">
        <v>0</v>
      </c>
      <c r="EM173" s="61">
        <v>127419835</v>
      </c>
      <c r="EN173" s="61">
        <v>90459425</v>
      </c>
      <c r="EO173" s="61">
        <v>0</v>
      </c>
      <c r="EP173" s="61">
        <v>36960410</v>
      </c>
      <c r="EQ173" s="61">
        <v>299257</v>
      </c>
      <c r="ER173" s="61">
        <v>36661153</v>
      </c>
      <c r="ES173" s="61">
        <v>36640747</v>
      </c>
      <c r="ET173" s="61">
        <v>7350657</v>
      </c>
      <c r="EU173" s="61">
        <v>43991404</v>
      </c>
      <c r="EV173" s="61">
        <v>5090465630</v>
      </c>
      <c r="EW173" s="61">
        <v>34628500</v>
      </c>
      <c r="EX173" s="61">
        <v>20406</v>
      </c>
      <c r="EY173" s="61">
        <v>0</v>
      </c>
    </row>
    <row r="174" spans="1:155" s="37" customFormat="1" x14ac:dyDescent="0.2">
      <c r="A174" s="105">
        <v>1376</v>
      </c>
      <c r="B174" s="49" t="s">
        <v>204</v>
      </c>
      <c r="C174" s="37">
        <v>21597390</v>
      </c>
      <c r="D174" s="37">
        <v>3593</v>
      </c>
      <c r="E174" s="37">
        <v>3666</v>
      </c>
      <c r="F174" s="37">
        <v>192.35</v>
      </c>
      <c r="G174" s="37">
        <v>22741334.460000001</v>
      </c>
      <c r="H174" s="37">
        <v>4830513</v>
      </c>
      <c r="I174" s="37">
        <v>0</v>
      </c>
      <c r="J174" s="37">
        <v>17917017</v>
      </c>
      <c r="K174" s="37">
        <v>2007952</v>
      </c>
      <c r="L174" s="37">
        <f t="shared" si="2"/>
        <v>19924969</v>
      </c>
      <c r="M174" s="47">
        <v>1008602884</v>
      </c>
      <c r="N174" s="41">
        <v>0</v>
      </c>
      <c r="O174" s="41">
        <v>6195.5399999991059</v>
      </c>
      <c r="P174" s="37">
        <v>22741334</v>
      </c>
      <c r="Q174" s="37">
        <v>3666</v>
      </c>
      <c r="R174" s="37">
        <v>3755</v>
      </c>
      <c r="S174" s="37">
        <v>194.37</v>
      </c>
      <c r="T174" s="37">
        <v>0</v>
      </c>
      <c r="U174" s="37">
        <v>24023288</v>
      </c>
      <c r="V174" s="37">
        <v>5507586</v>
      </c>
      <c r="W174" s="37">
        <v>18515702</v>
      </c>
      <c r="X174" s="37">
        <v>18509305</v>
      </c>
      <c r="Y174" s="37">
        <v>2124647</v>
      </c>
      <c r="Z174" s="37">
        <v>20633952</v>
      </c>
      <c r="AA174" s="46">
        <v>1138123556</v>
      </c>
      <c r="AB174" s="37">
        <v>6397</v>
      </c>
      <c r="AC174" s="37">
        <v>0</v>
      </c>
      <c r="AD174" s="37">
        <v>24016891</v>
      </c>
      <c r="AE174" s="37">
        <v>3755</v>
      </c>
      <c r="AF174" s="37">
        <v>3826</v>
      </c>
      <c r="AG174" s="37">
        <v>200</v>
      </c>
      <c r="AH174" s="37">
        <v>0</v>
      </c>
      <c r="AI174" s="37">
        <v>4798</v>
      </c>
      <c r="AJ174" s="37">
        <v>0</v>
      </c>
      <c r="AK174" s="37">
        <v>0</v>
      </c>
      <c r="AL174" s="37">
        <v>0</v>
      </c>
      <c r="AM174" s="37">
        <v>0</v>
      </c>
      <c r="AN174" s="37">
        <v>0</v>
      </c>
      <c r="AO174" s="37">
        <v>25241017</v>
      </c>
      <c r="AP174" s="37">
        <v>6744800</v>
      </c>
      <c r="AQ174" s="37">
        <v>0</v>
      </c>
      <c r="AR174" s="37">
        <v>18496217</v>
      </c>
      <c r="AS174" s="37">
        <v>18502813</v>
      </c>
      <c r="AT174" s="37">
        <v>2162121</v>
      </c>
      <c r="AU174" s="37">
        <v>20664934</v>
      </c>
      <c r="AV174" s="45">
        <v>1272761090</v>
      </c>
      <c r="AW174" s="37">
        <v>0</v>
      </c>
      <c r="AX174" s="37">
        <v>6596</v>
      </c>
      <c r="AY174" s="37">
        <v>25241017</v>
      </c>
      <c r="AZ174" s="37">
        <v>3826</v>
      </c>
      <c r="BA174" s="37">
        <v>3932</v>
      </c>
      <c r="BB174" s="37">
        <v>206</v>
      </c>
      <c r="BC174" s="37">
        <v>0</v>
      </c>
      <c r="BD174" s="37">
        <v>0</v>
      </c>
      <c r="BE174" s="37">
        <v>26750300</v>
      </c>
      <c r="BF174" s="37">
        <v>0</v>
      </c>
      <c r="BG174" s="37">
        <v>0</v>
      </c>
      <c r="BH174" s="37">
        <v>0</v>
      </c>
      <c r="BI174" s="37">
        <v>0</v>
      </c>
      <c r="BJ174" s="37">
        <v>0</v>
      </c>
      <c r="BK174" s="37">
        <v>0</v>
      </c>
      <c r="BL174" s="37">
        <v>0</v>
      </c>
      <c r="BM174" s="37">
        <v>26750300</v>
      </c>
      <c r="BN174" s="37">
        <v>11813029</v>
      </c>
      <c r="BO174" s="37">
        <v>14937271</v>
      </c>
      <c r="BP174" s="37">
        <v>14937271</v>
      </c>
      <c r="BQ174" s="37">
        <v>2442353</v>
      </c>
      <c r="BR174" s="37">
        <v>17379624</v>
      </c>
      <c r="BS174" s="45">
        <v>1407561957</v>
      </c>
      <c r="BT174" s="37">
        <v>0</v>
      </c>
      <c r="BU174" s="37">
        <v>0</v>
      </c>
      <c r="BV174" s="37">
        <v>26750300</v>
      </c>
      <c r="BW174" s="37">
        <v>3932</v>
      </c>
      <c r="BX174" s="37">
        <v>4012</v>
      </c>
      <c r="BY174" s="37">
        <v>206</v>
      </c>
      <c r="BZ174" s="37">
        <v>0</v>
      </c>
      <c r="CA174" s="37">
        <v>0</v>
      </c>
      <c r="CB174" s="37">
        <v>28121031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0</v>
      </c>
      <c r="CI174" s="37">
        <v>0</v>
      </c>
      <c r="CJ174" s="37">
        <v>28121031</v>
      </c>
      <c r="CK174" s="37">
        <v>12466437</v>
      </c>
      <c r="CL174" s="37">
        <v>0</v>
      </c>
      <c r="CM174" s="37">
        <v>15654594</v>
      </c>
      <c r="CN174" s="37">
        <v>15654594</v>
      </c>
      <c r="CO174" s="37">
        <v>2443317</v>
      </c>
      <c r="CP174" s="37">
        <v>18097911</v>
      </c>
      <c r="CQ174" s="45">
        <v>1489823058</v>
      </c>
      <c r="CR174" s="37">
        <v>0</v>
      </c>
      <c r="CS174" s="37">
        <v>0</v>
      </c>
      <c r="CT174" s="37">
        <v>28121031</v>
      </c>
      <c r="CU174" s="37">
        <v>4012</v>
      </c>
      <c r="CV174" s="37">
        <v>4121</v>
      </c>
      <c r="CW174" s="37">
        <v>208.88</v>
      </c>
      <c r="CX174" s="37">
        <v>0</v>
      </c>
      <c r="CY174" s="37">
        <v>0</v>
      </c>
      <c r="CZ174" s="37">
        <v>29745831</v>
      </c>
      <c r="DA174" s="37">
        <v>0</v>
      </c>
      <c r="DB174" s="37">
        <v>0</v>
      </c>
      <c r="DC174" s="37">
        <v>0</v>
      </c>
      <c r="DD174" s="37">
        <v>0</v>
      </c>
      <c r="DE174" s="37">
        <v>0</v>
      </c>
      <c r="DF174" s="37">
        <v>0</v>
      </c>
      <c r="DG174" s="37">
        <v>29745831</v>
      </c>
      <c r="DH174" s="37">
        <v>0</v>
      </c>
      <c r="DI174" s="37">
        <v>0</v>
      </c>
      <c r="DJ174" s="37">
        <v>0</v>
      </c>
      <c r="DK174" s="37">
        <v>29745831</v>
      </c>
      <c r="DL174" s="37">
        <v>13441721</v>
      </c>
      <c r="DM174" s="37">
        <v>0</v>
      </c>
      <c r="DN174" s="37">
        <v>16304110</v>
      </c>
      <c r="DO174" s="37">
        <v>16282456</v>
      </c>
      <c r="DP174" s="37">
        <v>2690345.97</v>
      </c>
      <c r="DQ174" s="37">
        <v>18972801.969999999</v>
      </c>
      <c r="DR174" s="45">
        <v>1591235805</v>
      </c>
      <c r="DS174" s="37">
        <v>21654</v>
      </c>
      <c r="DT174" s="37">
        <v>0</v>
      </c>
      <c r="DU174" s="61">
        <v>29724177</v>
      </c>
      <c r="DV174" s="61">
        <v>4121</v>
      </c>
      <c r="DW174" s="61">
        <v>4206</v>
      </c>
      <c r="DX174" s="61">
        <v>212.43</v>
      </c>
      <c r="DY174" s="61">
        <v>0</v>
      </c>
      <c r="DZ174" s="61">
        <v>0</v>
      </c>
      <c r="EA174" s="61">
        <v>0</v>
      </c>
      <c r="EB174" s="61">
        <v>31230770</v>
      </c>
      <c r="EC174" s="61">
        <v>16241</v>
      </c>
      <c r="ED174" s="61">
        <v>-22814</v>
      </c>
      <c r="EE174" s="61">
        <v>0</v>
      </c>
      <c r="EF174" s="61">
        <v>0</v>
      </c>
      <c r="EG174" s="61">
        <v>0</v>
      </c>
      <c r="EH174" s="61">
        <v>-6573</v>
      </c>
      <c r="EI174" s="61">
        <v>31224197</v>
      </c>
      <c r="EJ174" s="61">
        <v>0</v>
      </c>
      <c r="EK174" s="61">
        <v>0</v>
      </c>
      <c r="EL174" s="61">
        <v>0</v>
      </c>
      <c r="EM174" s="61">
        <v>31224197</v>
      </c>
      <c r="EN174" s="61">
        <v>14856103</v>
      </c>
      <c r="EO174" s="61">
        <v>0</v>
      </c>
      <c r="EP174" s="61">
        <v>16368094</v>
      </c>
      <c r="EQ174" s="61">
        <v>21353</v>
      </c>
      <c r="ER174" s="61">
        <v>16346741</v>
      </c>
      <c r="ES174" s="61">
        <v>16346740</v>
      </c>
      <c r="ET174" s="61">
        <v>2934686</v>
      </c>
      <c r="EU174" s="61">
        <v>19281426</v>
      </c>
      <c r="EV174" s="61">
        <v>1750177523</v>
      </c>
      <c r="EW174" s="61">
        <v>1938200</v>
      </c>
      <c r="EX174" s="61">
        <v>1</v>
      </c>
      <c r="EY174" s="61">
        <v>0</v>
      </c>
    </row>
    <row r="175" spans="1:155" s="37" customFormat="1" x14ac:dyDescent="0.2">
      <c r="A175" s="105">
        <v>2800</v>
      </c>
      <c r="B175" s="49" t="s">
        <v>205</v>
      </c>
      <c r="C175" s="37">
        <v>8832951.1400000006</v>
      </c>
      <c r="D175" s="37">
        <v>1697</v>
      </c>
      <c r="E175" s="37">
        <v>1699</v>
      </c>
      <c r="F175" s="37">
        <v>190</v>
      </c>
      <c r="G175" s="37">
        <v>9166172.9600000009</v>
      </c>
      <c r="H175" s="37">
        <v>3495854</v>
      </c>
      <c r="I175" s="37">
        <v>2510</v>
      </c>
      <c r="J175" s="37">
        <v>5672761</v>
      </c>
      <c r="K175" s="37">
        <v>273063</v>
      </c>
      <c r="L175" s="37">
        <f t="shared" si="2"/>
        <v>5945824</v>
      </c>
      <c r="M175" s="47">
        <v>365371544</v>
      </c>
      <c r="N175" s="41">
        <v>67.96000000089407</v>
      </c>
      <c r="O175" s="41">
        <v>0</v>
      </c>
      <c r="P175" s="37">
        <v>9168615</v>
      </c>
      <c r="Q175" s="37">
        <v>1699</v>
      </c>
      <c r="R175" s="37">
        <v>1731</v>
      </c>
      <c r="S175" s="37">
        <v>194.37</v>
      </c>
      <c r="T175" s="37">
        <v>103292</v>
      </c>
      <c r="U175" s="37">
        <v>9781053</v>
      </c>
      <c r="V175" s="37">
        <v>4034317</v>
      </c>
      <c r="W175" s="37">
        <v>5746736</v>
      </c>
      <c r="X175" s="37">
        <v>5746736.3499999996</v>
      </c>
      <c r="Y175" s="37">
        <v>688883</v>
      </c>
      <c r="Z175" s="37">
        <v>6435619.3499999996</v>
      </c>
      <c r="AA175" s="46">
        <v>408018027</v>
      </c>
      <c r="AB175" s="37">
        <v>0</v>
      </c>
      <c r="AC175" s="37">
        <v>0</v>
      </c>
      <c r="AD175" s="37">
        <v>9781053</v>
      </c>
      <c r="AE175" s="37">
        <v>1731</v>
      </c>
      <c r="AF175" s="37">
        <v>1773</v>
      </c>
      <c r="AG175" s="37">
        <v>200</v>
      </c>
      <c r="AH175" s="37">
        <v>0</v>
      </c>
      <c r="AI175" s="37">
        <v>0</v>
      </c>
      <c r="AJ175" s="37">
        <v>0</v>
      </c>
      <c r="AK175" s="37">
        <v>0</v>
      </c>
      <c r="AL175" s="37">
        <v>0</v>
      </c>
      <c r="AM175" s="37">
        <v>0</v>
      </c>
      <c r="AN175" s="37">
        <v>0</v>
      </c>
      <c r="AO175" s="37">
        <v>10372972</v>
      </c>
      <c r="AP175" s="37">
        <v>4488990</v>
      </c>
      <c r="AQ175" s="37">
        <v>0</v>
      </c>
      <c r="AR175" s="37">
        <v>5883982</v>
      </c>
      <c r="AS175" s="37">
        <v>5878131</v>
      </c>
      <c r="AT175" s="37">
        <v>746175</v>
      </c>
      <c r="AU175" s="37">
        <v>6624306</v>
      </c>
      <c r="AV175" s="45">
        <v>459307121</v>
      </c>
      <c r="AW175" s="37">
        <v>5851</v>
      </c>
      <c r="AX175" s="37">
        <v>0</v>
      </c>
      <c r="AY175" s="37">
        <v>10367121</v>
      </c>
      <c r="AZ175" s="37">
        <v>1773</v>
      </c>
      <c r="BA175" s="37">
        <v>1815</v>
      </c>
      <c r="BB175" s="37">
        <v>206</v>
      </c>
      <c r="BC175" s="37">
        <v>0</v>
      </c>
      <c r="BD175" s="37">
        <v>0</v>
      </c>
      <c r="BE175" s="37">
        <v>10986594</v>
      </c>
      <c r="BF175" s="37">
        <v>4388</v>
      </c>
      <c r="BG175" s="37">
        <v>-3661</v>
      </c>
      <c r="BH175" s="37">
        <v>0</v>
      </c>
      <c r="BI175" s="37">
        <v>0</v>
      </c>
      <c r="BJ175" s="37">
        <v>0</v>
      </c>
      <c r="BK175" s="37">
        <v>0</v>
      </c>
      <c r="BL175" s="37">
        <v>-3661</v>
      </c>
      <c r="BM175" s="37">
        <v>10987321</v>
      </c>
      <c r="BN175" s="37">
        <v>6668951</v>
      </c>
      <c r="BO175" s="37">
        <v>4342583</v>
      </c>
      <c r="BP175" s="37">
        <v>4342583</v>
      </c>
      <c r="BQ175" s="37">
        <v>1179007.97</v>
      </c>
      <c r="BR175" s="37">
        <v>5521590.9699999997</v>
      </c>
      <c r="BS175" s="45">
        <v>522742973</v>
      </c>
      <c r="BT175" s="37">
        <v>0</v>
      </c>
      <c r="BU175" s="37">
        <v>24223</v>
      </c>
      <c r="BV175" s="37">
        <v>10987311</v>
      </c>
      <c r="BW175" s="37">
        <v>1815</v>
      </c>
      <c r="BX175" s="37">
        <v>1844</v>
      </c>
      <c r="BY175" s="37">
        <v>206</v>
      </c>
      <c r="BZ175" s="37">
        <v>0</v>
      </c>
      <c r="CA175" s="37">
        <v>0</v>
      </c>
      <c r="CB175" s="37">
        <v>11542721</v>
      </c>
      <c r="CC175" s="37">
        <v>0</v>
      </c>
      <c r="CD175" s="37">
        <v>-4018</v>
      </c>
      <c r="CE175" s="37">
        <v>0</v>
      </c>
      <c r="CF175" s="37">
        <v>0</v>
      </c>
      <c r="CG175" s="37">
        <v>0</v>
      </c>
      <c r="CH175" s="37">
        <v>0</v>
      </c>
      <c r="CI175" s="37">
        <v>-4018</v>
      </c>
      <c r="CJ175" s="37">
        <v>11538703</v>
      </c>
      <c r="CK175" s="37">
        <v>6737608</v>
      </c>
      <c r="CL175" s="37">
        <v>0</v>
      </c>
      <c r="CM175" s="37">
        <v>4801095</v>
      </c>
      <c r="CN175" s="37">
        <v>4801095</v>
      </c>
      <c r="CO175" s="37">
        <v>1187752</v>
      </c>
      <c r="CP175" s="37">
        <v>5988847</v>
      </c>
      <c r="CQ175" s="45">
        <v>567125647</v>
      </c>
      <c r="CR175" s="37">
        <v>0</v>
      </c>
      <c r="CS175" s="37">
        <v>0</v>
      </c>
      <c r="CT175" s="37">
        <v>11538703</v>
      </c>
      <c r="CU175" s="37">
        <v>1844</v>
      </c>
      <c r="CV175" s="37">
        <v>1874</v>
      </c>
      <c r="CW175" s="37">
        <v>208.88</v>
      </c>
      <c r="CX175" s="37">
        <v>0</v>
      </c>
      <c r="CY175" s="37">
        <v>0</v>
      </c>
      <c r="CZ175" s="37">
        <v>12117865</v>
      </c>
      <c r="DA175" s="37">
        <v>0</v>
      </c>
      <c r="DB175" s="37">
        <v>7885</v>
      </c>
      <c r="DC175" s="37">
        <v>0</v>
      </c>
      <c r="DD175" s="37">
        <v>0</v>
      </c>
      <c r="DE175" s="37">
        <v>0</v>
      </c>
      <c r="DF175" s="37">
        <v>7885</v>
      </c>
      <c r="DG175" s="37">
        <v>12125750</v>
      </c>
      <c r="DH175" s="37">
        <v>0</v>
      </c>
      <c r="DI175" s="37">
        <v>0</v>
      </c>
      <c r="DJ175" s="37">
        <v>0</v>
      </c>
      <c r="DK175" s="37">
        <v>12125750</v>
      </c>
      <c r="DL175" s="37">
        <v>6914537</v>
      </c>
      <c r="DM175" s="37">
        <v>0</v>
      </c>
      <c r="DN175" s="37">
        <v>5211213</v>
      </c>
      <c r="DO175" s="37">
        <v>5211213</v>
      </c>
      <c r="DP175" s="37">
        <v>1158794.69</v>
      </c>
      <c r="DQ175" s="37">
        <v>6370007.6899999995</v>
      </c>
      <c r="DR175" s="45">
        <v>603064924</v>
      </c>
      <c r="DS175" s="37">
        <v>0</v>
      </c>
      <c r="DT175" s="37">
        <v>0</v>
      </c>
      <c r="DU175" s="61">
        <v>12125750</v>
      </c>
      <c r="DV175" s="61">
        <v>1874</v>
      </c>
      <c r="DW175" s="61">
        <v>1902</v>
      </c>
      <c r="DX175" s="61">
        <v>212.43</v>
      </c>
      <c r="DY175" s="61">
        <v>0</v>
      </c>
      <c r="DZ175" s="61">
        <v>0</v>
      </c>
      <c r="EA175" s="61">
        <v>0</v>
      </c>
      <c r="EB175" s="61">
        <v>12710971</v>
      </c>
      <c r="EC175" s="61">
        <v>0</v>
      </c>
      <c r="ED175" s="61">
        <v>68473</v>
      </c>
      <c r="EE175" s="61">
        <v>0</v>
      </c>
      <c r="EF175" s="61">
        <v>0</v>
      </c>
      <c r="EG175" s="61">
        <v>0</v>
      </c>
      <c r="EH175" s="61">
        <v>68473</v>
      </c>
      <c r="EI175" s="61">
        <v>12779444</v>
      </c>
      <c r="EJ175" s="61">
        <v>0</v>
      </c>
      <c r="EK175" s="61">
        <v>0</v>
      </c>
      <c r="EL175" s="61">
        <v>0</v>
      </c>
      <c r="EM175" s="61">
        <v>12779444</v>
      </c>
      <c r="EN175" s="61">
        <v>7650050</v>
      </c>
      <c r="EO175" s="61">
        <v>0</v>
      </c>
      <c r="EP175" s="61">
        <v>5129394</v>
      </c>
      <c r="EQ175" s="61">
        <v>18226</v>
      </c>
      <c r="ER175" s="61">
        <v>5111168</v>
      </c>
      <c r="ES175" s="61">
        <v>5111168</v>
      </c>
      <c r="ET175" s="61">
        <v>1789872</v>
      </c>
      <c r="EU175" s="61">
        <v>6901040</v>
      </c>
      <c r="EV175" s="61">
        <v>653443795</v>
      </c>
      <c r="EW175" s="61">
        <v>1725800</v>
      </c>
      <c r="EX175" s="61">
        <v>0</v>
      </c>
      <c r="EY175" s="61">
        <v>0</v>
      </c>
    </row>
    <row r="176" spans="1:155" s="37" customFormat="1" x14ac:dyDescent="0.2">
      <c r="A176" s="105">
        <v>2814</v>
      </c>
      <c r="B176" s="49" t="s">
        <v>206</v>
      </c>
      <c r="C176" s="37">
        <v>5595717</v>
      </c>
      <c r="D176" s="37">
        <v>1042</v>
      </c>
      <c r="E176" s="37">
        <v>1047</v>
      </c>
      <c r="F176" s="37">
        <v>190</v>
      </c>
      <c r="G176" s="37">
        <v>5821497.9900000002</v>
      </c>
      <c r="H176" s="37">
        <v>2760145</v>
      </c>
      <c r="I176" s="37">
        <v>0</v>
      </c>
      <c r="J176" s="37">
        <v>3040000</v>
      </c>
      <c r="K176" s="37">
        <v>90000</v>
      </c>
      <c r="L176" s="37">
        <f t="shared" si="2"/>
        <v>3130000</v>
      </c>
      <c r="M176" s="47">
        <v>172977145</v>
      </c>
      <c r="N176" s="41">
        <v>21352.990000000224</v>
      </c>
      <c r="O176" s="41">
        <v>0</v>
      </c>
      <c r="P176" s="37">
        <v>5800145</v>
      </c>
      <c r="Q176" s="37">
        <v>1047</v>
      </c>
      <c r="R176" s="37">
        <v>1063</v>
      </c>
      <c r="S176" s="37">
        <v>194.37</v>
      </c>
      <c r="T176" s="37">
        <v>0</v>
      </c>
      <c r="U176" s="37">
        <v>6095401</v>
      </c>
      <c r="V176" s="37">
        <v>3145081</v>
      </c>
      <c r="W176" s="37">
        <v>2950320</v>
      </c>
      <c r="X176" s="37">
        <v>2940000</v>
      </c>
      <c r="Y176" s="37">
        <v>62732.6</v>
      </c>
      <c r="Z176" s="37">
        <v>3002732.6</v>
      </c>
      <c r="AA176" s="46">
        <v>181984948</v>
      </c>
      <c r="AB176" s="37">
        <v>10320</v>
      </c>
      <c r="AC176" s="37">
        <v>0</v>
      </c>
      <c r="AD176" s="37">
        <v>6085081</v>
      </c>
      <c r="AE176" s="37">
        <v>1063</v>
      </c>
      <c r="AF176" s="37">
        <v>1083</v>
      </c>
      <c r="AG176" s="37">
        <v>200</v>
      </c>
      <c r="AH176" s="37">
        <v>0</v>
      </c>
      <c r="AI176" s="37">
        <v>7740</v>
      </c>
      <c r="AJ176" s="37">
        <v>0</v>
      </c>
      <c r="AK176" s="37">
        <v>0</v>
      </c>
      <c r="AL176" s="37">
        <v>0</v>
      </c>
      <c r="AM176" s="37">
        <v>0</v>
      </c>
      <c r="AN176" s="37">
        <v>0</v>
      </c>
      <c r="AO176" s="37">
        <v>6423909</v>
      </c>
      <c r="AP176" s="37">
        <v>3606423</v>
      </c>
      <c r="AQ176" s="37">
        <v>0</v>
      </c>
      <c r="AR176" s="37">
        <v>2817486</v>
      </c>
      <c r="AS176" s="37">
        <v>2811561</v>
      </c>
      <c r="AT176" s="37">
        <v>74927.44</v>
      </c>
      <c r="AU176" s="37">
        <v>2886488.44</v>
      </c>
      <c r="AV176" s="45">
        <v>193626735</v>
      </c>
      <c r="AW176" s="37">
        <v>5925</v>
      </c>
      <c r="AX176" s="37">
        <v>0</v>
      </c>
      <c r="AY176" s="37">
        <v>6417984</v>
      </c>
      <c r="AZ176" s="37">
        <v>1083</v>
      </c>
      <c r="BA176" s="37">
        <v>1102</v>
      </c>
      <c r="BB176" s="37">
        <v>206</v>
      </c>
      <c r="BC176" s="37">
        <v>0</v>
      </c>
      <c r="BD176" s="37">
        <v>0</v>
      </c>
      <c r="BE176" s="37">
        <v>6757596</v>
      </c>
      <c r="BF176" s="37">
        <v>4444</v>
      </c>
      <c r="BG176" s="37">
        <v>0</v>
      </c>
      <c r="BH176" s="37">
        <v>0</v>
      </c>
      <c r="BI176" s="37">
        <v>0</v>
      </c>
      <c r="BJ176" s="37">
        <v>0</v>
      </c>
      <c r="BK176" s="37">
        <v>0</v>
      </c>
      <c r="BL176" s="37">
        <v>0</v>
      </c>
      <c r="BM176" s="37">
        <v>6762040</v>
      </c>
      <c r="BN176" s="37">
        <v>4673079</v>
      </c>
      <c r="BO176" s="37">
        <v>2088961</v>
      </c>
      <c r="BP176" s="37">
        <v>2047898</v>
      </c>
      <c r="BQ176" s="37">
        <v>752598.83</v>
      </c>
      <c r="BR176" s="37">
        <v>2800496.83</v>
      </c>
      <c r="BS176" s="45">
        <v>208791210</v>
      </c>
      <c r="BT176" s="37">
        <v>41063</v>
      </c>
      <c r="BU176" s="37">
        <v>0</v>
      </c>
      <c r="BV176" s="37">
        <v>6720977</v>
      </c>
      <c r="BW176" s="37">
        <v>1102</v>
      </c>
      <c r="BX176" s="37">
        <v>1104</v>
      </c>
      <c r="BY176" s="37">
        <v>206</v>
      </c>
      <c r="BZ176" s="37">
        <v>0</v>
      </c>
      <c r="CA176" s="37">
        <v>0</v>
      </c>
      <c r="CB176" s="37">
        <v>6960599</v>
      </c>
      <c r="CC176" s="37">
        <v>30797</v>
      </c>
      <c r="CD176" s="37">
        <v>0</v>
      </c>
      <c r="CE176" s="37">
        <v>0</v>
      </c>
      <c r="CF176" s="37">
        <v>0</v>
      </c>
      <c r="CG176" s="37">
        <v>0</v>
      </c>
      <c r="CH176" s="37">
        <v>0</v>
      </c>
      <c r="CI176" s="37">
        <v>0</v>
      </c>
      <c r="CJ176" s="37">
        <v>6991396</v>
      </c>
      <c r="CK176" s="37">
        <v>5006116</v>
      </c>
      <c r="CL176" s="37">
        <v>0</v>
      </c>
      <c r="CM176" s="37">
        <v>1985280</v>
      </c>
      <c r="CN176" s="37">
        <v>1983178</v>
      </c>
      <c r="CO176" s="37">
        <v>784252.84</v>
      </c>
      <c r="CP176" s="37">
        <v>2767430.84</v>
      </c>
      <c r="CQ176" s="45">
        <v>226691302</v>
      </c>
      <c r="CR176" s="37">
        <v>2102</v>
      </c>
      <c r="CS176" s="37">
        <v>0</v>
      </c>
      <c r="CT176" s="37">
        <v>6989294</v>
      </c>
      <c r="CU176" s="37">
        <v>1104</v>
      </c>
      <c r="CV176" s="37">
        <v>1102</v>
      </c>
      <c r="CW176" s="37">
        <v>208.88</v>
      </c>
      <c r="CX176" s="37">
        <v>0</v>
      </c>
      <c r="CY176" s="37">
        <v>0</v>
      </c>
      <c r="CZ176" s="37">
        <v>7206816</v>
      </c>
      <c r="DA176" s="37">
        <v>1577</v>
      </c>
      <c r="DB176" s="37">
        <v>0</v>
      </c>
      <c r="DC176" s="37">
        <v>0</v>
      </c>
      <c r="DD176" s="37">
        <v>0</v>
      </c>
      <c r="DE176" s="37">
        <v>0</v>
      </c>
      <c r="DF176" s="37">
        <v>1577</v>
      </c>
      <c r="DG176" s="37">
        <v>7208393</v>
      </c>
      <c r="DH176" s="37">
        <v>13080</v>
      </c>
      <c r="DI176" s="37">
        <v>0</v>
      </c>
      <c r="DJ176" s="37">
        <v>13080</v>
      </c>
      <c r="DK176" s="37">
        <v>7221473</v>
      </c>
      <c r="DL176" s="37">
        <v>5178573</v>
      </c>
      <c r="DM176" s="37">
        <v>0</v>
      </c>
      <c r="DN176" s="37">
        <v>2042900</v>
      </c>
      <c r="DO176" s="37">
        <v>2042900</v>
      </c>
      <c r="DP176" s="37">
        <v>894193.37</v>
      </c>
      <c r="DQ176" s="37">
        <v>2937093.37</v>
      </c>
      <c r="DR176" s="45">
        <v>248508142</v>
      </c>
      <c r="DS176" s="37">
        <v>0</v>
      </c>
      <c r="DT176" s="37">
        <v>0</v>
      </c>
      <c r="DU176" s="61">
        <v>7208393</v>
      </c>
      <c r="DV176" s="61">
        <v>1102</v>
      </c>
      <c r="DW176" s="61">
        <v>1105</v>
      </c>
      <c r="DX176" s="61">
        <v>212.43</v>
      </c>
      <c r="DY176" s="61">
        <v>0</v>
      </c>
      <c r="DZ176" s="61">
        <v>0</v>
      </c>
      <c r="EA176" s="61">
        <v>0</v>
      </c>
      <c r="EB176" s="61">
        <v>7462750</v>
      </c>
      <c r="EC176" s="61">
        <v>0</v>
      </c>
      <c r="ED176" s="61">
        <v>0</v>
      </c>
      <c r="EE176" s="61">
        <v>0</v>
      </c>
      <c r="EF176" s="61">
        <v>0</v>
      </c>
      <c r="EG176" s="61">
        <v>0</v>
      </c>
      <c r="EH176" s="61">
        <v>0</v>
      </c>
      <c r="EI176" s="61">
        <v>7462750</v>
      </c>
      <c r="EJ176" s="61">
        <v>0</v>
      </c>
      <c r="EK176" s="61">
        <v>0</v>
      </c>
      <c r="EL176" s="61">
        <v>0</v>
      </c>
      <c r="EM176" s="61">
        <v>7462750</v>
      </c>
      <c r="EN176" s="61">
        <v>5300486</v>
      </c>
      <c r="EO176" s="61">
        <v>0</v>
      </c>
      <c r="EP176" s="61">
        <v>2162264</v>
      </c>
      <c r="EQ176" s="61">
        <v>6182</v>
      </c>
      <c r="ER176" s="61">
        <v>2156082</v>
      </c>
      <c r="ES176" s="61">
        <v>2156082</v>
      </c>
      <c r="ET176" s="61">
        <v>948498</v>
      </c>
      <c r="EU176" s="61">
        <v>3104580</v>
      </c>
      <c r="EV176" s="61">
        <v>263796064</v>
      </c>
      <c r="EW176" s="61">
        <v>525300</v>
      </c>
      <c r="EX176" s="61">
        <v>0</v>
      </c>
      <c r="EY176" s="61">
        <v>0</v>
      </c>
    </row>
    <row r="177" spans="1:155" s="37" customFormat="1" x14ac:dyDescent="0.2">
      <c r="A177" s="105">
        <v>5960</v>
      </c>
      <c r="B177" s="49" t="s">
        <v>207</v>
      </c>
      <c r="C177" s="37">
        <v>3077946.12</v>
      </c>
      <c r="D177" s="37">
        <v>550</v>
      </c>
      <c r="E177" s="37">
        <v>546</v>
      </c>
      <c r="F177" s="37">
        <v>190</v>
      </c>
      <c r="G177" s="37">
        <v>3159303.42</v>
      </c>
      <c r="H177" s="37">
        <v>1932593</v>
      </c>
      <c r="I177" s="37">
        <v>0</v>
      </c>
      <c r="J177" s="37">
        <v>1224763</v>
      </c>
      <c r="K177" s="37">
        <v>0</v>
      </c>
      <c r="L177" s="37">
        <f t="shared" si="2"/>
        <v>1224763</v>
      </c>
      <c r="M177" s="47">
        <v>65550541</v>
      </c>
      <c r="N177" s="41">
        <v>1947.4199999999255</v>
      </c>
      <c r="O177" s="41">
        <v>0</v>
      </c>
      <c r="P177" s="37">
        <v>3157356</v>
      </c>
      <c r="Q177" s="37">
        <v>546</v>
      </c>
      <c r="R177" s="37">
        <v>545</v>
      </c>
      <c r="S177" s="37">
        <v>194.37</v>
      </c>
      <c r="T177" s="37">
        <v>0</v>
      </c>
      <c r="U177" s="37">
        <v>3257503</v>
      </c>
      <c r="V177" s="37">
        <v>2112899</v>
      </c>
      <c r="W177" s="37">
        <v>1144604</v>
      </c>
      <c r="X177" s="37">
        <v>1144604</v>
      </c>
      <c r="Y177" s="37">
        <v>31541.14</v>
      </c>
      <c r="Z177" s="37">
        <v>1176145.1399999999</v>
      </c>
      <c r="AA177" s="46">
        <v>69444164</v>
      </c>
      <c r="AB177" s="37">
        <v>0</v>
      </c>
      <c r="AC177" s="37">
        <v>0</v>
      </c>
      <c r="AD177" s="37">
        <v>3257503</v>
      </c>
      <c r="AE177" s="37">
        <v>545</v>
      </c>
      <c r="AF177" s="37">
        <v>535</v>
      </c>
      <c r="AG177" s="37">
        <v>200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3304732</v>
      </c>
      <c r="AP177" s="37">
        <v>2272576</v>
      </c>
      <c r="AQ177" s="37">
        <v>0</v>
      </c>
      <c r="AR177" s="37">
        <v>1032156</v>
      </c>
      <c r="AS177" s="37">
        <v>1032156</v>
      </c>
      <c r="AT177" s="37">
        <v>30663.439999999999</v>
      </c>
      <c r="AU177" s="37">
        <v>1062819.44</v>
      </c>
      <c r="AV177" s="45">
        <v>72715190</v>
      </c>
      <c r="AW177" s="37">
        <v>0</v>
      </c>
      <c r="AX177" s="37">
        <v>0</v>
      </c>
      <c r="AY177" s="37">
        <v>3304732</v>
      </c>
      <c r="AZ177" s="37">
        <v>535</v>
      </c>
      <c r="BA177" s="37">
        <v>532</v>
      </c>
      <c r="BB177" s="37">
        <v>206</v>
      </c>
      <c r="BC177" s="37">
        <v>0</v>
      </c>
      <c r="BD177" s="37">
        <v>0</v>
      </c>
      <c r="BE177" s="37">
        <v>3395793</v>
      </c>
      <c r="BF177" s="37">
        <v>0</v>
      </c>
      <c r="BG177" s="37">
        <v>18098</v>
      </c>
      <c r="BH177" s="37">
        <v>0</v>
      </c>
      <c r="BI177" s="37">
        <v>0</v>
      </c>
      <c r="BJ177" s="37">
        <v>0</v>
      </c>
      <c r="BK177" s="37">
        <v>0</v>
      </c>
      <c r="BL177" s="37">
        <v>18098</v>
      </c>
      <c r="BM177" s="37">
        <v>3413891</v>
      </c>
      <c r="BN177" s="37">
        <v>2562923</v>
      </c>
      <c r="BO177" s="37">
        <v>850968</v>
      </c>
      <c r="BP177" s="37">
        <v>850967.89</v>
      </c>
      <c r="BQ177" s="37">
        <v>12238.11</v>
      </c>
      <c r="BR177" s="37">
        <v>863206</v>
      </c>
      <c r="BS177" s="45">
        <v>76941443</v>
      </c>
      <c r="BT177" s="37">
        <v>0</v>
      </c>
      <c r="BU177" s="37">
        <v>0</v>
      </c>
      <c r="BV177" s="37">
        <v>3413891</v>
      </c>
      <c r="BW177" s="37">
        <v>532</v>
      </c>
      <c r="BX177" s="37">
        <v>524</v>
      </c>
      <c r="BY177" s="37">
        <v>206</v>
      </c>
      <c r="BZ177" s="37">
        <v>0</v>
      </c>
      <c r="CA177" s="37">
        <v>0</v>
      </c>
      <c r="CB177" s="37">
        <v>3470499</v>
      </c>
      <c r="CC177" s="37">
        <v>0</v>
      </c>
      <c r="CD177" s="37">
        <v>-8733</v>
      </c>
      <c r="CE177" s="37">
        <v>0</v>
      </c>
      <c r="CF177" s="37">
        <v>0</v>
      </c>
      <c r="CG177" s="37">
        <v>0</v>
      </c>
      <c r="CH177" s="37">
        <v>0</v>
      </c>
      <c r="CI177" s="37">
        <v>-8733</v>
      </c>
      <c r="CJ177" s="37">
        <v>3461766</v>
      </c>
      <c r="CK177" s="37">
        <v>2707605</v>
      </c>
      <c r="CL177" s="37">
        <v>0</v>
      </c>
      <c r="CM177" s="37">
        <v>754161</v>
      </c>
      <c r="CN177" s="37">
        <v>754160.98</v>
      </c>
      <c r="CO177" s="37">
        <v>340790.64</v>
      </c>
      <c r="CP177" s="37">
        <v>1094951.6200000001</v>
      </c>
      <c r="CQ177" s="45">
        <v>80826672</v>
      </c>
      <c r="CR177" s="37">
        <v>0</v>
      </c>
      <c r="CS177" s="37">
        <v>0</v>
      </c>
      <c r="CT177" s="37">
        <v>3461766</v>
      </c>
      <c r="CU177" s="37">
        <v>524</v>
      </c>
      <c r="CV177" s="37">
        <v>529</v>
      </c>
      <c r="CW177" s="37">
        <v>208.88</v>
      </c>
      <c r="CX177" s="37">
        <v>0</v>
      </c>
      <c r="CY177" s="37">
        <v>0</v>
      </c>
      <c r="CZ177" s="37">
        <v>3605294</v>
      </c>
      <c r="DA177" s="37">
        <v>0</v>
      </c>
      <c r="DB177" s="37">
        <v>32981</v>
      </c>
      <c r="DC177" s="37">
        <v>0</v>
      </c>
      <c r="DD177" s="37">
        <v>0</v>
      </c>
      <c r="DE177" s="37">
        <v>0</v>
      </c>
      <c r="DF177" s="37">
        <v>32981</v>
      </c>
      <c r="DG177" s="37">
        <v>3638275</v>
      </c>
      <c r="DH177" s="37">
        <v>0</v>
      </c>
      <c r="DI177" s="37">
        <v>0</v>
      </c>
      <c r="DJ177" s="37">
        <v>0</v>
      </c>
      <c r="DK177" s="37">
        <v>3638275</v>
      </c>
      <c r="DL177" s="37">
        <v>2814977</v>
      </c>
      <c r="DM177" s="37">
        <v>0</v>
      </c>
      <c r="DN177" s="37">
        <v>823298</v>
      </c>
      <c r="DO177" s="37">
        <v>823298</v>
      </c>
      <c r="DP177" s="37">
        <v>330517.23</v>
      </c>
      <c r="DQ177" s="37">
        <v>1153815.23</v>
      </c>
      <c r="DR177" s="45">
        <v>87198996</v>
      </c>
      <c r="DS177" s="37">
        <v>0</v>
      </c>
      <c r="DT177" s="37">
        <v>0</v>
      </c>
      <c r="DU177" s="61">
        <v>3638275</v>
      </c>
      <c r="DV177" s="61">
        <v>529</v>
      </c>
      <c r="DW177" s="61">
        <v>524</v>
      </c>
      <c r="DX177" s="61">
        <v>212.43</v>
      </c>
      <c r="DY177" s="61">
        <v>0</v>
      </c>
      <c r="DZ177" s="61">
        <v>0</v>
      </c>
      <c r="EA177" s="61">
        <v>0</v>
      </c>
      <c r="EB177" s="61">
        <v>3715202</v>
      </c>
      <c r="EC177" s="61">
        <v>0</v>
      </c>
      <c r="ED177" s="61">
        <v>1907</v>
      </c>
      <c r="EE177" s="61">
        <v>0</v>
      </c>
      <c r="EF177" s="61">
        <v>0</v>
      </c>
      <c r="EG177" s="61">
        <v>0</v>
      </c>
      <c r="EH177" s="61">
        <v>1907</v>
      </c>
      <c r="EI177" s="61">
        <v>3717109</v>
      </c>
      <c r="EJ177" s="61">
        <v>0</v>
      </c>
      <c r="EK177" s="61">
        <v>28360</v>
      </c>
      <c r="EL177" s="61">
        <v>28360</v>
      </c>
      <c r="EM177" s="61">
        <v>3745469</v>
      </c>
      <c r="EN177" s="61">
        <v>2828260</v>
      </c>
      <c r="EO177" s="61">
        <v>0</v>
      </c>
      <c r="EP177" s="61">
        <v>917209</v>
      </c>
      <c r="EQ177" s="61">
        <v>4594</v>
      </c>
      <c r="ER177" s="61">
        <v>912615</v>
      </c>
      <c r="ES177" s="61">
        <v>912615</v>
      </c>
      <c r="ET177" s="61">
        <v>390287</v>
      </c>
      <c r="EU177" s="61">
        <v>1302902</v>
      </c>
      <c r="EV177" s="61">
        <v>96063081</v>
      </c>
      <c r="EW177" s="61">
        <v>338700</v>
      </c>
      <c r="EX177" s="61">
        <v>0</v>
      </c>
      <c r="EY177" s="61">
        <v>0</v>
      </c>
    </row>
    <row r="178" spans="1:155" s="37" customFormat="1" x14ac:dyDescent="0.2">
      <c r="A178" s="105">
        <v>2828</v>
      </c>
      <c r="B178" s="49" t="s">
        <v>208</v>
      </c>
      <c r="C178" s="37">
        <v>6884860.1100000003</v>
      </c>
      <c r="D178" s="37">
        <v>1289</v>
      </c>
      <c r="E178" s="37">
        <v>1339</v>
      </c>
      <c r="F178" s="37">
        <v>190</v>
      </c>
      <c r="G178" s="37">
        <v>7406330.3600000003</v>
      </c>
      <c r="H178" s="37">
        <v>3643846</v>
      </c>
      <c r="I178" s="37">
        <v>0</v>
      </c>
      <c r="J178" s="37">
        <v>3670738</v>
      </c>
      <c r="K178" s="37">
        <v>227030</v>
      </c>
      <c r="L178" s="37">
        <f t="shared" si="2"/>
        <v>3897768</v>
      </c>
      <c r="M178" s="47">
        <v>221396453</v>
      </c>
      <c r="N178" s="41">
        <v>91746.360000000335</v>
      </c>
      <c r="O178" s="41">
        <v>0</v>
      </c>
      <c r="P178" s="37">
        <v>7314584</v>
      </c>
      <c r="Q178" s="37">
        <v>1339</v>
      </c>
      <c r="R178" s="37">
        <v>1382</v>
      </c>
      <c r="S178" s="37">
        <v>194.37</v>
      </c>
      <c r="T178" s="37">
        <v>0</v>
      </c>
      <c r="U178" s="37">
        <v>7818098</v>
      </c>
      <c r="V178" s="37">
        <v>4215044</v>
      </c>
      <c r="W178" s="37">
        <v>3603054</v>
      </c>
      <c r="X178" s="37">
        <v>3603054</v>
      </c>
      <c r="Y178" s="37">
        <v>276103</v>
      </c>
      <c r="Z178" s="37">
        <v>3879157</v>
      </c>
      <c r="AA178" s="46">
        <v>240800853</v>
      </c>
      <c r="AB178" s="37">
        <v>0</v>
      </c>
      <c r="AC178" s="37">
        <v>0</v>
      </c>
      <c r="AD178" s="37">
        <v>7818098</v>
      </c>
      <c r="AE178" s="37">
        <v>1382</v>
      </c>
      <c r="AF178" s="37">
        <v>1418</v>
      </c>
      <c r="AG178" s="37">
        <v>200</v>
      </c>
      <c r="AH178" s="37">
        <v>0</v>
      </c>
      <c r="AI178" s="37">
        <v>0</v>
      </c>
      <c r="AJ178" s="37">
        <v>0</v>
      </c>
      <c r="AK178" s="37">
        <v>0</v>
      </c>
      <c r="AL178" s="37">
        <v>0</v>
      </c>
      <c r="AM178" s="37">
        <v>0</v>
      </c>
      <c r="AN178" s="37">
        <v>0</v>
      </c>
      <c r="AO178" s="37">
        <v>8305354</v>
      </c>
      <c r="AP178" s="37">
        <v>4785125</v>
      </c>
      <c r="AQ178" s="37">
        <v>0</v>
      </c>
      <c r="AR178" s="37">
        <v>3520229</v>
      </c>
      <c r="AS178" s="37">
        <v>3520229</v>
      </c>
      <c r="AT178" s="37">
        <v>289523</v>
      </c>
      <c r="AU178" s="37">
        <v>3809752</v>
      </c>
      <c r="AV178" s="45">
        <v>266794792</v>
      </c>
      <c r="AW178" s="37">
        <v>0</v>
      </c>
      <c r="AX178" s="37">
        <v>0</v>
      </c>
      <c r="AY178" s="37">
        <v>8305354</v>
      </c>
      <c r="AZ178" s="37">
        <v>1418</v>
      </c>
      <c r="BA178" s="37">
        <v>1436</v>
      </c>
      <c r="BB178" s="37">
        <v>206</v>
      </c>
      <c r="BC178" s="37">
        <v>0</v>
      </c>
      <c r="BD178" s="37">
        <v>0</v>
      </c>
      <c r="BE178" s="37">
        <v>8706597</v>
      </c>
      <c r="BF178" s="37">
        <v>0</v>
      </c>
      <c r="BG178" s="37">
        <v>0</v>
      </c>
      <c r="BH178" s="37">
        <v>0</v>
      </c>
      <c r="BI178" s="37">
        <v>0</v>
      </c>
      <c r="BJ178" s="37">
        <v>0</v>
      </c>
      <c r="BK178" s="37">
        <v>0</v>
      </c>
      <c r="BL178" s="37">
        <v>0</v>
      </c>
      <c r="BM178" s="37">
        <v>8706597</v>
      </c>
      <c r="BN178" s="37">
        <v>6168743</v>
      </c>
      <c r="BO178" s="37">
        <v>2537854</v>
      </c>
      <c r="BP178" s="37">
        <v>2537854</v>
      </c>
      <c r="BQ178" s="37">
        <v>299653</v>
      </c>
      <c r="BR178" s="37">
        <v>2837507</v>
      </c>
      <c r="BS178" s="45">
        <v>296974321</v>
      </c>
      <c r="BT178" s="37">
        <v>0</v>
      </c>
      <c r="BU178" s="37">
        <v>0</v>
      </c>
      <c r="BV178" s="37">
        <v>8706597</v>
      </c>
      <c r="BW178" s="37">
        <v>1436</v>
      </c>
      <c r="BX178" s="37">
        <v>1450</v>
      </c>
      <c r="BY178" s="37">
        <v>206</v>
      </c>
      <c r="BZ178" s="37">
        <v>0</v>
      </c>
      <c r="CA178" s="37">
        <v>0</v>
      </c>
      <c r="CB178" s="37">
        <v>9090181</v>
      </c>
      <c r="CC178" s="37">
        <v>0</v>
      </c>
      <c r="CD178" s="37">
        <v>-10384</v>
      </c>
      <c r="CE178" s="37">
        <v>0</v>
      </c>
      <c r="CF178" s="37">
        <v>0</v>
      </c>
      <c r="CG178" s="37">
        <v>0</v>
      </c>
      <c r="CH178" s="37">
        <v>0</v>
      </c>
      <c r="CI178" s="37">
        <v>-10384</v>
      </c>
      <c r="CJ178" s="37">
        <v>9079797</v>
      </c>
      <c r="CK178" s="37">
        <v>6427420</v>
      </c>
      <c r="CL178" s="37">
        <v>0</v>
      </c>
      <c r="CM178" s="37">
        <v>2652377</v>
      </c>
      <c r="CN178" s="37">
        <v>2658646</v>
      </c>
      <c r="CO178" s="37">
        <v>298624</v>
      </c>
      <c r="CP178" s="37">
        <v>2957270</v>
      </c>
      <c r="CQ178" s="45">
        <v>324540504</v>
      </c>
      <c r="CR178" s="37">
        <v>0</v>
      </c>
      <c r="CS178" s="37">
        <v>6269</v>
      </c>
      <c r="CT178" s="37">
        <v>9079797</v>
      </c>
      <c r="CU178" s="37">
        <v>1450</v>
      </c>
      <c r="CV178" s="37">
        <v>1454</v>
      </c>
      <c r="CW178" s="37">
        <v>208.88</v>
      </c>
      <c r="CX178" s="37">
        <v>0</v>
      </c>
      <c r="CY178" s="37">
        <v>0</v>
      </c>
      <c r="CZ178" s="37">
        <v>9408558</v>
      </c>
      <c r="DA178" s="37">
        <v>0</v>
      </c>
      <c r="DB178" s="37">
        <v>0</v>
      </c>
      <c r="DC178" s="37">
        <v>0</v>
      </c>
      <c r="DD178" s="37">
        <v>0</v>
      </c>
      <c r="DE178" s="37">
        <v>0</v>
      </c>
      <c r="DF178" s="37">
        <v>0</v>
      </c>
      <c r="DG178" s="37">
        <v>9408558</v>
      </c>
      <c r="DH178" s="37">
        <v>0</v>
      </c>
      <c r="DI178" s="37">
        <v>0</v>
      </c>
      <c r="DJ178" s="37">
        <v>0</v>
      </c>
      <c r="DK178" s="37">
        <v>9408558</v>
      </c>
      <c r="DL178" s="37">
        <v>6700310</v>
      </c>
      <c r="DM178" s="37">
        <v>0</v>
      </c>
      <c r="DN178" s="37">
        <v>2708248</v>
      </c>
      <c r="DO178" s="37">
        <v>2714719</v>
      </c>
      <c r="DP178" s="37">
        <v>291380</v>
      </c>
      <c r="DQ178" s="37">
        <v>3006099</v>
      </c>
      <c r="DR178" s="45">
        <v>342284277</v>
      </c>
      <c r="DS178" s="37">
        <v>0</v>
      </c>
      <c r="DT178" s="37">
        <v>6471</v>
      </c>
      <c r="DU178" s="61">
        <v>9408558</v>
      </c>
      <c r="DV178" s="61">
        <v>1454</v>
      </c>
      <c r="DW178" s="61">
        <v>1469</v>
      </c>
      <c r="DX178" s="61">
        <v>212.43</v>
      </c>
      <c r="DY178" s="61">
        <v>0</v>
      </c>
      <c r="DZ178" s="61">
        <v>0</v>
      </c>
      <c r="EA178" s="61">
        <v>0</v>
      </c>
      <c r="EB178" s="61">
        <v>9817680</v>
      </c>
      <c r="EC178" s="61">
        <v>0</v>
      </c>
      <c r="ED178" s="61">
        <v>0</v>
      </c>
      <c r="EE178" s="61">
        <v>0</v>
      </c>
      <c r="EF178" s="61">
        <v>0</v>
      </c>
      <c r="EG178" s="61">
        <v>0</v>
      </c>
      <c r="EH178" s="61">
        <v>0</v>
      </c>
      <c r="EI178" s="61">
        <v>9817680</v>
      </c>
      <c r="EJ178" s="61">
        <v>300000</v>
      </c>
      <c r="EK178" s="61">
        <v>0</v>
      </c>
      <c r="EL178" s="61">
        <v>300000</v>
      </c>
      <c r="EM178" s="61">
        <v>10117680</v>
      </c>
      <c r="EN178" s="61">
        <v>6990503</v>
      </c>
      <c r="EO178" s="61">
        <v>0</v>
      </c>
      <c r="EP178" s="61">
        <v>3127177</v>
      </c>
      <c r="EQ178" s="61">
        <v>17174</v>
      </c>
      <c r="ER178" s="61">
        <v>3110003</v>
      </c>
      <c r="ES178" s="61">
        <v>3116495</v>
      </c>
      <c r="ET178" s="61">
        <v>771752</v>
      </c>
      <c r="EU178" s="61">
        <v>3888247</v>
      </c>
      <c r="EV178" s="61">
        <v>369255387</v>
      </c>
      <c r="EW178" s="61">
        <v>1631000</v>
      </c>
      <c r="EX178" s="61">
        <v>0</v>
      </c>
      <c r="EY178" s="61">
        <v>6492</v>
      </c>
    </row>
    <row r="179" spans="1:155" s="37" customFormat="1" x14ac:dyDescent="0.2">
      <c r="A179" s="105">
        <v>2835</v>
      </c>
      <c r="B179" s="49" t="s">
        <v>209</v>
      </c>
      <c r="C179" s="37">
        <v>9589796</v>
      </c>
      <c r="D179" s="37">
        <v>1746</v>
      </c>
      <c r="E179" s="37">
        <v>1859</v>
      </c>
      <c r="F179" s="37">
        <v>190</v>
      </c>
      <c r="G179" s="37">
        <v>10563655.960000001</v>
      </c>
      <c r="H179" s="37">
        <v>3600700</v>
      </c>
      <c r="I179" s="37">
        <v>0</v>
      </c>
      <c r="J179" s="37">
        <v>6956457</v>
      </c>
      <c r="K179" s="37">
        <v>871043</v>
      </c>
      <c r="L179" s="37">
        <f t="shared" si="2"/>
        <v>7827500</v>
      </c>
      <c r="M179" s="47">
        <v>441203067</v>
      </c>
      <c r="N179" s="41">
        <v>6498.9600000008941</v>
      </c>
      <c r="O179" s="41">
        <v>0</v>
      </c>
      <c r="P179" s="37">
        <v>10557157</v>
      </c>
      <c r="Q179" s="37">
        <v>1859</v>
      </c>
      <c r="R179" s="37">
        <v>2006</v>
      </c>
      <c r="S179" s="37">
        <v>194.37</v>
      </c>
      <c r="T179" s="37">
        <v>0</v>
      </c>
      <c r="U179" s="37">
        <v>11781860</v>
      </c>
      <c r="V179" s="37">
        <v>4343116</v>
      </c>
      <c r="W179" s="37">
        <v>7438744</v>
      </c>
      <c r="X179" s="37">
        <v>7438744</v>
      </c>
      <c r="Y179" s="37">
        <v>354953.11</v>
      </c>
      <c r="Z179" s="37">
        <v>7793697.1100000003</v>
      </c>
      <c r="AA179" s="46">
        <v>490116241</v>
      </c>
      <c r="AB179" s="37">
        <v>0</v>
      </c>
      <c r="AC179" s="37">
        <v>0</v>
      </c>
      <c r="AD179" s="37">
        <v>11781860</v>
      </c>
      <c r="AE179" s="37">
        <v>2006</v>
      </c>
      <c r="AF179" s="37">
        <v>2141</v>
      </c>
      <c r="AG179" s="37">
        <v>200</v>
      </c>
      <c r="AH179" s="37">
        <v>0</v>
      </c>
      <c r="AI179" s="37">
        <v>0</v>
      </c>
      <c r="AJ179" s="37">
        <v>53051</v>
      </c>
      <c r="AK179" s="37">
        <v>0</v>
      </c>
      <c r="AL179" s="37">
        <v>0</v>
      </c>
      <c r="AM179" s="37">
        <v>0</v>
      </c>
      <c r="AN179" s="37">
        <v>53051</v>
      </c>
      <c r="AO179" s="37">
        <v>13056008</v>
      </c>
      <c r="AP179" s="37">
        <v>5400953</v>
      </c>
      <c r="AQ179" s="37">
        <v>0</v>
      </c>
      <c r="AR179" s="37">
        <v>7655055</v>
      </c>
      <c r="AS179" s="37">
        <v>7655055</v>
      </c>
      <c r="AT179" s="37">
        <v>825205</v>
      </c>
      <c r="AU179" s="37">
        <v>8480260</v>
      </c>
      <c r="AV179" s="45">
        <v>583950284</v>
      </c>
      <c r="AW179" s="37">
        <v>0</v>
      </c>
      <c r="AX179" s="37">
        <v>0</v>
      </c>
      <c r="AY179" s="37">
        <v>13056008</v>
      </c>
      <c r="AZ179" s="37">
        <v>2141</v>
      </c>
      <c r="BA179" s="37">
        <v>2284</v>
      </c>
      <c r="BB179" s="37">
        <v>206</v>
      </c>
      <c r="BC179" s="37">
        <v>0</v>
      </c>
      <c r="BD179" s="37">
        <v>0</v>
      </c>
      <c r="BE179" s="37">
        <v>14398542</v>
      </c>
      <c r="BF179" s="37">
        <v>0</v>
      </c>
      <c r="BG179" s="37">
        <v>-5889</v>
      </c>
      <c r="BH179" s="37">
        <v>0</v>
      </c>
      <c r="BI179" s="37">
        <v>0</v>
      </c>
      <c r="BJ179" s="37">
        <v>0</v>
      </c>
      <c r="BK179" s="37">
        <v>0</v>
      </c>
      <c r="BL179" s="37">
        <v>-5889</v>
      </c>
      <c r="BM179" s="37">
        <v>14392653</v>
      </c>
      <c r="BN179" s="37">
        <v>8188503</v>
      </c>
      <c r="BO179" s="37">
        <v>6204150</v>
      </c>
      <c r="BP179" s="37">
        <v>6204150</v>
      </c>
      <c r="BQ179" s="37">
        <v>856987</v>
      </c>
      <c r="BR179" s="37">
        <v>7061137</v>
      </c>
      <c r="BS179" s="45">
        <v>629721610</v>
      </c>
      <c r="BT179" s="37">
        <v>0</v>
      </c>
      <c r="BU179" s="37">
        <v>0</v>
      </c>
      <c r="BV179" s="37">
        <v>14392653</v>
      </c>
      <c r="BW179" s="37">
        <v>2284</v>
      </c>
      <c r="BX179" s="37">
        <v>2411</v>
      </c>
      <c r="BY179" s="37">
        <v>206</v>
      </c>
      <c r="BZ179" s="37">
        <v>0</v>
      </c>
      <c r="CA179" s="37">
        <v>0</v>
      </c>
      <c r="CB179" s="37">
        <v>15689607</v>
      </c>
      <c r="CC179" s="37">
        <v>0</v>
      </c>
      <c r="CD179" s="37">
        <v>42544</v>
      </c>
      <c r="CE179" s="37">
        <v>0</v>
      </c>
      <c r="CF179" s="37">
        <v>0</v>
      </c>
      <c r="CG179" s="37">
        <v>0</v>
      </c>
      <c r="CH179" s="37">
        <v>0</v>
      </c>
      <c r="CI179" s="37">
        <v>42544</v>
      </c>
      <c r="CJ179" s="37">
        <v>15732151</v>
      </c>
      <c r="CK179" s="37">
        <v>9356605</v>
      </c>
      <c r="CL179" s="37">
        <v>0</v>
      </c>
      <c r="CM179" s="37">
        <v>6375546</v>
      </c>
      <c r="CN179" s="37">
        <v>6375546</v>
      </c>
      <c r="CO179" s="37">
        <v>823396</v>
      </c>
      <c r="CP179" s="37">
        <v>7198942</v>
      </c>
      <c r="CQ179" s="45">
        <v>693339678</v>
      </c>
      <c r="CR179" s="37">
        <v>0</v>
      </c>
      <c r="CS179" s="37">
        <v>0</v>
      </c>
      <c r="CT179" s="37">
        <v>15732151</v>
      </c>
      <c r="CU179" s="37">
        <v>2411</v>
      </c>
      <c r="CV179" s="37">
        <v>2534</v>
      </c>
      <c r="CW179" s="37">
        <v>208.88</v>
      </c>
      <c r="CX179" s="37">
        <v>0</v>
      </c>
      <c r="CY179" s="37">
        <v>0</v>
      </c>
      <c r="CZ179" s="37">
        <v>17064057</v>
      </c>
      <c r="DA179" s="37">
        <v>0</v>
      </c>
      <c r="DB179" s="37">
        <v>0</v>
      </c>
      <c r="DC179" s="37">
        <v>0</v>
      </c>
      <c r="DD179" s="37">
        <v>0</v>
      </c>
      <c r="DE179" s="37">
        <v>0</v>
      </c>
      <c r="DF179" s="37">
        <v>0</v>
      </c>
      <c r="DG179" s="37">
        <v>17064057</v>
      </c>
      <c r="DH179" s="37">
        <v>0</v>
      </c>
      <c r="DI179" s="37">
        <v>0</v>
      </c>
      <c r="DJ179" s="37">
        <v>0</v>
      </c>
      <c r="DK179" s="37">
        <v>17064057</v>
      </c>
      <c r="DL179" s="37">
        <v>10463784</v>
      </c>
      <c r="DM179" s="37">
        <v>0</v>
      </c>
      <c r="DN179" s="37">
        <v>6600273</v>
      </c>
      <c r="DO179" s="37">
        <v>6607007</v>
      </c>
      <c r="DP179" s="37">
        <v>793808</v>
      </c>
      <c r="DQ179" s="37">
        <v>7400815</v>
      </c>
      <c r="DR179" s="45">
        <v>731842131</v>
      </c>
      <c r="DS179" s="37">
        <v>0</v>
      </c>
      <c r="DT179" s="37">
        <v>6734</v>
      </c>
      <c r="DU179" s="61">
        <v>17064057</v>
      </c>
      <c r="DV179" s="61">
        <v>2534</v>
      </c>
      <c r="DW179" s="61">
        <v>2654</v>
      </c>
      <c r="DX179" s="61">
        <v>212.43</v>
      </c>
      <c r="DY179" s="61">
        <v>0</v>
      </c>
      <c r="DZ179" s="61">
        <v>0</v>
      </c>
      <c r="EA179" s="61">
        <v>0</v>
      </c>
      <c r="EB179" s="61">
        <v>18435931</v>
      </c>
      <c r="EC179" s="61">
        <v>0</v>
      </c>
      <c r="ED179" s="61">
        <v>0</v>
      </c>
      <c r="EE179" s="61">
        <v>0</v>
      </c>
      <c r="EF179" s="61">
        <v>0</v>
      </c>
      <c r="EG179" s="61">
        <v>0</v>
      </c>
      <c r="EH179" s="61">
        <v>0</v>
      </c>
      <c r="EI179" s="61">
        <v>18435931</v>
      </c>
      <c r="EJ179" s="61">
        <v>0</v>
      </c>
      <c r="EK179" s="61">
        <v>0</v>
      </c>
      <c r="EL179" s="61">
        <v>0</v>
      </c>
      <c r="EM179" s="61">
        <v>18435931</v>
      </c>
      <c r="EN179" s="61">
        <v>11503380</v>
      </c>
      <c r="EO179" s="61">
        <v>0</v>
      </c>
      <c r="EP179" s="61">
        <v>6932551</v>
      </c>
      <c r="EQ179" s="61">
        <v>235620</v>
      </c>
      <c r="ER179" s="61">
        <v>6696931</v>
      </c>
      <c r="ES179" s="61">
        <v>6703878</v>
      </c>
      <c r="ET179" s="61">
        <v>2368992</v>
      </c>
      <c r="EU179" s="61">
        <v>9072870</v>
      </c>
      <c r="EV179" s="61">
        <v>773841708</v>
      </c>
      <c r="EW179" s="61">
        <v>20096500</v>
      </c>
      <c r="EX179" s="61">
        <v>0</v>
      </c>
      <c r="EY179" s="61">
        <v>6947</v>
      </c>
    </row>
    <row r="180" spans="1:155" s="37" customFormat="1" x14ac:dyDescent="0.2">
      <c r="A180" s="105">
        <v>2842</v>
      </c>
      <c r="B180" s="49" t="s">
        <v>210</v>
      </c>
      <c r="C180" s="37">
        <v>3075370</v>
      </c>
      <c r="D180" s="37">
        <v>457</v>
      </c>
      <c r="E180" s="37">
        <v>459</v>
      </c>
      <c r="F180" s="37">
        <v>215.34</v>
      </c>
      <c r="G180" s="37">
        <v>3187667.79</v>
      </c>
      <c r="H180" s="37">
        <v>158911</v>
      </c>
      <c r="I180" s="37">
        <v>0</v>
      </c>
      <c r="J180" s="37">
        <v>2992429</v>
      </c>
      <c r="K180" s="37">
        <v>46698</v>
      </c>
      <c r="L180" s="37">
        <f t="shared" si="2"/>
        <v>3039127</v>
      </c>
      <c r="M180" s="47">
        <v>137049587</v>
      </c>
      <c r="N180" s="41">
        <v>36327.790000000037</v>
      </c>
      <c r="O180" s="41">
        <v>0</v>
      </c>
      <c r="P180" s="37">
        <v>3151340</v>
      </c>
      <c r="Q180" s="37">
        <v>459</v>
      </c>
      <c r="R180" s="37">
        <v>449</v>
      </c>
      <c r="S180" s="37">
        <v>194.37</v>
      </c>
      <c r="T180" s="37">
        <v>0</v>
      </c>
      <c r="U180" s="37">
        <v>3169953</v>
      </c>
      <c r="V180" s="37">
        <v>151263</v>
      </c>
      <c r="W180" s="37">
        <v>3018690</v>
      </c>
      <c r="X180" s="37">
        <v>3018690</v>
      </c>
      <c r="Y180" s="37">
        <v>47419</v>
      </c>
      <c r="Z180" s="37">
        <v>3066109</v>
      </c>
      <c r="AA180" s="46">
        <v>163792216</v>
      </c>
      <c r="AB180" s="37">
        <v>0</v>
      </c>
      <c r="AC180" s="37">
        <v>0</v>
      </c>
      <c r="AD180" s="37">
        <v>3169953</v>
      </c>
      <c r="AE180" s="37">
        <v>449</v>
      </c>
      <c r="AF180" s="37">
        <v>430</v>
      </c>
      <c r="AG180" s="37">
        <v>200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3121813</v>
      </c>
      <c r="AP180" s="37">
        <v>137935</v>
      </c>
      <c r="AQ180" s="37">
        <v>0</v>
      </c>
      <c r="AR180" s="37">
        <v>2983878</v>
      </c>
      <c r="AS180" s="37">
        <v>2983878</v>
      </c>
      <c r="AT180" s="37">
        <v>82834</v>
      </c>
      <c r="AU180" s="37">
        <v>3066712</v>
      </c>
      <c r="AV180" s="45">
        <v>171276239</v>
      </c>
      <c r="AW180" s="37">
        <v>0</v>
      </c>
      <c r="AX180" s="37">
        <v>0</v>
      </c>
      <c r="AY180" s="37">
        <v>3121813</v>
      </c>
      <c r="AZ180" s="37">
        <v>430</v>
      </c>
      <c r="BA180" s="37">
        <v>417</v>
      </c>
      <c r="BB180" s="37">
        <v>206</v>
      </c>
      <c r="BC180" s="37">
        <v>0</v>
      </c>
      <c r="BD180" s="37">
        <v>0</v>
      </c>
      <c r="BE180" s="37">
        <v>3113335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3113335</v>
      </c>
      <c r="BN180" s="37">
        <v>329362</v>
      </c>
      <c r="BO180" s="37">
        <v>2783973</v>
      </c>
      <c r="BP180" s="37">
        <v>2783973</v>
      </c>
      <c r="BQ180" s="37">
        <v>82001</v>
      </c>
      <c r="BR180" s="37">
        <v>2865974</v>
      </c>
      <c r="BS180" s="45">
        <v>178275872</v>
      </c>
      <c r="BT180" s="37">
        <v>0</v>
      </c>
      <c r="BU180" s="37">
        <v>0</v>
      </c>
      <c r="BV180" s="37">
        <v>3113335</v>
      </c>
      <c r="BW180" s="37">
        <v>417</v>
      </c>
      <c r="BX180" s="37">
        <v>410</v>
      </c>
      <c r="BY180" s="37">
        <v>206</v>
      </c>
      <c r="BZ180" s="37">
        <v>0</v>
      </c>
      <c r="CA180" s="37">
        <v>0</v>
      </c>
      <c r="CB180" s="37">
        <v>3145532</v>
      </c>
      <c r="CC180" s="37">
        <v>0</v>
      </c>
      <c r="CD180" s="37">
        <v>-15601</v>
      </c>
      <c r="CE180" s="37">
        <v>0</v>
      </c>
      <c r="CF180" s="37">
        <v>0</v>
      </c>
      <c r="CG180" s="37">
        <v>85000</v>
      </c>
      <c r="CH180" s="37">
        <v>0</v>
      </c>
      <c r="CI180" s="37">
        <v>69399</v>
      </c>
      <c r="CJ180" s="37">
        <v>3214931</v>
      </c>
      <c r="CK180" s="37">
        <v>545746</v>
      </c>
      <c r="CL180" s="37">
        <v>0</v>
      </c>
      <c r="CM180" s="37">
        <v>2669185</v>
      </c>
      <c r="CN180" s="37">
        <v>2669184</v>
      </c>
      <c r="CO180" s="37">
        <v>224205.72</v>
      </c>
      <c r="CP180" s="37">
        <v>2893389.72</v>
      </c>
      <c r="CQ180" s="45">
        <v>179729499</v>
      </c>
      <c r="CR180" s="37">
        <v>1</v>
      </c>
      <c r="CS180" s="37">
        <v>0</v>
      </c>
      <c r="CT180" s="37">
        <v>3129931</v>
      </c>
      <c r="CU180" s="37">
        <v>410</v>
      </c>
      <c r="CV180" s="37">
        <v>415</v>
      </c>
      <c r="CW180" s="37">
        <v>208.88</v>
      </c>
      <c r="CX180" s="37">
        <v>0</v>
      </c>
      <c r="CY180" s="37">
        <v>0</v>
      </c>
      <c r="CZ180" s="37">
        <v>3254787</v>
      </c>
      <c r="DA180" s="37">
        <v>0</v>
      </c>
      <c r="DB180" s="37">
        <v>-3714</v>
      </c>
      <c r="DC180" s="37">
        <v>0</v>
      </c>
      <c r="DD180" s="37">
        <v>0</v>
      </c>
      <c r="DE180" s="37">
        <v>0</v>
      </c>
      <c r="DF180" s="37">
        <v>-3714</v>
      </c>
      <c r="DG180" s="37">
        <v>3251073</v>
      </c>
      <c r="DH180" s="37">
        <v>0</v>
      </c>
      <c r="DI180" s="37">
        <v>250000</v>
      </c>
      <c r="DJ180" s="37">
        <v>250000</v>
      </c>
      <c r="DK180" s="37">
        <v>3501073</v>
      </c>
      <c r="DL180" s="37">
        <v>659232</v>
      </c>
      <c r="DM180" s="37">
        <v>0</v>
      </c>
      <c r="DN180" s="37">
        <v>2841841</v>
      </c>
      <c r="DO180" s="37">
        <v>2841841</v>
      </c>
      <c r="DP180" s="37">
        <v>85768</v>
      </c>
      <c r="DQ180" s="37">
        <v>2927609</v>
      </c>
      <c r="DR180" s="45">
        <v>194515508</v>
      </c>
      <c r="DS180" s="37">
        <v>0</v>
      </c>
      <c r="DT180" s="37">
        <v>0</v>
      </c>
      <c r="DU180" s="61">
        <v>3251073</v>
      </c>
      <c r="DV180" s="61">
        <v>415</v>
      </c>
      <c r="DW180" s="61">
        <v>418</v>
      </c>
      <c r="DX180" s="61">
        <v>212.43</v>
      </c>
      <c r="DY180" s="61">
        <v>0</v>
      </c>
      <c r="DZ180" s="61">
        <v>0</v>
      </c>
      <c r="EA180" s="61">
        <v>0</v>
      </c>
      <c r="EB180" s="61">
        <v>3363370</v>
      </c>
      <c r="EC180" s="61">
        <v>0</v>
      </c>
      <c r="ED180" s="61">
        <v>0</v>
      </c>
      <c r="EE180" s="61">
        <v>0</v>
      </c>
      <c r="EF180" s="61">
        <v>0</v>
      </c>
      <c r="EG180" s="61">
        <v>0</v>
      </c>
      <c r="EH180" s="61">
        <v>0</v>
      </c>
      <c r="EI180" s="61">
        <v>3363370</v>
      </c>
      <c r="EJ180" s="61">
        <v>225000</v>
      </c>
      <c r="EK180" s="61">
        <v>0</v>
      </c>
      <c r="EL180" s="61">
        <v>225000</v>
      </c>
      <c r="EM180" s="61">
        <v>3588370</v>
      </c>
      <c r="EN180" s="61">
        <v>683338</v>
      </c>
      <c r="EO180" s="61">
        <v>0</v>
      </c>
      <c r="EP180" s="61">
        <v>2905032</v>
      </c>
      <c r="EQ180" s="61">
        <v>173262</v>
      </c>
      <c r="ER180" s="61">
        <v>2731770</v>
      </c>
      <c r="ES180" s="61">
        <v>2731770</v>
      </c>
      <c r="ET180" s="61">
        <v>79911</v>
      </c>
      <c r="EU180" s="61">
        <v>2811681</v>
      </c>
      <c r="EV180" s="61">
        <v>199747450</v>
      </c>
      <c r="EW180" s="61">
        <v>12308900</v>
      </c>
      <c r="EX180" s="61">
        <v>0</v>
      </c>
      <c r="EY180" s="61">
        <v>0</v>
      </c>
    </row>
    <row r="181" spans="1:155" s="37" customFormat="1" x14ac:dyDescent="0.2">
      <c r="A181" s="105">
        <v>1848</v>
      </c>
      <c r="B181" s="49" t="s">
        <v>211</v>
      </c>
      <c r="C181" s="37">
        <v>1798512</v>
      </c>
      <c r="D181" s="37">
        <v>377</v>
      </c>
      <c r="E181" s="37">
        <v>404</v>
      </c>
      <c r="F181" s="37">
        <v>190</v>
      </c>
      <c r="G181" s="37">
        <v>2004244</v>
      </c>
      <c r="H181" s="37">
        <v>227570</v>
      </c>
      <c r="I181" s="37">
        <v>0</v>
      </c>
      <c r="J181" s="37">
        <v>1780825</v>
      </c>
      <c r="K181" s="37">
        <v>324380</v>
      </c>
      <c r="L181" s="37">
        <f t="shared" si="2"/>
        <v>2105205</v>
      </c>
      <c r="M181" s="47">
        <v>188422800</v>
      </c>
      <c r="N181" s="41">
        <v>0</v>
      </c>
      <c r="O181" s="41">
        <v>4151</v>
      </c>
      <c r="P181" s="37">
        <v>2004244</v>
      </c>
      <c r="Q181" s="37">
        <v>404</v>
      </c>
      <c r="R181" s="37">
        <v>426</v>
      </c>
      <c r="S181" s="37">
        <v>194.37</v>
      </c>
      <c r="T181" s="37">
        <v>0</v>
      </c>
      <c r="U181" s="37">
        <v>2196188</v>
      </c>
      <c r="V181" s="37">
        <v>463424</v>
      </c>
      <c r="W181" s="37">
        <v>1732764</v>
      </c>
      <c r="X181" s="37">
        <v>1732764</v>
      </c>
      <c r="Y181" s="37">
        <v>367278</v>
      </c>
      <c r="Z181" s="37">
        <v>2100042</v>
      </c>
      <c r="AA181" s="46">
        <v>217580300</v>
      </c>
      <c r="AB181" s="37">
        <v>0</v>
      </c>
      <c r="AC181" s="37">
        <v>0</v>
      </c>
      <c r="AD181" s="37">
        <v>2196188</v>
      </c>
      <c r="AE181" s="37">
        <v>426</v>
      </c>
      <c r="AF181" s="37">
        <v>448</v>
      </c>
      <c r="AG181" s="37">
        <v>200</v>
      </c>
      <c r="AH181" s="37">
        <v>0</v>
      </c>
      <c r="AI181" s="37">
        <v>0</v>
      </c>
      <c r="AJ181" s="37">
        <v>0</v>
      </c>
      <c r="AK181" s="37">
        <v>0</v>
      </c>
      <c r="AL181" s="37">
        <v>0</v>
      </c>
      <c r="AM181" s="37">
        <v>272644</v>
      </c>
      <c r="AN181" s="37">
        <v>272644</v>
      </c>
      <c r="AO181" s="37">
        <v>2671850</v>
      </c>
      <c r="AP181" s="37">
        <v>479341</v>
      </c>
      <c r="AQ181" s="37">
        <v>0</v>
      </c>
      <c r="AR181" s="37">
        <v>2192509</v>
      </c>
      <c r="AS181" s="37">
        <v>2138059</v>
      </c>
      <c r="AT181" s="37">
        <v>315090</v>
      </c>
      <c r="AU181" s="37">
        <v>2453149</v>
      </c>
      <c r="AV181" s="45">
        <v>271148400</v>
      </c>
      <c r="AW181" s="37">
        <v>54450</v>
      </c>
      <c r="AX181" s="37">
        <v>0</v>
      </c>
      <c r="AY181" s="37">
        <v>2617400</v>
      </c>
      <c r="AZ181" s="37">
        <v>448</v>
      </c>
      <c r="BA181" s="37">
        <v>458</v>
      </c>
      <c r="BB181" s="37">
        <v>206</v>
      </c>
      <c r="BC181" s="37">
        <v>0</v>
      </c>
      <c r="BD181" s="37">
        <v>0</v>
      </c>
      <c r="BE181" s="37">
        <v>2770172</v>
      </c>
      <c r="BF181" s="37">
        <v>40838</v>
      </c>
      <c r="BG181" s="37">
        <v>0</v>
      </c>
      <c r="BH181" s="37">
        <v>0</v>
      </c>
      <c r="BI181" s="37">
        <v>0</v>
      </c>
      <c r="BJ181" s="37">
        <v>0</v>
      </c>
      <c r="BK181" s="37">
        <v>0</v>
      </c>
      <c r="BL181" s="37">
        <v>0</v>
      </c>
      <c r="BM181" s="37">
        <v>2811010</v>
      </c>
      <c r="BN181" s="37">
        <v>1198059</v>
      </c>
      <c r="BO181" s="37">
        <v>1612951</v>
      </c>
      <c r="BP181" s="37">
        <v>1612951</v>
      </c>
      <c r="BQ181" s="37">
        <v>316702</v>
      </c>
      <c r="BR181" s="37">
        <v>1929653</v>
      </c>
      <c r="BS181" s="45">
        <v>317359100</v>
      </c>
      <c r="BT181" s="37">
        <v>0</v>
      </c>
      <c r="BU181" s="37">
        <v>0</v>
      </c>
      <c r="BV181" s="37">
        <v>2811010</v>
      </c>
      <c r="BW181" s="37">
        <v>458</v>
      </c>
      <c r="BX181" s="37">
        <v>460</v>
      </c>
      <c r="BY181" s="37">
        <v>206</v>
      </c>
      <c r="BZ181" s="37">
        <v>0</v>
      </c>
      <c r="CA181" s="37">
        <v>0</v>
      </c>
      <c r="CB181" s="37">
        <v>2918047</v>
      </c>
      <c r="CC181" s="37">
        <v>0</v>
      </c>
      <c r="CD181" s="37">
        <v>0</v>
      </c>
      <c r="CE181" s="37">
        <v>0</v>
      </c>
      <c r="CF181" s="37">
        <v>0</v>
      </c>
      <c r="CG181" s="37">
        <v>0</v>
      </c>
      <c r="CH181" s="37">
        <v>0</v>
      </c>
      <c r="CI181" s="37">
        <v>0</v>
      </c>
      <c r="CJ181" s="37">
        <v>2918047</v>
      </c>
      <c r="CK181" s="37">
        <v>1028672</v>
      </c>
      <c r="CL181" s="37">
        <v>0</v>
      </c>
      <c r="CM181" s="37">
        <v>1889375</v>
      </c>
      <c r="CN181" s="37">
        <v>1889375</v>
      </c>
      <c r="CO181" s="37">
        <v>562171</v>
      </c>
      <c r="CP181" s="37">
        <v>2451546</v>
      </c>
      <c r="CQ181" s="45">
        <v>330153700</v>
      </c>
      <c r="CR181" s="37">
        <v>0</v>
      </c>
      <c r="CS181" s="37">
        <v>0</v>
      </c>
      <c r="CT181" s="37">
        <v>2918047</v>
      </c>
      <c r="CU181" s="37">
        <v>460</v>
      </c>
      <c r="CV181" s="37">
        <v>463</v>
      </c>
      <c r="CW181" s="37">
        <v>208.88</v>
      </c>
      <c r="CX181" s="37">
        <v>0</v>
      </c>
      <c r="CY181" s="37">
        <v>0</v>
      </c>
      <c r="CZ181" s="37">
        <v>3033789</v>
      </c>
      <c r="DA181" s="37">
        <v>0</v>
      </c>
      <c r="DB181" s="37">
        <v>0</v>
      </c>
      <c r="DC181" s="37">
        <v>0</v>
      </c>
      <c r="DD181" s="37">
        <v>0</v>
      </c>
      <c r="DE181" s="37">
        <v>0</v>
      </c>
      <c r="DF181" s="37">
        <v>0</v>
      </c>
      <c r="DG181" s="37">
        <v>3033789</v>
      </c>
      <c r="DH181" s="37">
        <v>0</v>
      </c>
      <c r="DI181" s="37">
        <v>0</v>
      </c>
      <c r="DJ181" s="37">
        <v>0</v>
      </c>
      <c r="DK181" s="37">
        <v>3033789</v>
      </c>
      <c r="DL181" s="37">
        <v>1055622</v>
      </c>
      <c r="DM181" s="37">
        <v>0</v>
      </c>
      <c r="DN181" s="37">
        <v>1978167</v>
      </c>
      <c r="DO181" s="37">
        <v>1978167</v>
      </c>
      <c r="DP181" s="37">
        <v>509132</v>
      </c>
      <c r="DQ181" s="37">
        <v>2487299</v>
      </c>
      <c r="DR181" s="45">
        <v>386040100</v>
      </c>
      <c r="DS181" s="37">
        <v>0</v>
      </c>
      <c r="DT181" s="37">
        <v>0</v>
      </c>
      <c r="DU181" s="61">
        <v>3033789</v>
      </c>
      <c r="DV181" s="61">
        <v>463</v>
      </c>
      <c r="DW181" s="61">
        <v>468</v>
      </c>
      <c r="DX181" s="61">
        <v>212.43</v>
      </c>
      <c r="DY181" s="61">
        <v>0</v>
      </c>
      <c r="DZ181" s="61">
        <v>0</v>
      </c>
      <c r="EA181" s="61">
        <v>0</v>
      </c>
      <c r="EB181" s="61">
        <v>3165969</v>
      </c>
      <c r="EC181" s="61">
        <v>0</v>
      </c>
      <c r="ED181" s="61">
        <v>0</v>
      </c>
      <c r="EE181" s="61">
        <v>0</v>
      </c>
      <c r="EF181" s="61">
        <v>0</v>
      </c>
      <c r="EG181" s="61">
        <v>0</v>
      </c>
      <c r="EH181" s="61">
        <v>0</v>
      </c>
      <c r="EI181" s="61">
        <v>3165969</v>
      </c>
      <c r="EJ181" s="61">
        <v>0</v>
      </c>
      <c r="EK181" s="61">
        <v>0</v>
      </c>
      <c r="EL181" s="61">
        <v>0</v>
      </c>
      <c r="EM181" s="61">
        <v>3165969</v>
      </c>
      <c r="EN181" s="61">
        <v>1182256</v>
      </c>
      <c r="EO181" s="61">
        <v>0</v>
      </c>
      <c r="EP181" s="61">
        <v>1983713</v>
      </c>
      <c r="EQ181" s="61">
        <v>315</v>
      </c>
      <c r="ER181" s="61">
        <v>1983398</v>
      </c>
      <c r="ES181" s="61">
        <v>1970869</v>
      </c>
      <c r="ET181" s="61">
        <v>518898</v>
      </c>
      <c r="EU181" s="61">
        <v>2489767</v>
      </c>
      <c r="EV181" s="61">
        <v>439235900</v>
      </c>
      <c r="EW181" s="61">
        <v>55500</v>
      </c>
      <c r="EX181" s="61">
        <v>12529</v>
      </c>
      <c r="EY181" s="61">
        <v>0</v>
      </c>
    </row>
    <row r="182" spans="1:155" s="37" customFormat="1" x14ac:dyDescent="0.2">
      <c r="A182" s="105">
        <v>2849</v>
      </c>
      <c r="B182" s="49" t="s">
        <v>212</v>
      </c>
      <c r="C182" s="37">
        <v>43892063.380000003</v>
      </c>
      <c r="D182" s="37">
        <v>7314</v>
      </c>
      <c r="E182" s="37">
        <v>7503</v>
      </c>
      <c r="F182" s="37">
        <v>192.04</v>
      </c>
      <c r="G182" s="37">
        <v>46467129.420000002</v>
      </c>
      <c r="H182" s="37">
        <v>14097051</v>
      </c>
      <c r="I182" s="37">
        <v>0</v>
      </c>
      <c r="J182" s="37">
        <v>32351482</v>
      </c>
      <c r="K182" s="37">
        <v>3255276</v>
      </c>
      <c r="L182" s="37">
        <f t="shared" si="2"/>
        <v>35606758</v>
      </c>
      <c r="M182" s="47">
        <v>1676924346</v>
      </c>
      <c r="N182" s="41">
        <v>18596.420000001788</v>
      </c>
      <c r="O182" s="41">
        <v>0</v>
      </c>
      <c r="P182" s="37">
        <v>46448533</v>
      </c>
      <c r="Q182" s="37">
        <v>7503</v>
      </c>
      <c r="R182" s="37">
        <v>7654</v>
      </c>
      <c r="S182" s="37">
        <v>194.37</v>
      </c>
      <c r="T182" s="37">
        <v>146482</v>
      </c>
      <c r="U182" s="37">
        <v>49017502</v>
      </c>
      <c r="V182" s="37">
        <v>17790141</v>
      </c>
      <c r="W182" s="37">
        <v>31227361</v>
      </c>
      <c r="X182" s="37">
        <v>31226479</v>
      </c>
      <c r="Y182" s="37">
        <v>4494493</v>
      </c>
      <c r="Z182" s="37">
        <v>35720972</v>
      </c>
      <c r="AA182" s="46">
        <v>1767519234</v>
      </c>
      <c r="AB182" s="37">
        <v>882</v>
      </c>
      <c r="AC182" s="37">
        <v>0</v>
      </c>
      <c r="AD182" s="37">
        <v>49016620</v>
      </c>
      <c r="AE182" s="37">
        <v>7654</v>
      </c>
      <c r="AF182" s="37">
        <v>7749</v>
      </c>
      <c r="AG182" s="37">
        <v>200</v>
      </c>
      <c r="AH182" s="37">
        <v>0</v>
      </c>
      <c r="AI182" s="37">
        <v>662</v>
      </c>
      <c r="AJ182" s="37">
        <v>67107</v>
      </c>
      <c r="AK182" s="37">
        <v>0</v>
      </c>
      <c r="AL182" s="37">
        <v>0</v>
      </c>
      <c r="AM182" s="37">
        <v>0</v>
      </c>
      <c r="AN182" s="37">
        <v>67107</v>
      </c>
      <c r="AO182" s="37">
        <v>51242552</v>
      </c>
      <c r="AP182" s="37">
        <v>21018624</v>
      </c>
      <c r="AQ182" s="37">
        <v>0</v>
      </c>
      <c r="AR182" s="37">
        <v>30223928</v>
      </c>
      <c r="AS182" s="37">
        <v>30223928</v>
      </c>
      <c r="AT182" s="37">
        <v>4940656</v>
      </c>
      <c r="AU182" s="37">
        <v>35164584</v>
      </c>
      <c r="AV182" s="45">
        <v>1879735959</v>
      </c>
      <c r="AW182" s="37">
        <v>0</v>
      </c>
      <c r="AX182" s="37">
        <v>0</v>
      </c>
      <c r="AY182" s="37">
        <v>51242552</v>
      </c>
      <c r="AZ182" s="37">
        <v>7749</v>
      </c>
      <c r="BA182" s="37">
        <v>7810</v>
      </c>
      <c r="BB182" s="37">
        <v>206</v>
      </c>
      <c r="BC182" s="37">
        <v>0</v>
      </c>
      <c r="BD182" s="37">
        <v>0</v>
      </c>
      <c r="BE182" s="37">
        <v>53254828</v>
      </c>
      <c r="BF182" s="37">
        <v>0</v>
      </c>
      <c r="BG182" s="37">
        <v>-24217</v>
      </c>
      <c r="BH182" s="37">
        <v>0</v>
      </c>
      <c r="BI182" s="37">
        <v>0</v>
      </c>
      <c r="BJ182" s="37">
        <v>0</v>
      </c>
      <c r="BK182" s="37">
        <v>0</v>
      </c>
      <c r="BL182" s="37">
        <v>-24217</v>
      </c>
      <c r="BM182" s="37">
        <v>53230611</v>
      </c>
      <c r="BN182" s="37">
        <v>30176271</v>
      </c>
      <c r="BO182" s="37">
        <v>23054340</v>
      </c>
      <c r="BP182" s="37">
        <v>23041637</v>
      </c>
      <c r="BQ182" s="37">
        <v>5112706</v>
      </c>
      <c r="BR182" s="37">
        <v>28154343</v>
      </c>
      <c r="BS182" s="45">
        <v>2034130281</v>
      </c>
      <c r="BT182" s="37">
        <v>12703</v>
      </c>
      <c r="BU182" s="37">
        <v>0</v>
      </c>
      <c r="BV182" s="37">
        <v>53217908</v>
      </c>
      <c r="BW182" s="37">
        <v>7810</v>
      </c>
      <c r="BX182" s="37">
        <v>7806</v>
      </c>
      <c r="BY182" s="37">
        <v>206</v>
      </c>
      <c r="BZ182" s="37">
        <v>0</v>
      </c>
      <c r="CA182" s="37">
        <v>0</v>
      </c>
      <c r="CB182" s="37">
        <v>54798666</v>
      </c>
      <c r="CC182" s="37">
        <v>9527</v>
      </c>
      <c r="CD182" s="37">
        <v>239945</v>
      </c>
      <c r="CE182" s="37">
        <v>0</v>
      </c>
      <c r="CF182" s="37">
        <v>0</v>
      </c>
      <c r="CG182" s="37">
        <v>0</v>
      </c>
      <c r="CH182" s="37">
        <v>0</v>
      </c>
      <c r="CI182" s="37">
        <v>239945</v>
      </c>
      <c r="CJ182" s="37">
        <v>55048138</v>
      </c>
      <c r="CK182" s="37">
        <v>30869128</v>
      </c>
      <c r="CL182" s="37">
        <v>0</v>
      </c>
      <c r="CM182" s="37">
        <v>24179010</v>
      </c>
      <c r="CN182" s="37">
        <v>24186030</v>
      </c>
      <c r="CO182" s="37">
        <v>5113251</v>
      </c>
      <c r="CP182" s="37">
        <v>29299281</v>
      </c>
      <c r="CQ182" s="45">
        <v>2113057424</v>
      </c>
      <c r="CR182" s="37">
        <v>0</v>
      </c>
      <c r="CS182" s="37">
        <v>7020</v>
      </c>
      <c r="CT182" s="37">
        <v>55048138</v>
      </c>
      <c r="CU182" s="37">
        <v>7806</v>
      </c>
      <c r="CV182" s="37">
        <v>7773</v>
      </c>
      <c r="CW182" s="37">
        <v>208.88</v>
      </c>
      <c r="CX182" s="37">
        <v>0</v>
      </c>
      <c r="CY182" s="37">
        <v>0</v>
      </c>
      <c r="CZ182" s="37">
        <v>56439053</v>
      </c>
      <c r="DA182" s="37">
        <v>0</v>
      </c>
      <c r="DB182" s="37">
        <v>189081</v>
      </c>
      <c r="DC182" s="37">
        <v>0</v>
      </c>
      <c r="DD182" s="37">
        <v>0</v>
      </c>
      <c r="DE182" s="37">
        <v>0</v>
      </c>
      <c r="DF182" s="37">
        <v>189081</v>
      </c>
      <c r="DG182" s="37">
        <v>56628134</v>
      </c>
      <c r="DH182" s="37">
        <v>181523</v>
      </c>
      <c r="DI182" s="37">
        <v>0</v>
      </c>
      <c r="DJ182" s="37">
        <v>181523</v>
      </c>
      <c r="DK182" s="37">
        <v>56809657</v>
      </c>
      <c r="DL182" s="37">
        <v>32059611</v>
      </c>
      <c r="DM182" s="37">
        <v>0</v>
      </c>
      <c r="DN182" s="37">
        <v>24750046</v>
      </c>
      <c r="DO182" s="37">
        <v>24764568</v>
      </c>
      <c r="DP182" s="37">
        <v>5037054</v>
      </c>
      <c r="DQ182" s="37">
        <v>29801622</v>
      </c>
      <c r="DR182" s="45">
        <v>2261887796</v>
      </c>
      <c r="DS182" s="37">
        <v>0</v>
      </c>
      <c r="DT182" s="37">
        <v>14522</v>
      </c>
      <c r="DU182" s="61">
        <v>56628134</v>
      </c>
      <c r="DV182" s="61">
        <v>7773</v>
      </c>
      <c r="DW182" s="61">
        <v>7715</v>
      </c>
      <c r="DX182" s="61">
        <v>212.43</v>
      </c>
      <c r="DY182" s="61">
        <v>0</v>
      </c>
      <c r="DZ182" s="61">
        <v>0</v>
      </c>
      <c r="EA182" s="61">
        <v>0</v>
      </c>
      <c r="EB182" s="61">
        <v>57844524</v>
      </c>
      <c r="EC182" s="61">
        <v>0</v>
      </c>
      <c r="ED182" s="61">
        <v>194371</v>
      </c>
      <c r="EE182" s="61">
        <v>0</v>
      </c>
      <c r="EF182" s="61">
        <v>0</v>
      </c>
      <c r="EG182" s="61">
        <v>0</v>
      </c>
      <c r="EH182" s="61">
        <v>194371</v>
      </c>
      <c r="EI182" s="61">
        <v>58038895</v>
      </c>
      <c r="EJ182" s="61">
        <v>0</v>
      </c>
      <c r="EK182" s="61">
        <v>329897</v>
      </c>
      <c r="EL182" s="61">
        <v>329897</v>
      </c>
      <c r="EM182" s="61">
        <v>58368792</v>
      </c>
      <c r="EN182" s="61">
        <v>32654854</v>
      </c>
      <c r="EO182" s="61">
        <v>0</v>
      </c>
      <c r="EP182" s="61">
        <v>25713938</v>
      </c>
      <c r="EQ182" s="61">
        <v>429773</v>
      </c>
      <c r="ER182" s="61">
        <v>25284165</v>
      </c>
      <c r="ES182" s="61">
        <v>25276670</v>
      </c>
      <c r="ET182" s="61">
        <v>4974225</v>
      </c>
      <c r="EU182" s="61">
        <v>30250895</v>
      </c>
      <c r="EV182" s="61">
        <v>2350338716</v>
      </c>
      <c r="EW182" s="61">
        <v>33391100</v>
      </c>
      <c r="EX182" s="61">
        <v>7495</v>
      </c>
      <c r="EY182" s="61">
        <v>0</v>
      </c>
    </row>
    <row r="183" spans="1:155" s="37" customFormat="1" x14ac:dyDescent="0.2">
      <c r="A183" s="105">
        <v>2856</v>
      </c>
      <c r="B183" s="49" t="s">
        <v>213</v>
      </c>
      <c r="C183" s="37">
        <v>7614777</v>
      </c>
      <c r="D183" s="37">
        <v>1236</v>
      </c>
      <c r="E183" s="37">
        <v>1244</v>
      </c>
      <c r="F183" s="37">
        <v>197</v>
      </c>
      <c r="G183" s="37">
        <v>7909352</v>
      </c>
      <c r="H183" s="37">
        <v>5490662</v>
      </c>
      <c r="I183" s="37">
        <v>0</v>
      </c>
      <c r="J183" s="37">
        <v>2418690</v>
      </c>
      <c r="K183" s="37">
        <v>220756.06</v>
      </c>
      <c r="L183" s="37">
        <f t="shared" si="2"/>
        <v>2639446.06</v>
      </c>
      <c r="M183" s="47">
        <v>123647491</v>
      </c>
      <c r="N183" s="41">
        <v>0</v>
      </c>
      <c r="O183" s="41">
        <v>0</v>
      </c>
      <c r="P183" s="37">
        <v>7909352</v>
      </c>
      <c r="Q183" s="37">
        <v>1244</v>
      </c>
      <c r="R183" s="37">
        <v>1241</v>
      </c>
      <c r="S183" s="37">
        <v>194.37</v>
      </c>
      <c r="T183" s="37">
        <v>76760</v>
      </c>
      <c r="U183" s="37">
        <v>8208251</v>
      </c>
      <c r="V183" s="37">
        <v>5860695</v>
      </c>
      <c r="W183" s="37">
        <v>2347556</v>
      </c>
      <c r="X183" s="37">
        <v>2347556</v>
      </c>
      <c r="Y183" s="37">
        <v>261182.73</v>
      </c>
      <c r="Z183" s="37">
        <v>2608738.73</v>
      </c>
      <c r="AA183" s="46">
        <v>126621974</v>
      </c>
      <c r="AB183" s="37">
        <v>0</v>
      </c>
      <c r="AC183" s="37">
        <v>0</v>
      </c>
      <c r="AD183" s="37">
        <v>8208251</v>
      </c>
      <c r="AE183" s="37">
        <v>1241</v>
      </c>
      <c r="AF183" s="37">
        <v>1233</v>
      </c>
      <c r="AG183" s="37">
        <v>200</v>
      </c>
      <c r="AH183" s="37">
        <v>0</v>
      </c>
      <c r="AI183" s="37">
        <v>0</v>
      </c>
      <c r="AJ183" s="37">
        <v>17958</v>
      </c>
      <c r="AK183" s="37">
        <v>0</v>
      </c>
      <c r="AL183" s="37">
        <v>0</v>
      </c>
      <c r="AM183" s="37">
        <v>0</v>
      </c>
      <c r="AN183" s="37">
        <v>17958</v>
      </c>
      <c r="AO183" s="37">
        <v>8419891</v>
      </c>
      <c r="AP183" s="37">
        <v>6029266</v>
      </c>
      <c r="AQ183" s="37">
        <v>0</v>
      </c>
      <c r="AR183" s="37">
        <v>2390625</v>
      </c>
      <c r="AS183" s="37">
        <v>2390625</v>
      </c>
      <c r="AT183" s="37">
        <v>273566.81</v>
      </c>
      <c r="AU183" s="37">
        <v>2664191.81</v>
      </c>
      <c r="AV183" s="45">
        <v>131594346</v>
      </c>
      <c r="AW183" s="37">
        <v>0</v>
      </c>
      <c r="AX183" s="37">
        <v>0</v>
      </c>
      <c r="AY183" s="37">
        <v>8419891</v>
      </c>
      <c r="AZ183" s="37">
        <v>1233</v>
      </c>
      <c r="BA183" s="37">
        <v>1237</v>
      </c>
      <c r="BB183" s="37">
        <v>206</v>
      </c>
      <c r="BC183" s="37">
        <v>0</v>
      </c>
      <c r="BD183" s="37">
        <v>0</v>
      </c>
      <c r="BE183" s="37">
        <v>8702023</v>
      </c>
      <c r="BF183" s="37">
        <v>0</v>
      </c>
      <c r="BG183" s="37">
        <v>0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8702023</v>
      </c>
      <c r="BN183" s="37">
        <v>7024955</v>
      </c>
      <c r="BO183" s="37">
        <v>1677068</v>
      </c>
      <c r="BP183" s="37">
        <v>1670033.0799999998</v>
      </c>
      <c r="BQ183" s="37">
        <v>280067.55</v>
      </c>
      <c r="BR183" s="37">
        <v>1950100.63</v>
      </c>
      <c r="BS183" s="45">
        <v>138288608</v>
      </c>
      <c r="BT183" s="37">
        <v>7035</v>
      </c>
      <c r="BU183" s="37">
        <v>0</v>
      </c>
      <c r="BV183" s="37">
        <v>8694988</v>
      </c>
      <c r="BW183" s="37">
        <v>1237</v>
      </c>
      <c r="BX183" s="37">
        <v>1234</v>
      </c>
      <c r="BY183" s="37">
        <v>206</v>
      </c>
      <c r="BZ183" s="37">
        <v>0</v>
      </c>
      <c r="CA183" s="37">
        <v>0</v>
      </c>
      <c r="CB183" s="37">
        <v>8928101</v>
      </c>
      <c r="CC183" s="37">
        <v>5276</v>
      </c>
      <c r="CD183" s="37">
        <v>0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8933377</v>
      </c>
      <c r="CK183" s="37">
        <v>7318650</v>
      </c>
      <c r="CL183" s="37">
        <v>0</v>
      </c>
      <c r="CM183" s="37">
        <v>1614727</v>
      </c>
      <c r="CN183" s="37">
        <v>1614727</v>
      </c>
      <c r="CO183" s="37">
        <v>524072.41</v>
      </c>
      <c r="CP183" s="37">
        <v>2138799.41</v>
      </c>
      <c r="CQ183" s="45">
        <v>149035553</v>
      </c>
      <c r="CR183" s="37">
        <v>0</v>
      </c>
      <c r="CS183" s="37">
        <v>0</v>
      </c>
      <c r="CT183" s="37">
        <v>8933377</v>
      </c>
      <c r="CU183" s="37">
        <v>1234</v>
      </c>
      <c r="CV183" s="37">
        <v>1218</v>
      </c>
      <c r="CW183" s="37">
        <v>208.88</v>
      </c>
      <c r="CX183" s="37">
        <v>0</v>
      </c>
      <c r="CY183" s="37">
        <v>0</v>
      </c>
      <c r="CZ183" s="37">
        <v>9071969</v>
      </c>
      <c r="DA183" s="37">
        <v>0</v>
      </c>
      <c r="DB183" s="37">
        <v>0</v>
      </c>
      <c r="DC183" s="37">
        <v>0</v>
      </c>
      <c r="DD183" s="37">
        <v>0</v>
      </c>
      <c r="DE183" s="37">
        <v>0</v>
      </c>
      <c r="DF183" s="37">
        <v>0</v>
      </c>
      <c r="DG183" s="37">
        <v>9071969</v>
      </c>
      <c r="DH183" s="37">
        <v>89379</v>
      </c>
      <c r="DI183" s="37">
        <v>0</v>
      </c>
      <c r="DJ183" s="37">
        <v>89379</v>
      </c>
      <c r="DK183" s="37">
        <v>9161348</v>
      </c>
      <c r="DL183" s="37">
        <v>7376972</v>
      </c>
      <c r="DM183" s="37">
        <v>0</v>
      </c>
      <c r="DN183" s="37">
        <v>1784376</v>
      </c>
      <c r="DO183" s="37">
        <v>1784376</v>
      </c>
      <c r="DP183" s="37">
        <v>618011</v>
      </c>
      <c r="DQ183" s="37">
        <v>2402387</v>
      </c>
      <c r="DR183" s="45">
        <v>168289115</v>
      </c>
      <c r="DS183" s="37">
        <v>0</v>
      </c>
      <c r="DT183" s="37">
        <v>0</v>
      </c>
      <c r="DU183" s="61">
        <v>9071969</v>
      </c>
      <c r="DV183" s="61">
        <v>1218</v>
      </c>
      <c r="DW183" s="61">
        <v>1174</v>
      </c>
      <c r="DX183" s="61">
        <v>212.43</v>
      </c>
      <c r="DY183" s="61">
        <v>0</v>
      </c>
      <c r="DZ183" s="61">
        <v>0</v>
      </c>
      <c r="EA183" s="61">
        <v>0</v>
      </c>
      <c r="EB183" s="61">
        <v>8993638</v>
      </c>
      <c r="EC183" s="61">
        <v>0</v>
      </c>
      <c r="ED183" s="61">
        <v>0</v>
      </c>
      <c r="EE183" s="61">
        <v>0</v>
      </c>
      <c r="EF183" s="61">
        <v>0</v>
      </c>
      <c r="EG183" s="61">
        <v>0</v>
      </c>
      <c r="EH183" s="61">
        <v>0</v>
      </c>
      <c r="EI183" s="61">
        <v>8993638</v>
      </c>
      <c r="EJ183" s="61">
        <v>0</v>
      </c>
      <c r="EK183" s="61">
        <v>252802</v>
      </c>
      <c r="EL183" s="61">
        <v>252802</v>
      </c>
      <c r="EM183" s="61">
        <v>9246440</v>
      </c>
      <c r="EN183" s="61">
        <v>7390534</v>
      </c>
      <c r="EO183" s="61">
        <v>0</v>
      </c>
      <c r="EP183" s="61">
        <v>1855906</v>
      </c>
      <c r="EQ183" s="61">
        <v>13982</v>
      </c>
      <c r="ER183" s="61">
        <v>1841924</v>
      </c>
      <c r="ES183" s="61">
        <v>1841925</v>
      </c>
      <c r="ET183" s="61">
        <v>720609</v>
      </c>
      <c r="EU183" s="61">
        <v>2562534</v>
      </c>
      <c r="EV183" s="61">
        <v>183497059</v>
      </c>
      <c r="EW183" s="61">
        <v>1001200</v>
      </c>
      <c r="EX183" s="61">
        <v>0</v>
      </c>
      <c r="EY183" s="61">
        <v>1</v>
      </c>
    </row>
    <row r="184" spans="1:155" s="37" customFormat="1" x14ac:dyDescent="0.2">
      <c r="A184" s="105">
        <v>2863</v>
      </c>
      <c r="B184" s="49" t="s">
        <v>214</v>
      </c>
      <c r="C184" s="37">
        <v>1741715</v>
      </c>
      <c r="D184" s="37">
        <v>298</v>
      </c>
      <c r="E184" s="37">
        <v>302</v>
      </c>
      <c r="F184" s="37">
        <v>190</v>
      </c>
      <c r="G184" s="37">
        <v>1822570</v>
      </c>
      <c r="H184" s="37">
        <v>1216704</v>
      </c>
      <c r="I184" s="37">
        <v>0</v>
      </c>
      <c r="J184" s="37">
        <v>605866</v>
      </c>
      <c r="K184" s="37">
        <v>0</v>
      </c>
      <c r="L184" s="37">
        <f t="shared" si="2"/>
        <v>605866</v>
      </c>
      <c r="M184" s="47">
        <v>31947203</v>
      </c>
      <c r="N184" s="41">
        <v>0</v>
      </c>
      <c r="O184" s="41">
        <v>0</v>
      </c>
      <c r="P184" s="37">
        <v>1822570</v>
      </c>
      <c r="Q184" s="37">
        <v>302</v>
      </c>
      <c r="R184" s="37">
        <v>307</v>
      </c>
      <c r="S184" s="37">
        <v>194.37</v>
      </c>
      <c r="T184" s="37">
        <v>16214</v>
      </c>
      <c r="U184" s="37">
        <v>1928631</v>
      </c>
      <c r="V184" s="37">
        <v>1274176</v>
      </c>
      <c r="W184" s="37">
        <v>654455</v>
      </c>
      <c r="X184" s="37">
        <v>648225</v>
      </c>
      <c r="Y184" s="37">
        <v>0</v>
      </c>
      <c r="Z184" s="37">
        <v>648225</v>
      </c>
      <c r="AA184" s="46">
        <v>32675651</v>
      </c>
      <c r="AB184" s="37">
        <v>6230</v>
      </c>
      <c r="AC184" s="37">
        <v>0</v>
      </c>
      <c r="AD184" s="37">
        <v>1922401</v>
      </c>
      <c r="AE184" s="37">
        <v>307</v>
      </c>
      <c r="AF184" s="37">
        <v>306</v>
      </c>
      <c r="AG184" s="37">
        <v>200</v>
      </c>
      <c r="AH184" s="37">
        <v>0</v>
      </c>
      <c r="AI184" s="37">
        <v>4673</v>
      </c>
      <c r="AJ184" s="37">
        <v>0</v>
      </c>
      <c r="AK184" s="37">
        <v>0</v>
      </c>
      <c r="AL184" s="37">
        <v>0</v>
      </c>
      <c r="AM184" s="37">
        <v>46419</v>
      </c>
      <c r="AN184" s="37">
        <v>46419</v>
      </c>
      <c r="AO184" s="37">
        <v>2028430</v>
      </c>
      <c r="AP184" s="37">
        <v>1384998</v>
      </c>
      <c r="AQ184" s="37">
        <v>0</v>
      </c>
      <c r="AR184" s="37">
        <v>643432</v>
      </c>
      <c r="AS184" s="37">
        <v>643380</v>
      </c>
      <c r="AT184" s="37">
        <v>0</v>
      </c>
      <c r="AU184" s="37">
        <v>643380</v>
      </c>
      <c r="AV184" s="45">
        <v>34525132</v>
      </c>
      <c r="AW184" s="37">
        <v>52</v>
      </c>
      <c r="AX184" s="37">
        <v>0</v>
      </c>
      <c r="AY184" s="37">
        <v>2028378</v>
      </c>
      <c r="AZ184" s="37">
        <v>306</v>
      </c>
      <c r="BA184" s="37">
        <v>310</v>
      </c>
      <c r="BB184" s="37">
        <v>206</v>
      </c>
      <c r="BC184" s="37">
        <v>0</v>
      </c>
      <c r="BD184" s="37">
        <v>0</v>
      </c>
      <c r="BE184" s="37">
        <v>2118754</v>
      </c>
      <c r="BF184" s="37">
        <v>39</v>
      </c>
      <c r="BG184" s="37">
        <v>0</v>
      </c>
      <c r="BH184" s="37">
        <v>0</v>
      </c>
      <c r="BI184" s="37">
        <v>0</v>
      </c>
      <c r="BJ184" s="37">
        <v>0</v>
      </c>
      <c r="BK184" s="37">
        <v>0</v>
      </c>
      <c r="BL184" s="37">
        <v>0</v>
      </c>
      <c r="BM184" s="37">
        <v>2118793</v>
      </c>
      <c r="BN184" s="37">
        <v>1616750</v>
      </c>
      <c r="BO184" s="37">
        <v>502043</v>
      </c>
      <c r="BP184" s="37">
        <v>502043</v>
      </c>
      <c r="BQ184" s="37">
        <v>94479</v>
      </c>
      <c r="BR184" s="37">
        <v>596522</v>
      </c>
      <c r="BS184" s="45">
        <v>36913536</v>
      </c>
      <c r="BT184" s="37">
        <v>0</v>
      </c>
      <c r="BU184" s="37">
        <v>0</v>
      </c>
      <c r="BV184" s="37">
        <v>2118793</v>
      </c>
      <c r="BW184" s="37">
        <v>310</v>
      </c>
      <c r="BX184" s="37">
        <v>310</v>
      </c>
      <c r="BY184" s="37">
        <v>206</v>
      </c>
      <c r="BZ184" s="37">
        <v>0</v>
      </c>
      <c r="CA184" s="37">
        <v>0</v>
      </c>
      <c r="CB184" s="37">
        <v>2182654</v>
      </c>
      <c r="CC184" s="37">
        <v>0</v>
      </c>
      <c r="CD184" s="37">
        <v>43057</v>
      </c>
      <c r="CE184" s="37">
        <v>0</v>
      </c>
      <c r="CF184" s="37">
        <v>0</v>
      </c>
      <c r="CG184" s="37">
        <v>0</v>
      </c>
      <c r="CH184" s="37">
        <v>0</v>
      </c>
      <c r="CI184" s="37">
        <v>43057</v>
      </c>
      <c r="CJ184" s="37">
        <v>2225711</v>
      </c>
      <c r="CK184" s="37">
        <v>1744085</v>
      </c>
      <c r="CL184" s="37">
        <v>0</v>
      </c>
      <c r="CM184" s="37">
        <v>481626</v>
      </c>
      <c r="CN184" s="37">
        <v>481626</v>
      </c>
      <c r="CO184" s="37">
        <v>79370</v>
      </c>
      <c r="CP184" s="37">
        <v>560996</v>
      </c>
      <c r="CQ184" s="45">
        <v>40565298</v>
      </c>
      <c r="CR184" s="37">
        <v>0</v>
      </c>
      <c r="CS184" s="37">
        <v>0</v>
      </c>
      <c r="CT184" s="37">
        <v>2225711</v>
      </c>
      <c r="CU184" s="37">
        <v>310</v>
      </c>
      <c r="CV184" s="37">
        <v>308</v>
      </c>
      <c r="CW184" s="37">
        <v>208.88</v>
      </c>
      <c r="CX184" s="37">
        <v>0</v>
      </c>
      <c r="CY184" s="37">
        <v>0</v>
      </c>
      <c r="CZ184" s="37">
        <v>2275686</v>
      </c>
      <c r="DA184" s="37">
        <v>0</v>
      </c>
      <c r="DB184" s="37">
        <v>0</v>
      </c>
      <c r="DC184" s="37">
        <v>0</v>
      </c>
      <c r="DD184" s="37">
        <v>0</v>
      </c>
      <c r="DE184" s="37">
        <v>0</v>
      </c>
      <c r="DF184" s="37">
        <v>0</v>
      </c>
      <c r="DG184" s="37">
        <v>2275686</v>
      </c>
      <c r="DH184" s="37">
        <v>14777</v>
      </c>
      <c r="DI184" s="37">
        <v>0</v>
      </c>
      <c r="DJ184" s="37">
        <v>14777</v>
      </c>
      <c r="DK184" s="37">
        <v>2290463</v>
      </c>
      <c r="DL184" s="37">
        <v>1805836</v>
      </c>
      <c r="DM184" s="37">
        <v>0</v>
      </c>
      <c r="DN184" s="37">
        <v>484627</v>
      </c>
      <c r="DO184" s="37">
        <v>484627</v>
      </c>
      <c r="DP184" s="37">
        <v>93455</v>
      </c>
      <c r="DQ184" s="37">
        <v>578082</v>
      </c>
      <c r="DR184" s="45">
        <v>44016756</v>
      </c>
      <c r="DS184" s="37">
        <v>0</v>
      </c>
      <c r="DT184" s="37">
        <v>0</v>
      </c>
      <c r="DU184" s="61">
        <v>2275686</v>
      </c>
      <c r="DV184" s="61">
        <v>308</v>
      </c>
      <c r="DW184" s="61">
        <v>305</v>
      </c>
      <c r="DX184" s="61">
        <v>212.43</v>
      </c>
      <c r="DY184" s="61">
        <v>0</v>
      </c>
      <c r="DZ184" s="61">
        <v>0</v>
      </c>
      <c r="EA184" s="61">
        <v>0</v>
      </c>
      <c r="EB184" s="61">
        <v>2318311</v>
      </c>
      <c r="EC184" s="61">
        <v>0</v>
      </c>
      <c r="ED184" s="61">
        <v>0</v>
      </c>
      <c r="EE184" s="61">
        <v>0</v>
      </c>
      <c r="EF184" s="61">
        <v>0</v>
      </c>
      <c r="EG184" s="61">
        <v>0</v>
      </c>
      <c r="EH184" s="61">
        <v>0</v>
      </c>
      <c r="EI184" s="61">
        <v>2318311</v>
      </c>
      <c r="EJ184" s="61">
        <v>0</v>
      </c>
      <c r="EK184" s="61">
        <v>15202</v>
      </c>
      <c r="EL184" s="61">
        <v>15202</v>
      </c>
      <c r="EM184" s="61">
        <v>2333513</v>
      </c>
      <c r="EN184" s="61">
        <v>1784508</v>
      </c>
      <c r="EO184" s="61">
        <v>0</v>
      </c>
      <c r="EP184" s="61">
        <v>549005</v>
      </c>
      <c r="EQ184" s="61">
        <v>17</v>
      </c>
      <c r="ER184" s="61">
        <v>548988</v>
      </c>
      <c r="ES184" s="61">
        <v>548988</v>
      </c>
      <c r="ET184" s="61">
        <v>97089</v>
      </c>
      <c r="EU184" s="61">
        <v>646077</v>
      </c>
      <c r="EV184" s="61">
        <v>48615749</v>
      </c>
      <c r="EW184" s="61">
        <v>1300</v>
      </c>
      <c r="EX184" s="61">
        <v>0</v>
      </c>
      <c r="EY184" s="61">
        <v>0</v>
      </c>
    </row>
    <row r="185" spans="1:155" s="37" customFormat="1" x14ac:dyDescent="0.2">
      <c r="A185" s="105">
        <v>3862</v>
      </c>
      <c r="B185" s="51" t="s">
        <v>215</v>
      </c>
      <c r="C185" s="37">
        <v>2307986</v>
      </c>
      <c r="D185" s="37">
        <v>315</v>
      </c>
      <c r="E185" s="37">
        <v>332</v>
      </c>
      <c r="F185" s="37">
        <v>234.46</v>
      </c>
      <c r="G185" s="37">
        <v>2510384.7999999998</v>
      </c>
      <c r="H185" s="37">
        <v>25070</v>
      </c>
      <c r="I185" s="37">
        <v>0</v>
      </c>
      <c r="J185" s="37">
        <v>2485000</v>
      </c>
      <c r="K185" s="37">
        <v>282490</v>
      </c>
      <c r="L185" s="37">
        <f t="shared" si="2"/>
        <v>2767490</v>
      </c>
      <c r="M185" s="47">
        <v>226974881</v>
      </c>
      <c r="N185" s="41">
        <v>314.79999999981374</v>
      </c>
      <c r="O185" s="41">
        <v>0</v>
      </c>
      <c r="P185" s="37">
        <v>2510070</v>
      </c>
      <c r="Q185" s="37">
        <v>332</v>
      </c>
      <c r="R185" s="37">
        <v>354</v>
      </c>
      <c r="S185" s="37">
        <v>194.37</v>
      </c>
      <c r="T185" s="37">
        <v>0</v>
      </c>
      <c r="U185" s="37">
        <v>2745206</v>
      </c>
      <c r="V185" s="37">
        <v>66120</v>
      </c>
      <c r="W185" s="37">
        <v>2679086</v>
      </c>
      <c r="X185" s="37">
        <v>2679086</v>
      </c>
      <c r="Y185" s="37">
        <v>354064</v>
      </c>
      <c r="Z185" s="37">
        <v>3033150</v>
      </c>
      <c r="AA185" s="46">
        <v>253607895</v>
      </c>
      <c r="AB185" s="37">
        <v>0</v>
      </c>
      <c r="AC185" s="37">
        <v>0</v>
      </c>
      <c r="AD185" s="37">
        <v>2745206</v>
      </c>
      <c r="AE185" s="37">
        <v>354</v>
      </c>
      <c r="AF185" s="37">
        <v>392</v>
      </c>
      <c r="AG185" s="37">
        <v>200</v>
      </c>
      <c r="AH185" s="37">
        <v>0</v>
      </c>
      <c r="AI185" s="37">
        <v>0</v>
      </c>
      <c r="AJ185" s="37">
        <v>0</v>
      </c>
      <c r="AK185" s="37">
        <v>0</v>
      </c>
      <c r="AL185" s="37">
        <v>0</v>
      </c>
      <c r="AM185" s="37">
        <v>0</v>
      </c>
      <c r="AN185" s="37">
        <v>0</v>
      </c>
      <c r="AO185" s="37">
        <v>3118289</v>
      </c>
      <c r="AP185" s="37">
        <v>53760</v>
      </c>
      <c r="AQ185" s="37">
        <v>0</v>
      </c>
      <c r="AR185" s="37">
        <v>3064529</v>
      </c>
      <c r="AS185" s="37">
        <v>3048619</v>
      </c>
      <c r="AT185" s="37">
        <v>441060</v>
      </c>
      <c r="AU185" s="37">
        <v>3489679</v>
      </c>
      <c r="AV185" s="45">
        <v>282799261</v>
      </c>
      <c r="AW185" s="37">
        <v>15910</v>
      </c>
      <c r="AX185" s="37">
        <v>0</v>
      </c>
      <c r="AY185" s="37">
        <v>3102379</v>
      </c>
      <c r="AZ185" s="37">
        <v>392</v>
      </c>
      <c r="BA185" s="37">
        <v>424</v>
      </c>
      <c r="BB185" s="37">
        <v>206</v>
      </c>
      <c r="BC185" s="37">
        <v>0</v>
      </c>
      <c r="BD185" s="37">
        <v>0</v>
      </c>
      <c r="BE185" s="37">
        <v>3442978</v>
      </c>
      <c r="BF185" s="37">
        <v>11933</v>
      </c>
      <c r="BG185" s="37">
        <v>0</v>
      </c>
      <c r="BH185" s="37">
        <v>0</v>
      </c>
      <c r="BI185" s="37">
        <v>0</v>
      </c>
      <c r="BJ185" s="37">
        <v>0</v>
      </c>
      <c r="BK185" s="37">
        <v>0</v>
      </c>
      <c r="BL185" s="37">
        <v>0</v>
      </c>
      <c r="BM185" s="37">
        <v>3454911</v>
      </c>
      <c r="BN185" s="37">
        <v>334730</v>
      </c>
      <c r="BO185" s="37">
        <v>3120181</v>
      </c>
      <c r="BP185" s="37">
        <v>3120180</v>
      </c>
      <c r="BQ185" s="37">
        <v>517200</v>
      </c>
      <c r="BR185" s="37">
        <v>3637380</v>
      </c>
      <c r="BS185" s="45">
        <v>339870396</v>
      </c>
      <c r="BT185" s="37">
        <v>1</v>
      </c>
      <c r="BU185" s="37">
        <v>0</v>
      </c>
      <c r="BV185" s="37">
        <v>3454910</v>
      </c>
      <c r="BW185" s="37">
        <v>424</v>
      </c>
      <c r="BX185" s="37">
        <v>460</v>
      </c>
      <c r="BY185" s="37">
        <v>206</v>
      </c>
      <c r="BZ185" s="37">
        <v>0</v>
      </c>
      <c r="CA185" s="37">
        <v>0</v>
      </c>
      <c r="CB185" s="37">
        <v>3843010</v>
      </c>
      <c r="CC185" s="37">
        <v>1</v>
      </c>
      <c r="CD185" s="37">
        <v>0</v>
      </c>
      <c r="CE185" s="37">
        <v>0</v>
      </c>
      <c r="CF185" s="37">
        <v>0</v>
      </c>
      <c r="CG185" s="37">
        <v>0</v>
      </c>
      <c r="CH185" s="37">
        <v>0</v>
      </c>
      <c r="CI185" s="37">
        <v>0</v>
      </c>
      <c r="CJ185" s="37">
        <v>3843011</v>
      </c>
      <c r="CK185" s="37">
        <v>359706</v>
      </c>
      <c r="CL185" s="37">
        <v>0</v>
      </c>
      <c r="CM185" s="37">
        <v>3483305</v>
      </c>
      <c r="CN185" s="37">
        <v>3483305</v>
      </c>
      <c r="CO185" s="37">
        <v>691830</v>
      </c>
      <c r="CP185" s="37">
        <v>4175135</v>
      </c>
      <c r="CQ185" s="45">
        <v>368779269</v>
      </c>
      <c r="CR185" s="37">
        <v>0</v>
      </c>
      <c r="CS185" s="37">
        <v>0</v>
      </c>
      <c r="CT185" s="37">
        <v>3843011</v>
      </c>
      <c r="CU185" s="37">
        <v>460</v>
      </c>
      <c r="CV185" s="37">
        <v>480</v>
      </c>
      <c r="CW185" s="37">
        <v>208.88</v>
      </c>
      <c r="CX185" s="37">
        <v>0</v>
      </c>
      <c r="CY185" s="37">
        <v>0</v>
      </c>
      <c r="CZ185" s="37">
        <v>4110360</v>
      </c>
      <c r="DA185" s="37">
        <v>0</v>
      </c>
      <c r="DB185" s="37">
        <v>0</v>
      </c>
      <c r="DC185" s="37">
        <v>0</v>
      </c>
      <c r="DD185" s="37">
        <v>0</v>
      </c>
      <c r="DE185" s="37">
        <v>0</v>
      </c>
      <c r="DF185" s="37">
        <v>0</v>
      </c>
      <c r="DG185" s="37">
        <v>4110360</v>
      </c>
      <c r="DH185" s="37">
        <v>0</v>
      </c>
      <c r="DI185" s="37">
        <v>0</v>
      </c>
      <c r="DJ185" s="37">
        <v>0</v>
      </c>
      <c r="DK185" s="37">
        <v>4110360</v>
      </c>
      <c r="DL185" s="37">
        <v>369774</v>
      </c>
      <c r="DM185" s="37">
        <v>0</v>
      </c>
      <c r="DN185" s="37">
        <v>3740586</v>
      </c>
      <c r="DO185" s="37">
        <v>3740586</v>
      </c>
      <c r="DP185" s="37">
        <v>736265</v>
      </c>
      <c r="DQ185" s="37">
        <v>4476851</v>
      </c>
      <c r="DR185" s="45">
        <v>418343766</v>
      </c>
      <c r="DS185" s="37">
        <v>0</v>
      </c>
      <c r="DT185" s="37">
        <v>0</v>
      </c>
      <c r="DU185" s="61">
        <v>4110360</v>
      </c>
      <c r="DV185" s="61">
        <v>480</v>
      </c>
      <c r="DW185" s="61">
        <v>494</v>
      </c>
      <c r="DX185" s="61">
        <v>212.43</v>
      </c>
      <c r="DY185" s="61">
        <v>0</v>
      </c>
      <c r="DZ185" s="61">
        <v>0</v>
      </c>
      <c r="EA185" s="61">
        <v>0</v>
      </c>
      <c r="EB185" s="61">
        <v>4335186</v>
      </c>
      <c r="EC185" s="61">
        <v>0</v>
      </c>
      <c r="ED185" s="61">
        <v>0</v>
      </c>
      <c r="EE185" s="61">
        <v>0</v>
      </c>
      <c r="EF185" s="61">
        <v>0</v>
      </c>
      <c r="EG185" s="61">
        <v>0</v>
      </c>
      <c r="EH185" s="61">
        <v>0</v>
      </c>
      <c r="EI185" s="61">
        <v>4335186</v>
      </c>
      <c r="EJ185" s="61">
        <v>0</v>
      </c>
      <c r="EK185" s="61">
        <v>0</v>
      </c>
      <c r="EL185" s="61">
        <v>0</v>
      </c>
      <c r="EM185" s="61">
        <v>4335186</v>
      </c>
      <c r="EN185" s="61">
        <v>350027</v>
      </c>
      <c r="EO185" s="61">
        <v>0</v>
      </c>
      <c r="EP185" s="61">
        <v>3985159</v>
      </c>
      <c r="EQ185" s="61">
        <v>42201</v>
      </c>
      <c r="ER185" s="61">
        <v>3942958</v>
      </c>
      <c r="ES185" s="61">
        <v>3951734</v>
      </c>
      <c r="ET185" s="61">
        <v>781580</v>
      </c>
      <c r="EU185" s="61">
        <v>4733314</v>
      </c>
      <c r="EV185" s="61">
        <v>446657701</v>
      </c>
      <c r="EW185" s="61">
        <v>3982300</v>
      </c>
      <c r="EX185" s="61">
        <v>0</v>
      </c>
      <c r="EY185" s="61">
        <v>8776</v>
      </c>
    </row>
    <row r="186" spans="1:155" s="37" customFormat="1" x14ac:dyDescent="0.2">
      <c r="A186" s="105">
        <v>2885</v>
      </c>
      <c r="B186" s="49" t="s">
        <v>216</v>
      </c>
      <c r="C186" s="37">
        <v>6246405.3899999997</v>
      </c>
      <c r="D186" s="37">
        <v>1287</v>
      </c>
      <c r="E186" s="37">
        <v>1294</v>
      </c>
      <c r="F186" s="37">
        <v>190</v>
      </c>
      <c r="G186" s="37">
        <v>6526237.2400000002</v>
      </c>
      <c r="H186" s="37">
        <v>274788</v>
      </c>
      <c r="I186" s="37">
        <v>0</v>
      </c>
      <c r="J186" s="37">
        <v>6256493</v>
      </c>
      <c r="K186" s="37">
        <v>660000</v>
      </c>
      <c r="L186" s="37">
        <f t="shared" si="2"/>
        <v>6916493</v>
      </c>
      <c r="M186" s="47">
        <v>757102736</v>
      </c>
      <c r="N186" s="41">
        <v>0</v>
      </c>
      <c r="O186" s="41">
        <v>5043.7599999997765</v>
      </c>
      <c r="P186" s="37">
        <v>6526237</v>
      </c>
      <c r="Q186" s="37">
        <v>1294</v>
      </c>
      <c r="R186" s="37">
        <v>1323</v>
      </c>
      <c r="S186" s="37">
        <v>194.37</v>
      </c>
      <c r="T186" s="37">
        <v>0</v>
      </c>
      <c r="U186" s="37">
        <v>6929649</v>
      </c>
      <c r="V186" s="37">
        <v>236026</v>
      </c>
      <c r="W186" s="37">
        <v>6693623</v>
      </c>
      <c r="X186" s="37">
        <v>6693623</v>
      </c>
      <c r="Y186" s="37">
        <v>135000</v>
      </c>
      <c r="Z186" s="37">
        <v>6828623</v>
      </c>
      <c r="AA186" s="46">
        <v>810485626</v>
      </c>
      <c r="AB186" s="37">
        <v>0</v>
      </c>
      <c r="AC186" s="37">
        <v>0</v>
      </c>
      <c r="AD186" s="37">
        <v>6929649</v>
      </c>
      <c r="AE186" s="37">
        <v>1323</v>
      </c>
      <c r="AF186" s="37">
        <v>1365</v>
      </c>
      <c r="AG186" s="37">
        <v>200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7422638</v>
      </c>
      <c r="AP186" s="37">
        <v>239575</v>
      </c>
      <c r="AQ186" s="37">
        <v>0</v>
      </c>
      <c r="AR186" s="37">
        <v>7183063</v>
      </c>
      <c r="AS186" s="37">
        <v>7183063</v>
      </c>
      <c r="AT186" s="37">
        <v>95000</v>
      </c>
      <c r="AU186" s="37">
        <v>7278063</v>
      </c>
      <c r="AV186" s="45">
        <v>882367760</v>
      </c>
      <c r="AW186" s="37">
        <v>0</v>
      </c>
      <c r="AX186" s="37">
        <v>0</v>
      </c>
      <c r="AY186" s="37">
        <v>7422638</v>
      </c>
      <c r="AZ186" s="37">
        <v>1365</v>
      </c>
      <c r="BA186" s="37">
        <v>1405</v>
      </c>
      <c r="BB186" s="37">
        <v>206</v>
      </c>
      <c r="BC186" s="37">
        <v>0</v>
      </c>
      <c r="BD186" s="37">
        <v>0</v>
      </c>
      <c r="BE186" s="37">
        <v>7929581</v>
      </c>
      <c r="BF186" s="37">
        <v>0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7929581</v>
      </c>
      <c r="BN186" s="37">
        <v>2785496</v>
      </c>
      <c r="BO186" s="37">
        <v>5144085</v>
      </c>
      <c r="BP186" s="37">
        <v>5144085</v>
      </c>
      <c r="BQ186" s="37">
        <v>0</v>
      </c>
      <c r="BR186" s="37">
        <v>5144085</v>
      </c>
      <c r="BS186" s="45">
        <v>977443814</v>
      </c>
      <c r="BT186" s="37">
        <v>0</v>
      </c>
      <c r="BU186" s="37">
        <v>0</v>
      </c>
      <c r="BV186" s="37">
        <v>7929581</v>
      </c>
      <c r="BW186" s="37">
        <v>1405</v>
      </c>
      <c r="BX186" s="37">
        <v>1445</v>
      </c>
      <c r="BY186" s="37">
        <v>206</v>
      </c>
      <c r="BZ186" s="37">
        <v>50.17</v>
      </c>
      <c r="CA186" s="37">
        <v>72496</v>
      </c>
      <c r="CB186" s="37">
        <v>8525500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8525500</v>
      </c>
      <c r="CK186" s="37">
        <v>2784103</v>
      </c>
      <c r="CL186" s="37">
        <v>0</v>
      </c>
      <c r="CM186" s="37">
        <v>5741397</v>
      </c>
      <c r="CN186" s="37">
        <v>5741397</v>
      </c>
      <c r="CO186" s="37">
        <v>856122</v>
      </c>
      <c r="CP186" s="37">
        <v>6597519</v>
      </c>
      <c r="CQ186" s="45">
        <v>1014891616</v>
      </c>
      <c r="CR186" s="37">
        <v>0</v>
      </c>
      <c r="CS186" s="37">
        <v>0</v>
      </c>
      <c r="CT186" s="37">
        <v>8525500</v>
      </c>
      <c r="CU186" s="37">
        <v>1445</v>
      </c>
      <c r="CV186" s="37">
        <v>1477</v>
      </c>
      <c r="CW186" s="37">
        <v>208.88</v>
      </c>
      <c r="CX186" s="37">
        <v>0</v>
      </c>
      <c r="CY186" s="37">
        <v>0</v>
      </c>
      <c r="CZ186" s="37">
        <v>9022816</v>
      </c>
      <c r="DA186" s="37">
        <v>0</v>
      </c>
      <c r="DB186" s="37">
        <v>0</v>
      </c>
      <c r="DC186" s="37">
        <v>0</v>
      </c>
      <c r="DD186" s="37">
        <v>0</v>
      </c>
      <c r="DE186" s="37">
        <v>0</v>
      </c>
      <c r="DF186" s="37">
        <v>0</v>
      </c>
      <c r="DG186" s="37">
        <v>9022816</v>
      </c>
      <c r="DH186" s="37">
        <v>0</v>
      </c>
      <c r="DI186" s="37">
        <v>0</v>
      </c>
      <c r="DJ186" s="37">
        <v>0</v>
      </c>
      <c r="DK186" s="37">
        <v>9022816</v>
      </c>
      <c r="DL186" s="37">
        <v>3526787</v>
      </c>
      <c r="DM186" s="37">
        <v>0</v>
      </c>
      <c r="DN186" s="37">
        <v>5496029</v>
      </c>
      <c r="DO186" s="37">
        <v>5496029</v>
      </c>
      <c r="DP186" s="37">
        <v>821953</v>
      </c>
      <c r="DQ186" s="37">
        <v>6317982</v>
      </c>
      <c r="DR186" s="45">
        <v>1064301515</v>
      </c>
      <c r="DS186" s="37">
        <v>0</v>
      </c>
      <c r="DT186" s="37">
        <v>0</v>
      </c>
      <c r="DU186" s="61">
        <v>9022816</v>
      </c>
      <c r="DV186" s="61">
        <v>1477</v>
      </c>
      <c r="DW186" s="61">
        <v>1545</v>
      </c>
      <c r="DX186" s="61">
        <v>212.43</v>
      </c>
      <c r="DY186" s="61">
        <v>0</v>
      </c>
      <c r="DZ186" s="61">
        <v>0</v>
      </c>
      <c r="EA186" s="61">
        <v>0</v>
      </c>
      <c r="EB186" s="61">
        <v>9766424</v>
      </c>
      <c r="EC186" s="61">
        <v>0</v>
      </c>
      <c r="ED186" s="61">
        <v>0</v>
      </c>
      <c r="EE186" s="61">
        <v>0</v>
      </c>
      <c r="EF186" s="61">
        <v>0</v>
      </c>
      <c r="EG186" s="61">
        <v>0</v>
      </c>
      <c r="EH186" s="61">
        <v>0</v>
      </c>
      <c r="EI186" s="61">
        <v>9766424</v>
      </c>
      <c r="EJ186" s="61">
        <v>0</v>
      </c>
      <c r="EK186" s="61">
        <v>0</v>
      </c>
      <c r="EL186" s="61">
        <v>0</v>
      </c>
      <c r="EM186" s="61">
        <v>9766424</v>
      </c>
      <c r="EN186" s="61">
        <v>4234906</v>
      </c>
      <c r="EO186" s="61">
        <v>0</v>
      </c>
      <c r="EP186" s="61">
        <v>5531518</v>
      </c>
      <c r="EQ186" s="61">
        <v>15669</v>
      </c>
      <c r="ER186" s="61">
        <v>5515849</v>
      </c>
      <c r="ES186" s="61">
        <v>5534813</v>
      </c>
      <c r="ET186" s="61">
        <v>862366</v>
      </c>
      <c r="EU186" s="61">
        <v>6397179</v>
      </c>
      <c r="EV186" s="61">
        <v>1110278097</v>
      </c>
      <c r="EW186" s="61">
        <v>2719400</v>
      </c>
      <c r="EX186" s="61">
        <v>0</v>
      </c>
      <c r="EY186" s="61">
        <v>18964</v>
      </c>
    </row>
    <row r="187" spans="1:155" s="37" customFormat="1" x14ac:dyDescent="0.2">
      <c r="A187" s="105">
        <v>2884</v>
      </c>
      <c r="B187" s="49" t="s">
        <v>217</v>
      </c>
      <c r="C187" s="37">
        <v>5552803.0300000003</v>
      </c>
      <c r="D187" s="37">
        <v>728</v>
      </c>
      <c r="E187" s="37">
        <v>770</v>
      </c>
      <c r="F187" s="37">
        <v>244.08</v>
      </c>
      <c r="G187" s="37">
        <v>6061101.2000000002</v>
      </c>
      <c r="H187" s="37">
        <v>109407</v>
      </c>
      <c r="I187" s="37">
        <v>0</v>
      </c>
      <c r="J187" s="37">
        <v>5967433</v>
      </c>
      <c r="K187" s="37">
        <v>292000</v>
      </c>
      <c r="L187" s="37">
        <f t="shared" si="2"/>
        <v>6259433</v>
      </c>
      <c r="M187" s="47">
        <v>1184801214</v>
      </c>
      <c r="N187" s="41">
        <v>0</v>
      </c>
      <c r="O187" s="41">
        <v>15738.799999999814</v>
      </c>
      <c r="P187" s="37">
        <v>6061101</v>
      </c>
      <c r="Q187" s="37">
        <v>770</v>
      </c>
      <c r="R187" s="37">
        <v>840</v>
      </c>
      <c r="S187" s="37">
        <v>194.37</v>
      </c>
      <c r="T187" s="37">
        <v>0</v>
      </c>
      <c r="U187" s="37">
        <v>6775381</v>
      </c>
      <c r="V187" s="37">
        <v>143717</v>
      </c>
      <c r="W187" s="37">
        <v>6631664</v>
      </c>
      <c r="X187" s="37">
        <v>6628975</v>
      </c>
      <c r="Y187" s="37">
        <v>292000</v>
      </c>
      <c r="Z187" s="37">
        <v>6920975</v>
      </c>
      <c r="AA187" s="46">
        <v>1271889041</v>
      </c>
      <c r="AB187" s="37">
        <v>2689</v>
      </c>
      <c r="AC187" s="37">
        <v>0</v>
      </c>
      <c r="AD187" s="37">
        <v>6772692</v>
      </c>
      <c r="AE187" s="37">
        <v>840</v>
      </c>
      <c r="AF187" s="37">
        <v>915</v>
      </c>
      <c r="AG187" s="37">
        <v>200</v>
      </c>
      <c r="AH187" s="37">
        <v>0</v>
      </c>
      <c r="AI187" s="37">
        <v>2017</v>
      </c>
      <c r="AJ187" s="37">
        <v>0</v>
      </c>
      <c r="AK187" s="37">
        <v>0</v>
      </c>
      <c r="AL187" s="37">
        <v>0</v>
      </c>
      <c r="AM187" s="37">
        <v>0</v>
      </c>
      <c r="AN187" s="37">
        <v>0</v>
      </c>
      <c r="AO187" s="37">
        <v>7562415</v>
      </c>
      <c r="AP187" s="37">
        <v>157150</v>
      </c>
      <c r="AQ187" s="37">
        <v>0</v>
      </c>
      <c r="AR187" s="37">
        <v>7405265</v>
      </c>
      <c r="AS187" s="37">
        <v>7403247</v>
      </c>
      <c r="AT187" s="37">
        <v>263000</v>
      </c>
      <c r="AU187" s="37">
        <v>7666247</v>
      </c>
      <c r="AV187" s="45">
        <v>1376198633</v>
      </c>
      <c r="AW187" s="37">
        <v>2018</v>
      </c>
      <c r="AX187" s="37">
        <v>0</v>
      </c>
      <c r="AY187" s="37">
        <v>7560397</v>
      </c>
      <c r="AZ187" s="37">
        <v>915</v>
      </c>
      <c r="BA187" s="37">
        <v>972</v>
      </c>
      <c r="BB187" s="37">
        <v>206</v>
      </c>
      <c r="BC187" s="37">
        <v>0</v>
      </c>
      <c r="BD187" s="37">
        <v>0</v>
      </c>
      <c r="BE187" s="37">
        <v>8231606</v>
      </c>
      <c r="BF187" s="37">
        <v>1514</v>
      </c>
      <c r="BG187" s="37">
        <v>0</v>
      </c>
      <c r="BH187" s="37">
        <v>0</v>
      </c>
      <c r="BI187" s="37">
        <v>0</v>
      </c>
      <c r="BJ187" s="37">
        <v>0</v>
      </c>
      <c r="BK187" s="37">
        <v>0</v>
      </c>
      <c r="BL187" s="37">
        <v>0</v>
      </c>
      <c r="BM187" s="37">
        <v>8233120</v>
      </c>
      <c r="BN187" s="37">
        <v>796725</v>
      </c>
      <c r="BO187" s="37">
        <v>7436395</v>
      </c>
      <c r="BP187" s="37">
        <v>7444863</v>
      </c>
      <c r="BQ187" s="37">
        <v>209000</v>
      </c>
      <c r="BR187" s="37">
        <v>7653863</v>
      </c>
      <c r="BS187" s="45">
        <v>1491557138</v>
      </c>
      <c r="BT187" s="37">
        <v>0</v>
      </c>
      <c r="BU187" s="37">
        <v>8468</v>
      </c>
      <c r="BV187" s="37">
        <v>8233120</v>
      </c>
      <c r="BW187" s="37">
        <v>972</v>
      </c>
      <c r="BX187" s="37">
        <v>996</v>
      </c>
      <c r="BY187" s="37">
        <v>206</v>
      </c>
      <c r="BZ187" s="37">
        <v>0</v>
      </c>
      <c r="CA187" s="37">
        <v>0</v>
      </c>
      <c r="CB187" s="37">
        <v>8641585</v>
      </c>
      <c r="CC187" s="37">
        <v>0</v>
      </c>
      <c r="CD187" s="37">
        <v>0</v>
      </c>
      <c r="CE187" s="37">
        <v>0</v>
      </c>
      <c r="CF187" s="37">
        <v>0</v>
      </c>
      <c r="CG187" s="37">
        <v>0</v>
      </c>
      <c r="CH187" s="37">
        <v>0</v>
      </c>
      <c r="CI187" s="37">
        <v>0</v>
      </c>
      <c r="CJ187" s="37">
        <v>8641585</v>
      </c>
      <c r="CK187" s="37">
        <v>757863</v>
      </c>
      <c r="CL187" s="37">
        <v>0</v>
      </c>
      <c r="CM187" s="37">
        <v>7883722</v>
      </c>
      <c r="CN187" s="37">
        <v>7883722</v>
      </c>
      <c r="CO187" s="37">
        <v>1424693</v>
      </c>
      <c r="CP187" s="37">
        <v>9308415</v>
      </c>
      <c r="CQ187" s="45">
        <v>1559796612</v>
      </c>
      <c r="CR187" s="37">
        <v>0</v>
      </c>
      <c r="CS187" s="37">
        <v>0</v>
      </c>
      <c r="CT187" s="37">
        <v>8641585</v>
      </c>
      <c r="CU187" s="37">
        <v>996</v>
      </c>
      <c r="CV187" s="37">
        <v>985</v>
      </c>
      <c r="CW187" s="37">
        <v>208.88</v>
      </c>
      <c r="CX187" s="37">
        <v>0</v>
      </c>
      <c r="CY187" s="37">
        <v>0</v>
      </c>
      <c r="CZ187" s="37">
        <v>8751892</v>
      </c>
      <c r="DA187" s="37">
        <v>0</v>
      </c>
      <c r="DB187" s="37">
        <v>0</v>
      </c>
      <c r="DC187" s="37">
        <v>0</v>
      </c>
      <c r="DD187" s="37">
        <v>0</v>
      </c>
      <c r="DE187" s="37">
        <v>0</v>
      </c>
      <c r="DF187" s="37">
        <v>0</v>
      </c>
      <c r="DG187" s="37">
        <v>8751892</v>
      </c>
      <c r="DH187" s="37">
        <v>71081</v>
      </c>
      <c r="DI187" s="37">
        <v>0</v>
      </c>
      <c r="DJ187" s="37">
        <v>71081</v>
      </c>
      <c r="DK187" s="37">
        <v>8822973</v>
      </c>
      <c r="DL187" s="37">
        <v>705098</v>
      </c>
      <c r="DM187" s="37">
        <v>0</v>
      </c>
      <c r="DN187" s="37">
        <v>8117875</v>
      </c>
      <c r="DO187" s="37">
        <v>8126761</v>
      </c>
      <c r="DP187" s="37">
        <v>1450155</v>
      </c>
      <c r="DQ187" s="37">
        <v>9576916</v>
      </c>
      <c r="DR187" s="45">
        <v>1644394515</v>
      </c>
      <c r="DS187" s="37">
        <v>0</v>
      </c>
      <c r="DT187" s="37">
        <v>8886</v>
      </c>
      <c r="DU187" s="61">
        <v>8751892</v>
      </c>
      <c r="DV187" s="61">
        <v>985</v>
      </c>
      <c r="DW187" s="61">
        <v>1002</v>
      </c>
      <c r="DX187" s="61">
        <v>212.43</v>
      </c>
      <c r="DY187" s="61">
        <v>0</v>
      </c>
      <c r="DZ187" s="61">
        <v>0</v>
      </c>
      <c r="EA187" s="61">
        <v>0</v>
      </c>
      <c r="EB187" s="61">
        <v>9115795</v>
      </c>
      <c r="EC187" s="61">
        <v>0</v>
      </c>
      <c r="ED187" s="61">
        <v>0</v>
      </c>
      <c r="EE187" s="61">
        <v>0</v>
      </c>
      <c r="EF187" s="61">
        <v>0</v>
      </c>
      <c r="EG187" s="61">
        <v>0</v>
      </c>
      <c r="EH187" s="61">
        <v>0</v>
      </c>
      <c r="EI187" s="61">
        <v>9115795</v>
      </c>
      <c r="EJ187" s="61">
        <v>0</v>
      </c>
      <c r="EK187" s="61">
        <v>0</v>
      </c>
      <c r="EL187" s="61">
        <v>0</v>
      </c>
      <c r="EM187" s="61">
        <v>9115795</v>
      </c>
      <c r="EN187" s="61">
        <v>707314</v>
      </c>
      <c r="EO187" s="61">
        <v>0</v>
      </c>
      <c r="EP187" s="61">
        <v>8408481</v>
      </c>
      <c r="EQ187" s="61">
        <v>15334</v>
      </c>
      <c r="ER187" s="61">
        <v>8393147</v>
      </c>
      <c r="ES187" s="61">
        <v>8393147</v>
      </c>
      <c r="ET187" s="61">
        <v>1532140</v>
      </c>
      <c r="EU187" s="61">
        <v>9925287</v>
      </c>
      <c r="EV187" s="61">
        <v>1728457407</v>
      </c>
      <c r="EW187" s="61">
        <v>2670400</v>
      </c>
      <c r="EX187" s="61">
        <v>0</v>
      </c>
      <c r="EY187" s="61">
        <v>0</v>
      </c>
    </row>
    <row r="188" spans="1:155" s="37" customFormat="1" x14ac:dyDescent="0.2">
      <c r="A188" s="105">
        <v>2891</v>
      </c>
      <c r="B188" s="49" t="s">
        <v>218</v>
      </c>
      <c r="C188" s="37">
        <v>2945815</v>
      </c>
      <c r="D188" s="37">
        <v>489</v>
      </c>
      <c r="E188" s="37">
        <v>487</v>
      </c>
      <c r="F188" s="37">
        <v>193</v>
      </c>
      <c r="G188" s="37">
        <v>3027679</v>
      </c>
      <c r="H188" s="37">
        <v>1470341</v>
      </c>
      <c r="I188" s="37">
        <v>0</v>
      </c>
      <c r="J188" s="37">
        <v>1409885</v>
      </c>
      <c r="K188" s="37">
        <v>265403</v>
      </c>
      <c r="L188" s="37">
        <f t="shared" si="2"/>
        <v>1675288</v>
      </c>
      <c r="M188" s="47">
        <v>79056580</v>
      </c>
      <c r="N188" s="41">
        <v>147453</v>
      </c>
      <c r="O188" s="41">
        <v>0</v>
      </c>
      <c r="P188" s="37">
        <v>2880226</v>
      </c>
      <c r="Q188" s="37">
        <v>487</v>
      </c>
      <c r="R188" s="37">
        <v>498</v>
      </c>
      <c r="S188" s="37">
        <v>194.37</v>
      </c>
      <c r="T188" s="37">
        <v>0</v>
      </c>
      <c r="U188" s="37">
        <v>3042078</v>
      </c>
      <c r="V188" s="37">
        <v>1662489</v>
      </c>
      <c r="W188" s="37">
        <v>1379589</v>
      </c>
      <c r="X188" s="37">
        <v>1349274</v>
      </c>
      <c r="Y188" s="37">
        <v>265008.65000000002</v>
      </c>
      <c r="Z188" s="37">
        <v>1614282.65</v>
      </c>
      <c r="AA188" s="46">
        <v>86301481</v>
      </c>
      <c r="AB188" s="37">
        <v>30315</v>
      </c>
      <c r="AC188" s="37">
        <v>0</v>
      </c>
      <c r="AD188" s="37">
        <v>3011763</v>
      </c>
      <c r="AE188" s="37">
        <v>498</v>
      </c>
      <c r="AF188" s="37">
        <v>514</v>
      </c>
      <c r="AG188" s="37">
        <v>200</v>
      </c>
      <c r="AH188" s="37">
        <v>0</v>
      </c>
      <c r="AI188" s="37">
        <v>22736</v>
      </c>
      <c r="AJ188" s="37">
        <v>0</v>
      </c>
      <c r="AK188" s="37">
        <v>0</v>
      </c>
      <c r="AL188" s="37">
        <v>0</v>
      </c>
      <c r="AM188" s="37">
        <v>0</v>
      </c>
      <c r="AN188" s="37">
        <v>0</v>
      </c>
      <c r="AO188" s="37">
        <v>3234064</v>
      </c>
      <c r="AP188" s="37">
        <v>1898734</v>
      </c>
      <c r="AQ188" s="37">
        <v>0</v>
      </c>
      <c r="AR188" s="37">
        <v>1335330</v>
      </c>
      <c r="AS188" s="37">
        <v>1335330</v>
      </c>
      <c r="AT188" s="37">
        <v>266584.5</v>
      </c>
      <c r="AU188" s="37">
        <v>1601914.5</v>
      </c>
      <c r="AV188" s="45">
        <v>98139294</v>
      </c>
      <c r="AW188" s="37">
        <v>0</v>
      </c>
      <c r="AX188" s="37">
        <v>0</v>
      </c>
      <c r="AY188" s="37">
        <v>3234064</v>
      </c>
      <c r="AZ188" s="37">
        <v>514</v>
      </c>
      <c r="BA188" s="37">
        <v>521</v>
      </c>
      <c r="BB188" s="37">
        <v>206</v>
      </c>
      <c r="BC188" s="37">
        <v>0</v>
      </c>
      <c r="BD188" s="37">
        <v>0</v>
      </c>
      <c r="BE188" s="37">
        <v>3385432</v>
      </c>
      <c r="BF188" s="37">
        <v>0</v>
      </c>
      <c r="BG188" s="37">
        <v>0</v>
      </c>
      <c r="BH188" s="37">
        <v>0</v>
      </c>
      <c r="BI188" s="37">
        <v>0</v>
      </c>
      <c r="BJ188" s="37">
        <v>0</v>
      </c>
      <c r="BK188" s="37">
        <v>0</v>
      </c>
      <c r="BL188" s="37">
        <v>0</v>
      </c>
      <c r="BM188" s="37">
        <v>3385432</v>
      </c>
      <c r="BN188" s="37">
        <v>2301177</v>
      </c>
      <c r="BO188" s="37">
        <v>1084255</v>
      </c>
      <c r="BP188" s="37">
        <v>1084255</v>
      </c>
      <c r="BQ188" s="37">
        <v>263405.75</v>
      </c>
      <c r="BR188" s="37">
        <v>1347660.75</v>
      </c>
      <c r="BS188" s="45">
        <v>111314231</v>
      </c>
      <c r="BT188" s="37">
        <v>0</v>
      </c>
      <c r="BU188" s="37">
        <v>0</v>
      </c>
      <c r="BV188" s="37">
        <v>3385432</v>
      </c>
      <c r="BW188" s="37">
        <v>521</v>
      </c>
      <c r="BX188" s="37">
        <v>515</v>
      </c>
      <c r="BY188" s="37">
        <v>206</v>
      </c>
      <c r="BZ188" s="37">
        <v>0</v>
      </c>
      <c r="CA188" s="37">
        <v>0</v>
      </c>
      <c r="CB188" s="37">
        <v>3452534</v>
      </c>
      <c r="CC188" s="37">
        <v>0</v>
      </c>
      <c r="CD188" s="37">
        <v>0</v>
      </c>
      <c r="CE188" s="37">
        <v>0</v>
      </c>
      <c r="CF188" s="37">
        <v>0</v>
      </c>
      <c r="CG188" s="37">
        <v>0</v>
      </c>
      <c r="CH188" s="37">
        <v>0</v>
      </c>
      <c r="CI188" s="37">
        <v>0</v>
      </c>
      <c r="CJ188" s="37">
        <v>3452534</v>
      </c>
      <c r="CK188" s="37">
        <v>2263565</v>
      </c>
      <c r="CL188" s="37">
        <v>0</v>
      </c>
      <c r="CM188" s="37">
        <v>1188969</v>
      </c>
      <c r="CN188" s="37">
        <v>1188969</v>
      </c>
      <c r="CO188" s="37">
        <v>264855.77</v>
      </c>
      <c r="CP188" s="37">
        <v>1453824.77</v>
      </c>
      <c r="CQ188" s="45">
        <v>118746314</v>
      </c>
      <c r="CR188" s="37">
        <v>0</v>
      </c>
      <c r="CS188" s="37">
        <v>0</v>
      </c>
      <c r="CT188" s="37">
        <v>3452534</v>
      </c>
      <c r="CU188" s="37">
        <v>515</v>
      </c>
      <c r="CV188" s="37">
        <v>507</v>
      </c>
      <c r="CW188" s="37">
        <v>208.88</v>
      </c>
      <c r="CX188" s="37">
        <v>0</v>
      </c>
      <c r="CY188" s="37">
        <v>0</v>
      </c>
      <c r="CZ188" s="37">
        <v>3504805</v>
      </c>
      <c r="DA188" s="37">
        <v>0</v>
      </c>
      <c r="DB188" s="37">
        <v>0</v>
      </c>
      <c r="DC188" s="37">
        <v>0</v>
      </c>
      <c r="DD188" s="37">
        <v>0</v>
      </c>
      <c r="DE188" s="37">
        <v>0</v>
      </c>
      <c r="DF188" s="37">
        <v>0</v>
      </c>
      <c r="DG188" s="37">
        <v>3504805</v>
      </c>
      <c r="DH188" s="37">
        <v>41477</v>
      </c>
      <c r="DI188" s="37">
        <v>0</v>
      </c>
      <c r="DJ188" s="37">
        <v>41477</v>
      </c>
      <c r="DK188" s="37">
        <v>3546282</v>
      </c>
      <c r="DL188" s="37">
        <v>2299440</v>
      </c>
      <c r="DM188" s="37">
        <v>0</v>
      </c>
      <c r="DN188" s="37">
        <v>1246842</v>
      </c>
      <c r="DO188" s="37">
        <v>1246842</v>
      </c>
      <c r="DP188" s="37">
        <v>377234.35</v>
      </c>
      <c r="DQ188" s="37">
        <v>1624076.35</v>
      </c>
      <c r="DR188" s="45">
        <v>134466368</v>
      </c>
      <c r="DS188" s="37">
        <v>0</v>
      </c>
      <c r="DT188" s="37">
        <v>0</v>
      </c>
      <c r="DU188" s="61">
        <v>3504805</v>
      </c>
      <c r="DV188" s="61">
        <v>507</v>
      </c>
      <c r="DW188" s="61">
        <v>502</v>
      </c>
      <c r="DX188" s="61">
        <v>212.43</v>
      </c>
      <c r="DY188" s="61">
        <v>0</v>
      </c>
      <c r="DZ188" s="61">
        <v>0</v>
      </c>
      <c r="EA188" s="61">
        <v>0</v>
      </c>
      <c r="EB188" s="61">
        <v>3576881</v>
      </c>
      <c r="EC188" s="61">
        <v>0</v>
      </c>
      <c r="ED188" s="61">
        <v>0</v>
      </c>
      <c r="EE188" s="61">
        <v>0</v>
      </c>
      <c r="EF188" s="61">
        <v>0</v>
      </c>
      <c r="EG188" s="61">
        <v>0</v>
      </c>
      <c r="EH188" s="61">
        <v>0</v>
      </c>
      <c r="EI188" s="61">
        <v>3576881</v>
      </c>
      <c r="EJ188" s="61">
        <v>0</v>
      </c>
      <c r="EK188" s="61">
        <v>28501</v>
      </c>
      <c r="EL188" s="61">
        <v>28501</v>
      </c>
      <c r="EM188" s="61">
        <v>3605382</v>
      </c>
      <c r="EN188" s="61">
        <v>2236426</v>
      </c>
      <c r="EO188" s="61">
        <v>0</v>
      </c>
      <c r="EP188" s="61">
        <v>1368956</v>
      </c>
      <c r="EQ188" s="61">
        <v>212</v>
      </c>
      <c r="ER188" s="61">
        <v>1368744</v>
      </c>
      <c r="ES188" s="61">
        <v>1368744</v>
      </c>
      <c r="ET188" s="61">
        <v>382599</v>
      </c>
      <c r="EU188" s="61">
        <v>1751343</v>
      </c>
      <c r="EV188" s="61">
        <v>152091014</v>
      </c>
      <c r="EW188" s="61">
        <v>18400</v>
      </c>
      <c r="EX188" s="61">
        <v>0</v>
      </c>
      <c r="EY188" s="61">
        <v>0</v>
      </c>
    </row>
    <row r="189" spans="1:155" s="37" customFormat="1" x14ac:dyDescent="0.2">
      <c r="A189" s="105">
        <v>2898</v>
      </c>
      <c r="B189" s="49" t="s">
        <v>219</v>
      </c>
      <c r="C189" s="37">
        <v>6485515</v>
      </c>
      <c r="D189" s="37">
        <v>1056</v>
      </c>
      <c r="E189" s="37">
        <v>1090</v>
      </c>
      <c r="F189" s="37">
        <v>197</v>
      </c>
      <c r="G189" s="37">
        <v>6909510</v>
      </c>
      <c r="H189" s="37">
        <v>2157401</v>
      </c>
      <c r="I189" s="37">
        <v>0</v>
      </c>
      <c r="J189" s="37">
        <v>4626268</v>
      </c>
      <c r="K189" s="37">
        <v>176883</v>
      </c>
      <c r="L189" s="37">
        <f t="shared" si="2"/>
        <v>4803151</v>
      </c>
      <c r="M189" s="47">
        <v>254029140</v>
      </c>
      <c r="N189" s="41">
        <v>125841</v>
      </c>
      <c r="O189" s="41">
        <v>0</v>
      </c>
      <c r="P189" s="37">
        <v>6783669</v>
      </c>
      <c r="Q189" s="37">
        <v>1090</v>
      </c>
      <c r="R189" s="37">
        <v>1125</v>
      </c>
      <c r="S189" s="37">
        <v>194.37</v>
      </c>
      <c r="T189" s="37">
        <v>0</v>
      </c>
      <c r="U189" s="37">
        <v>7220160</v>
      </c>
      <c r="V189" s="37">
        <v>2837437</v>
      </c>
      <c r="W189" s="37">
        <v>4382723</v>
      </c>
      <c r="X189" s="37">
        <v>4382723</v>
      </c>
      <c r="Y189" s="37">
        <v>223658</v>
      </c>
      <c r="Z189" s="37">
        <v>4606381</v>
      </c>
      <c r="AA189" s="46">
        <v>286113808</v>
      </c>
      <c r="AB189" s="37">
        <v>0</v>
      </c>
      <c r="AC189" s="37">
        <v>0</v>
      </c>
      <c r="AD189" s="37">
        <v>7220160</v>
      </c>
      <c r="AE189" s="37">
        <v>1125</v>
      </c>
      <c r="AF189" s="37">
        <v>1169</v>
      </c>
      <c r="AG189" s="37">
        <v>200</v>
      </c>
      <c r="AH189" s="37">
        <v>0</v>
      </c>
      <c r="AI189" s="37">
        <v>0</v>
      </c>
      <c r="AJ189" s="37">
        <v>2500</v>
      </c>
      <c r="AK189" s="37">
        <v>0</v>
      </c>
      <c r="AL189" s="37">
        <v>0</v>
      </c>
      <c r="AM189" s="37">
        <v>0</v>
      </c>
      <c r="AN189" s="37">
        <v>2500</v>
      </c>
      <c r="AO189" s="37">
        <v>7738848</v>
      </c>
      <c r="AP189" s="37">
        <v>3102095</v>
      </c>
      <c r="AQ189" s="37">
        <v>0</v>
      </c>
      <c r="AR189" s="37">
        <v>4636753</v>
      </c>
      <c r="AS189" s="37">
        <v>4636753</v>
      </c>
      <c r="AT189" s="37">
        <v>183375</v>
      </c>
      <c r="AU189" s="37">
        <v>4820128</v>
      </c>
      <c r="AV189" s="45">
        <v>354572819</v>
      </c>
      <c r="AW189" s="37">
        <v>0</v>
      </c>
      <c r="AX189" s="37">
        <v>0</v>
      </c>
      <c r="AY189" s="37">
        <v>7738848</v>
      </c>
      <c r="AZ189" s="37">
        <v>1169</v>
      </c>
      <c r="BA189" s="37">
        <v>1203</v>
      </c>
      <c r="BB189" s="37">
        <v>206</v>
      </c>
      <c r="BC189" s="37">
        <v>0</v>
      </c>
      <c r="BD189" s="37">
        <v>0</v>
      </c>
      <c r="BE189" s="37">
        <v>8211750</v>
      </c>
      <c r="BF189" s="37">
        <v>0</v>
      </c>
      <c r="BG189" s="37">
        <v>0</v>
      </c>
      <c r="BH189" s="37">
        <v>0</v>
      </c>
      <c r="BI189" s="37">
        <v>0</v>
      </c>
      <c r="BJ189" s="37">
        <v>0</v>
      </c>
      <c r="BK189" s="37">
        <v>0</v>
      </c>
      <c r="BL189" s="37">
        <v>0</v>
      </c>
      <c r="BM189" s="37">
        <v>8211750</v>
      </c>
      <c r="BN189" s="37">
        <v>4434368</v>
      </c>
      <c r="BO189" s="37">
        <v>3777382</v>
      </c>
      <c r="BP189" s="37">
        <v>3777382</v>
      </c>
      <c r="BQ189" s="37">
        <v>173747</v>
      </c>
      <c r="BR189" s="37">
        <v>3951129</v>
      </c>
      <c r="BS189" s="45">
        <v>399998686</v>
      </c>
      <c r="BT189" s="37">
        <v>0</v>
      </c>
      <c r="BU189" s="37">
        <v>0</v>
      </c>
      <c r="BV189" s="37">
        <v>8211750</v>
      </c>
      <c r="BW189" s="37">
        <v>1203</v>
      </c>
      <c r="BX189" s="37">
        <v>1222</v>
      </c>
      <c r="BY189" s="37">
        <v>206</v>
      </c>
      <c r="BZ189" s="37">
        <v>0</v>
      </c>
      <c r="CA189" s="37">
        <v>0</v>
      </c>
      <c r="CB189" s="37">
        <v>8593177</v>
      </c>
      <c r="CC189" s="37">
        <v>0</v>
      </c>
      <c r="CD189" s="37">
        <v>-12003</v>
      </c>
      <c r="CE189" s="37">
        <v>0</v>
      </c>
      <c r="CF189" s="37">
        <v>0</v>
      </c>
      <c r="CG189" s="37">
        <v>0</v>
      </c>
      <c r="CH189" s="37">
        <v>0</v>
      </c>
      <c r="CI189" s="37">
        <v>-12003</v>
      </c>
      <c r="CJ189" s="37">
        <v>8581174</v>
      </c>
      <c r="CK189" s="37">
        <v>4611582</v>
      </c>
      <c r="CL189" s="37">
        <v>0</v>
      </c>
      <c r="CM189" s="37">
        <v>3969592</v>
      </c>
      <c r="CN189" s="37">
        <v>3969592</v>
      </c>
      <c r="CO189" s="37">
        <v>153985</v>
      </c>
      <c r="CP189" s="37">
        <v>4123577</v>
      </c>
      <c r="CQ189" s="45">
        <v>425779191</v>
      </c>
      <c r="CR189" s="37">
        <v>0</v>
      </c>
      <c r="CS189" s="37">
        <v>0</v>
      </c>
      <c r="CT189" s="37">
        <v>8581174</v>
      </c>
      <c r="CU189" s="37">
        <v>1222</v>
      </c>
      <c r="CV189" s="37">
        <v>1245</v>
      </c>
      <c r="CW189" s="37">
        <v>208.88</v>
      </c>
      <c r="CX189" s="37">
        <v>0</v>
      </c>
      <c r="CY189" s="37">
        <v>0</v>
      </c>
      <c r="CZ189" s="37">
        <v>9002744</v>
      </c>
      <c r="DA189" s="37">
        <v>0</v>
      </c>
      <c r="DB189" s="37">
        <v>0</v>
      </c>
      <c r="DC189" s="37">
        <v>0</v>
      </c>
      <c r="DD189" s="37">
        <v>0</v>
      </c>
      <c r="DE189" s="37">
        <v>0</v>
      </c>
      <c r="DF189" s="37">
        <v>0</v>
      </c>
      <c r="DG189" s="37">
        <v>9002744</v>
      </c>
      <c r="DH189" s="37">
        <v>0</v>
      </c>
      <c r="DI189" s="37">
        <v>0</v>
      </c>
      <c r="DJ189" s="37">
        <v>0</v>
      </c>
      <c r="DK189" s="37">
        <v>9002744</v>
      </c>
      <c r="DL189" s="37">
        <v>4564383</v>
      </c>
      <c r="DM189" s="37">
        <v>0</v>
      </c>
      <c r="DN189" s="37">
        <v>4438361</v>
      </c>
      <c r="DO189" s="37">
        <v>4438361</v>
      </c>
      <c r="DP189" s="37">
        <v>139373</v>
      </c>
      <c r="DQ189" s="37">
        <v>4577734</v>
      </c>
      <c r="DR189" s="45">
        <v>460640755</v>
      </c>
      <c r="DS189" s="37">
        <v>0</v>
      </c>
      <c r="DT189" s="37">
        <v>0</v>
      </c>
      <c r="DU189" s="61">
        <v>9002744</v>
      </c>
      <c r="DV189" s="61">
        <v>1245</v>
      </c>
      <c r="DW189" s="61">
        <v>1254</v>
      </c>
      <c r="DX189" s="61">
        <v>212.43</v>
      </c>
      <c r="DY189" s="61">
        <v>0</v>
      </c>
      <c r="DZ189" s="61">
        <v>0</v>
      </c>
      <c r="EA189" s="61">
        <v>0</v>
      </c>
      <c r="EB189" s="61">
        <v>9334212</v>
      </c>
      <c r="EC189" s="61">
        <v>0</v>
      </c>
      <c r="ED189" s="61">
        <v>14260</v>
      </c>
      <c r="EE189" s="61">
        <v>0</v>
      </c>
      <c r="EF189" s="61">
        <v>0</v>
      </c>
      <c r="EG189" s="61">
        <v>0</v>
      </c>
      <c r="EH189" s="61">
        <v>14260</v>
      </c>
      <c r="EI189" s="61">
        <v>9348472</v>
      </c>
      <c r="EJ189" s="61">
        <v>0</v>
      </c>
      <c r="EK189" s="61">
        <v>0</v>
      </c>
      <c r="EL189" s="61">
        <v>0</v>
      </c>
      <c r="EM189" s="61">
        <v>9348472</v>
      </c>
      <c r="EN189" s="61">
        <v>5062883</v>
      </c>
      <c r="EO189" s="61">
        <v>0</v>
      </c>
      <c r="EP189" s="61">
        <v>4285589</v>
      </c>
      <c r="EQ189" s="61">
        <v>8639</v>
      </c>
      <c r="ER189" s="61">
        <v>4276950</v>
      </c>
      <c r="ES189" s="61">
        <v>4276950</v>
      </c>
      <c r="ET189" s="61">
        <v>124894</v>
      </c>
      <c r="EU189" s="61">
        <v>4401844</v>
      </c>
      <c r="EV189" s="61">
        <v>486066863</v>
      </c>
      <c r="EW189" s="61">
        <v>954000</v>
      </c>
      <c r="EX189" s="61">
        <v>0</v>
      </c>
      <c r="EY189" s="61">
        <v>0</v>
      </c>
    </row>
    <row r="190" spans="1:155" s="37" customFormat="1" x14ac:dyDescent="0.2">
      <c r="A190" s="105">
        <v>3647</v>
      </c>
      <c r="B190" s="49" t="s">
        <v>220</v>
      </c>
      <c r="C190" s="37">
        <v>5740994</v>
      </c>
      <c r="D190" s="37">
        <v>699</v>
      </c>
      <c r="E190" s="37">
        <v>736</v>
      </c>
      <c r="F190" s="37">
        <v>263</v>
      </c>
      <c r="G190" s="37">
        <v>6238336</v>
      </c>
      <c r="H190" s="37">
        <v>174158</v>
      </c>
      <c r="I190" s="37">
        <v>0</v>
      </c>
      <c r="J190" s="37">
        <v>5795206</v>
      </c>
      <c r="K190" s="37">
        <v>0</v>
      </c>
      <c r="L190" s="37">
        <f t="shared" si="2"/>
        <v>5795206</v>
      </c>
      <c r="M190" s="47">
        <v>1310447843</v>
      </c>
      <c r="N190" s="41">
        <v>268972</v>
      </c>
      <c r="O190" s="41">
        <v>0</v>
      </c>
      <c r="P190" s="37">
        <v>5969364</v>
      </c>
      <c r="Q190" s="37">
        <v>736</v>
      </c>
      <c r="R190" s="37">
        <v>780</v>
      </c>
      <c r="S190" s="37">
        <v>194.37</v>
      </c>
      <c r="T190" s="37">
        <v>0</v>
      </c>
      <c r="U190" s="37">
        <v>6477838</v>
      </c>
      <c r="V190" s="37">
        <v>227789</v>
      </c>
      <c r="W190" s="37">
        <v>6250049</v>
      </c>
      <c r="X190" s="37">
        <v>6248200</v>
      </c>
      <c r="Y190" s="37">
        <v>0</v>
      </c>
      <c r="Z190" s="37">
        <v>6248200</v>
      </c>
      <c r="AA190" s="46">
        <v>1483150954</v>
      </c>
      <c r="AB190" s="37">
        <v>1849</v>
      </c>
      <c r="AC190" s="37">
        <v>0</v>
      </c>
      <c r="AD190" s="37">
        <v>6475989</v>
      </c>
      <c r="AE190" s="37">
        <v>780</v>
      </c>
      <c r="AF190" s="37">
        <v>823</v>
      </c>
      <c r="AG190" s="37">
        <v>200</v>
      </c>
      <c r="AH190" s="37">
        <v>0</v>
      </c>
      <c r="AI190" s="37">
        <v>1387</v>
      </c>
      <c r="AJ190" s="37">
        <v>45974</v>
      </c>
      <c r="AK190" s="37">
        <v>0</v>
      </c>
      <c r="AL190" s="37">
        <v>0</v>
      </c>
      <c r="AM190" s="37">
        <v>72456</v>
      </c>
      <c r="AN190" s="37">
        <v>118430</v>
      </c>
      <c r="AO190" s="37">
        <v>7117416</v>
      </c>
      <c r="AP190" s="37">
        <v>196560</v>
      </c>
      <c r="AQ190" s="37">
        <v>0</v>
      </c>
      <c r="AR190" s="37">
        <v>6920856</v>
      </c>
      <c r="AS190" s="37">
        <v>6503920</v>
      </c>
      <c r="AT190" s="37">
        <v>0</v>
      </c>
      <c r="AU190" s="37">
        <v>6503920</v>
      </c>
      <c r="AV190" s="45">
        <v>1729053761</v>
      </c>
      <c r="AW190" s="37">
        <v>416936</v>
      </c>
      <c r="AX190" s="37">
        <v>0</v>
      </c>
      <c r="AY190" s="37">
        <v>6700480</v>
      </c>
      <c r="AZ190" s="37">
        <v>823</v>
      </c>
      <c r="BA190" s="37">
        <v>857</v>
      </c>
      <c r="BB190" s="37">
        <v>206</v>
      </c>
      <c r="BC190" s="37">
        <v>0</v>
      </c>
      <c r="BD190" s="37">
        <v>0</v>
      </c>
      <c r="BE190" s="37">
        <v>7153833</v>
      </c>
      <c r="BF190" s="37">
        <v>312702</v>
      </c>
      <c r="BG190" s="37">
        <v>0</v>
      </c>
      <c r="BH190" s="37">
        <v>0</v>
      </c>
      <c r="BI190" s="37">
        <v>0</v>
      </c>
      <c r="BJ190" s="37">
        <v>0</v>
      </c>
      <c r="BK190" s="37">
        <v>0</v>
      </c>
      <c r="BL190" s="37">
        <v>0</v>
      </c>
      <c r="BM190" s="37">
        <v>7466535</v>
      </c>
      <c r="BN190" s="37">
        <v>581785</v>
      </c>
      <c r="BO190" s="37">
        <v>6884750</v>
      </c>
      <c r="BP190" s="37">
        <v>6382149</v>
      </c>
      <c r="BQ190" s="37">
        <v>0</v>
      </c>
      <c r="BR190" s="37">
        <v>6382149</v>
      </c>
      <c r="BS190" s="45">
        <v>1991015401</v>
      </c>
      <c r="BT190" s="37">
        <v>502601</v>
      </c>
      <c r="BU190" s="37">
        <v>0</v>
      </c>
      <c r="BV190" s="37">
        <v>6963934</v>
      </c>
      <c r="BW190" s="37">
        <v>857</v>
      </c>
      <c r="BX190" s="37">
        <v>884</v>
      </c>
      <c r="BY190" s="37">
        <v>206</v>
      </c>
      <c r="BZ190" s="37">
        <v>0</v>
      </c>
      <c r="CA190" s="37">
        <v>0</v>
      </c>
      <c r="CB190" s="37">
        <v>7365435</v>
      </c>
      <c r="CC190" s="37">
        <v>376951</v>
      </c>
      <c r="CD190" s="37">
        <v>16980</v>
      </c>
      <c r="CE190" s="37">
        <v>0</v>
      </c>
      <c r="CF190" s="37">
        <v>0</v>
      </c>
      <c r="CG190" s="37">
        <v>0</v>
      </c>
      <c r="CH190" s="37">
        <v>131875</v>
      </c>
      <c r="CI190" s="37">
        <v>148855</v>
      </c>
      <c r="CJ190" s="37">
        <v>7891241</v>
      </c>
      <c r="CK190" s="37">
        <v>547175</v>
      </c>
      <c r="CL190" s="37">
        <v>0</v>
      </c>
      <c r="CM190" s="37">
        <v>7344066</v>
      </c>
      <c r="CN190" s="37">
        <v>7348668</v>
      </c>
      <c r="CO190" s="37">
        <v>493007</v>
      </c>
      <c r="CP190" s="37">
        <v>7841675</v>
      </c>
      <c r="CQ190" s="45">
        <v>2229789027</v>
      </c>
      <c r="CR190" s="37">
        <v>0</v>
      </c>
      <c r="CS190" s="37">
        <v>4602</v>
      </c>
      <c r="CT190" s="37">
        <v>7891241</v>
      </c>
      <c r="CU190" s="37">
        <v>884</v>
      </c>
      <c r="CV190" s="37">
        <v>894</v>
      </c>
      <c r="CW190" s="37">
        <v>208.88</v>
      </c>
      <c r="CX190" s="37">
        <v>0</v>
      </c>
      <c r="CY190" s="37">
        <v>0</v>
      </c>
      <c r="CZ190" s="37">
        <v>8167244</v>
      </c>
      <c r="DA190" s="37">
        <v>0</v>
      </c>
      <c r="DB190" s="37">
        <v>0</v>
      </c>
      <c r="DC190" s="37">
        <v>0</v>
      </c>
      <c r="DD190" s="37">
        <v>0</v>
      </c>
      <c r="DE190" s="37">
        <v>0</v>
      </c>
      <c r="DF190" s="37">
        <v>0</v>
      </c>
      <c r="DG190" s="37">
        <v>8167244</v>
      </c>
      <c r="DH190" s="37">
        <v>0</v>
      </c>
      <c r="DI190" s="37">
        <v>0</v>
      </c>
      <c r="DJ190" s="37">
        <v>0</v>
      </c>
      <c r="DK190" s="37">
        <v>8167244</v>
      </c>
      <c r="DL190" s="37">
        <v>513415</v>
      </c>
      <c r="DM190" s="37">
        <v>0</v>
      </c>
      <c r="DN190" s="37">
        <v>7653829</v>
      </c>
      <c r="DO190" s="37">
        <v>7651073</v>
      </c>
      <c r="DP190" s="37">
        <v>781393</v>
      </c>
      <c r="DQ190" s="37">
        <v>8432466</v>
      </c>
      <c r="DR190" s="45">
        <v>2503599573</v>
      </c>
      <c r="DS190" s="37">
        <v>2756</v>
      </c>
      <c r="DT190" s="37">
        <v>0</v>
      </c>
      <c r="DU190" s="61">
        <v>8164488</v>
      </c>
      <c r="DV190" s="61">
        <v>894</v>
      </c>
      <c r="DW190" s="61">
        <v>917</v>
      </c>
      <c r="DX190" s="61">
        <v>212.43</v>
      </c>
      <c r="DY190" s="61">
        <v>0</v>
      </c>
      <c r="DZ190" s="61">
        <v>0</v>
      </c>
      <c r="EA190" s="61">
        <v>0</v>
      </c>
      <c r="EB190" s="61">
        <v>8569337</v>
      </c>
      <c r="EC190" s="61">
        <v>2067</v>
      </c>
      <c r="ED190" s="61">
        <v>0</v>
      </c>
      <c r="EE190" s="61">
        <v>0</v>
      </c>
      <c r="EF190" s="61">
        <v>0</v>
      </c>
      <c r="EG190" s="61">
        <v>36728</v>
      </c>
      <c r="EH190" s="61">
        <v>38795</v>
      </c>
      <c r="EI190" s="61">
        <v>8608132</v>
      </c>
      <c r="EJ190" s="61">
        <v>0</v>
      </c>
      <c r="EK190" s="61">
        <v>0</v>
      </c>
      <c r="EL190" s="61">
        <v>0</v>
      </c>
      <c r="EM190" s="61">
        <v>8608132</v>
      </c>
      <c r="EN190" s="61">
        <v>480594</v>
      </c>
      <c r="EO190" s="61">
        <v>0</v>
      </c>
      <c r="EP190" s="61">
        <v>8127538</v>
      </c>
      <c r="EQ190" s="61">
        <v>2701</v>
      </c>
      <c r="ER190" s="61">
        <v>8124837</v>
      </c>
      <c r="ES190" s="61">
        <v>8124819</v>
      </c>
      <c r="ET190" s="61">
        <v>824489</v>
      </c>
      <c r="EU190" s="61">
        <v>8949308</v>
      </c>
      <c r="EV190" s="61">
        <v>2756342306</v>
      </c>
      <c r="EW190" s="61">
        <v>831900</v>
      </c>
      <c r="EX190" s="61">
        <v>18</v>
      </c>
      <c r="EY190" s="61">
        <v>0</v>
      </c>
    </row>
    <row r="191" spans="1:155" s="37" customFormat="1" x14ac:dyDescent="0.2">
      <c r="A191" s="105">
        <v>2912</v>
      </c>
      <c r="B191" s="49" t="s">
        <v>221</v>
      </c>
      <c r="C191" s="37">
        <v>6803207</v>
      </c>
      <c r="D191" s="37">
        <v>1244</v>
      </c>
      <c r="E191" s="37">
        <v>1250</v>
      </c>
      <c r="F191" s="37">
        <v>190</v>
      </c>
      <c r="G191" s="37">
        <v>7073750</v>
      </c>
      <c r="H191" s="37">
        <v>4310408</v>
      </c>
      <c r="I191" s="37">
        <v>0</v>
      </c>
      <c r="J191" s="37">
        <v>2477223.16</v>
      </c>
      <c r="K191" s="37">
        <v>431762.64</v>
      </c>
      <c r="L191" s="37">
        <f t="shared" si="2"/>
        <v>2908985.8000000003</v>
      </c>
      <c r="M191" s="47">
        <v>161771774</v>
      </c>
      <c r="N191" s="41">
        <v>286118.83999999985</v>
      </c>
      <c r="O191" s="41">
        <v>0</v>
      </c>
      <c r="P191" s="37">
        <v>6787631</v>
      </c>
      <c r="Q191" s="37">
        <v>1250</v>
      </c>
      <c r="R191" s="37">
        <v>1247</v>
      </c>
      <c r="S191" s="37">
        <v>194.37</v>
      </c>
      <c r="T191" s="37">
        <v>0</v>
      </c>
      <c r="U191" s="37">
        <v>7013714</v>
      </c>
      <c r="V191" s="37">
        <v>4738982</v>
      </c>
      <c r="W191" s="37">
        <v>2274732</v>
      </c>
      <c r="X191" s="37">
        <v>2274732</v>
      </c>
      <c r="Y191" s="37">
        <v>438614.34</v>
      </c>
      <c r="Z191" s="37">
        <v>2713346.34</v>
      </c>
      <c r="AA191" s="46">
        <v>165645133</v>
      </c>
      <c r="AB191" s="37">
        <v>0</v>
      </c>
      <c r="AC191" s="37">
        <v>0</v>
      </c>
      <c r="AD191" s="37">
        <v>7013714</v>
      </c>
      <c r="AE191" s="37">
        <v>1247</v>
      </c>
      <c r="AF191" s="37">
        <v>1244</v>
      </c>
      <c r="AG191" s="37">
        <v>200</v>
      </c>
      <c r="AH191" s="37">
        <v>0</v>
      </c>
      <c r="AI191" s="37">
        <v>0</v>
      </c>
      <c r="AJ191" s="37">
        <v>35670</v>
      </c>
      <c r="AK191" s="37">
        <v>0</v>
      </c>
      <c r="AL191" s="37">
        <v>0</v>
      </c>
      <c r="AM191" s="37">
        <v>0</v>
      </c>
      <c r="AN191" s="37">
        <v>35670</v>
      </c>
      <c r="AO191" s="37">
        <v>7281311</v>
      </c>
      <c r="AP191" s="37">
        <v>4964185</v>
      </c>
      <c r="AQ191" s="37">
        <v>0</v>
      </c>
      <c r="AR191" s="37">
        <v>2317126</v>
      </c>
      <c r="AS191" s="37">
        <v>2317125.59</v>
      </c>
      <c r="AT191" s="37">
        <v>452848.42</v>
      </c>
      <c r="AU191" s="37">
        <v>2769974.01</v>
      </c>
      <c r="AV191" s="45">
        <v>175965719</v>
      </c>
      <c r="AW191" s="37">
        <v>0</v>
      </c>
      <c r="AX191" s="37">
        <v>0</v>
      </c>
      <c r="AY191" s="37">
        <v>7281311</v>
      </c>
      <c r="AZ191" s="37">
        <v>1244</v>
      </c>
      <c r="BA191" s="37">
        <v>1234</v>
      </c>
      <c r="BB191" s="37">
        <v>206</v>
      </c>
      <c r="BC191" s="37">
        <v>0</v>
      </c>
      <c r="BD191" s="37">
        <v>0</v>
      </c>
      <c r="BE191" s="37">
        <v>7476979</v>
      </c>
      <c r="BF191" s="37">
        <v>0</v>
      </c>
      <c r="BG191" s="37">
        <v>34950</v>
      </c>
      <c r="BH191" s="37">
        <v>0</v>
      </c>
      <c r="BI191" s="37">
        <v>0</v>
      </c>
      <c r="BJ191" s="37">
        <v>0</v>
      </c>
      <c r="BK191" s="37">
        <v>0</v>
      </c>
      <c r="BL191" s="37">
        <v>34950</v>
      </c>
      <c r="BM191" s="37">
        <v>7511929</v>
      </c>
      <c r="BN191" s="37">
        <v>5900456</v>
      </c>
      <c r="BO191" s="37">
        <v>1611473</v>
      </c>
      <c r="BP191" s="37">
        <v>1611477.15</v>
      </c>
      <c r="BQ191" s="37">
        <v>440145.59</v>
      </c>
      <c r="BR191" s="37">
        <v>2051622.74</v>
      </c>
      <c r="BS191" s="45">
        <v>182876464</v>
      </c>
      <c r="BT191" s="37">
        <v>0</v>
      </c>
      <c r="BU191" s="37">
        <v>4</v>
      </c>
      <c r="BV191" s="37">
        <v>7511929</v>
      </c>
      <c r="BW191" s="37">
        <v>1234</v>
      </c>
      <c r="BX191" s="37">
        <v>1230</v>
      </c>
      <c r="BY191" s="37">
        <v>206</v>
      </c>
      <c r="BZ191" s="37">
        <v>0</v>
      </c>
      <c r="CA191" s="37">
        <v>0</v>
      </c>
      <c r="CB191" s="37">
        <v>7740956</v>
      </c>
      <c r="CC191" s="37">
        <v>0</v>
      </c>
      <c r="CD191" s="37">
        <v>0</v>
      </c>
      <c r="CE191" s="37">
        <v>0</v>
      </c>
      <c r="CF191" s="37">
        <v>0</v>
      </c>
      <c r="CG191" s="37">
        <v>0</v>
      </c>
      <c r="CH191" s="37">
        <v>0</v>
      </c>
      <c r="CI191" s="37">
        <v>0</v>
      </c>
      <c r="CJ191" s="37">
        <v>7740956</v>
      </c>
      <c r="CK191" s="37">
        <v>6098918</v>
      </c>
      <c r="CL191" s="37">
        <v>0</v>
      </c>
      <c r="CM191" s="37">
        <v>1642038</v>
      </c>
      <c r="CN191" s="37">
        <v>1642038</v>
      </c>
      <c r="CO191" s="37">
        <v>458078.11</v>
      </c>
      <c r="CP191" s="37">
        <v>2100116.11</v>
      </c>
      <c r="CQ191" s="45">
        <v>192762414</v>
      </c>
      <c r="CR191" s="37">
        <v>0</v>
      </c>
      <c r="CS191" s="37">
        <v>0</v>
      </c>
      <c r="CT191" s="37">
        <v>7740956</v>
      </c>
      <c r="CU191" s="37">
        <v>1230</v>
      </c>
      <c r="CV191" s="37">
        <v>1225</v>
      </c>
      <c r="CW191" s="37">
        <v>208.88</v>
      </c>
      <c r="CX191" s="37">
        <v>0</v>
      </c>
      <c r="CY191" s="37">
        <v>0</v>
      </c>
      <c r="CZ191" s="37">
        <v>7965367</v>
      </c>
      <c r="DA191" s="37">
        <v>0</v>
      </c>
      <c r="DB191" s="37">
        <v>0</v>
      </c>
      <c r="DC191" s="37">
        <v>0</v>
      </c>
      <c r="DD191" s="37">
        <v>0</v>
      </c>
      <c r="DE191" s="37">
        <v>0</v>
      </c>
      <c r="DF191" s="37">
        <v>0</v>
      </c>
      <c r="DG191" s="37">
        <v>7965367</v>
      </c>
      <c r="DH191" s="37">
        <v>26009</v>
      </c>
      <c r="DI191" s="37">
        <v>0</v>
      </c>
      <c r="DJ191" s="37">
        <v>26009</v>
      </c>
      <c r="DK191" s="37">
        <v>7991376</v>
      </c>
      <c r="DL191" s="37">
        <v>6383823</v>
      </c>
      <c r="DM191" s="37">
        <v>0</v>
      </c>
      <c r="DN191" s="37">
        <v>1607553</v>
      </c>
      <c r="DO191" s="37">
        <v>1607553</v>
      </c>
      <c r="DP191" s="37">
        <v>472727.17</v>
      </c>
      <c r="DQ191" s="37">
        <v>2080280.17</v>
      </c>
      <c r="DR191" s="45">
        <v>202825106</v>
      </c>
      <c r="DS191" s="37">
        <v>0</v>
      </c>
      <c r="DT191" s="37">
        <v>0</v>
      </c>
      <c r="DU191" s="61">
        <v>7965367</v>
      </c>
      <c r="DV191" s="61">
        <v>1225</v>
      </c>
      <c r="DW191" s="61">
        <v>1209</v>
      </c>
      <c r="DX191" s="61">
        <v>212.43</v>
      </c>
      <c r="DY191" s="61">
        <v>0</v>
      </c>
      <c r="DZ191" s="61">
        <v>0</v>
      </c>
      <c r="EA191" s="61">
        <v>0</v>
      </c>
      <c r="EB191" s="61">
        <v>8118157</v>
      </c>
      <c r="EC191" s="61">
        <v>0</v>
      </c>
      <c r="ED191" s="61">
        <v>0</v>
      </c>
      <c r="EE191" s="61">
        <v>0</v>
      </c>
      <c r="EF191" s="61">
        <v>0</v>
      </c>
      <c r="EG191" s="61">
        <v>0</v>
      </c>
      <c r="EH191" s="61">
        <v>0</v>
      </c>
      <c r="EI191" s="61">
        <v>8118157</v>
      </c>
      <c r="EJ191" s="61">
        <v>0</v>
      </c>
      <c r="EK191" s="61">
        <v>80577</v>
      </c>
      <c r="EL191" s="61">
        <v>80577</v>
      </c>
      <c r="EM191" s="61">
        <v>8198734</v>
      </c>
      <c r="EN191" s="61">
        <v>6442706</v>
      </c>
      <c r="EO191" s="61">
        <v>0</v>
      </c>
      <c r="EP191" s="61">
        <v>1756028</v>
      </c>
      <c r="EQ191" s="61">
        <v>11121</v>
      </c>
      <c r="ER191" s="61">
        <v>1744907</v>
      </c>
      <c r="ES191" s="61">
        <v>1744907</v>
      </c>
      <c r="ET191" s="61">
        <v>473756</v>
      </c>
      <c r="EU191" s="61">
        <v>2218663</v>
      </c>
      <c r="EV191" s="61">
        <v>217803027</v>
      </c>
      <c r="EW191" s="61">
        <v>1091700</v>
      </c>
      <c r="EX191" s="61">
        <v>0</v>
      </c>
      <c r="EY191" s="61">
        <v>0</v>
      </c>
    </row>
    <row r="192" spans="1:155" s="37" customFormat="1" x14ac:dyDescent="0.2">
      <c r="A192" s="105">
        <v>2940</v>
      </c>
      <c r="B192" s="49" t="s">
        <v>222</v>
      </c>
      <c r="C192" s="37">
        <v>2053451.8</v>
      </c>
      <c r="D192" s="37">
        <v>336</v>
      </c>
      <c r="E192" s="37">
        <v>340</v>
      </c>
      <c r="F192" s="37">
        <v>195.57</v>
      </c>
      <c r="G192" s="37">
        <v>2144390.2000000002</v>
      </c>
      <c r="H192" s="37">
        <v>1318016</v>
      </c>
      <c r="I192" s="37">
        <v>0</v>
      </c>
      <c r="J192" s="37">
        <v>826364</v>
      </c>
      <c r="K192" s="37">
        <v>21771</v>
      </c>
      <c r="L192" s="37">
        <f t="shared" si="2"/>
        <v>848135</v>
      </c>
      <c r="M192" s="47">
        <v>40205996</v>
      </c>
      <c r="N192" s="41">
        <v>10.200000000186265</v>
      </c>
      <c r="O192" s="41">
        <v>0</v>
      </c>
      <c r="P192" s="37">
        <v>2144380</v>
      </c>
      <c r="Q192" s="37">
        <v>340</v>
      </c>
      <c r="R192" s="37">
        <v>349</v>
      </c>
      <c r="S192" s="37">
        <v>194.37</v>
      </c>
      <c r="T192" s="37">
        <v>44406</v>
      </c>
      <c r="U192" s="37">
        <v>2313384</v>
      </c>
      <c r="V192" s="37">
        <v>1427481</v>
      </c>
      <c r="W192" s="37">
        <v>885903</v>
      </c>
      <c r="X192" s="37">
        <v>848323</v>
      </c>
      <c r="Y192" s="37">
        <v>20884</v>
      </c>
      <c r="Z192" s="37">
        <v>869207</v>
      </c>
      <c r="AA192" s="46">
        <v>41191475</v>
      </c>
      <c r="AB192" s="37">
        <v>37580</v>
      </c>
      <c r="AC192" s="37">
        <v>0</v>
      </c>
      <c r="AD192" s="37">
        <v>2275804</v>
      </c>
      <c r="AE192" s="37">
        <v>349</v>
      </c>
      <c r="AF192" s="37">
        <v>351</v>
      </c>
      <c r="AG192" s="37">
        <v>200</v>
      </c>
      <c r="AH192" s="37">
        <v>0</v>
      </c>
      <c r="AI192" s="37">
        <v>28185</v>
      </c>
      <c r="AJ192" s="37">
        <v>0</v>
      </c>
      <c r="AK192" s="37">
        <v>0</v>
      </c>
      <c r="AL192" s="37">
        <v>0</v>
      </c>
      <c r="AM192" s="37">
        <v>26503</v>
      </c>
      <c r="AN192" s="37">
        <v>26503</v>
      </c>
      <c r="AO192" s="37">
        <v>2413734</v>
      </c>
      <c r="AP192" s="37">
        <v>1575213</v>
      </c>
      <c r="AQ192" s="37">
        <v>0</v>
      </c>
      <c r="AR192" s="37">
        <v>838521</v>
      </c>
      <c r="AS192" s="37">
        <v>797881</v>
      </c>
      <c r="AT192" s="37">
        <v>115584</v>
      </c>
      <c r="AU192" s="37">
        <v>913465</v>
      </c>
      <c r="AV192" s="45">
        <v>43727053</v>
      </c>
      <c r="AW192" s="37">
        <v>40640</v>
      </c>
      <c r="AX192" s="37">
        <v>0</v>
      </c>
      <c r="AY192" s="37">
        <v>2373094</v>
      </c>
      <c r="AZ192" s="37">
        <v>351</v>
      </c>
      <c r="BA192" s="37">
        <v>346</v>
      </c>
      <c r="BB192" s="37">
        <v>206</v>
      </c>
      <c r="BC192" s="37">
        <v>0</v>
      </c>
      <c r="BD192" s="37">
        <v>0</v>
      </c>
      <c r="BE192" s="37">
        <v>2410565</v>
      </c>
      <c r="BF192" s="37">
        <v>30480</v>
      </c>
      <c r="BG192" s="37">
        <v>-1073</v>
      </c>
      <c r="BH192" s="37">
        <v>0</v>
      </c>
      <c r="BI192" s="37">
        <v>0</v>
      </c>
      <c r="BJ192" s="37">
        <v>0</v>
      </c>
      <c r="BK192" s="37">
        <v>6736</v>
      </c>
      <c r="BL192" s="37">
        <v>5663</v>
      </c>
      <c r="BM192" s="37">
        <v>2446708</v>
      </c>
      <c r="BN192" s="37">
        <v>1850493</v>
      </c>
      <c r="BO192" s="37">
        <v>596215</v>
      </c>
      <c r="BP192" s="37">
        <v>596215</v>
      </c>
      <c r="BQ192" s="37">
        <v>146679</v>
      </c>
      <c r="BR192" s="37">
        <v>742894</v>
      </c>
      <c r="BS192" s="45">
        <v>51954349</v>
      </c>
      <c r="BT192" s="37">
        <v>0</v>
      </c>
      <c r="BU192" s="37">
        <v>0</v>
      </c>
      <c r="BV192" s="37">
        <v>2446708</v>
      </c>
      <c r="BW192" s="37">
        <v>346</v>
      </c>
      <c r="BX192" s="37">
        <v>339</v>
      </c>
      <c r="BY192" s="37">
        <v>206</v>
      </c>
      <c r="BZ192" s="37">
        <v>0</v>
      </c>
      <c r="CA192" s="37">
        <v>0</v>
      </c>
      <c r="CB192" s="37">
        <v>2467042</v>
      </c>
      <c r="CC192" s="37">
        <v>0</v>
      </c>
      <c r="CD192" s="37">
        <v>0</v>
      </c>
      <c r="CE192" s="37">
        <v>0</v>
      </c>
      <c r="CF192" s="37">
        <v>0</v>
      </c>
      <c r="CG192" s="37">
        <v>0</v>
      </c>
      <c r="CH192" s="37">
        <v>0</v>
      </c>
      <c r="CI192" s="37">
        <v>0</v>
      </c>
      <c r="CJ192" s="37">
        <v>2467042</v>
      </c>
      <c r="CK192" s="37">
        <v>1810057</v>
      </c>
      <c r="CL192" s="37">
        <v>0</v>
      </c>
      <c r="CM192" s="37">
        <v>656985</v>
      </c>
      <c r="CN192" s="37">
        <v>656985</v>
      </c>
      <c r="CO192" s="37">
        <v>165259</v>
      </c>
      <c r="CP192" s="37">
        <v>822244</v>
      </c>
      <c r="CQ192" s="45">
        <v>55219002</v>
      </c>
      <c r="CR192" s="37">
        <v>0</v>
      </c>
      <c r="CS192" s="37">
        <v>0</v>
      </c>
      <c r="CT192" s="37">
        <v>2467042</v>
      </c>
      <c r="CU192" s="37">
        <v>335</v>
      </c>
      <c r="CV192" s="37">
        <v>331</v>
      </c>
      <c r="CW192" s="37">
        <v>208.88</v>
      </c>
      <c r="CX192" s="37">
        <v>0</v>
      </c>
      <c r="CY192" s="37">
        <v>0</v>
      </c>
      <c r="CZ192" s="37">
        <v>2506723</v>
      </c>
      <c r="DA192" s="37">
        <v>0</v>
      </c>
      <c r="DB192" s="37">
        <v>0</v>
      </c>
      <c r="DC192" s="37">
        <v>0</v>
      </c>
      <c r="DD192" s="37">
        <v>0</v>
      </c>
      <c r="DE192" s="37">
        <v>11418</v>
      </c>
      <c r="DF192" s="37">
        <v>11418</v>
      </c>
      <c r="DG192" s="37">
        <v>2518141</v>
      </c>
      <c r="DH192" s="37">
        <v>22720</v>
      </c>
      <c r="DI192" s="37">
        <v>0</v>
      </c>
      <c r="DJ192" s="37">
        <v>22720</v>
      </c>
      <c r="DK192" s="37">
        <v>2540861</v>
      </c>
      <c r="DL192" s="37">
        <v>1893286</v>
      </c>
      <c r="DM192" s="37">
        <v>0</v>
      </c>
      <c r="DN192" s="37">
        <v>647575</v>
      </c>
      <c r="DO192" s="37">
        <v>647575</v>
      </c>
      <c r="DP192" s="37">
        <v>183289</v>
      </c>
      <c r="DQ192" s="37">
        <v>830864</v>
      </c>
      <c r="DR192" s="45">
        <v>63955833</v>
      </c>
      <c r="DS192" s="37">
        <v>0</v>
      </c>
      <c r="DT192" s="37">
        <v>0</v>
      </c>
      <c r="DU192" s="61">
        <v>2518141</v>
      </c>
      <c r="DV192" s="61">
        <v>331</v>
      </c>
      <c r="DW192" s="61">
        <v>329</v>
      </c>
      <c r="DX192" s="61">
        <v>212.43</v>
      </c>
      <c r="DY192" s="61">
        <v>0</v>
      </c>
      <c r="DZ192" s="61">
        <v>0</v>
      </c>
      <c r="EA192" s="61">
        <v>0</v>
      </c>
      <c r="EB192" s="61">
        <v>2572816</v>
      </c>
      <c r="EC192" s="61">
        <v>0</v>
      </c>
      <c r="ED192" s="61">
        <v>0</v>
      </c>
      <c r="EE192" s="61">
        <v>0</v>
      </c>
      <c r="EF192" s="61">
        <v>0</v>
      </c>
      <c r="EG192" s="61">
        <v>0</v>
      </c>
      <c r="EH192" s="61">
        <v>0</v>
      </c>
      <c r="EI192" s="61">
        <v>2572816</v>
      </c>
      <c r="EJ192" s="61">
        <v>0</v>
      </c>
      <c r="EK192" s="61">
        <v>15640</v>
      </c>
      <c r="EL192" s="61">
        <v>15640</v>
      </c>
      <c r="EM192" s="61">
        <v>2588456</v>
      </c>
      <c r="EN192" s="61">
        <v>1857729</v>
      </c>
      <c r="EO192" s="61">
        <v>0</v>
      </c>
      <c r="EP192" s="61">
        <v>730727</v>
      </c>
      <c r="EQ192" s="61">
        <v>998</v>
      </c>
      <c r="ER192" s="61">
        <v>729729</v>
      </c>
      <c r="ES192" s="61">
        <v>729729</v>
      </c>
      <c r="ET192" s="61">
        <v>191403</v>
      </c>
      <c r="EU192" s="61">
        <v>921132</v>
      </c>
      <c r="EV192" s="61">
        <v>77354917</v>
      </c>
      <c r="EW192" s="61">
        <v>83800</v>
      </c>
      <c r="EX192" s="61">
        <v>0</v>
      </c>
      <c r="EY192" s="61">
        <v>0</v>
      </c>
    </row>
    <row r="193" spans="1:155" s="37" customFormat="1" x14ac:dyDescent="0.2">
      <c r="A193" s="105">
        <v>2961</v>
      </c>
      <c r="B193" s="49" t="s">
        <v>223</v>
      </c>
      <c r="C193" s="37">
        <v>2596250</v>
      </c>
      <c r="D193" s="37">
        <v>461</v>
      </c>
      <c r="E193" s="37">
        <v>460</v>
      </c>
      <c r="F193" s="37">
        <v>190</v>
      </c>
      <c r="G193" s="37">
        <v>2678120</v>
      </c>
      <c r="H193" s="37">
        <v>1529972</v>
      </c>
      <c r="I193" s="37">
        <v>0</v>
      </c>
      <c r="J193" s="37">
        <v>1148148</v>
      </c>
      <c r="K193" s="37">
        <v>0</v>
      </c>
      <c r="L193" s="37">
        <f t="shared" si="2"/>
        <v>1148148</v>
      </c>
      <c r="M193" s="47">
        <v>61269204</v>
      </c>
      <c r="N193" s="41">
        <v>0</v>
      </c>
      <c r="O193" s="41">
        <v>0</v>
      </c>
      <c r="P193" s="37">
        <v>2678120</v>
      </c>
      <c r="Q193" s="37">
        <v>460</v>
      </c>
      <c r="R193" s="37">
        <v>459</v>
      </c>
      <c r="S193" s="37">
        <v>194.37</v>
      </c>
      <c r="T193" s="37">
        <v>0</v>
      </c>
      <c r="U193" s="37">
        <v>2761514</v>
      </c>
      <c r="V193" s="37">
        <v>1542724</v>
      </c>
      <c r="W193" s="37">
        <v>1218790</v>
      </c>
      <c r="X193" s="37">
        <v>1218790</v>
      </c>
      <c r="Y193" s="37">
        <v>941.85</v>
      </c>
      <c r="Z193" s="37">
        <v>1219731.8500000001</v>
      </c>
      <c r="AA193" s="46">
        <v>64668246</v>
      </c>
      <c r="AB193" s="37">
        <v>0</v>
      </c>
      <c r="AC193" s="37">
        <v>0</v>
      </c>
      <c r="AD193" s="37">
        <v>2761514</v>
      </c>
      <c r="AE193" s="37">
        <v>459</v>
      </c>
      <c r="AF193" s="37">
        <v>456</v>
      </c>
      <c r="AG193" s="37">
        <v>200</v>
      </c>
      <c r="AH193" s="37">
        <v>0</v>
      </c>
      <c r="AI193" s="37">
        <v>0</v>
      </c>
      <c r="AJ193" s="37">
        <v>0</v>
      </c>
      <c r="AK193" s="37">
        <v>0</v>
      </c>
      <c r="AL193" s="37">
        <v>0</v>
      </c>
      <c r="AM193" s="37">
        <v>0</v>
      </c>
      <c r="AN193" s="37">
        <v>0</v>
      </c>
      <c r="AO193" s="37">
        <v>2834665</v>
      </c>
      <c r="AP193" s="37">
        <v>1794252</v>
      </c>
      <c r="AQ193" s="37">
        <v>0</v>
      </c>
      <c r="AR193" s="37">
        <v>1040413</v>
      </c>
      <c r="AS193" s="37">
        <v>1040413</v>
      </c>
      <c r="AT193" s="37">
        <v>40</v>
      </c>
      <c r="AU193" s="37">
        <v>1040453</v>
      </c>
      <c r="AV193" s="45">
        <v>67768806</v>
      </c>
      <c r="AW193" s="37">
        <v>0</v>
      </c>
      <c r="AX193" s="37">
        <v>0</v>
      </c>
      <c r="AY193" s="37">
        <v>2834665</v>
      </c>
      <c r="AZ193" s="37">
        <v>456</v>
      </c>
      <c r="BA193" s="37">
        <v>456</v>
      </c>
      <c r="BB193" s="37">
        <v>206</v>
      </c>
      <c r="BC193" s="37">
        <v>0</v>
      </c>
      <c r="BD193" s="37">
        <v>0</v>
      </c>
      <c r="BE193" s="37">
        <v>2928601</v>
      </c>
      <c r="BF193" s="37">
        <v>0</v>
      </c>
      <c r="BG193" s="37">
        <v>0</v>
      </c>
      <c r="BH193" s="37">
        <v>0</v>
      </c>
      <c r="BI193" s="37">
        <v>0</v>
      </c>
      <c r="BJ193" s="37">
        <v>0</v>
      </c>
      <c r="BK193" s="37">
        <v>0</v>
      </c>
      <c r="BL193" s="37">
        <v>0</v>
      </c>
      <c r="BM193" s="37">
        <v>2928601</v>
      </c>
      <c r="BN193" s="37">
        <v>2182740</v>
      </c>
      <c r="BO193" s="37">
        <v>745861</v>
      </c>
      <c r="BP193" s="37">
        <v>745861</v>
      </c>
      <c r="BQ193" s="37">
        <v>787</v>
      </c>
      <c r="BR193" s="37">
        <v>746648</v>
      </c>
      <c r="BS193" s="45">
        <v>71917674</v>
      </c>
      <c r="BT193" s="37">
        <v>0</v>
      </c>
      <c r="BU193" s="37">
        <v>0</v>
      </c>
      <c r="BV193" s="37">
        <v>2928601</v>
      </c>
      <c r="BW193" s="37">
        <v>456</v>
      </c>
      <c r="BX193" s="37">
        <v>457</v>
      </c>
      <c r="BY193" s="37">
        <v>206</v>
      </c>
      <c r="BZ193" s="37">
        <v>0</v>
      </c>
      <c r="CA193" s="37">
        <v>0</v>
      </c>
      <c r="CB193" s="37">
        <v>3029165</v>
      </c>
      <c r="CC193" s="37">
        <v>0</v>
      </c>
      <c r="CD193" s="37">
        <v>0</v>
      </c>
      <c r="CE193" s="37">
        <v>0</v>
      </c>
      <c r="CF193" s="37">
        <v>0</v>
      </c>
      <c r="CG193" s="37">
        <v>0</v>
      </c>
      <c r="CH193" s="37">
        <v>0</v>
      </c>
      <c r="CI193" s="37">
        <v>0</v>
      </c>
      <c r="CJ193" s="37">
        <v>3029165</v>
      </c>
      <c r="CK193" s="37">
        <v>2140605</v>
      </c>
      <c r="CL193" s="37">
        <v>0</v>
      </c>
      <c r="CM193" s="37">
        <v>888560</v>
      </c>
      <c r="CN193" s="37">
        <v>888560</v>
      </c>
      <c r="CO193" s="37">
        <v>298</v>
      </c>
      <c r="CP193" s="37">
        <v>888858</v>
      </c>
      <c r="CQ193" s="45">
        <v>83077476</v>
      </c>
      <c r="CR193" s="37">
        <v>0</v>
      </c>
      <c r="CS193" s="37">
        <v>0</v>
      </c>
      <c r="CT193" s="37">
        <v>3029165</v>
      </c>
      <c r="CU193" s="37">
        <v>457</v>
      </c>
      <c r="CV193" s="37">
        <v>454</v>
      </c>
      <c r="CW193" s="37">
        <v>208.88</v>
      </c>
      <c r="CX193" s="37">
        <v>0</v>
      </c>
      <c r="CY193" s="37">
        <v>0</v>
      </c>
      <c r="CZ193" s="37">
        <v>3104112</v>
      </c>
      <c r="DA193" s="37">
        <v>0</v>
      </c>
      <c r="DB193" s="37">
        <v>23681</v>
      </c>
      <c r="DC193" s="37">
        <v>0</v>
      </c>
      <c r="DD193" s="37">
        <v>0</v>
      </c>
      <c r="DE193" s="37">
        <v>0</v>
      </c>
      <c r="DF193" s="37">
        <v>23681</v>
      </c>
      <c r="DG193" s="37">
        <v>3127793</v>
      </c>
      <c r="DH193" s="37">
        <v>13675</v>
      </c>
      <c r="DI193" s="37">
        <v>0</v>
      </c>
      <c r="DJ193" s="37">
        <v>13675</v>
      </c>
      <c r="DK193" s="37">
        <v>3141468</v>
      </c>
      <c r="DL193" s="37">
        <v>2319161</v>
      </c>
      <c r="DM193" s="37">
        <v>0</v>
      </c>
      <c r="DN193" s="37">
        <v>822307</v>
      </c>
      <c r="DO193" s="37">
        <v>822307</v>
      </c>
      <c r="DP193" s="37">
        <v>429.82</v>
      </c>
      <c r="DQ193" s="37">
        <v>822736.82</v>
      </c>
      <c r="DR193" s="45">
        <v>90712422</v>
      </c>
      <c r="DS193" s="37">
        <v>0</v>
      </c>
      <c r="DT193" s="37">
        <v>0</v>
      </c>
      <c r="DU193" s="61">
        <v>3127793</v>
      </c>
      <c r="DV193" s="61">
        <v>454</v>
      </c>
      <c r="DW193" s="61">
        <v>462</v>
      </c>
      <c r="DX193" s="61">
        <v>212.43</v>
      </c>
      <c r="DY193" s="61">
        <v>0</v>
      </c>
      <c r="DZ193" s="61">
        <v>0</v>
      </c>
      <c r="EA193" s="61">
        <v>0</v>
      </c>
      <c r="EB193" s="61">
        <v>3281050</v>
      </c>
      <c r="EC193" s="61">
        <v>0</v>
      </c>
      <c r="ED193" s="61">
        <v>0</v>
      </c>
      <c r="EE193" s="61">
        <v>0</v>
      </c>
      <c r="EF193" s="61">
        <v>0</v>
      </c>
      <c r="EG193" s="61">
        <v>0</v>
      </c>
      <c r="EH193" s="61">
        <v>0</v>
      </c>
      <c r="EI193" s="61">
        <v>3281050</v>
      </c>
      <c r="EJ193" s="61">
        <v>0</v>
      </c>
      <c r="EK193" s="61">
        <v>0</v>
      </c>
      <c r="EL193" s="61">
        <v>0</v>
      </c>
      <c r="EM193" s="61">
        <v>3281050</v>
      </c>
      <c r="EN193" s="61">
        <v>2334059</v>
      </c>
      <c r="EO193" s="61">
        <v>0</v>
      </c>
      <c r="EP193" s="61">
        <v>946991</v>
      </c>
      <c r="EQ193" s="61">
        <v>935</v>
      </c>
      <c r="ER193" s="61">
        <v>946056</v>
      </c>
      <c r="ES193" s="61">
        <v>968568</v>
      </c>
      <c r="ET193" s="61">
        <v>387.19</v>
      </c>
      <c r="EU193" s="61">
        <v>968955.19</v>
      </c>
      <c r="EV193" s="61">
        <v>97594284</v>
      </c>
      <c r="EW193" s="61">
        <v>94200</v>
      </c>
      <c r="EX193" s="61">
        <v>0</v>
      </c>
      <c r="EY193" s="61">
        <v>22512</v>
      </c>
    </row>
    <row r="194" spans="1:155" s="37" customFormat="1" x14ac:dyDescent="0.2">
      <c r="A194" s="105">
        <v>3087</v>
      </c>
      <c r="B194" s="49" t="s">
        <v>224</v>
      </c>
      <c r="C194" s="37">
        <v>635372</v>
      </c>
      <c r="D194" s="37">
        <v>71</v>
      </c>
      <c r="E194" s="37">
        <v>67</v>
      </c>
      <c r="F194" s="37">
        <v>286.36</v>
      </c>
      <c r="G194" s="37">
        <v>618762.42000000004</v>
      </c>
      <c r="H194" s="37">
        <v>9459</v>
      </c>
      <c r="I194" s="37">
        <v>60039</v>
      </c>
      <c r="J194" s="37">
        <v>669325</v>
      </c>
      <c r="K194" s="37">
        <v>23147</v>
      </c>
      <c r="L194" s="37">
        <f t="shared" si="2"/>
        <v>692472</v>
      </c>
      <c r="M194" s="47">
        <v>147785813</v>
      </c>
      <c r="N194" s="41">
        <v>17.42000000004191</v>
      </c>
      <c r="O194" s="41">
        <v>0</v>
      </c>
      <c r="P194" s="37">
        <v>678784</v>
      </c>
      <c r="Q194" s="37">
        <v>67</v>
      </c>
      <c r="R194" s="37">
        <v>65</v>
      </c>
      <c r="S194" s="37">
        <v>233.02</v>
      </c>
      <c r="T194" s="37">
        <v>1962</v>
      </c>
      <c r="U194" s="37">
        <v>675630</v>
      </c>
      <c r="V194" s="37">
        <v>11025</v>
      </c>
      <c r="W194" s="37">
        <v>664605</v>
      </c>
      <c r="X194" s="37">
        <v>664605</v>
      </c>
      <c r="Y194" s="37">
        <v>22910</v>
      </c>
      <c r="Z194" s="37">
        <v>687515</v>
      </c>
      <c r="AA194" s="46">
        <v>159553578</v>
      </c>
      <c r="AB194" s="37">
        <v>0</v>
      </c>
      <c r="AC194" s="37">
        <v>0</v>
      </c>
      <c r="AD194" s="37">
        <v>675630</v>
      </c>
      <c r="AE194" s="37">
        <v>65</v>
      </c>
      <c r="AF194" s="37">
        <v>65</v>
      </c>
      <c r="AG194" s="37">
        <v>200</v>
      </c>
      <c r="AH194" s="37">
        <v>0</v>
      </c>
      <c r="AI194" s="37">
        <v>0</v>
      </c>
      <c r="AJ194" s="37">
        <v>2939</v>
      </c>
      <c r="AK194" s="37">
        <v>0</v>
      </c>
      <c r="AL194" s="37">
        <v>0</v>
      </c>
      <c r="AM194" s="37">
        <v>0</v>
      </c>
      <c r="AN194" s="37">
        <v>2939</v>
      </c>
      <c r="AO194" s="37">
        <v>691569</v>
      </c>
      <c r="AP194" s="37">
        <v>11725</v>
      </c>
      <c r="AQ194" s="37">
        <v>0</v>
      </c>
      <c r="AR194" s="37">
        <v>679844</v>
      </c>
      <c r="AS194" s="37">
        <v>676905</v>
      </c>
      <c r="AT194" s="37">
        <v>22799</v>
      </c>
      <c r="AU194" s="37">
        <v>699704</v>
      </c>
      <c r="AV194" s="45">
        <v>171103935</v>
      </c>
      <c r="AW194" s="37">
        <v>2939</v>
      </c>
      <c r="AX194" s="37">
        <v>0</v>
      </c>
      <c r="AY194" s="37">
        <v>688630</v>
      </c>
      <c r="AZ194" s="37">
        <v>65</v>
      </c>
      <c r="BA194" s="37">
        <v>63</v>
      </c>
      <c r="BB194" s="37">
        <v>206</v>
      </c>
      <c r="BC194" s="37">
        <v>0</v>
      </c>
      <c r="BD194" s="37">
        <v>0</v>
      </c>
      <c r="BE194" s="37">
        <v>680420</v>
      </c>
      <c r="BF194" s="37">
        <v>2204</v>
      </c>
      <c r="BG194" s="37">
        <v>0</v>
      </c>
      <c r="BH194" s="37">
        <v>0</v>
      </c>
      <c r="BI194" s="37">
        <v>0</v>
      </c>
      <c r="BJ194" s="37">
        <v>0</v>
      </c>
      <c r="BK194" s="37">
        <v>0</v>
      </c>
      <c r="BL194" s="37">
        <v>0</v>
      </c>
      <c r="BM194" s="37">
        <v>682624</v>
      </c>
      <c r="BN194" s="37">
        <v>9966</v>
      </c>
      <c r="BO194" s="37">
        <v>672658</v>
      </c>
      <c r="BP194" s="37">
        <v>670454</v>
      </c>
      <c r="BQ194" s="37">
        <v>22741</v>
      </c>
      <c r="BR194" s="37">
        <v>693195</v>
      </c>
      <c r="BS194" s="45">
        <v>177275748</v>
      </c>
      <c r="BT194" s="37">
        <v>2204</v>
      </c>
      <c r="BU194" s="37">
        <v>0</v>
      </c>
      <c r="BV194" s="37">
        <v>680420</v>
      </c>
      <c r="BW194" s="37">
        <v>63</v>
      </c>
      <c r="BX194" s="37">
        <v>62</v>
      </c>
      <c r="BY194" s="37">
        <v>206</v>
      </c>
      <c r="BZ194" s="37">
        <v>0</v>
      </c>
      <c r="CA194" s="37">
        <v>0</v>
      </c>
      <c r="CB194" s="37">
        <v>682392</v>
      </c>
      <c r="CC194" s="37">
        <v>1653</v>
      </c>
      <c r="CD194" s="37">
        <v>1836</v>
      </c>
      <c r="CE194" s="37">
        <v>0</v>
      </c>
      <c r="CF194" s="37">
        <v>0</v>
      </c>
      <c r="CG194" s="37">
        <v>0</v>
      </c>
      <c r="CH194" s="37">
        <v>0</v>
      </c>
      <c r="CI194" s="37">
        <v>1836</v>
      </c>
      <c r="CJ194" s="37">
        <v>685881</v>
      </c>
      <c r="CK194" s="37">
        <v>8471</v>
      </c>
      <c r="CL194" s="37">
        <v>0</v>
      </c>
      <c r="CM194" s="37">
        <v>677410</v>
      </c>
      <c r="CN194" s="37">
        <v>675757</v>
      </c>
      <c r="CO194" s="37">
        <v>22215</v>
      </c>
      <c r="CP194" s="37">
        <v>697972</v>
      </c>
      <c r="CQ194" s="45">
        <v>186162652</v>
      </c>
      <c r="CR194" s="37">
        <v>1653</v>
      </c>
      <c r="CS194" s="37">
        <v>0</v>
      </c>
      <c r="CT194" s="37">
        <v>684228</v>
      </c>
      <c r="CU194" s="37">
        <v>62</v>
      </c>
      <c r="CV194" s="37">
        <v>62</v>
      </c>
      <c r="CW194" s="37">
        <v>208.88</v>
      </c>
      <c r="CX194" s="37">
        <v>0</v>
      </c>
      <c r="CY194" s="37">
        <v>0</v>
      </c>
      <c r="CZ194" s="37">
        <v>697179</v>
      </c>
      <c r="DA194" s="37">
        <v>1240</v>
      </c>
      <c r="DB194" s="37">
        <v>0</v>
      </c>
      <c r="DC194" s="37">
        <v>0</v>
      </c>
      <c r="DD194" s="37">
        <v>0</v>
      </c>
      <c r="DE194" s="37">
        <v>0</v>
      </c>
      <c r="DF194" s="37">
        <v>1240</v>
      </c>
      <c r="DG194" s="37">
        <v>698419</v>
      </c>
      <c r="DH194" s="37">
        <v>0</v>
      </c>
      <c r="DI194" s="37">
        <v>0</v>
      </c>
      <c r="DJ194" s="37">
        <v>0</v>
      </c>
      <c r="DK194" s="37">
        <v>698419</v>
      </c>
      <c r="DL194" s="37">
        <v>7200</v>
      </c>
      <c r="DM194" s="37">
        <v>0</v>
      </c>
      <c r="DN194" s="37">
        <v>691219</v>
      </c>
      <c r="DO194" s="37">
        <v>691219</v>
      </c>
      <c r="DP194" s="37">
        <v>25131</v>
      </c>
      <c r="DQ194" s="37">
        <v>716350</v>
      </c>
      <c r="DR194" s="45">
        <v>194137713</v>
      </c>
      <c r="DS194" s="37">
        <v>0</v>
      </c>
      <c r="DT194" s="37">
        <v>0</v>
      </c>
      <c r="DU194" s="61">
        <v>698419</v>
      </c>
      <c r="DV194" s="61">
        <v>62</v>
      </c>
      <c r="DW194" s="61">
        <v>65</v>
      </c>
      <c r="DX194" s="61">
        <v>212.43</v>
      </c>
      <c r="DY194" s="61">
        <v>0</v>
      </c>
      <c r="DZ194" s="61">
        <v>0</v>
      </c>
      <c r="EA194" s="61">
        <v>0</v>
      </c>
      <c r="EB194" s="61">
        <v>746021</v>
      </c>
      <c r="EC194" s="61">
        <v>0</v>
      </c>
      <c r="ED194" s="61">
        <v>0</v>
      </c>
      <c r="EE194" s="61">
        <v>0</v>
      </c>
      <c r="EF194" s="61">
        <v>0</v>
      </c>
      <c r="EG194" s="61">
        <v>0</v>
      </c>
      <c r="EH194" s="61">
        <v>0</v>
      </c>
      <c r="EI194" s="61">
        <v>746021</v>
      </c>
      <c r="EJ194" s="61">
        <v>0</v>
      </c>
      <c r="EK194" s="61">
        <v>0</v>
      </c>
      <c r="EL194" s="61">
        <v>0</v>
      </c>
      <c r="EM194" s="61">
        <v>746021</v>
      </c>
      <c r="EN194" s="61">
        <v>6081</v>
      </c>
      <c r="EO194" s="61">
        <v>0</v>
      </c>
      <c r="EP194" s="61">
        <v>739940</v>
      </c>
      <c r="EQ194" s="61">
        <v>300</v>
      </c>
      <c r="ER194" s="61">
        <v>739640</v>
      </c>
      <c r="ES194" s="61">
        <v>739646</v>
      </c>
      <c r="ET194" s="61">
        <v>15067</v>
      </c>
      <c r="EU194" s="61">
        <v>754713</v>
      </c>
      <c r="EV194" s="61">
        <v>207851949</v>
      </c>
      <c r="EW194" s="61">
        <v>82600</v>
      </c>
      <c r="EX194" s="61">
        <v>0</v>
      </c>
      <c r="EY194" s="61">
        <v>6</v>
      </c>
    </row>
    <row r="195" spans="1:155" s="37" customFormat="1" x14ac:dyDescent="0.2">
      <c r="A195" s="105">
        <v>3094</v>
      </c>
      <c r="B195" s="49" t="s">
        <v>225</v>
      </c>
      <c r="C195" s="37">
        <v>1038565</v>
      </c>
      <c r="D195" s="37">
        <v>134</v>
      </c>
      <c r="E195" s="37">
        <v>126</v>
      </c>
      <c r="F195" s="37">
        <v>248.02</v>
      </c>
      <c r="G195" s="37">
        <v>1007812.26</v>
      </c>
      <c r="H195" s="37">
        <v>17686</v>
      </c>
      <c r="I195" s="37">
        <v>0</v>
      </c>
      <c r="J195" s="37">
        <v>990409.21</v>
      </c>
      <c r="K195" s="37">
        <v>153807</v>
      </c>
      <c r="L195" s="37">
        <f t="shared" si="2"/>
        <v>1144216.21</v>
      </c>
      <c r="M195" s="47">
        <v>209392267</v>
      </c>
      <c r="N195" s="41">
        <v>0</v>
      </c>
      <c r="O195" s="41">
        <v>282.94999999995343</v>
      </c>
      <c r="P195" s="37">
        <v>1007812</v>
      </c>
      <c r="Q195" s="37">
        <v>126</v>
      </c>
      <c r="R195" s="37">
        <v>118</v>
      </c>
      <c r="S195" s="37">
        <v>194.37</v>
      </c>
      <c r="T195" s="37">
        <v>23333</v>
      </c>
      <c r="U195" s="37">
        <v>990093</v>
      </c>
      <c r="V195" s="37">
        <v>15519</v>
      </c>
      <c r="W195" s="37">
        <v>974574</v>
      </c>
      <c r="X195" s="37">
        <v>974574</v>
      </c>
      <c r="Y195" s="37">
        <v>152992</v>
      </c>
      <c r="Z195" s="37">
        <v>1127566</v>
      </c>
      <c r="AA195" s="46">
        <v>224232387</v>
      </c>
      <c r="AB195" s="37">
        <v>0</v>
      </c>
      <c r="AC195" s="37">
        <v>0</v>
      </c>
      <c r="AD195" s="37">
        <v>990093</v>
      </c>
      <c r="AE195" s="37">
        <v>118</v>
      </c>
      <c r="AF195" s="37">
        <v>113</v>
      </c>
      <c r="AG195" s="37">
        <v>200</v>
      </c>
      <c r="AH195" s="37">
        <v>0</v>
      </c>
      <c r="AI195" s="37">
        <v>0</v>
      </c>
      <c r="AJ195" s="37">
        <v>0</v>
      </c>
      <c r="AK195" s="37">
        <v>0</v>
      </c>
      <c r="AL195" s="37">
        <v>92508</v>
      </c>
      <c r="AM195" s="37">
        <v>0</v>
      </c>
      <c r="AN195" s="37">
        <v>92508</v>
      </c>
      <c r="AO195" s="37">
        <v>1063248</v>
      </c>
      <c r="AP195" s="37">
        <v>20650</v>
      </c>
      <c r="AQ195" s="37">
        <v>0</v>
      </c>
      <c r="AR195" s="37">
        <v>1042598</v>
      </c>
      <c r="AS195" s="37">
        <v>1042598</v>
      </c>
      <c r="AT195" s="37">
        <v>150943</v>
      </c>
      <c r="AU195" s="37">
        <v>1193541</v>
      </c>
      <c r="AV195" s="45">
        <v>239410174</v>
      </c>
      <c r="AW195" s="37">
        <v>0</v>
      </c>
      <c r="AX195" s="37">
        <v>0</v>
      </c>
      <c r="AY195" s="37">
        <v>1063248</v>
      </c>
      <c r="AZ195" s="37">
        <v>113</v>
      </c>
      <c r="BA195" s="37">
        <v>110</v>
      </c>
      <c r="BB195" s="37">
        <v>206</v>
      </c>
      <c r="BC195" s="37">
        <v>0</v>
      </c>
      <c r="BD195" s="37">
        <v>0</v>
      </c>
      <c r="BE195" s="37">
        <v>1057680</v>
      </c>
      <c r="BF195" s="37">
        <v>0</v>
      </c>
      <c r="BG195" s="37">
        <v>0</v>
      </c>
      <c r="BH195" s="37">
        <v>0</v>
      </c>
      <c r="BI195" s="37">
        <v>0</v>
      </c>
      <c r="BJ195" s="37">
        <v>0</v>
      </c>
      <c r="BK195" s="37">
        <v>0</v>
      </c>
      <c r="BL195" s="37">
        <v>0</v>
      </c>
      <c r="BM195" s="37">
        <v>1057680</v>
      </c>
      <c r="BN195" s="37">
        <v>33332</v>
      </c>
      <c r="BO195" s="37">
        <v>1024348</v>
      </c>
      <c r="BP195" s="37">
        <v>1024480</v>
      </c>
      <c r="BQ195" s="37">
        <v>158839</v>
      </c>
      <c r="BR195" s="37">
        <v>1183319</v>
      </c>
      <c r="BS195" s="45">
        <v>249553772</v>
      </c>
      <c r="BT195" s="37">
        <v>0</v>
      </c>
      <c r="BU195" s="37">
        <v>132</v>
      </c>
      <c r="BV195" s="37">
        <v>1057680</v>
      </c>
      <c r="BW195" s="37">
        <v>110</v>
      </c>
      <c r="BX195" s="37">
        <v>108</v>
      </c>
      <c r="BY195" s="37">
        <v>206</v>
      </c>
      <c r="BZ195" s="37">
        <v>0</v>
      </c>
      <c r="CA195" s="37">
        <v>0</v>
      </c>
      <c r="CB195" s="37">
        <v>1060697</v>
      </c>
      <c r="CC195" s="37">
        <v>0</v>
      </c>
      <c r="CD195" s="37">
        <v>0</v>
      </c>
      <c r="CE195" s="37">
        <v>0</v>
      </c>
      <c r="CF195" s="37">
        <v>0</v>
      </c>
      <c r="CG195" s="37">
        <v>0</v>
      </c>
      <c r="CH195" s="37">
        <v>0</v>
      </c>
      <c r="CI195" s="37">
        <v>0</v>
      </c>
      <c r="CJ195" s="37">
        <v>1060697</v>
      </c>
      <c r="CK195" s="37">
        <v>28220</v>
      </c>
      <c r="CL195" s="37">
        <v>0</v>
      </c>
      <c r="CM195" s="37">
        <v>1032477</v>
      </c>
      <c r="CN195" s="37">
        <v>1032055</v>
      </c>
      <c r="CO195" s="37">
        <v>170119</v>
      </c>
      <c r="CP195" s="37">
        <v>1202174</v>
      </c>
      <c r="CQ195" s="45">
        <v>260005103</v>
      </c>
      <c r="CR195" s="37">
        <v>422</v>
      </c>
      <c r="CS195" s="37">
        <v>0</v>
      </c>
      <c r="CT195" s="37">
        <v>1060275</v>
      </c>
      <c r="CU195" s="37">
        <v>105</v>
      </c>
      <c r="CV195" s="37">
        <v>99</v>
      </c>
      <c r="CW195" s="37">
        <v>208.88</v>
      </c>
      <c r="CX195" s="37">
        <v>0</v>
      </c>
      <c r="CY195" s="37">
        <v>0</v>
      </c>
      <c r="CZ195" s="37">
        <v>1020367</v>
      </c>
      <c r="DA195" s="37">
        <v>317</v>
      </c>
      <c r="DB195" s="37">
        <v>0</v>
      </c>
      <c r="DC195" s="37">
        <v>0</v>
      </c>
      <c r="DD195" s="37">
        <v>0</v>
      </c>
      <c r="DE195" s="37">
        <v>0</v>
      </c>
      <c r="DF195" s="37">
        <v>317</v>
      </c>
      <c r="DG195" s="37">
        <v>1020684</v>
      </c>
      <c r="DH195" s="37">
        <v>51534</v>
      </c>
      <c r="DI195" s="37">
        <v>0</v>
      </c>
      <c r="DJ195" s="37">
        <v>51534</v>
      </c>
      <c r="DK195" s="37">
        <v>1072218</v>
      </c>
      <c r="DL195" s="37">
        <v>23987</v>
      </c>
      <c r="DM195" s="37">
        <v>0</v>
      </c>
      <c r="DN195" s="37">
        <v>1048231</v>
      </c>
      <c r="DO195" s="37">
        <v>1048231</v>
      </c>
      <c r="DP195" s="37">
        <v>176320</v>
      </c>
      <c r="DQ195" s="37">
        <v>1224551</v>
      </c>
      <c r="DR195" s="45">
        <v>275028920</v>
      </c>
      <c r="DS195" s="37">
        <v>0</v>
      </c>
      <c r="DT195" s="37">
        <v>0</v>
      </c>
      <c r="DU195" s="61">
        <v>1020684</v>
      </c>
      <c r="DV195" s="61">
        <v>99</v>
      </c>
      <c r="DW195" s="61">
        <v>97</v>
      </c>
      <c r="DX195" s="61">
        <v>212.43</v>
      </c>
      <c r="DY195" s="61">
        <v>0</v>
      </c>
      <c r="DZ195" s="61">
        <v>0</v>
      </c>
      <c r="EA195" s="61">
        <v>0</v>
      </c>
      <c r="EB195" s="61">
        <v>1020670</v>
      </c>
      <c r="EC195" s="61">
        <v>0</v>
      </c>
      <c r="ED195" s="61">
        <v>0</v>
      </c>
      <c r="EE195" s="61">
        <v>0</v>
      </c>
      <c r="EF195" s="61">
        <v>0</v>
      </c>
      <c r="EG195" s="61">
        <v>0</v>
      </c>
      <c r="EH195" s="61">
        <v>0</v>
      </c>
      <c r="EI195" s="61">
        <v>1020670</v>
      </c>
      <c r="EJ195" s="61">
        <v>0</v>
      </c>
      <c r="EK195" s="61">
        <v>21045</v>
      </c>
      <c r="EL195" s="61">
        <v>21045</v>
      </c>
      <c r="EM195" s="61">
        <v>1041715</v>
      </c>
      <c r="EN195" s="61">
        <v>20256</v>
      </c>
      <c r="EO195" s="61">
        <v>0</v>
      </c>
      <c r="EP195" s="61">
        <v>1021459</v>
      </c>
      <c r="EQ195" s="61">
        <v>43</v>
      </c>
      <c r="ER195" s="61">
        <v>1021416</v>
      </c>
      <c r="ES195" s="61">
        <v>1022155</v>
      </c>
      <c r="ET195" s="61">
        <v>180394</v>
      </c>
      <c r="EU195" s="61">
        <v>1202549</v>
      </c>
      <c r="EV195" s="61">
        <v>292079720</v>
      </c>
      <c r="EW195" s="61">
        <v>10500</v>
      </c>
      <c r="EX195" s="61">
        <v>0</v>
      </c>
      <c r="EY195" s="61">
        <v>739</v>
      </c>
    </row>
    <row r="196" spans="1:155" s="37" customFormat="1" x14ac:dyDescent="0.2">
      <c r="A196" s="105">
        <v>3129</v>
      </c>
      <c r="B196" s="49" t="s">
        <v>226</v>
      </c>
      <c r="C196" s="37">
        <v>5709453</v>
      </c>
      <c r="D196" s="37">
        <v>1135</v>
      </c>
      <c r="E196" s="37">
        <v>1168</v>
      </c>
      <c r="F196" s="37">
        <v>190</v>
      </c>
      <c r="G196" s="37">
        <v>6097380.4800000004</v>
      </c>
      <c r="H196" s="37">
        <v>2975199</v>
      </c>
      <c r="I196" s="37">
        <v>0</v>
      </c>
      <c r="J196" s="37">
        <v>3121761</v>
      </c>
      <c r="K196" s="37">
        <v>779681</v>
      </c>
      <c r="L196" s="37">
        <f t="shared" si="2"/>
        <v>3901442</v>
      </c>
      <c r="M196" s="47">
        <v>217395265</v>
      </c>
      <c r="N196" s="41">
        <v>420.48000000044703</v>
      </c>
      <c r="O196" s="41">
        <v>0</v>
      </c>
      <c r="P196" s="37">
        <v>6096960</v>
      </c>
      <c r="Q196" s="37">
        <v>1168</v>
      </c>
      <c r="R196" s="37">
        <v>1205</v>
      </c>
      <c r="S196" s="37">
        <v>194.37</v>
      </c>
      <c r="T196" s="37">
        <v>0</v>
      </c>
      <c r="U196" s="37">
        <v>6524316</v>
      </c>
      <c r="V196" s="37">
        <v>3512737</v>
      </c>
      <c r="W196" s="37">
        <v>3011579</v>
      </c>
      <c r="X196" s="37">
        <v>3011579</v>
      </c>
      <c r="Y196" s="37">
        <v>775766</v>
      </c>
      <c r="Z196" s="37">
        <v>3787345</v>
      </c>
      <c r="AA196" s="46">
        <v>237246088</v>
      </c>
      <c r="AB196" s="37">
        <v>0</v>
      </c>
      <c r="AC196" s="37">
        <v>0</v>
      </c>
      <c r="AD196" s="37">
        <v>6524316</v>
      </c>
      <c r="AE196" s="37">
        <v>1205</v>
      </c>
      <c r="AF196" s="37">
        <v>1241</v>
      </c>
      <c r="AG196" s="37">
        <v>200</v>
      </c>
      <c r="AH196" s="37">
        <v>0</v>
      </c>
      <c r="AI196" s="37">
        <v>0</v>
      </c>
      <c r="AJ196" s="37">
        <v>0</v>
      </c>
      <c r="AK196" s="37">
        <v>0</v>
      </c>
      <c r="AL196" s="37">
        <v>0</v>
      </c>
      <c r="AM196" s="37">
        <v>0</v>
      </c>
      <c r="AN196" s="37">
        <v>0</v>
      </c>
      <c r="AO196" s="37">
        <v>6967433</v>
      </c>
      <c r="AP196" s="37">
        <v>3847356</v>
      </c>
      <c r="AQ196" s="37">
        <v>0</v>
      </c>
      <c r="AR196" s="37">
        <v>3120077</v>
      </c>
      <c r="AS196" s="37">
        <v>3120077</v>
      </c>
      <c r="AT196" s="37">
        <v>775340</v>
      </c>
      <c r="AU196" s="37">
        <v>3895417</v>
      </c>
      <c r="AV196" s="45">
        <v>263477970</v>
      </c>
      <c r="AW196" s="37">
        <v>0</v>
      </c>
      <c r="AX196" s="37">
        <v>0</v>
      </c>
      <c r="AY196" s="37">
        <v>6967433</v>
      </c>
      <c r="AZ196" s="37">
        <v>1241</v>
      </c>
      <c r="BA196" s="37">
        <v>1277</v>
      </c>
      <c r="BB196" s="37">
        <v>206</v>
      </c>
      <c r="BC196" s="37">
        <v>0</v>
      </c>
      <c r="BD196" s="37">
        <v>0</v>
      </c>
      <c r="BE196" s="37">
        <v>7432612</v>
      </c>
      <c r="BF196" s="37">
        <v>0</v>
      </c>
      <c r="BG196" s="37">
        <v>0</v>
      </c>
      <c r="BH196" s="37">
        <v>0</v>
      </c>
      <c r="BI196" s="37">
        <v>0</v>
      </c>
      <c r="BJ196" s="37">
        <v>0</v>
      </c>
      <c r="BK196" s="37">
        <v>0</v>
      </c>
      <c r="BL196" s="37">
        <v>0</v>
      </c>
      <c r="BM196" s="37">
        <v>7432612</v>
      </c>
      <c r="BN196" s="37">
        <v>5067989</v>
      </c>
      <c r="BO196" s="37">
        <v>2364623</v>
      </c>
      <c r="BP196" s="37">
        <v>2364623</v>
      </c>
      <c r="BQ196" s="37">
        <v>1326525</v>
      </c>
      <c r="BR196" s="37">
        <v>3691148</v>
      </c>
      <c r="BS196" s="45">
        <v>282307296</v>
      </c>
      <c r="BT196" s="37">
        <v>0</v>
      </c>
      <c r="BU196" s="37">
        <v>0</v>
      </c>
      <c r="BV196" s="37">
        <v>7432612</v>
      </c>
      <c r="BW196" s="37">
        <v>1277</v>
      </c>
      <c r="BX196" s="37">
        <v>1300</v>
      </c>
      <c r="BY196" s="37">
        <v>206</v>
      </c>
      <c r="BZ196" s="37">
        <v>0</v>
      </c>
      <c r="CA196" s="37">
        <v>0</v>
      </c>
      <c r="CB196" s="37">
        <v>7834281</v>
      </c>
      <c r="CC196" s="37">
        <v>0</v>
      </c>
      <c r="CD196" s="37">
        <v>8180</v>
      </c>
      <c r="CE196" s="37">
        <v>0</v>
      </c>
      <c r="CF196" s="37">
        <v>0</v>
      </c>
      <c r="CG196" s="37">
        <v>0</v>
      </c>
      <c r="CH196" s="37">
        <v>0</v>
      </c>
      <c r="CI196" s="37">
        <v>8180</v>
      </c>
      <c r="CJ196" s="37">
        <v>7842461</v>
      </c>
      <c r="CK196" s="37">
        <v>5559455</v>
      </c>
      <c r="CL196" s="37">
        <v>0</v>
      </c>
      <c r="CM196" s="37">
        <v>2283006</v>
      </c>
      <c r="CN196" s="37">
        <v>2283006</v>
      </c>
      <c r="CO196" s="37">
        <v>1480111</v>
      </c>
      <c r="CP196" s="37">
        <v>3763117</v>
      </c>
      <c r="CQ196" s="45">
        <v>292606300</v>
      </c>
      <c r="CR196" s="37">
        <v>0</v>
      </c>
      <c r="CS196" s="37">
        <v>0</v>
      </c>
      <c r="CT196" s="37">
        <v>7842461</v>
      </c>
      <c r="CU196" s="37">
        <v>1300</v>
      </c>
      <c r="CV196" s="37">
        <v>1319</v>
      </c>
      <c r="CW196" s="37">
        <v>208.88</v>
      </c>
      <c r="CX196" s="37">
        <v>0</v>
      </c>
      <c r="CY196" s="37">
        <v>0</v>
      </c>
      <c r="CZ196" s="37">
        <v>8232591</v>
      </c>
      <c r="DA196" s="37">
        <v>0</v>
      </c>
      <c r="DB196" s="37">
        <v>34147</v>
      </c>
      <c r="DC196" s="37">
        <v>0</v>
      </c>
      <c r="DD196" s="37">
        <v>0</v>
      </c>
      <c r="DE196" s="37">
        <v>0</v>
      </c>
      <c r="DF196" s="37">
        <v>34147</v>
      </c>
      <c r="DG196" s="37">
        <v>8266738</v>
      </c>
      <c r="DH196" s="37">
        <v>0</v>
      </c>
      <c r="DI196" s="37">
        <v>0</v>
      </c>
      <c r="DJ196" s="37">
        <v>0</v>
      </c>
      <c r="DK196" s="37">
        <v>8266738</v>
      </c>
      <c r="DL196" s="37">
        <v>6099938</v>
      </c>
      <c r="DM196" s="37">
        <v>0</v>
      </c>
      <c r="DN196" s="37">
        <v>2166800</v>
      </c>
      <c r="DO196" s="37">
        <v>2160559</v>
      </c>
      <c r="DP196" s="37">
        <v>1707374</v>
      </c>
      <c r="DQ196" s="37">
        <v>3867933</v>
      </c>
      <c r="DR196" s="45">
        <v>308342198</v>
      </c>
      <c r="DS196" s="37">
        <v>6241</v>
      </c>
      <c r="DT196" s="37">
        <v>0</v>
      </c>
      <c r="DU196" s="61">
        <v>8260497</v>
      </c>
      <c r="DV196" s="61">
        <v>1319</v>
      </c>
      <c r="DW196" s="61">
        <v>1331</v>
      </c>
      <c r="DX196" s="61">
        <v>212.43</v>
      </c>
      <c r="DY196" s="61">
        <v>0</v>
      </c>
      <c r="DZ196" s="61">
        <v>0</v>
      </c>
      <c r="EA196" s="61">
        <v>0</v>
      </c>
      <c r="EB196" s="61">
        <v>8618398</v>
      </c>
      <c r="EC196" s="61">
        <v>4681</v>
      </c>
      <c r="ED196" s="61">
        <v>48398</v>
      </c>
      <c r="EE196" s="61">
        <v>0</v>
      </c>
      <c r="EF196" s="61">
        <v>0</v>
      </c>
      <c r="EG196" s="61">
        <v>0</v>
      </c>
      <c r="EH196" s="61">
        <v>53079</v>
      </c>
      <c r="EI196" s="61">
        <v>8671477</v>
      </c>
      <c r="EJ196" s="61">
        <v>0</v>
      </c>
      <c r="EK196" s="61">
        <v>0</v>
      </c>
      <c r="EL196" s="61">
        <v>0</v>
      </c>
      <c r="EM196" s="61">
        <v>8671477</v>
      </c>
      <c r="EN196" s="61">
        <v>6515306</v>
      </c>
      <c r="EO196" s="61">
        <v>0</v>
      </c>
      <c r="EP196" s="61">
        <v>2156171</v>
      </c>
      <c r="EQ196" s="61">
        <v>16774</v>
      </c>
      <c r="ER196" s="61">
        <v>2139397</v>
      </c>
      <c r="ES196" s="61">
        <v>2139397</v>
      </c>
      <c r="ET196" s="61">
        <v>1749443</v>
      </c>
      <c r="EU196" s="61">
        <v>3888840</v>
      </c>
      <c r="EV196" s="61">
        <v>321410563</v>
      </c>
      <c r="EW196" s="61">
        <v>1386400</v>
      </c>
      <c r="EX196" s="61">
        <v>0</v>
      </c>
      <c r="EY196" s="61">
        <v>0</v>
      </c>
    </row>
    <row r="197" spans="1:155" s="37" customFormat="1" x14ac:dyDescent="0.2">
      <c r="A197" s="105">
        <v>3150</v>
      </c>
      <c r="B197" s="49" t="s">
        <v>227</v>
      </c>
      <c r="C197" s="37">
        <v>6390121</v>
      </c>
      <c r="D197" s="37">
        <v>1181</v>
      </c>
      <c r="E197" s="37">
        <v>1227</v>
      </c>
      <c r="F197" s="37">
        <v>190</v>
      </c>
      <c r="G197" s="37">
        <v>6872427</v>
      </c>
      <c r="H197" s="37">
        <v>2552548</v>
      </c>
      <c r="I197" s="37">
        <v>0</v>
      </c>
      <c r="J197" s="37">
        <v>4260076</v>
      </c>
      <c r="K197" s="37">
        <v>557550</v>
      </c>
      <c r="L197" s="37">
        <f t="shared" si="2"/>
        <v>4817626</v>
      </c>
      <c r="M197" s="47">
        <v>272388767</v>
      </c>
      <c r="N197" s="41">
        <v>59803</v>
      </c>
      <c r="O197" s="41">
        <v>0</v>
      </c>
      <c r="P197" s="37">
        <v>6812624</v>
      </c>
      <c r="Q197" s="37">
        <v>1227</v>
      </c>
      <c r="R197" s="37">
        <v>1283</v>
      </c>
      <c r="S197" s="37">
        <v>194.37</v>
      </c>
      <c r="T197" s="37">
        <v>0</v>
      </c>
      <c r="U197" s="37">
        <v>7372926</v>
      </c>
      <c r="V197" s="37">
        <v>2976403</v>
      </c>
      <c r="W197" s="37">
        <v>4396523</v>
      </c>
      <c r="X197" s="37">
        <v>4396524</v>
      </c>
      <c r="Y197" s="37">
        <v>602113</v>
      </c>
      <c r="Z197" s="37">
        <v>4998637</v>
      </c>
      <c r="AA197" s="46">
        <v>309860725</v>
      </c>
      <c r="AB197" s="37">
        <v>0</v>
      </c>
      <c r="AC197" s="37">
        <v>1</v>
      </c>
      <c r="AD197" s="37">
        <v>7372926</v>
      </c>
      <c r="AE197" s="37">
        <v>1283</v>
      </c>
      <c r="AF197" s="37">
        <v>1342</v>
      </c>
      <c r="AG197" s="37">
        <v>200</v>
      </c>
      <c r="AH197" s="37">
        <v>0</v>
      </c>
      <c r="AI197" s="37">
        <v>0</v>
      </c>
      <c r="AJ197" s="37">
        <v>18717</v>
      </c>
      <c r="AK197" s="37">
        <v>0</v>
      </c>
      <c r="AL197" s="37">
        <v>0</v>
      </c>
      <c r="AM197" s="37">
        <v>0</v>
      </c>
      <c r="AN197" s="37">
        <v>18717</v>
      </c>
      <c r="AO197" s="37">
        <v>7999094</v>
      </c>
      <c r="AP197" s="37">
        <v>3336796</v>
      </c>
      <c r="AQ197" s="37">
        <v>0</v>
      </c>
      <c r="AR197" s="37">
        <v>4662298</v>
      </c>
      <c r="AS197" s="37">
        <v>4662298</v>
      </c>
      <c r="AT197" s="37">
        <v>706966</v>
      </c>
      <c r="AU197" s="37">
        <v>5369264</v>
      </c>
      <c r="AV197" s="45">
        <v>355080970</v>
      </c>
      <c r="AW197" s="37">
        <v>0</v>
      </c>
      <c r="AX197" s="37">
        <v>0</v>
      </c>
      <c r="AY197" s="37">
        <v>7999094</v>
      </c>
      <c r="AZ197" s="37">
        <v>1342</v>
      </c>
      <c r="BA197" s="37">
        <v>1406</v>
      </c>
      <c r="BB197" s="37">
        <v>206</v>
      </c>
      <c r="BC197" s="37">
        <v>0</v>
      </c>
      <c r="BD197" s="37">
        <v>0</v>
      </c>
      <c r="BE197" s="37">
        <v>8670211</v>
      </c>
      <c r="BF197" s="37">
        <v>0</v>
      </c>
      <c r="BG197" s="37">
        <v>-1996</v>
      </c>
      <c r="BH197" s="37">
        <v>0</v>
      </c>
      <c r="BI197" s="37">
        <v>0</v>
      </c>
      <c r="BJ197" s="37">
        <v>0</v>
      </c>
      <c r="BK197" s="37">
        <v>0</v>
      </c>
      <c r="BL197" s="37">
        <v>-1996</v>
      </c>
      <c r="BM197" s="37">
        <v>8668215</v>
      </c>
      <c r="BN197" s="37">
        <v>5151118</v>
      </c>
      <c r="BO197" s="37">
        <v>3517097</v>
      </c>
      <c r="BP197" s="37">
        <v>3517093</v>
      </c>
      <c r="BQ197" s="37">
        <v>1013794</v>
      </c>
      <c r="BR197" s="37">
        <v>4530887</v>
      </c>
      <c r="BS197" s="45">
        <v>388908501</v>
      </c>
      <c r="BT197" s="37">
        <v>4</v>
      </c>
      <c r="BU197" s="37">
        <v>0</v>
      </c>
      <c r="BV197" s="37">
        <v>8668211</v>
      </c>
      <c r="BW197" s="37">
        <v>1406</v>
      </c>
      <c r="BX197" s="37">
        <v>1454</v>
      </c>
      <c r="BY197" s="37">
        <v>206</v>
      </c>
      <c r="BZ197" s="37">
        <v>0</v>
      </c>
      <c r="CA197" s="37">
        <v>0</v>
      </c>
      <c r="CB197" s="37">
        <v>9263667</v>
      </c>
      <c r="CC197" s="37">
        <v>3</v>
      </c>
      <c r="CD197" s="37">
        <v>-34036</v>
      </c>
      <c r="CE197" s="37">
        <v>0</v>
      </c>
      <c r="CF197" s="37">
        <v>0</v>
      </c>
      <c r="CG197" s="37">
        <v>0</v>
      </c>
      <c r="CH197" s="37">
        <v>0</v>
      </c>
      <c r="CI197" s="37">
        <v>-34036</v>
      </c>
      <c r="CJ197" s="37">
        <v>9229634</v>
      </c>
      <c r="CK197" s="37">
        <v>5476675</v>
      </c>
      <c r="CL197" s="37">
        <v>0</v>
      </c>
      <c r="CM197" s="37">
        <v>3752959</v>
      </c>
      <c r="CN197" s="37">
        <v>3752951</v>
      </c>
      <c r="CO197" s="37">
        <v>2534470</v>
      </c>
      <c r="CP197" s="37">
        <v>6287421</v>
      </c>
      <c r="CQ197" s="45">
        <v>453461610</v>
      </c>
      <c r="CR197" s="37">
        <v>8</v>
      </c>
      <c r="CS197" s="37">
        <v>0</v>
      </c>
      <c r="CT197" s="37">
        <v>9229626</v>
      </c>
      <c r="CU197" s="37">
        <v>1454</v>
      </c>
      <c r="CV197" s="37">
        <v>1482</v>
      </c>
      <c r="CW197" s="37">
        <v>208.88</v>
      </c>
      <c r="CX197" s="37">
        <v>0</v>
      </c>
      <c r="CY197" s="37">
        <v>0</v>
      </c>
      <c r="CZ197" s="37">
        <v>9716926</v>
      </c>
      <c r="DA197" s="37">
        <v>6</v>
      </c>
      <c r="DB197" s="37">
        <v>0</v>
      </c>
      <c r="DC197" s="37">
        <v>0</v>
      </c>
      <c r="DD197" s="37">
        <v>0</v>
      </c>
      <c r="DE197" s="37">
        <v>0</v>
      </c>
      <c r="DF197" s="37">
        <v>6</v>
      </c>
      <c r="DG197" s="37">
        <v>9716932</v>
      </c>
      <c r="DH197" s="37">
        <v>0</v>
      </c>
      <c r="DI197" s="37">
        <v>0</v>
      </c>
      <c r="DJ197" s="37">
        <v>0</v>
      </c>
      <c r="DK197" s="37">
        <v>9716932</v>
      </c>
      <c r="DL197" s="37">
        <v>5299539</v>
      </c>
      <c r="DM197" s="37">
        <v>0</v>
      </c>
      <c r="DN197" s="37">
        <v>4417393</v>
      </c>
      <c r="DO197" s="37">
        <v>4410836</v>
      </c>
      <c r="DP197" s="37">
        <v>2229314</v>
      </c>
      <c r="DQ197" s="37">
        <v>6640150</v>
      </c>
      <c r="DR197" s="45">
        <v>479357646</v>
      </c>
      <c r="DS197" s="37">
        <v>6557</v>
      </c>
      <c r="DT197" s="37">
        <v>0</v>
      </c>
      <c r="DU197" s="61">
        <v>9710375</v>
      </c>
      <c r="DV197" s="61">
        <v>1482</v>
      </c>
      <c r="DW197" s="61">
        <v>1518</v>
      </c>
      <c r="DX197" s="61">
        <v>212.43</v>
      </c>
      <c r="DY197" s="61">
        <v>0</v>
      </c>
      <c r="DZ197" s="61">
        <v>0</v>
      </c>
      <c r="EA197" s="61">
        <v>0</v>
      </c>
      <c r="EB197" s="61">
        <v>10268724</v>
      </c>
      <c r="EC197" s="61">
        <v>4918</v>
      </c>
      <c r="ED197" s="61">
        <v>0</v>
      </c>
      <c r="EE197" s="61">
        <v>0</v>
      </c>
      <c r="EF197" s="61">
        <v>437500</v>
      </c>
      <c r="EG197" s="61">
        <v>0</v>
      </c>
      <c r="EH197" s="61">
        <v>442418</v>
      </c>
      <c r="EI197" s="61">
        <v>10711142</v>
      </c>
      <c r="EJ197" s="61">
        <v>0</v>
      </c>
      <c r="EK197" s="61">
        <v>0</v>
      </c>
      <c r="EL197" s="61">
        <v>0</v>
      </c>
      <c r="EM197" s="61">
        <v>10711142</v>
      </c>
      <c r="EN197" s="61">
        <v>5622157</v>
      </c>
      <c r="EO197" s="61">
        <v>0</v>
      </c>
      <c r="EP197" s="61">
        <v>5088985</v>
      </c>
      <c r="EQ197" s="61">
        <v>17184</v>
      </c>
      <c r="ER197" s="61">
        <v>5071801</v>
      </c>
      <c r="ES197" s="61">
        <v>5071801</v>
      </c>
      <c r="ET197" s="61">
        <v>2173149</v>
      </c>
      <c r="EU197" s="61">
        <v>7244950</v>
      </c>
      <c r="EV197" s="61">
        <v>523894802</v>
      </c>
      <c r="EW197" s="61">
        <v>1242600</v>
      </c>
      <c r="EX197" s="61">
        <v>0</v>
      </c>
      <c r="EY197" s="61">
        <v>0</v>
      </c>
    </row>
    <row r="198" spans="1:155" s="37" customFormat="1" x14ac:dyDescent="0.2">
      <c r="A198" s="105">
        <v>3171</v>
      </c>
      <c r="B198" s="49" t="s">
        <v>228</v>
      </c>
      <c r="C198" s="37">
        <v>4866517</v>
      </c>
      <c r="D198" s="37">
        <v>885</v>
      </c>
      <c r="E198" s="37">
        <v>908</v>
      </c>
      <c r="F198" s="37">
        <v>190</v>
      </c>
      <c r="G198" s="37">
        <v>5165612</v>
      </c>
      <c r="H198" s="37">
        <v>2483648</v>
      </c>
      <c r="I198" s="37">
        <v>0</v>
      </c>
      <c r="J198" s="37">
        <v>2681964</v>
      </c>
      <c r="K198" s="37">
        <v>247022.27</v>
      </c>
      <c r="L198" s="37">
        <f t="shared" si="2"/>
        <v>2928986.27</v>
      </c>
      <c r="M198" s="47">
        <v>167697604</v>
      </c>
      <c r="N198" s="41">
        <v>0</v>
      </c>
      <c r="O198" s="41">
        <v>0</v>
      </c>
      <c r="P198" s="37">
        <v>5165612</v>
      </c>
      <c r="Q198" s="37">
        <v>908</v>
      </c>
      <c r="R198" s="37">
        <v>930</v>
      </c>
      <c r="S198" s="37">
        <v>194.37</v>
      </c>
      <c r="T198" s="37">
        <v>42140</v>
      </c>
      <c r="U198" s="37">
        <v>5513674</v>
      </c>
      <c r="V198" s="37">
        <v>2774705</v>
      </c>
      <c r="W198" s="37">
        <v>2738969</v>
      </c>
      <c r="X198" s="37">
        <v>2714428.66</v>
      </c>
      <c r="Y198" s="37">
        <v>227740.79</v>
      </c>
      <c r="Z198" s="37">
        <v>2942169.45</v>
      </c>
      <c r="AA198" s="46">
        <v>189878160</v>
      </c>
      <c r="AB198" s="37">
        <v>24540</v>
      </c>
      <c r="AC198" s="37">
        <v>0</v>
      </c>
      <c r="AD198" s="37">
        <v>5489134</v>
      </c>
      <c r="AE198" s="37">
        <v>930</v>
      </c>
      <c r="AF198" s="37">
        <v>954</v>
      </c>
      <c r="AG198" s="37">
        <v>200</v>
      </c>
      <c r="AH198" s="37">
        <v>0</v>
      </c>
      <c r="AI198" s="37">
        <v>18405</v>
      </c>
      <c r="AJ198" s="37">
        <v>24436</v>
      </c>
      <c r="AK198" s="37">
        <v>0</v>
      </c>
      <c r="AL198" s="37">
        <v>0</v>
      </c>
      <c r="AM198" s="37">
        <v>0</v>
      </c>
      <c r="AN198" s="37">
        <v>24436</v>
      </c>
      <c r="AO198" s="37">
        <v>5864426</v>
      </c>
      <c r="AP198" s="37">
        <v>3078198</v>
      </c>
      <c r="AQ198" s="37">
        <v>0</v>
      </c>
      <c r="AR198" s="37">
        <v>2786228</v>
      </c>
      <c r="AS198" s="37">
        <v>2816263</v>
      </c>
      <c r="AT198" s="37">
        <v>606741.55000000005</v>
      </c>
      <c r="AU198" s="37">
        <v>3423004.55</v>
      </c>
      <c r="AV198" s="45">
        <v>214148537</v>
      </c>
      <c r="AW198" s="37">
        <v>0</v>
      </c>
      <c r="AX198" s="37">
        <v>30035</v>
      </c>
      <c r="AY198" s="37">
        <v>5864426</v>
      </c>
      <c r="AZ198" s="37">
        <v>954</v>
      </c>
      <c r="BA198" s="37">
        <v>981</v>
      </c>
      <c r="BB198" s="37">
        <v>206</v>
      </c>
      <c r="BC198" s="37">
        <v>0</v>
      </c>
      <c r="BD198" s="37">
        <v>0</v>
      </c>
      <c r="BE198" s="37">
        <v>6232489</v>
      </c>
      <c r="BF198" s="37">
        <v>0</v>
      </c>
      <c r="BG198" s="37">
        <v>85603</v>
      </c>
      <c r="BH198" s="37">
        <v>0</v>
      </c>
      <c r="BI198" s="37">
        <v>0</v>
      </c>
      <c r="BJ198" s="37">
        <v>0</v>
      </c>
      <c r="BK198" s="37">
        <v>0</v>
      </c>
      <c r="BL198" s="37">
        <v>85603</v>
      </c>
      <c r="BM198" s="37">
        <v>6318092</v>
      </c>
      <c r="BN198" s="37">
        <v>4191370</v>
      </c>
      <c r="BO198" s="37">
        <v>2126722</v>
      </c>
      <c r="BP198" s="37">
        <v>2126722</v>
      </c>
      <c r="BQ198" s="37">
        <v>630997</v>
      </c>
      <c r="BR198" s="37">
        <v>2757719</v>
      </c>
      <c r="BS198" s="45">
        <v>230676857</v>
      </c>
      <c r="BT198" s="37">
        <v>0</v>
      </c>
      <c r="BU198" s="37">
        <v>0</v>
      </c>
      <c r="BV198" s="37">
        <v>6318092</v>
      </c>
      <c r="BW198" s="37">
        <v>981</v>
      </c>
      <c r="BX198" s="37">
        <v>1008</v>
      </c>
      <c r="BY198" s="37">
        <v>206</v>
      </c>
      <c r="BZ198" s="37">
        <v>0</v>
      </c>
      <c r="CA198" s="37">
        <v>0</v>
      </c>
      <c r="CB198" s="37">
        <v>6699632</v>
      </c>
      <c r="CC198" s="37">
        <v>0</v>
      </c>
      <c r="CD198" s="37">
        <v>18778</v>
      </c>
      <c r="CE198" s="37">
        <v>0</v>
      </c>
      <c r="CF198" s="37">
        <v>0</v>
      </c>
      <c r="CG198" s="37">
        <v>0</v>
      </c>
      <c r="CH198" s="37">
        <v>0</v>
      </c>
      <c r="CI198" s="37">
        <v>18778</v>
      </c>
      <c r="CJ198" s="37">
        <v>6718410</v>
      </c>
      <c r="CK198" s="37">
        <v>4544909</v>
      </c>
      <c r="CL198" s="37">
        <v>0</v>
      </c>
      <c r="CM198" s="37">
        <v>2173501</v>
      </c>
      <c r="CN198" s="37">
        <v>2173500.89</v>
      </c>
      <c r="CO198" s="37">
        <v>630291.99</v>
      </c>
      <c r="CP198" s="37">
        <v>2803792.88</v>
      </c>
      <c r="CQ198" s="45">
        <v>260897887</v>
      </c>
      <c r="CR198" s="37">
        <v>0</v>
      </c>
      <c r="CS198" s="37">
        <v>0</v>
      </c>
      <c r="CT198" s="37">
        <v>6718410</v>
      </c>
      <c r="CU198" s="37">
        <v>1008</v>
      </c>
      <c r="CV198" s="37">
        <v>1036</v>
      </c>
      <c r="CW198" s="37">
        <v>208.88</v>
      </c>
      <c r="CX198" s="37">
        <v>0</v>
      </c>
      <c r="CY198" s="37">
        <v>0</v>
      </c>
      <c r="CZ198" s="37">
        <v>7121433</v>
      </c>
      <c r="DA198" s="37">
        <v>0</v>
      </c>
      <c r="DB198" s="37">
        <v>13198</v>
      </c>
      <c r="DC198" s="37">
        <v>0</v>
      </c>
      <c r="DD198" s="37">
        <v>0</v>
      </c>
      <c r="DE198" s="37">
        <v>0</v>
      </c>
      <c r="DF198" s="37">
        <v>13198</v>
      </c>
      <c r="DG198" s="37">
        <v>7134631</v>
      </c>
      <c r="DH198" s="37">
        <v>0</v>
      </c>
      <c r="DI198" s="37">
        <v>0</v>
      </c>
      <c r="DJ198" s="37">
        <v>0</v>
      </c>
      <c r="DK198" s="37">
        <v>7134631</v>
      </c>
      <c r="DL198" s="37">
        <v>4803243</v>
      </c>
      <c r="DM198" s="37">
        <v>0</v>
      </c>
      <c r="DN198" s="37">
        <v>2331388</v>
      </c>
      <c r="DO198" s="37">
        <v>2316120.04</v>
      </c>
      <c r="DP198" s="37">
        <v>662948.85</v>
      </c>
      <c r="DQ198" s="37">
        <v>2979068.89</v>
      </c>
      <c r="DR198" s="45">
        <v>271413362</v>
      </c>
      <c r="DS198" s="37">
        <v>15268</v>
      </c>
      <c r="DT198" s="37">
        <v>0</v>
      </c>
      <c r="DU198" s="61">
        <v>7119363</v>
      </c>
      <c r="DV198" s="61">
        <v>1036</v>
      </c>
      <c r="DW198" s="61">
        <v>1063</v>
      </c>
      <c r="DX198" s="61">
        <v>212.43</v>
      </c>
      <c r="DY198" s="61">
        <v>0</v>
      </c>
      <c r="DZ198" s="61">
        <v>0</v>
      </c>
      <c r="EA198" s="61">
        <v>0</v>
      </c>
      <c r="EB198" s="61">
        <v>7530717</v>
      </c>
      <c r="EC198" s="61">
        <v>11451</v>
      </c>
      <c r="ED198" s="61">
        <v>26419</v>
      </c>
      <c r="EE198" s="61">
        <v>0</v>
      </c>
      <c r="EF198" s="61">
        <v>0</v>
      </c>
      <c r="EG198" s="61">
        <v>0</v>
      </c>
      <c r="EH198" s="61">
        <v>37870</v>
      </c>
      <c r="EI198" s="61">
        <v>7568587</v>
      </c>
      <c r="EJ198" s="61">
        <v>0</v>
      </c>
      <c r="EK198" s="61">
        <v>0</v>
      </c>
      <c r="EL198" s="61">
        <v>0</v>
      </c>
      <c r="EM198" s="61">
        <v>7568587</v>
      </c>
      <c r="EN198" s="61">
        <v>5104625</v>
      </c>
      <c r="EO198" s="61">
        <v>0</v>
      </c>
      <c r="EP198" s="61">
        <v>2463962</v>
      </c>
      <c r="EQ198" s="61">
        <v>16438</v>
      </c>
      <c r="ER198" s="61">
        <v>2447524</v>
      </c>
      <c r="ES198" s="61">
        <v>2447524</v>
      </c>
      <c r="ET198" s="61">
        <v>689323</v>
      </c>
      <c r="EU198" s="61">
        <v>3136847</v>
      </c>
      <c r="EV198" s="61">
        <v>287777400</v>
      </c>
      <c r="EW198" s="61">
        <v>1508000</v>
      </c>
      <c r="EX198" s="61">
        <v>0</v>
      </c>
      <c r="EY198" s="61">
        <v>0</v>
      </c>
    </row>
    <row r="199" spans="1:155" s="37" customFormat="1" x14ac:dyDescent="0.2">
      <c r="A199" s="105">
        <v>3206</v>
      </c>
      <c r="B199" s="49" t="s">
        <v>229</v>
      </c>
      <c r="C199" s="37">
        <v>3426582</v>
      </c>
      <c r="D199" s="37">
        <v>613</v>
      </c>
      <c r="E199" s="37">
        <v>616</v>
      </c>
      <c r="F199" s="37">
        <v>190</v>
      </c>
      <c r="G199" s="37">
        <v>3560480</v>
      </c>
      <c r="H199" s="37">
        <v>2264229</v>
      </c>
      <c r="I199" s="37">
        <v>0</v>
      </c>
      <c r="J199" s="37">
        <v>1296250</v>
      </c>
      <c r="K199" s="37">
        <v>118500</v>
      </c>
      <c r="L199" s="37">
        <f t="shared" si="2"/>
        <v>1414750</v>
      </c>
      <c r="M199" s="47">
        <v>72111477</v>
      </c>
      <c r="N199" s="41">
        <v>1</v>
      </c>
      <c r="O199" s="41">
        <v>0</v>
      </c>
      <c r="P199" s="37">
        <v>3560479</v>
      </c>
      <c r="Q199" s="37">
        <v>616</v>
      </c>
      <c r="R199" s="37">
        <v>622</v>
      </c>
      <c r="S199" s="37">
        <v>194.37</v>
      </c>
      <c r="T199" s="37">
        <v>0</v>
      </c>
      <c r="U199" s="37">
        <v>3716058</v>
      </c>
      <c r="V199" s="37">
        <v>2489150</v>
      </c>
      <c r="W199" s="37">
        <v>1226908</v>
      </c>
      <c r="X199" s="37">
        <v>1226900</v>
      </c>
      <c r="Y199" s="37">
        <v>117435</v>
      </c>
      <c r="Z199" s="37">
        <v>1344335</v>
      </c>
      <c r="AA199" s="46">
        <v>76045114</v>
      </c>
      <c r="AB199" s="37">
        <v>8</v>
      </c>
      <c r="AC199" s="37">
        <v>0</v>
      </c>
      <c r="AD199" s="37">
        <v>3716050</v>
      </c>
      <c r="AE199" s="37">
        <v>622</v>
      </c>
      <c r="AF199" s="37">
        <v>636</v>
      </c>
      <c r="AG199" s="37">
        <v>200</v>
      </c>
      <c r="AH199" s="37">
        <v>0</v>
      </c>
      <c r="AI199" s="37">
        <v>6</v>
      </c>
      <c r="AJ199" s="37">
        <v>0</v>
      </c>
      <c r="AK199" s="37">
        <v>0</v>
      </c>
      <c r="AL199" s="37">
        <v>0</v>
      </c>
      <c r="AM199" s="37">
        <v>0</v>
      </c>
      <c r="AN199" s="37">
        <v>0</v>
      </c>
      <c r="AO199" s="37">
        <v>3926899</v>
      </c>
      <c r="AP199" s="37">
        <v>2718756</v>
      </c>
      <c r="AQ199" s="37">
        <v>0</v>
      </c>
      <c r="AR199" s="37">
        <v>1208143</v>
      </c>
      <c r="AS199" s="37">
        <v>1208125</v>
      </c>
      <c r="AT199" s="37">
        <v>116390</v>
      </c>
      <c r="AU199" s="37">
        <v>1324515</v>
      </c>
      <c r="AV199" s="45">
        <v>79656519</v>
      </c>
      <c r="AW199" s="37">
        <v>18</v>
      </c>
      <c r="AX199" s="37">
        <v>0</v>
      </c>
      <c r="AY199" s="37">
        <v>3926881</v>
      </c>
      <c r="AZ199" s="37">
        <v>636</v>
      </c>
      <c r="BA199" s="37">
        <v>645</v>
      </c>
      <c r="BB199" s="37">
        <v>206</v>
      </c>
      <c r="BC199" s="37">
        <v>0</v>
      </c>
      <c r="BD199" s="37">
        <v>0</v>
      </c>
      <c r="BE199" s="37">
        <v>4115319</v>
      </c>
      <c r="BF199" s="37">
        <v>14</v>
      </c>
      <c r="BG199" s="37">
        <v>0</v>
      </c>
      <c r="BH199" s="37">
        <v>0</v>
      </c>
      <c r="BI199" s="37">
        <v>0</v>
      </c>
      <c r="BJ199" s="37">
        <v>0</v>
      </c>
      <c r="BK199" s="37">
        <v>0</v>
      </c>
      <c r="BL199" s="37">
        <v>0</v>
      </c>
      <c r="BM199" s="37">
        <v>4115333</v>
      </c>
      <c r="BN199" s="37">
        <v>3332842</v>
      </c>
      <c r="BO199" s="37">
        <v>782491</v>
      </c>
      <c r="BP199" s="37">
        <v>782491</v>
      </c>
      <c r="BQ199" s="37">
        <v>294955</v>
      </c>
      <c r="BR199" s="37">
        <v>1077446</v>
      </c>
      <c r="BS199" s="45">
        <v>82848920</v>
      </c>
      <c r="BT199" s="37">
        <v>0</v>
      </c>
      <c r="BU199" s="37">
        <v>0</v>
      </c>
      <c r="BV199" s="37">
        <v>4115333</v>
      </c>
      <c r="BW199" s="37">
        <v>645</v>
      </c>
      <c r="BX199" s="37">
        <v>645</v>
      </c>
      <c r="BY199" s="37">
        <v>206</v>
      </c>
      <c r="BZ199" s="37">
        <v>0</v>
      </c>
      <c r="CA199" s="37">
        <v>0</v>
      </c>
      <c r="CB199" s="37">
        <v>4248202</v>
      </c>
      <c r="CC199" s="37">
        <v>0</v>
      </c>
      <c r="CD199" s="37">
        <v>-2880</v>
      </c>
      <c r="CE199" s="37">
        <v>0</v>
      </c>
      <c r="CF199" s="37">
        <v>0</v>
      </c>
      <c r="CG199" s="37">
        <v>0</v>
      </c>
      <c r="CH199" s="37">
        <v>0</v>
      </c>
      <c r="CI199" s="37">
        <v>-2880</v>
      </c>
      <c r="CJ199" s="37">
        <v>4245322</v>
      </c>
      <c r="CK199" s="37">
        <v>3510482</v>
      </c>
      <c r="CL199" s="37">
        <v>0</v>
      </c>
      <c r="CM199" s="37">
        <v>734840</v>
      </c>
      <c r="CN199" s="37">
        <v>734840</v>
      </c>
      <c r="CO199" s="37">
        <v>295050</v>
      </c>
      <c r="CP199" s="37">
        <v>1029890</v>
      </c>
      <c r="CQ199" s="45">
        <v>93181093</v>
      </c>
      <c r="CR199" s="37">
        <v>0</v>
      </c>
      <c r="CS199" s="37">
        <v>0</v>
      </c>
      <c r="CT199" s="37">
        <v>4245322</v>
      </c>
      <c r="CU199" s="37">
        <v>645</v>
      </c>
      <c r="CV199" s="37">
        <v>643</v>
      </c>
      <c r="CW199" s="37">
        <v>208.88</v>
      </c>
      <c r="CX199" s="37">
        <v>0</v>
      </c>
      <c r="CY199" s="37">
        <v>0</v>
      </c>
      <c r="CZ199" s="37">
        <v>4366465</v>
      </c>
      <c r="DA199" s="37">
        <v>0</v>
      </c>
      <c r="DB199" s="37">
        <v>0</v>
      </c>
      <c r="DC199" s="37">
        <v>0</v>
      </c>
      <c r="DD199" s="37">
        <v>0</v>
      </c>
      <c r="DE199" s="37">
        <v>0</v>
      </c>
      <c r="DF199" s="37">
        <v>0</v>
      </c>
      <c r="DG199" s="37">
        <v>4366465</v>
      </c>
      <c r="DH199" s="37">
        <v>13582</v>
      </c>
      <c r="DI199" s="37">
        <v>0</v>
      </c>
      <c r="DJ199" s="37">
        <v>13582</v>
      </c>
      <c r="DK199" s="37">
        <v>4380047</v>
      </c>
      <c r="DL199" s="37">
        <v>3549584</v>
      </c>
      <c r="DM199" s="37">
        <v>0</v>
      </c>
      <c r="DN199" s="37">
        <v>830463</v>
      </c>
      <c r="DO199" s="37">
        <v>830463</v>
      </c>
      <c r="DP199" s="37">
        <v>293416</v>
      </c>
      <c r="DQ199" s="37">
        <v>1123879</v>
      </c>
      <c r="DR199" s="45">
        <v>99852592</v>
      </c>
      <c r="DS199" s="37">
        <v>0</v>
      </c>
      <c r="DT199" s="37">
        <v>0</v>
      </c>
      <c r="DU199" s="61">
        <v>4366465</v>
      </c>
      <c r="DV199" s="61">
        <v>643</v>
      </c>
      <c r="DW199" s="61">
        <v>649</v>
      </c>
      <c r="DX199" s="61">
        <v>212.43</v>
      </c>
      <c r="DY199" s="61">
        <v>0</v>
      </c>
      <c r="DZ199" s="61">
        <v>0</v>
      </c>
      <c r="EA199" s="61">
        <v>0</v>
      </c>
      <c r="EB199" s="61">
        <v>4545077</v>
      </c>
      <c r="EC199" s="61">
        <v>0</v>
      </c>
      <c r="ED199" s="61">
        <v>9690</v>
      </c>
      <c r="EE199" s="61">
        <v>0</v>
      </c>
      <c r="EF199" s="61">
        <v>0</v>
      </c>
      <c r="EG199" s="61">
        <v>0</v>
      </c>
      <c r="EH199" s="61">
        <v>9690</v>
      </c>
      <c r="EI199" s="61">
        <v>4554767</v>
      </c>
      <c r="EJ199" s="61">
        <v>0</v>
      </c>
      <c r="EK199" s="61">
        <v>0</v>
      </c>
      <c r="EL199" s="61">
        <v>0</v>
      </c>
      <c r="EM199" s="61">
        <v>4554767</v>
      </c>
      <c r="EN199" s="61">
        <v>3776235</v>
      </c>
      <c r="EO199" s="61">
        <v>0</v>
      </c>
      <c r="EP199" s="61">
        <v>778532</v>
      </c>
      <c r="EQ199" s="61">
        <v>2610</v>
      </c>
      <c r="ER199" s="61">
        <v>775922</v>
      </c>
      <c r="ES199" s="61">
        <v>776645</v>
      </c>
      <c r="ET199" s="61">
        <v>297700</v>
      </c>
      <c r="EU199" s="61">
        <v>1074345</v>
      </c>
      <c r="EV199" s="61">
        <v>107542161</v>
      </c>
      <c r="EW199" s="61">
        <v>261300</v>
      </c>
      <c r="EX199" s="61">
        <v>0</v>
      </c>
      <c r="EY199" s="61">
        <v>723</v>
      </c>
    </row>
    <row r="200" spans="1:155" s="37" customFormat="1" x14ac:dyDescent="0.2">
      <c r="A200" s="105">
        <v>3213</v>
      </c>
      <c r="B200" s="49" t="s">
        <v>230</v>
      </c>
      <c r="C200" s="37">
        <v>3186634</v>
      </c>
      <c r="D200" s="37">
        <v>613</v>
      </c>
      <c r="E200" s="37">
        <v>624</v>
      </c>
      <c r="F200" s="37">
        <v>190</v>
      </c>
      <c r="G200" s="37">
        <v>3362374.08</v>
      </c>
      <c r="H200" s="37">
        <v>1979849</v>
      </c>
      <c r="I200" s="37">
        <v>5500</v>
      </c>
      <c r="J200" s="37">
        <v>1299167</v>
      </c>
      <c r="K200" s="37">
        <v>186950</v>
      </c>
      <c r="L200" s="37">
        <f t="shared" ref="L200:L263" si="3">J200+K200</f>
        <v>1486117</v>
      </c>
      <c r="M200" s="47">
        <v>81350193</v>
      </c>
      <c r="N200" s="41">
        <v>88858.080000000075</v>
      </c>
      <c r="O200" s="41">
        <v>0</v>
      </c>
      <c r="P200" s="37">
        <v>3279016</v>
      </c>
      <c r="Q200" s="37">
        <v>624</v>
      </c>
      <c r="R200" s="37">
        <v>643</v>
      </c>
      <c r="S200" s="37">
        <v>194.37</v>
      </c>
      <c r="T200" s="37">
        <v>24525</v>
      </c>
      <c r="U200" s="37">
        <v>3528361</v>
      </c>
      <c r="V200" s="37">
        <v>2284734</v>
      </c>
      <c r="W200" s="37">
        <v>1243627</v>
      </c>
      <c r="X200" s="37">
        <v>1249076</v>
      </c>
      <c r="Y200" s="37">
        <v>187616</v>
      </c>
      <c r="Z200" s="37">
        <v>1436692</v>
      </c>
      <c r="AA200" s="46">
        <v>84042320</v>
      </c>
      <c r="AB200" s="37">
        <v>0</v>
      </c>
      <c r="AC200" s="37">
        <v>5449</v>
      </c>
      <c r="AD200" s="37">
        <v>3528361</v>
      </c>
      <c r="AE200" s="37">
        <v>643</v>
      </c>
      <c r="AF200" s="37">
        <v>662</v>
      </c>
      <c r="AG200" s="37">
        <v>200</v>
      </c>
      <c r="AH200" s="37">
        <v>0</v>
      </c>
      <c r="AI200" s="37">
        <v>0</v>
      </c>
      <c r="AJ200" s="37">
        <v>0</v>
      </c>
      <c r="AK200" s="37">
        <v>0</v>
      </c>
      <c r="AL200" s="37">
        <v>0</v>
      </c>
      <c r="AM200" s="37">
        <v>0</v>
      </c>
      <c r="AN200" s="37">
        <v>0</v>
      </c>
      <c r="AO200" s="37">
        <v>3765019</v>
      </c>
      <c r="AP200" s="37">
        <v>2543381</v>
      </c>
      <c r="AQ200" s="37">
        <v>0</v>
      </c>
      <c r="AR200" s="37">
        <v>1221638</v>
      </c>
      <c r="AS200" s="37">
        <v>1215951</v>
      </c>
      <c r="AT200" s="37">
        <v>181466</v>
      </c>
      <c r="AU200" s="37">
        <v>1397417</v>
      </c>
      <c r="AV200" s="45">
        <v>90552190</v>
      </c>
      <c r="AW200" s="37">
        <v>5687</v>
      </c>
      <c r="AX200" s="37">
        <v>0</v>
      </c>
      <c r="AY200" s="37">
        <v>3759332</v>
      </c>
      <c r="AZ200" s="37">
        <v>662</v>
      </c>
      <c r="BA200" s="37">
        <v>665</v>
      </c>
      <c r="BB200" s="37">
        <v>206</v>
      </c>
      <c r="BC200" s="37">
        <v>0</v>
      </c>
      <c r="BD200" s="37">
        <v>0</v>
      </c>
      <c r="BE200" s="37">
        <v>3913359</v>
      </c>
      <c r="BF200" s="37">
        <v>4265</v>
      </c>
      <c r="BG200" s="37">
        <v>0</v>
      </c>
      <c r="BH200" s="37">
        <v>0</v>
      </c>
      <c r="BI200" s="37">
        <v>0</v>
      </c>
      <c r="BJ200" s="37">
        <v>0</v>
      </c>
      <c r="BK200" s="37">
        <v>0</v>
      </c>
      <c r="BL200" s="37">
        <v>0</v>
      </c>
      <c r="BM200" s="37">
        <v>3917624</v>
      </c>
      <c r="BN200" s="37">
        <v>3053518</v>
      </c>
      <c r="BO200" s="37">
        <v>864106</v>
      </c>
      <c r="BP200" s="37">
        <v>864106</v>
      </c>
      <c r="BQ200" s="37">
        <v>176785</v>
      </c>
      <c r="BR200" s="37">
        <v>1040891</v>
      </c>
      <c r="BS200" s="45">
        <v>97297145</v>
      </c>
      <c r="BT200" s="37">
        <v>0</v>
      </c>
      <c r="BU200" s="37">
        <v>0</v>
      </c>
      <c r="BV200" s="37">
        <v>3917624</v>
      </c>
      <c r="BW200" s="37">
        <v>665</v>
      </c>
      <c r="BX200" s="37">
        <v>664</v>
      </c>
      <c r="BY200" s="37">
        <v>206</v>
      </c>
      <c r="BZ200" s="37">
        <v>0</v>
      </c>
      <c r="CA200" s="37">
        <v>0</v>
      </c>
      <c r="CB200" s="37">
        <v>4048514</v>
      </c>
      <c r="CC200" s="37">
        <v>0</v>
      </c>
      <c r="CD200" s="37">
        <v>0</v>
      </c>
      <c r="CE200" s="37">
        <v>0</v>
      </c>
      <c r="CF200" s="37">
        <v>0</v>
      </c>
      <c r="CG200" s="37">
        <v>0</v>
      </c>
      <c r="CH200" s="37">
        <v>0</v>
      </c>
      <c r="CI200" s="37">
        <v>0</v>
      </c>
      <c r="CJ200" s="37">
        <v>4048514</v>
      </c>
      <c r="CK200" s="37">
        <v>3258858</v>
      </c>
      <c r="CL200" s="37">
        <v>0</v>
      </c>
      <c r="CM200" s="37">
        <v>789656</v>
      </c>
      <c r="CN200" s="37">
        <v>789656</v>
      </c>
      <c r="CO200" s="37">
        <v>192365</v>
      </c>
      <c r="CP200" s="37">
        <v>982021</v>
      </c>
      <c r="CQ200" s="45">
        <v>110144808</v>
      </c>
      <c r="CR200" s="37">
        <v>0</v>
      </c>
      <c r="CS200" s="37">
        <v>0</v>
      </c>
      <c r="CT200" s="37">
        <v>4048514</v>
      </c>
      <c r="CU200" s="37">
        <v>664</v>
      </c>
      <c r="CV200" s="37">
        <v>662</v>
      </c>
      <c r="CW200" s="37">
        <v>208.88</v>
      </c>
      <c r="CX200" s="37">
        <v>0</v>
      </c>
      <c r="CY200" s="37">
        <v>0</v>
      </c>
      <c r="CZ200" s="37">
        <v>4174598</v>
      </c>
      <c r="DA200" s="37">
        <v>0</v>
      </c>
      <c r="DB200" s="37">
        <v>28175</v>
      </c>
      <c r="DC200" s="37">
        <v>0</v>
      </c>
      <c r="DD200" s="37">
        <v>0</v>
      </c>
      <c r="DE200" s="37">
        <v>0</v>
      </c>
      <c r="DF200" s="37">
        <v>28175</v>
      </c>
      <c r="DG200" s="37">
        <v>4202773</v>
      </c>
      <c r="DH200" s="37">
        <v>12612</v>
      </c>
      <c r="DI200" s="37">
        <v>0</v>
      </c>
      <c r="DJ200" s="37">
        <v>12612</v>
      </c>
      <c r="DK200" s="37">
        <v>4215385</v>
      </c>
      <c r="DL200" s="37">
        <v>3321868</v>
      </c>
      <c r="DM200" s="37">
        <v>0</v>
      </c>
      <c r="DN200" s="37">
        <v>893517</v>
      </c>
      <c r="DO200" s="37">
        <v>893517</v>
      </c>
      <c r="DP200" s="37">
        <v>181907</v>
      </c>
      <c r="DQ200" s="37">
        <v>1075424</v>
      </c>
      <c r="DR200" s="45">
        <v>122733061</v>
      </c>
      <c r="DS200" s="37">
        <v>0</v>
      </c>
      <c r="DT200" s="37">
        <v>0</v>
      </c>
      <c r="DU200" s="61">
        <v>4202773</v>
      </c>
      <c r="DV200" s="61">
        <v>662</v>
      </c>
      <c r="DW200" s="61">
        <v>663</v>
      </c>
      <c r="DX200" s="61">
        <v>212.43</v>
      </c>
      <c r="DY200" s="61">
        <v>0</v>
      </c>
      <c r="DZ200" s="61">
        <v>0</v>
      </c>
      <c r="EA200" s="61">
        <v>0</v>
      </c>
      <c r="EB200" s="61">
        <v>4349963</v>
      </c>
      <c r="EC200" s="61">
        <v>0</v>
      </c>
      <c r="ED200" s="61">
        <v>9312</v>
      </c>
      <c r="EE200" s="61">
        <v>0</v>
      </c>
      <c r="EF200" s="61">
        <v>0</v>
      </c>
      <c r="EG200" s="61">
        <v>0</v>
      </c>
      <c r="EH200" s="61">
        <v>9312</v>
      </c>
      <c r="EI200" s="61">
        <v>4359275</v>
      </c>
      <c r="EJ200" s="61">
        <v>0</v>
      </c>
      <c r="EK200" s="61">
        <v>0</v>
      </c>
      <c r="EL200" s="61">
        <v>0</v>
      </c>
      <c r="EM200" s="61">
        <v>4359275</v>
      </c>
      <c r="EN200" s="61">
        <v>3419604</v>
      </c>
      <c r="EO200" s="61">
        <v>0</v>
      </c>
      <c r="EP200" s="61">
        <v>939671</v>
      </c>
      <c r="EQ200" s="61">
        <v>1747</v>
      </c>
      <c r="ER200" s="61">
        <v>937924</v>
      </c>
      <c r="ES200" s="61">
        <v>937924</v>
      </c>
      <c r="ET200" s="61">
        <v>191705</v>
      </c>
      <c r="EU200" s="61">
        <v>1129629</v>
      </c>
      <c r="EV200" s="61">
        <v>142561025</v>
      </c>
      <c r="EW200" s="61">
        <v>220500</v>
      </c>
      <c r="EX200" s="61">
        <v>0</v>
      </c>
      <c r="EY200" s="61">
        <v>0</v>
      </c>
    </row>
    <row r="201" spans="1:155" s="37" customFormat="1" x14ac:dyDescent="0.2">
      <c r="A201" s="105">
        <v>3220</v>
      </c>
      <c r="B201" s="49" t="s">
        <v>231</v>
      </c>
      <c r="C201" s="37">
        <v>7115010</v>
      </c>
      <c r="D201" s="37">
        <v>1599</v>
      </c>
      <c r="E201" s="37">
        <v>1642</v>
      </c>
      <c r="F201" s="37">
        <v>190</v>
      </c>
      <c r="G201" s="37">
        <v>7618880</v>
      </c>
      <c r="H201" s="37">
        <v>3735807</v>
      </c>
      <c r="I201" s="37">
        <v>35000</v>
      </c>
      <c r="J201" s="37">
        <v>3918073</v>
      </c>
      <c r="K201" s="37">
        <v>192500</v>
      </c>
      <c r="L201" s="37">
        <f t="shared" si="3"/>
        <v>4110573</v>
      </c>
      <c r="M201" s="47">
        <v>267395152</v>
      </c>
      <c r="N201" s="41">
        <v>0</v>
      </c>
      <c r="O201" s="41">
        <v>0</v>
      </c>
      <c r="P201" s="37">
        <v>7653880</v>
      </c>
      <c r="Q201" s="37">
        <v>1642</v>
      </c>
      <c r="R201" s="37">
        <v>1667</v>
      </c>
      <c r="S201" s="37">
        <v>194.37</v>
      </c>
      <c r="T201" s="37">
        <v>0</v>
      </c>
      <c r="U201" s="37">
        <v>8094435</v>
      </c>
      <c r="V201" s="37">
        <v>4216150</v>
      </c>
      <c r="W201" s="37">
        <v>3878285</v>
      </c>
      <c r="X201" s="37">
        <v>3878285</v>
      </c>
      <c r="Y201" s="37">
        <v>275000</v>
      </c>
      <c r="Z201" s="37">
        <v>4153285</v>
      </c>
      <c r="AA201" s="46">
        <v>288878661</v>
      </c>
      <c r="AB201" s="37">
        <v>0</v>
      </c>
      <c r="AC201" s="37">
        <v>0</v>
      </c>
      <c r="AD201" s="37">
        <v>8094435</v>
      </c>
      <c r="AE201" s="37">
        <v>1667</v>
      </c>
      <c r="AF201" s="37">
        <v>1683</v>
      </c>
      <c r="AG201" s="37">
        <v>200</v>
      </c>
      <c r="AH201" s="37">
        <v>244.31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8919900</v>
      </c>
      <c r="AP201" s="37">
        <v>4501066</v>
      </c>
      <c r="AQ201" s="37">
        <v>0</v>
      </c>
      <c r="AR201" s="37">
        <v>4418834</v>
      </c>
      <c r="AS201" s="37">
        <v>3760695</v>
      </c>
      <c r="AT201" s="37">
        <v>700000</v>
      </c>
      <c r="AU201" s="37">
        <v>4460695</v>
      </c>
      <c r="AV201" s="45">
        <v>318621069</v>
      </c>
      <c r="AW201" s="37">
        <v>658139</v>
      </c>
      <c r="AX201" s="37">
        <v>0</v>
      </c>
      <c r="AY201" s="37">
        <v>8261761</v>
      </c>
      <c r="AZ201" s="37">
        <v>1683</v>
      </c>
      <c r="BA201" s="37">
        <v>1703</v>
      </c>
      <c r="BB201" s="37">
        <v>206</v>
      </c>
      <c r="BC201" s="37">
        <v>485.05</v>
      </c>
      <c r="BD201" s="37">
        <v>826040</v>
      </c>
      <c r="BE201" s="37">
        <v>9536800</v>
      </c>
      <c r="BF201" s="37">
        <v>493604</v>
      </c>
      <c r="BG201" s="37">
        <v>0</v>
      </c>
      <c r="BH201" s="37">
        <v>0</v>
      </c>
      <c r="BI201" s="37">
        <v>0</v>
      </c>
      <c r="BJ201" s="37">
        <v>0</v>
      </c>
      <c r="BK201" s="37">
        <v>0</v>
      </c>
      <c r="BL201" s="37">
        <v>0</v>
      </c>
      <c r="BM201" s="37">
        <v>10030404</v>
      </c>
      <c r="BN201" s="37">
        <v>6628394</v>
      </c>
      <c r="BO201" s="37">
        <v>3402010</v>
      </c>
      <c r="BP201" s="37">
        <v>3402010</v>
      </c>
      <c r="BQ201" s="37">
        <v>440126</v>
      </c>
      <c r="BR201" s="37">
        <v>3842136</v>
      </c>
      <c r="BS201" s="45">
        <v>365917739</v>
      </c>
      <c r="BT201" s="37">
        <v>0</v>
      </c>
      <c r="BU201" s="37">
        <v>0</v>
      </c>
      <c r="BV201" s="37">
        <v>10030404</v>
      </c>
      <c r="BW201" s="37">
        <v>1703</v>
      </c>
      <c r="BX201" s="37">
        <v>1733</v>
      </c>
      <c r="BY201" s="37">
        <v>206</v>
      </c>
      <c r="BZ201" s="37">
        <v>0</v>
      </c>
      <c r="CA201" s="37">
        <v>0</v>
      </c>
      <c r="CB201" s="37">
        <v>10564091</v>
      </c>
      <c r="CC201" s="37">
        <v>0</v>
      </c>
      <c r="CD201" s="37">
        <v>0</v>
      </c>
      <c r="CE201" s="37">
        <v>0</v>
      </c>
      <c r="CF201" s="37">
        <v>0</v>
      </c>
      <c r="CG201" s="37">
        <v>0</v>
      </c>
      <c r="CH201" s="37">
        <v>0</v>
      </c>
      <c r="CI201" s="37">
        <v>0</v>
      </c>
      <c r="CJ201" s="37">
        <v>10564091</v>
      </c>
      <c r="CK201" s="37">
        <v>7371719</v>
      </c>
      <c r="CL201" s="37">
        <v>0</v>
      </c>
      <c r="CM201" s="37">
        <v>3192372</v>
      </c>
      <c r="CN201" s="37">
        <v>3192372</v>
      </c>
      <c r="CO201" s="37">
        <v>650226</v>
      </c>
      <c r="CP201" s="37">
        <v>3842598</v>
      </c>
      <c r="CQ201" s="45">
        <v>415416010</v>
      </c>
      <c r="CR201" s="37">
        <v>0</v>
      </c>
      <c r="CS201" s="37">
        <v>0</v>
      </c>
      <c r="CT201" s="37">
        <v>10564091</v>
      </c>
      <c r="CU201" s="37">
        <v>1733</v>
      </c>
      <c r="CV201" s="37">
        <v>1766</v>
      </c>
      <c r="CW201" s="37">
        <v>208.88</v>
      </c>
      <c r="CX201" s="37">
        <v>0</v>
      </c>
      <c r="CY201" s="37">
        <v>0</v>
      </c>
      <c r="CZ201" s="37">
        <v>11134136</v>
      </c>
      <c r="DA201" s="37">
        <v>0</v>
      </c>
      <c r="DB201" s="37">
        <v>0</v>
      </c>
      <c r="DC201" s="37">
        <v>0</v>
      </c>
      <c r="DD201" s="37">
        <v>0</v>
      </c>
      <c r="DE201" s="37">
        <v>0</v>
      </c>
      <c r="DF201" s="37">
        <v>0</v>
      </c>
      <c r="DG201" s="37">
        <v>11134136</v>
      </c>
      <c r="DH201" s="37">
        <v>0</v>
      </c>
      <c r="DI201" s="37">
        <v>0</v>
      </c>
      <c r="DJ201" s="37">
        <v>0</v>
      </c>
      <c r="DK201" s="37">
        <v>11134136</v>
      </c>
      <c r="DL201" s="37">
        <v>7754191</v>
      </c>
      <c r="DM201" s="37">
        <v>0</v>
      </c>
      <c r="DN201" s="37">
        <v>3379945</v>
      </c>
      <c r="DO201" s="37">
        <v>3379945</v>
      </c>
      <c r="DP201" s="37">
        <v>705000</v>
      </c>
      <c r="DQ201" s="37">
        <v>4084945</v>
      </c>
      <c r="DR201" s="45">
        <v>446487379</v>
      </c>
      <c r="DS201" s="37">
        <v>0</v>
      </c>
      <c r="DT201" s="37">
        <v>0</v>
      </c>
      <c r="DU201" s="61">
        <v>11134136</v>
      </c>
      <c r="DV201" s="61">
        <v>1766</v>
      </c>
      <c r="DW201" s="61">
        <v>1789</v>
      </c>
      <c r="DX201" s="61">
        <v>212.43</v>
      </c>
      <c r="DY201" s="61">
        <v>0</v>
      </c>
      <c r="DZ201" s="61">
        <v>0</v>
      </c>
      <c r="EA201" s="61">
        <v>0</v>
      </c>
      <c r="EB201" s="61">
        <v>11659181</v>
      </c>
      <c r="EC201" s="61">
        <v>0</v>
      </c>
      <c r="ED201" s="61">
        <v>0</v>
      </c>
      <c r="EE201" s="61">
        <v>0</v>
      </c>
      <c r="EF201" s="61">
        <v>0</v>
      </c>
      <c r="EG201" s="61">
        <v>0</v>
      </c>
      <c r="EH201" s="61">
        <v>0</v>
      </c>
      <c r="EI201" s="61">
        <v>11659181</v>
      </c>
      <c r="EJ201" s="61">
        <v>0</v>
      </c>
      <c r="EK201" s="61">
        <v>0</v>
      </c>
      <c r="EL201" s="61">
        <v>0</v>
      </c>
      <c r="EM201" s="61">
        <v>11659181</v>
      </c>
      <c r="EN201" s="61">
        <v>8193964</v>
      </c>
      <c r="EO201" s="61">
        <v>0</v>
      </c>
      <c r="EP201" s="61">
        <v>3465217</v>
      </c>
      <c r="EQ201" s="61">
        <v>4533</v>
      </c>
      <c r="ER201" s="61">
        <v>3460684</v>
      </c>
      <c r="ES201" s="61">
        <v>3465214</v>
      </c>
      <c r="ET201" s="61">
        <v>964628</v>
      </c>
      <c r="EU201" s="61">
        <v>4429842</v>
      </c>
      <c r="EV201" s="61">
        <v>484135771</v>
      </c>
      <c r="EW201" s="61">
        <v>495400</v>
      </c>
      <c r="EX201" s="61">
        <v>0</v>
      </c>
      <c r="EY201" s="61">
        <v>4530</v>
      </c>
    </row>
    <row r="202" spans="1:155" s="37" customFormat="1" x14ac:dyDescent="0.2">
      <c r="A202" s="105">
        <v>3269</v>
      </c>
      <c r="B202" s="49" t="s">
        <v>232</v>
      </c>
      <c r="C202" s="37">
        <v>147738493</v>
      </c>
      <c r="D202" s="37">
        <v>22801</v>
      </c>
      <c r="E202" s="37">
        <v>23246</v>
      </c>
      <c r="F202" s="37">
        <v>207.34</v>
      </c>
      <c r="G202" s="37">
        <v>155441585.25999999</v>
      </c>
      <c r="H202" s="37">
        <v>7373063</v>
      </c>
      <c r="I202" s="37">
        <v>2630000</v>
      </c>
      <c r="J202" s="37">
        <v>150672636</v>
      </c>
      <c r="K202" s="37">
        <v>6736563</v>
      </c>
      <c r="L202" s="37">
        <f t="shared" si="3"/>
        <v>157409199</v>
      </c>
      <c r="M202" s="47">
        <v>7884190422</v>
      </c>
      <c r="N202" s="41">
        <v>25886.259999990463</v>
      </c>
      <c r="O202" s="41">
        <v>0</v>
      </c>
      <c r="P202" s="37">
        <v>158045699</v>
      </c>
      <c r="Q202" s="37">
        <v>23246</v>
      </c>
      <c r="R202" s="37">
        <v>23685</v>
      </c>
      <c r="S202" s="37">
        <v>194.37</v>
      </c>
      <c r="T202" s="37">
        <v>0</v>
      </c>
      <c r="U202" s="37">
        <v>165633942</v>
      </c>
      <c r="V202" s="37">
        <v>9526589</v>
      </c>
      <c r="W202" s="37">
        <v>156107353</v>
      </c>
      <c r="X202" s="37">
        <v>156056587</v>
      </c>
      <c r="Y202" s="37">
        <v>8031556</v>
      </c>
      <c r="Z202" s="37">
        <v>164088143</v>
      </c>
      <c r="AA202" s="46">
        <v>8567708775</v>
      </c>
      <c r="AB202" s="37">
        <v>50766</v>
      </c>
      <c r="AC202" s="37">
        <v>0</v>
      </c>
      <c r="AD202" s="37">
        <v>165583176</v>
      </c>
      <c r="AE202" s="37">
        <v>23685</v>
      </c>
      <c r="AF202" s="37">
        <v>24034</v>
      </c>
      <c r="AG202" s="37">
        <v>200</v>
      </c>
      <c r="AH202" s="37">
        <v>0</v>
      </c>
      <c r="AI202" s="37">
        <v>38075</v>
      </c>
      <c r="AJ202" s="37">
        <v>369808</v>
      </c>
      <c r="AK202" s="37">
        <v>0</v>
      </c>
      <c r="AL202" s="37">
        <v>0</v>
      </c>
      <c r="AM202" s="37">
        <v>1285</v>
      </c>
      <c r="AN202" s="37">
        <v>371093</v>
      </c>
      <c r="AO202" s="37">
        <v>173239104</v>
      </c>
      <c r="AP202" s="37">
        <v>9771665</v>
      </c>
      <c r="AQ202" s="37">
        <v>0</v>
      </c>
      <c r="AR202" s="37">
        <v>163467439</v>
      </c>
      <c r="AS202" s="37">
        <v>163534218</v>
      </c>
      <c r="AT202" s="37">
        <v>10486019</v>
      </c>
      <c r="AU202" s="37">
        <v>174020237</v>
      </c>
      <c r="AV202" s="45">
        <v>9327230156</v>
      </c>
      <c r="AW202" s="37">
        <v>0</v>
      </c>
      <c r="AX202" s="37">
        <v>66779</v>
      </c>
      <c r="AY202" s="37">
        <v>173239104</v>
      </c>
      <c r="AZ202" s="37">
        <v>24034</v>
      </c>
      <c r="BA202" s="37">
        <v>24395</v>
      </c>
      <c r="BB202" s="37">
        <v>206</v>
      </c>
      <c r="BC202" s="37">
        <v>0</v>
      </c>
      <c r="BD202" s="37">
        <v>0</v>
      </c>
      <c r="BE202" s="37">
        <v>180866482</v>
      </c>
      <c r="BF202" s="37">
        <v>0</v>
      </c>
      <c r="BG202" s="37">
        <v>1494595</v>
      </c>
      <c r="BH202" s="37">
        <v>0</v>
      </c>
      <c r="BI202" s="37">
        <v>0</v>
      </c>
      <c r="BJ202" s="37">
        <v>0</v>
      </c>
      <c r="BK202" s="37">
        <v>0</v>
      </c>
      <c r="BL202" s="37">
        <v>1494595</v>
      </c>
      <c r="BM202" s="37">
        <v>182361077</v>
      </c>
      <c r="BN202" s="37">
        <v>36352273</v>
      </c>
      <c r="BO202" s="37">
        <v>146008804</v>
      </c>
      <c r="BP202" s="37">
        <v>145988512</v>
      </c>
      <c r="BQ202" s="37">
        <v>10264025</v>
      </c>
      <c r="BR202" s="37">
        <v>156252537</v>
      </c>
      <c r="BS202" s="45">
        <v>9914682143</v>
      </c>
      <c r="BT202" s="37">
        <v>20292</v>
      </c>
      <c r="BU202" s="37">
        <v>0</v>
      </c>
      <c r="BV202" s="37">
        <v>182222077</v>
      </c>
      <c r="BW202" s="37">
        <v>24395</v>
      </c>
      <c r="BX202" s="37">
        <v>24690</v>
      </c>
      <c r="BY202" s="37">
        <v>206</v>
      </c>
      <c r="BZ202" s="37">
        <v>0</v>
      </c>
      <c r="CA202" s="37">
        <v>0</v>
      </c>
      <c r="CB202" s="37">
        <v>189511799</v>
      </c>
      <c r="CC202" s="37">
        <v>0</v>
      </c>
      <c r="CD202" s="37">
        <v>1549137</v>
      </c>
      <c r="CE202" s="37">
        <v>0</v>
      </c>
      <c r="CF202" s="37">
        <v>0</v>
      </c>
      <c r="CG202" s="37">
        <v>0</v>
      </c>
      <c r="CH202" s="37">
        <v>21796</v>
      </c>
      <c r="CI202" s="37">
        <v>1570933</v>
      </c>
      <c r="CJ202" s="37">
        <v>191082732</v>
      </c>
      <c r="CK202" s="37">
        <v>42189421</v>
      </c>
      <c r="CL202" s="37">
        <v>0</v>
      </c>
      <c r="CM202" s="37">
        <v>148893311</v>
      </c>
      <c r="CN202" s="37">
        <v>148876590</v>
      </c>
      <c r="CO202" s="37">
        <v>10698995</v>
      </c>
      <c r="CP202" s="37">
        <v>159575585</v>
      </c>
      <c r="CQ202" s="45">
        <v>10550701988</v>
      </c>
      <c r="CR202" s="37">
        <v>16721</v>
      </c>
      <c r="CS202" s="37">
        <v>0</v>
      </c>
      <c r="CT202" s="37">
        <v>191066011</v>
      </c>
      <c r="CU202" s="37">
        <v>24690</v>
      </c>
      <c r="CV202" s="37">
        <v>24903</v>
      </c>
      <c r="CW202" s="37">
        <v>208.88</v>
      </c>
      <c r="CX202" s="37">
        <v>0</v>
      </c>
      <c r="CY202" s="37">
        <v>0</v>
      </c>
      <c r="CZ202" s="37">
        <v>197916094</v>
      </c>
      <c r="DA202" s="37">
        <v>12541</v>
      </c>
      <c r="DB202" s="37">
        <v>869023</v>
      </c>
      <c r="DC202" s="37">
        <v>0</v>
      </c>
      <c r="DD202" s="37">
        <v>0</v>
      </c>
      <c r="DE202" s="37">
        <v>0</v>
      </c>
      <c r="DF202" s="37">
        <v>881564</v>
      </c>
      <c r="DG202" s="37">
        <v>198797658</v>
      </c>
      <c r="DH202" s="37">
        <v>0</v>
      </c>
      <c r="DI202" s="37">
        <v>0</v>
      </c>
      <c r="DJ202" s="37">
        <v>0</v>
      </c>
      <c r="DK202" s="37">
        <v>198797658</v>
      </c>
      <c r="DL202" s="37">
        <v>50357300</v>
      </c>
      <c r="DM202" s="37">
        <v>0</v>
      </c>
      <c r="DN202" s="37">
        <v>148440358</v>
      </c>
      <c r="DO202" s="37">
        <v>148380783</v>
      </c>
      <c r="DP202" s="37">
        <v>10265341</v>
      </c>
      <c r="DQ202" s="37">
        <v>158646124</v>
      </c>
      <c r="DR202" s="45">
        <v>11078995480</v>
      </c>
      <c r="DS202" s="37">
        <v>59575</v>
      </c>
      <c r="DT202" s="37">
        <v>0</v>
      </c>
      <c r="DU202" s="61">
        <v>198738083</v>
      </c>
      <c r="DV202" s="61">
        <v>24903</v>
      </c>
      <c r="DW202" s="61">
        <v>24955</v>
      </c>
      <c r="DX202" s="61">
        <v>212.43</v>
      </c>
      <c r="DY202" s="61">
        <v>0</v>
      </c>
      <c r="DZ202" s="61">
        <v>0</v>
      </c>
      <c r="EA202" s="61">
        <v>0</v>
      </c>
      <c r="EB202" s="61">
        <v>204454319</v>
      </c>
      <c r="EC202" s="61">
        <v>44681</v>
      </c>
      <c r="ED202" s="61">
        <v>719009</v>
      </c>
      <c r="EE202" s="61">
        <v>0</v>
      </c>
      <c r="EF202" s="61">
        <v>0</v>
      </c>
      <c r="EG202" s="61">
        <v>0</v>
      </c>
      <c r="EH202" s="61">
        <v>763690</v>
      </c>
      <c r="EI202" s="61">
        <v>205218009</v>
      </c>
      <c r="EJ202" s="61">
        <v>0</v>
      </c>
      <c r="EK202" s="61">
        <v>0</v>
      </c>
      <c r="EL202" s="61">
        <v>0</v>
      </c>
      <c r="EM202" s="61">
        <v>205218009</v>
      </c>
      <c r="EN202" s="61">
        <v>53415533</v>
      </c>
      <c r="EO202" s="61">
        <v>0</v>
      </c>
      <c r="EP202" s="61">
        <v>151802476</v>
      </c>
      <c r="EQ202" s="61">
        <v>2672218</v>
      </c>
      <c r="ER202" s="61">
        <v>149130258</v>
      </c>
      <c r="ES202" s="61">
        <v>149113872</v>
      </c>
      <c r="ET202" s="61">
        <v>9527503</v>
      </c>
      <c r="EU202" s="61">
        <v>158641375</v>
      </c>
      <c r="EV202" s="61">
        <v>11573498856</v>
      </c>
      <c r="EW202" s="61">
        <v>194948500</v>
      </c>
      <c r="EX202" s="61">
        <v>16386</v>
      </c>
      <c r="EY202" s="61">
        <v>0</v>
      </c>
    </row>
    <row r="203" spans="1:155" s="37" customFormat="1" x14ac:dyDescent="0.2">
      <c r="A203" s="105">
        <v>3276</v>
      </c>
      <c r="B203" s="49" t="s">
        <v>233</v>
      </c>
      <c r="C203" s="37">
        <v>4436347</v>
      </c>
      <c r="D203" s="37">
        <v>888</v>
      </c>
      <c r="E203" s="37">
        <v>894</v>
      </c>
      <c r="F203" s="37">
        <v>190</v>
      </c>
      <c r="G203" s="37">
        <v>4636284</v>
      </c>
      <c r="H203" s="37">
        <v>2430963</v>
      </c>
      <c r="I203" s="37">
        <v>0</v>
      </c>
      <c r="J203" s="37">
        <v>2205321</v>
      </c>
      <c r="K203" s="37">
        <v>142223</v>
      </c>
      <c r="L203" s="37">
        <f t="shared" si="3"/>
        <v>2347544</v>
      </c>
      <c r="M203" s="47">
        <v>131712615</v>
      </c>
      <c r="N203" s="41">
        <v>0</v>
      </c>
      <c r="O203" s="41">
        <v>0</v>
      </c>
      <c r="P203" s="37">
        <v>4636284</v>
      </c>
      <c r="Q203" s="37">
        <v>894</v>
      </c>
      <c r="R203" s="37">
        <v>911</v>
      </c>
      <c r="S203" s="37">
        <v>194.37</v>
      </c>
      <c r="T203" s="37">
        <v>0</v>
      </c>
      <c r="U203" s="37">
        <v>4901517</v>
      </c>
      <c r="V203" s="37">
        <v>2793970</v>
      </c>
      <c r="W203" s="37">
        <v>2107547</v>
      </c>
      <c r="X203" s="37">
        <v>2101523</v>
      </c>
      <c r="Y203" s="37">
        <v>520910</v>
      </c>
      <c r="Z203" s="37">
        <v>2622433</v>
      </c>
      <c r="AA203" s="46">
        <v>139342896</v>
      </c>
      <c r="AB203" s="37">
        <v>6024</v>
      </c>
      <c r="AC203" s="37">
        <v>0</v>
      </c>
      <c r="AD203" s="37">
        <v>4895493</v>
      </c>
      <c r="AE203" s="37">
        <v>911</v>
      </c>
      <c r="AF203" s="37">
        <v>923</v>
      </c>
      <c r="AG203" s="37">
        <v>200</v>
      </c>
      <c r="AH203" s="37">
        <v>0</v>
      </c>
      <c r="AI203" s="37">
        <v>4518</v>
      </c>
      <c r="AJ203" s="37">
        <v>0</v>
      </c>
      <c r="AK203" s="37">
        <v>0</v>
      </c>
      <c r="AL203" s="37">
        <v>0</v>
      </c>
      <c r="AM203" s="37">
        <v>0</v>
      </c>
      <c r="AN203" s="37">
        <v>0</v>
      </c>
      <c r="AO203" s="37">
        <v>5149098</v>
      </c>
      <c r="AP203" s="37">
        <v>3071297</v>
      </c>
      <c r="AQ203" s="37">
        <v>0</v>
      </c>
      <c r="AR203" s="37">
        <v>2077801</v>
      </c>
      <c r="AS203" s="37">
        <v>2063927</v>
      </c>
      <c r="AT203" s="37">
        <v>668131.25</v>
      </c>
      <c r="AU203" s="37">
        <v>2732058.25</v>
      </c>
      <c r="AV203" s="45">
        <v>144408138</v>
      </c>
      <c r="AW203" s="37">
        <v>13874</v>
      </c>
      <c r="AX203" s="37">
        <v>0</v>
      </c>
      <c r="AY203" s="37">
        <v>5135224</v>
      </c>
      <c r="AZ203" s="37">
        <v>923</v>
      </c>
      <c r="BA203" s="37">
        <v>946</v>
      </c>
      <c r="BB203" s="37">
        <v>206</v>
      </c>
      <c r="BC203" s="37">
        <v>0</v>
      </c>
      <c r="BD203" s="37">
        <v>0</v>
      </c>
      <c r="BE203" s="37">
        <v>5458061</v>
      </c>
      <c r="BF203" s="37">
        <v>10406</v>
      </c>
      <c r="BG203" s="37">
        <v>66977</v>
      </c>
      <c r="BH203" s="37">
        <v>0</v>
      </c>
      <c r="BI203" s="37">
        <v>0</v>
      </c>
      <c r="BJ203" s="37">
        <v>0</v>
      </c>
      <c r="BK203" s="37">
        <v>0</v>
      </c>
      <c r="BL203" s="37">
        <v>66977</v>
      </c>
      <c r="BM203" s="37">
        <v>5535444</v>
      </c>
      <c r="BN203" s="37">
        <v>4486839</v>
      </c>
      <c r="BO203" s="37">
        <v>1048605</v>
      </c>
      <c r="BP203" s="37">
        <v>1048605</v>
      </c>
      <c r="BQ203" s="37">
        <v>908369.3</v>
      </c>
      <c r="BR203" s="37">
        <v>1956974.3</v>
      </c>
      <c r="BS203" s="45">
        <v>157953471</v>
      </c>
      <c r="BT203" s="37">
        <v>0</v>
      </c>
      <c r="BU203" s="37">
        <v>0</v>
      </c>
      <c r="BV203" s="37">
        <v>5535444</v>
      </c>
      <c r="BW203" s="37">
        <v>946</v>
      </c>
      <c r="BX203" s="37">
        <v>960</v>
      </c>
      <c r="BY203" s="37">
        <v>206</v>
      </c>
      <c r="BZ203" s="37">
        <v>0</v>
      </c>
      <c r="CA203" s="37">
        <v>0</v>
      </c>
      <c r="CB203" s="37">
        <v>5815123</v>
      </c>
      <c r="CC203" s="37">
        <v>0</v>
      </c>
      <c r="CD203" s="37">
        <v>0</v>
      </c>
      <c r="CE203" s="37">
        <v>0</v>
      </c>
      <c r="CF203" s="37">
        <v>0</v>
      </c>
      <c r="CG203" s="37">
        <v>0</v>
      </c>
      <c r="CH203" s="37">
        <v>0</v>
      </c>
      <c r="CI203" s="37">
        <v>0</v>
      </c>
      <c r="CJ203" s="37">
        <v>5815123</v>
      </c>
      <c r="CK203" s="37">
        <v>4789604</v>
      </c>
      <c r="CL203" s="37">
        <v>0</v>
      </c>
      <c r="CM203" s="37">
        <v>1025519</v>
      </c>
      <c r="CN203" s="37">
        <v>1037634</v>
      </c>
      <c r="CO203" s="37">
        <v>802028.6</v>
      </c>
      <c r="CP203" s="37">
        <v>1839662.6</v>
      </c>
      <c r="CQ203" s="45">
        <v>165267170</v>
      </c>
      <c r="CR203" s="37">
        <v>0</v>
      </c>
      <c r="CS203" s="37">
        <v>12115</v>
      </c>
      <c r="CT203" s="37">
        <v>5815123</v>
      </c>
      <c r="CU203" s="37">
        <v>960</v>
      </c>
      <c r="CV203" s="37">
        <v>962</v>
      </c>
      <c r="CW203" s="37">
        <v>208.88</v>
      </c>
      <c r="CX203" s="37">
        <v>0</v>
      </c>
      <c r="CY203" s="37">
        <v>0</v>
      </c>
      <c r="CZ203" s="37">
        <v>6028181</v>
      </c>
      <c r="DA203" s="37">
        <v>0</v>
      </c>
      <c r="DB203" s="37">
        <v>0</v>
      </c>
      <c r="DC203" s="37">
        <v>0</v>
      </c>
      <c r="DD203" s="37">
        <v>0</v>
      </c>
      <c r="DE203" s="37">
        <v>0</v>
      </c>
      <c r="DF203" s="37">
        <v>0</v>
      </c>
      <c r="DG203" s="37">
        <v>6028181</v>
      </c>
      <c r="DH203" s="37">
        <v>0</v>
      </c>
      <c r="DI203" s="37">
        <v>0</v>
      </c>
      <c r="DJ203" s="37">
        <v>0</v>
      </c>
      <c r="DK203" s="37">
        <v>6028181</v>
      </c>
      <c r="DL203" s="37">
        <v>5077863</v>
      </c>
      <c r="DM203" s="37">
        <v>0</v>
      </c>
      <c r="DN203" s="37">
        <v>950318</v>
      </c>
      <c r="DO203" s="37">
        <v>956584</v>
      </c>
      <c r="DP203" s="37">
        <v>867160</v>
      </c>
      <c r="DQ203" s="37">
        <v>1823744</v>
      </c>
      <c r="DR203" s="45">
        <v>174964155</v>
      </c>
      <c r="DS203" s="37">
        <v>0</v>
      </c>
      <c r="DT203" s="37">
        <v>6266</v>
      </c>
      <c r="DU203" s="61">
        <v>6028181</v>
      </c>
      <c r="DV203" s="61">
        <v>962</v>
      </c>
      <c r="DW203" s="61">
        <v>953</v>
      </c>
      <c r="DX203" s="61">
        <v>212.43</v>
      </c>
      <c r="DY203" s="61">
        <v>0</v>
      </c>
      <c r="DZ203" s="61">
        <v>0</v>
      </c>
      <c r="EA203" s="61">
        <v>0</v>
      </c>
      <c r="EB203" s="61">
        <v>6174230</v>
      </c>
      <c r="EC203" s="61">
        <v>0</v>
      </c>
      <c r="ED203" s="61">
        <v>0</v>
      </c>
      <c r="EE203" s="61">
        <v>0</v>
      </c>
      <c r="EF203" s="61">
        <v>0</v>
      </c>
      <c r="EG203" s="61">
        <v>0</v>
      </c>
      <c r="EH203" s="61">
        <v>0</v>
      </c>
      <c r="EI203" s="61">
        <v>6174230</v>
      </c>
      <c r="EJ203" s="61">
        <v>0</v>
      </c>
      <c r="EK203" s="61">
        <v>45351</v>
      </c>
      <c r="EL203" s="61">
        <v>45351</v>
      </c>
      <c r="EM203" s="61">
        <v>6219581</v>
      </c>
      <c r="EN203" s="61">
        <v>5083308</v>
      </c>
      <c r="EO203" s="61">
        <v>0</v>
      </c>
      <c r="EP203" s="61">
        <v>1136273</v>
      </c>
      <c r="EQ203" s="61">
        <v>687</v>
      </c>
      <c r="ER203" s="61">
        <v>1135586</v>
      </c>
      <c r="ES203" s="61">
        <v>1135586</v>
      </c>
      <c r="ET203" s="61">
        <v>885142</v>
      </c>
      <c r="EU203" s="61">
        <v>2020728</v>
      </c>
      <c r="EV203" s="61">
        <v>187194766</v>
      </c>
      <c r="EW203" s="61">
        <v>63600</v>
      </c>
      <c r="EX203" s="61">
        <v>0</v>
      </c>
      <c r="EY203" s="61">
        <v>0</v>
      </c>
    </row>
    <row r="204" spans="1:155" s="37" customFormat="1" x14ac:dyDescent="0.2">
      <c r="A204" s="105">
        <v>3290</v>
      </c>
      <c r="B204" s="49" t="s">
        <v>234</v>
      </c>
      <c r="C204" s="37">
        <v>22328650.670000002</v>
      </c>
      <c r="D204" s="37">
        <v>4810</v>
      </c>
      <c r="E204" s="37">
        <v>4912</v>
      </c>
      <c r="F204" s="37">
        <v>190</v>
      </c>
      <c r="G204" s="37">
        <v>23735422.559999999</v>
      </c>
      <c r="H204" s="37">
        <v>7962526</v>
      </c>
      <c r="I204" s="37">
        <v>0</v>
      </c>
      <c r="J204" s="37">
        <v>15189686</v>
      </c>
      <c r="K204" s="37">
        <v>892210</v>
      </c>
      <c r="L204" s="37">
        <f t="shared" si="3"/>
        <v>16081896</v>
      </c>
      <c r="M204" s="47">
        <v>1071055318</v>
      </c>
      <c r="N204" s="41">
        <v>583210.55999999866</v>
      </c>
      <c r="O204" s="41">
        <v>0</v>
      </c>
      <c r="P204" s="37">
        <v>23152212</v>
      </c>
      <c r="Q204" s="37">
        <v>4912</v>
      </c>
      <c r="R204" s="37">
        <v>5026</v>
      </c>
      <c r="S204" s="37">
        <v>194.37</v>
      </c>
      <c r="T204" s="37">
        <v>1869046</v>
      </c>
      <c r="U204" s="37">
        <v>26535498</v>
      </c>
      <c r="V204" s="37">
        <v>9622217</v>
      </c>
      <c r="W204" s="37">
        <v>16913281</v>
      </c>
      <c r="X204" s="37">
        <v>16913281</v>
      </c>
      <c r="Y204" s="37">
        <v>870222</v>
      </c>
      <c r="Z204" s="37">
        <v>17783503</v>
      </c>
      <c r="AA204" s="46">
        <v>1176555174</v>
      </c>
      <c r="AB204" s="37">
        <v>0</v>
      </c>
      <c r="AC204" s="37">
        <v>0</v>
      </c>
      <c r="AD204" s="37">
        <v>26535498</v>
      </c>
      <c r="AE204" s="37">
        <v>5026</v>
      </c>
      <c r="AF204" s="37">
        <v>5145</v>
      </c>
      <c r="AG204" s="37">
        <v>200</v>
      </c>
      <c r="AH204" s="37">
        <v>0</v>
      </c>
      <c r="AI204" s="37">
        <v>0</v>
      </c>
      <c r="AJ204" s="37">
        <v>275463</v>
      </c>
      <c r="AK204" s="37">
        <v>0</v>
      </c>
      <c r="AL204" s="37">
        <v>0</v>
      </c>
      <c r="AM204" s="37">
        <v>0</v>
      </c>
      <c r="AN204" s="37">
        <v>275463</v>
      </c>
      <c r="AO204" s="37">
        <v>28468262</v>
      </c>
      <c r="AP204" s="37">
        <v>12307603</v>
      </c>
      <c r="AQ204" s="37">
        <v>0</v>
      </c>
      <c r="AR204" s="37">
        <v>16160659</v>
      </c>
      <c r="AS204" s="37">
        <v>16166139</v>
      </c>
      <c r="AT204" s="37">
        <v>870288</v>
      </c>
      <c r="AU204" s="37">
        <v>17036427</v>
      </c>
      <c r="AV204" s="45">
        <v>1269155349</v>
      </c>
      <c r="AW204" s="37">
        <v>0</v>
      </c>
      <c r="AX204" s="37">
        <v>5480</v>
      </c>
      <c r="AY204" s="37">
        <v>28468262</v>
      </c>
      <c r="AZ204" s="37">
        <v>5145</v>
      </c>
      <c r="BA204" s="37">
        <v>5273</v>
      </c>
      <c r="BB204" s="37">
        <v>206</v>
      </c>
      <c r="BC204" s="37">
        <v>0</v>
      </c>
      <c r="BD204" s="37">
        <v>0</v>
      </c>
      <c r="BE204" s="37">
        <v>30262749</v>
      </c>
      <c r="BF204" s="37">
        <v>0</v>
      </c>
      <c r="BG204" s="37">
        <v>0</v>
      </c>
      <c r="BH204" s="37">
        <v>0</v>
      </c>
      <c r="BI204" s="37">
        <v>0</v>
      </c>
      <c r="BJ204" s="37">
        <v>0</v>
      </c>
      <c r="BK204" s="37">
        <v>0</v>
      </c>
      <c r="BL204" s="37">
        <v>0</v>
      </c>
      <c r="BM204" s="37">
        <v>30262749</v>
      </c>
      <c r="BN204" s="37">
        <v>18463232</v>
      </c>
      <c r="BO204" s="37">
        <v>11799517</v>
      </c>
      <c r="BP204" s="37">
        <v>11799517</v>
      </c>
      <c r="BQ204" s="37">
        <v>883436</v>
      </c>
      <c r="BR204" s="37">
        <v>12682953</v>
      </c>
      <c r="BS204" s="45">
        <v>1314183847</v>
      </c>
      <c r="BT204" s="37">
        <v>0</v>
      </c>
      <c r="BU204" s="37">
        <v>0</v>
      </c>
      <c r="BV204" s="37">
        <v>30262749</v>
      </c>
      <c r="BW204" s="37">
        <v>5273</v>
      </c>
      <c r="BX204" s="37">
        <v>5377</v>
      </c>
      <c r="BY204" s="37">
        <v>206</v>
      </c>
      <c r="BZ204" s="37">
        <v>0</v>
      </c>
      <c r="CA204" s="37">
        <v>0</v>
      </c>
      <c r="CB204" s="37">
        <v>31967287</v>
      </c>
      <c r="CC204" s="37">
        <v>0</v>
      </c>
      <c r="CD204" s="37">
        <v>-20842</v>
      </c>
      <c r="CE204" s="37">
        <v>0</v>
      </c>
      <c r="CF204" s="37">
        <v>0</v>
      </c>
      <c r="CG204" s="37">
        <v>0</v>
      </c>
      <c r="CH204" s="37">
        <v>0</v>
      </c>
      <c r="CI204" s="37">
        <v>-20842</v>
      </c>
      <c r="CJ204" s="37">
        <v>31946445</v>
      </c>
      <c r="CK204" s="37">
        <v>20182282</v>
      </c>
      <c r="CL204" s="37">
        <v>0</v>
      </c>
      <c r="CM204" s="37">
        <v>11764163</v>
      </c>
      <c r="CN204" s="37">
        <v>11779378</v>
      </c>
      <c r="CO204" s="37">
        <v>2593945</v>
      </c>
      <c r="CP204" s="37">
        <v>14373323</v>
      </c>
      <c r="CQ204" s="45">
        <v>1428566313</v>
      </c>
      <c r="CR204" s="37">
        <v>0</v>
      </c>
      <c r="CS204" s="37">
        <v>15215</v>
      </c>
      <c r="CT204" s="37">
        <v>31946445</v>
      </c>
      <c r="CU204" s="37">
        <v>5377</v>
      </c>
      <c r="CV204" s="37">
        <v>5463</v>
      </c>
      <c r="CW204" s="37">
        <v>208.88</v>
      </c>
      <c r="CX204" s="37">
        <v>0</v>
      </c>
      <c r="CY204" s="37">
        <v>0</v>
      </c>
      <c r="CZ204" s="37">
        <v>33598488</v>
      </c>
      <c r="DA204" s="37">
        <v>0</v>
      </c>
      <c r="DB204" s="37">
        <v>-1008</v>
      </c>
      <c r="DC204" s="37">
        <v>0</v>
      </c>
      <c r="DD204" s="37">
        <v>0</v>
      </c>
      <c r="DE204" s="37">
        <v>0</v>
      </c>
      <c r="DF204" s="37">
        <v>-1008</v>
      </c>
      <c r="DG204" s="37">
        <v>33597480</v>
      </c>
      <c r="DH204" s="37">
        <v>0</v>
      </c>
      <c r="DI204" s="37">
        <v>0</v>
      </c>
      <c r="DJ204" s="37">
        <v>0</v>
      </c>
      <c r="DK204" s="37">
        <v>33597480</v>
      </c>
      <c r="DL204" s="37">
        <v>22240456</v>
      </c>
      <c r="DM204" s="37">
        <v>0</v>
      </c>
      <c r="DN204" s="37">
        <v>11357024</v>
      </c>
      <c r="DO204" s="37">
        <v>11349012</v>
      </c>
      <c r="DP204" s="37">
        <v>2708525</v>
      </c>
      <c r="DQ204" s="37">
        <v>14057537</v>
      </c>
      <c r="DR204" s="45">
        <v>1522963952</v>
      </c>
      <c r="DS204" s="37">
        <v>8012</v>
      </c>
      <c r="DT204" s="37">
        <v>0</v>
      </c>
      <c r="DU204" s="61">
        <v>33589468</v>
      </c>
      <c r="DV204" s="61">
        <v>5463</v>
      </c>
      <c r="DW204" s="61">
        <v>5498</v>
      </c>
      <c r="DX204" s="61">
        <v>212.43</v>
      </c>
      <c r="DY204" s="61">
        <v>0</v>
      </c>
      <c r="DZ204" s="61">
        <v>0</v>
      </c>
      <c r="EA204" s="61">
        <v>0</v>
      </c>
      <c r="EB204" s="61">
        <v>34972613</v>
      </c>
      <c r="EC204" s="61">
        <v>6009</v>
      </c>
      <c r="ED204" s="61">
        <v>-2710</v>
      </c>
      <c r="EE204" s="61">
        <v>0</v>
      </c>
      <c r="EF204" s="61">
        <v>0</v>
      </c>
      <c r="EG204" s="61">
        <v>0</v>
      </c>
      <c r="EH204" s="61">
        <v>3299</v>
      </c>
      <c r="EI204" s="61">
        <v>34975912</v>
      </c>
      <c r="EJ204" s="61">
        <v>0</v>
      </c>
      <c r="EK204" s="61">
        <v>0</v>
      </c>
      <c r="EL204" s="61">
        <v>0</v>
      </c>
      <c r="EM204" s="61">
        <v>34975912</v>
      </c>
      <c r="EN204" s="61">
        <v>23698385</v>
      </c>
      <c r="EO204" s="61">
        <v>0</v>
      </c>
      <c r="EP204" s="61">
        <v>11277527</v>
      </c>
      <c r="EQ204" s="61">
        <v>104843</v>
      </c>
      <c r="ER204" s="61">
        <v>11172684</v>
      </c>
      <c r="ES204" s="61">
        <v>11173031</v>
      </c>
      <c r="ET204" s="61">
        <v>2816309</v>
      </c>
      <c r="EU204" s="61">
        <v>13989340</v>
      </c>
      <c r="EV204" s="61">
        <v>1625050585</v>
      </c>
      <c r="EW204" s="61">
        <v>12178900</v>
      </c>
      <c r="EX204" s="61">
        <v>0</v>
      </c>
      <c r="EY204" s="61">
        <v>347</v>
      </c>
    </row>
    <row r="205" spans="1:155" s="37" customFormat="1" x14ac:dyDescent="0.2">
      <c r="A205" s="105">
        <v>3297</v>
      </c>
      <c r="B205" s="49" t="s">
        <v>235</v>
      </c>
      <c r="C205" s="37">
        <v>6851580</v>
      </c>
      <c r="D205" s="37">
        <v>1288</v>
      </c>
      <c r="E205" s="37">
        <v>1295</v>
      </c>
      <c r="F205" s="37">
        <v>190</v>
      </c>
      <c r="G205" s="37">
        <v>7135450</v>
      </c>
      <c r="H205" s="37">
        <v>4089821</v>
      </c>
      <c r="I205" s="37">
        <v>0</v>
      </c>
      <c r="J205" s="37">
        <v>3045629</v>
      </c>
      <c r="K205" s="37">
        <v>141048</v>
      </c>
      <c r="L205" s="37">
        <f t="shared" si="3"/>
        <v>3186677</v>
      </c>
      <c r="M205" s="47">
        <v>173234428</v>
      </c>
      <c r="N205" s="41">
        <v>0</v>
      </c>
      <c r="O205" s="41">
        <v>0</v>
      </c>
      <c r="P205" s="37">
        <v>7135450</v>
      </c>
      <c r="Q205" s="37">
        <v>1295</v>
      </c>
      <c r="R205" s="37">
        <v>1287</v>
      </c>
      <c r="S205" s="37">
        <v>194.37</v>
      </c>
      <c r="T205" s="37">
        <v>37277</v>
      </c>
      <c r="U205" s="37">
        <v>7378801</v>
      </c>
      <c r="V205" s="37">
        <v>4573612</v>
      </c>
      <c r="W205" s="37">
        <v>2805189</v>
      </c>
      <c r="X205" s="37">
        <v>2805189</v>
      </c>
      <c r="Y205" s="37">
        <v>139588</v>
      </c>
      <c r="Z205" s="37">
        <v>2944777</v>
      </c>
      <c r="AA205" s="46">
        <v>186618207</v>
      </c>
      <c r="AB205" s="37">
        <v>0</v>
      </c>
      <c r="AC205" s="37">
        <v>0</v>
      </c>
      <c r="AD205" s="37">
        <v>7378801</v>
      </c>
      <c r="AE205" s="37">
        <v>1287</v>
      </c>
      <c r="AF205" s="37">
        <v>1286</v>
      </c>
      <c r="AG205" s="37">
        <v>200</v>
      </c>
      <c r="AH205" s="37">
        <v>0</v>
      </c>
      <c r="AI205" s="37">
        <v>0</v>
      </c>
      <c r="AJ205" s="37">
        <v>0</v>
      </c>
      <c r="AK205" s="37">
        <v>0</v>
      </c>
      <c r="AL205" s="37">
        <v>0</v>
      </c>
      <c r="AM205" s="37">
        <v>0</v>
      </c>
      <c r="AN205" s="37">
        <v>0</v>
      </c>
      <c r="AO205" s="37">
        <v>7630262</v>
      </c>
      <c r="AP205" s="37">
        <v>4841094</v>
      </c>
      <c r="AQ205" s="37">
        <v>0</v>
      </c>
      <c r="AR205" s="37">
        <v>2789168</v>
      </c>
      <c r="AS205" s="37">
        <v>2795102</v>
      </c>
      <c r="AT205" s="37">
        <v>137738</v>
      </c>
      <c r="AU205" s="37">
        <v>2932840</v>
      </c>
      <c r="AV205" s="45">
        <v>204690718</v>
      </c>
      <c r="AW205" s="37">
        <v>0</v>
      </c>
      <c r="AX205" s="37">
        <v>5934</v>
      </c>
      <c r="AY205" s="37">
        <v>7630262</v>
      </c>
      <c r="AZ205" s="37">
        <v>1286</v>
      </c>
      <c r="BA205" s="37">
        <v>1290</v>
      </c>
      <c r="BB205" s="37">
        <v>206</v>
      </c>
      <c r="BC205" s="37">
        <v>0</v>
      </c>
      <c r="BD205" s="37">
        <v>0</v>
      </c>
      <c r="BE205" s="37">
        <v>7919736</v>
      </c>
      <c r="BF205" s="37">
        <v>0</v>
      </c>
      <c r="BG205" s="37">
        <v>0</v>
      </c>
      <c r="BH205" s="37">
        <v>0</v>
      </c>
      <c r="BI205" s="37">
        <v>0</v>
      </c>
      <c r="BJ205" s="37">
        <v>0</v>
      </c>
      <c r="BK205" s="37">
        <v>0</v>
      </c>
      <c r="BL205" s="37">
        <v>0</v>
      </c>
      <c r="BM205" s="37">
        <v>7919736</v>
      </c>
      <c r="BN205" s="37">
        <v>5841138</v>
      </c>
      <c r="BO205" s="37">
        <v>2078598</v>
      </c>
      <c r="BP205" s="37">
        <v>1977171</v>
      </c>
      <c r="BQ205" s="37">
        <v>545035</v>
      </c>
      <c r="BR205" s="37">
        <v>2522206</v>
      </c>
      <c r="BS205" s="45">
        <v>238241868</v>
      </c>
      <c r="BT205" s="37">
        <v>101427</v>
      </c>
      <c r="BU205" s="37">
        <v>0</v>
      </c>
      <c r="BV205" s="37">
        <v>7818309</v>
      </c>
      <c r="BW205" s="37">
        <v>1290</v>
      </c>
      <c r="BX205" s="37">
        <v>1295</v>
      </c>
      <c r="BY205" s="37">
        <v>206</v>
      </c>
      <c r="BZ205" s="37">
        <v>0</v>
      </c>
      <c r="CA205" s="37">
        <v>0</v>
      </c>
      <c r="CB205" s="37">
        <v>8115377</v>
      </c>
      <c r="CC205" s="37">
        <v>76070</v>
      </c>
      <c r="CD205" s="37">
        <v>0</v>
      </c>
      <c r="CE205" s="37">
        <v>0</v>
      </c>
      <c r="CF205" s="37">
        <v>0</v>
      </c>
      <c r="CG205" s="37">
        <v>0</v>
      </c>
      <c r="CH205" s="37">
        <v>0</v>
      </c>
      <c r="CI205" s="37">
        <v>0</v>
      </c>
      <c r="CJ205" s="37">
        <v>8191447</v>
      </c>
      <c r="CK205" s="37">
        <v>6071907</v>
      </c>
      <c r="CL205" s="37">
        <v>0</v>
      </c>
      <c r="CM205" s="37">
        <v>2119540</v>
      </c>
      <c r="CN205" s="37">
        <v>2119540</v>
      </c>
      <c r="CO205" s="37">
        <v>510445</v>
      </c>
      <c r="CP205" s="37">
        <v>2629985</v>
      </c>
      <c r="CQ205" s="45">
        <v>257202044</v>
      </c>
      <c r="CR205" s="37">
        <v>0</v>
      </c>
      <c r="CS205" s="37">
        <v>0</v>
      </c>
      <c r="CT205" s="37">
        <v>8191447</v>
      </c>
      <c r="CU205" s="37">
        <v>1295</v>
      </c>
      <c r="CV205" s="37">
        <v>1317</v>
      </c>
      <c r="CW205" s="37">
        <v>208.88</v>
      </c>
      <c r="CX205" s="37">
        <v>0</v>
      </c>
      <c r="CY205" s="37">
        <v>0</v>
      </c>
      <c r="CZ205" s="37">
        <v>8605699</v>
      </c>
      <c r="DA205" s="37">
        <v>0</v>
      </c>
      <c r="DB205" s="37">
        <v>0</v>
      </c>
      <c r="DC205" s="37">
        <v>0</v>
      </c>
      <c r="DD205" s="37">
        <v>0</v>
      </c>
      <c r="DE205" s="37">
        <v>0</v>
      </c>
      <c r="DF205" s="37">
        <v>0</v>
      </c>
      <c r="DG205" s="37">
        <v>8605699</v>
      </c>
      <c r="DH205" s="37">
        <v>0</v>
      </c>
      <c r="DI205" s="37">
        <v>0</v>
      </c>
      <c r="DJ205" s="37">
        <v>0</v>
      </c>
      <c r="DK205" s="37">
        <v>8605699</v>
      </c>
      <c r="DL205" s="37">
        <v>6224035</v>
      </c>
      <c r="DM205" s="37">
        <v>0</v>
      </c>
      <c r="DN205" s="37">
        <v>2381664</v>
      </c>
      <c r="DO205" s="37">
        <v>2381664</v>
      </c>
      <c r="DP205" s="37">
        <v>499420</v>
      </c>
      <c r="DQ205" s="37">
        <v>2881084</v>
      </c>
      <c r="DR205" s="45">
        <v>290932096</v>
      </c>
      <c r="DS205" s="37">
        <v>0</v>
      </c>
      <c r="DT205" s="37">
        <v>0</v>
      </c>
      <c r="DU205" s="61">
        <v>8605699</v>
      </c>
      <c r="DV205" s="61">
        <v>1317</v>
      </c>
      <c r="DW205" s="61">
        <v>1341</v>
      </c>
      <c r="DX205" s="61">
        <v>212.43</v>
      </c>
      <c r="DY205" s="61">
        <v>0</v>
      </c>
      <c r="DZ205" s="61">
        <v>0</v>
      </c>
      <c r="EA205" s="61">
        <v>0</v>
      </c>
      <c r="EB205" s="61">
        <v>9047392</v>
      </c>
      <c r="EC205" s="61">
        <v>0</v>
      </c>
      <c r="ED205" s="61">
        <v>0</v>
      </c>
      <c r="EE205" s="61">
        <v>0</v>
      </c>
      <c r="EF205" s="61">
        <v>0</v>
      </c>
      <c r="EG205" s="61">
        <v>0</v>
      </c>
      <c r="EH205" s="61">
        <v>0</v>
      </c>
      <c r="EI205" s="61">
        <v>9047392</v>
      </c>
      <c r="EJ205" s="61">
        <v>0</v>
      </c>
      <c r="EK205" s="61">
        <v>0</v>
      </c>
      <c r="EL205" s="61">
        <v>0</v>
      </c>
      <c r="EM205" s="61">
        <v>9047392</v>
      </c>
      <c r="EN205" s="61">
        <v>6590348</v>
      </c>
      <c r="EO205" s="61">
        <v>0</v>
      </c>
      <c r="EP205" s="61">
        <v>2457044</v>
      </c>
      <c r="EQ205" s="61">
        <v>2171</v>
      </c>
      <c r="ER205" s="61">
        <v>2454873</v>
      </c>
      <c r="ES205" s="61">
        <v>2448126</v>
      </c>
      <c r="ET205" s="61">
        <v>548779</v>
      </c>
      <c r="EU205" s="61">
        <v>2996905</v>
      </c>
      <c r="EV205" s="61">
        <v>332279240</v>
      </c>
      <c r="EW205" s="61">
        <v>240700</v>
      </c>
      <c r="EX205" s="61">
        <v>6747</v>
      </c>
      <c r="EY205" s="61">
        <v>0</v>
      </c>
    </row>
    <row r="206" spans="1:155" s="37" customFormat="1" x14ac:dyDescent="0.2">
      <c r="A206" s="105">
        <v>1897</v>
      </c>
      <c r="B206" s="49" t="s">
        <v>236</v>
      </c>
      <c r="C206" s="37">
        <v>5424439</v>
      </c>
      <c r="D206" s="37">
        <v>501</v>
      </c>
      <c r="E206" s="37">
        <v>510</v>
      </c>
      <c r="F206" s="37">
        <v>346.47</v>
      </c>
      <c r="G206" s="37">
        <v>5698581.9000000004</v>
      </c>
      <c r="H206" s="37">
        <v>938100</v>
      </c>
      <c r="I206" s="37">
        <v>0</v>
      </c>
      <c r="J206" s="37">
        <v>4768780</v>
      </c>
      <c r="K206" s="37">
        <v>332408</v>
      </c>
      <c r="L206" s="37">
        <f t="shared" si="3"/>
        <v>5101188</v>
      </c>
      <c r="M206" s="47">
        <v>563262946</v>
      </c>
      <c r="N206" s="41">
        <v>0</v>
      </c>
      <c r="O206" s="41">
        <v>8298.0999999996275</v>
      </c>
      <c r="P206" s="37">
        <v>5698582</v>
      </c>
      <c r="Q206" s="37">
        <v>510</v>
      </c>
      <c r="R206" s="37">
        <v>525</v>
      </c>
      <c r="S206" s="37">
        <v>256.99</v>
      </c>
      <c r="T206" s="37">
        <v>0</v>
      </c>
      <c r="U206" s="37">
        <v>6001107</v>
      </c>
      <c r="V206" s="37">
        <v>908683</v>
      </c>
      <c r="W206" s="37">
        <v>5092424</v>
      </c>
      <c r="X206" s="37">
        <v>5107667</v>
      </c>
      <c r="Y206" s="37">
        <v>354029</v>
      </c>
      <c r="Z206" s="37">
        <v>5461696</v>
      </c>
      <c r="AA206" s="46">
        <v>570521502</v>
      </c>
      <c r="AB206" s="37">
        <v>0</v>
      </c>
      <c r="AC206" s="37">
        <v>15243</v>
      </c>
      <c r="AD206" s="37">
        <v>6001107</v>
      </c>
      <c r="AE206" s="37">
        <v>525</v>
      </c>
      <c r="AF206" s="37">
        <v>534</v>
      </c>
      <c r="AG206" s="37">
        <v>200</v>
      </c>
      <c r="AH206" s="37">
        <v>0</v>
      </c>
      <c r="AI206" s="37">
        <v>0</v>
      </c>
      <c r="AJ206" s="37">
        <v>0</v>
      </c>
      <c r="AK206" s="37">
        <v>0</v>
      </c>
      <c r="AL206" s="37">
        <v>0</v>
      </c>
      <c r="AM206" s="37">
        <v>0</v>
      </c>
      <c r="AN206" s="37">
        <v>0</v>
      </c>
      <c r="AO206" s="37">
        <v>6210783</v>
      </c>
      <c r="AP206" s="37">
        <v>923375</v>
      </c>
      <c r="AQ206" s="37">
        <v>0</v>
      </c>
      <c r="AR206" s="37">
        <v>5287408</v>
      </c>
      <c r="AS206" s="37">
        <v>5287408</v>
      </c>
      <c r="AT206" s="37">
        <v>367219</v>
      </c>
      <c r="AU206" s="37">
        <v>5654627</v>
      </c>
      <c r="AV206" s="45">
        <v>580078336</v>
      </c>
      <c r="AW206" s="37">
        <v>0</v>
      </c>
      <c r="AX206" s="37">
        <v>0</v>
      </c>
      <c r="AY206" s="37">
        <v>6210783</v>
      </c>
      <c r="AZ206" s="37">
        <v>534</v>
      </c>
      <c r="BA206" s="37">
        <v>535</v>
      </c>
      <c r="BB206" s="37">
        <v>206</v>
      </c>
      <c r="BC206" s="37">
        <v>0</v>
      </c>
      <c r="BD206" s="37">
        <v>0</v>
      </c>
      <c r="BE206" s="37">
        <v>6332624</v>
      </c>
      <c r="BF206" s="37">
        <v>0</v>
      </c>
      <c r="BG206" s="37">
        <v>0</v>
      </c>
      <c r="BH206" s="37">
        <v>0</v>
      </c>
      <c r="BI206" s="37">
        <v>0</v>
      </c>
      <c r="BJ206" s="37">
        <v>0</v>
      </c>
      <c r="BK206" s="37">
        <v>0</v>
      </c>
      <c r="BL206" s="37">
        <v>0</v>
      </c>
      <c r="BM206" s="37">
        <v>6332624</v>
      </c>
      <c r="BN206" s="37">
        <v>1028947</v>
      </c>
      <c r="BO206" s="37">
        <v>5303677</v>
      </c>
      <c r="BP206" s="37">
        <v>5303401</v>
      </c>
      <c r="BQ206" s="37">
        <v>368594</v>
      </c>
      <c r="BR206" s="37">
        <v>5671995</v>
      </c>
      <c r="BS206" s="45">
        <v>611688807</v>
      </c>
      <c r="BT206" s="37">
        <v>276</v>
      </c>
      <c r="BU206" s="37">
        <v>0</v>
      </c>
      <c r="BV206" s="37">
        <v>6332348</v>
      </c>
      <c r="BW206" s="37">
        <v>535</v>
      </c>
      <c r="BX206" s="37">
        <v>543</v>
      </c>
      <c r="BY206" s="37">
        <v>206</v>
      </c>
      <c r="BZ206" s="37">
        <v>0</v>
      </c>
      <c r="CA206" s="37">
        <v>0</v>
      </c>
      <c r="CB206" s="37">
        <v>6538893</v>
      </c>
      <c r="CC206" s="37">
        <v>207</v>
      </c>
      <c r="CD206" s="37">
        <v>0</v>
      </c>
      <c r="CE206" s="37">
        <v>0</v>
      </c>
      <c r="CF206" s="37">
        <v>0</v>
      </c>
      <c r="CG206" s="37">
        <v>0</v>
      </c>
      <c r="CH206" s="37">
        <v>0</v>
      </c>
      <c r="CI206" s="37">
        <v>0</v>
      </c>
      <c r="CJ206" s="37">
        <v>6539100</v>
      </c>
      <c r="CK206" s="37">
        <v>1094651</v>
      </c>
      <c r="CL206" s="37">
        <v>0</v>
      </c>
      <c r="CM206" s="37">
        <v>5444449</v>
      </c>
      <c r="CN206" s="37">
        <v>5444449</v>
      </c>
      <c r="CO206" s="37">
        <v>364327</v>
      </c>
      <c r="CP206" s="37">
        <v>5808776</v>
      </c>
      <c r="CQ206" s="45">
        <v>618462218</v>
      </c>
      <c r="CR206" s="37">
        <v>0</v>
      </c>
      <c r="CS206" s="37">
        <v>0</v>
      </c>
      <c r="CT206" s="37">
        <v>6539100</v>
      </c>
      <c r="CU206" s="37">
        <v>543</v>
      </c>
      <c r="CV206" s="37">
        <v>554</v>
      </c>
      <c r="CW206" s="37">
        <v>208.88</v>
      </c>
      <c r="CX206" s="37">
        <v>0</v>
      </c>
      <c r="CY206" s="37">
        <v>0</v>
      </c>
      <c r="CZ206" s="37">
        <v>6787287</v>
      </c>
      <c r="DA206" s="37">
        <v>0</v>
      </c>
      <c r="DB206" s="37">
        <v>0</v>
      </c>
      <c r="DC206" s="37">
        <v>0</v>
      </c>
      <c r="DD206" s="37">
        <v>0</v>
      </c>
      <c r="DE206" s="37">
        <v>0</v>
      </c>
      <c r="DF206" s="37">
        <v>0</v>
      </c>
      <c r="DG206" s="37">
        <v>6787287</v>
      </c>
      <c r="DH206" s="37">
        <v>0</v>
      </c>
      <c r="DI206" s="37">
        <v>0</v>
      </c>
      <c r="DJ206" s="37">
        <v>0</v>
      </c>
      <c r="DK206" s="37">
        <v>6787287</v>
      </c>
      <c r="DL206" s="37">
        <v>1166841</v>
      </c>
      <c r="DM206" s="37">
        <v>0</v>
      </c>
      <c r="DN206" s="37">
        <v>5620446</v>
      </c>
      <c r="DO206" s="37">
        <v>5620446</v>
      </c>
      <c r="DP206" s="37">
        <v>363307</v>
      </c>
      <c r="DQ206" s="37">
        <v>5983753</v>
      </c>
      <c r="DR206" s="45">
        <v>623405317</v>
      </c>
      <c r="DS206" s="37">
        <v>0</v>
      </c>
      <c r="DT206" s="37">
        <v>0</v>
      </c>
      <c r="DU206" s="61">
        <v>6787287</v>
      </c>
      <c r="DV206" s="61">
        <v>554</v>
      </c>
      <c r="DW206" s="61">
        <v>560</v>
      </c>
      <c r="DX206" s="61">
        <v>212.43</v>
      </c>
      <c r="DY206" s="61">
        <v>0</v>
      </c>
      <c r="DZ206" s="61">
        <v>0</v>
      </c>
      <c r="EA206" s="61">
        <v>0</v>
      </c>
      <c r="EB206" s="61">
        <v>6979756</v>
      </c>
      <c r="EC206" s="61">
        <v>0</v>
      </c>
      <c r="ED206" s="61">
        <v>0</v>
      </c>
      <c r="EE206" s="61">
        <v>0</v>
      </c>
      <c r="EF206" s="61">
        <v>0</v>
      </c>
      <c r="EG206" s="61">
        <v>0</v>
      </c>
      <c r="EH206" s="61">
        <v>0</v>
      </c>
      <c r="EI206" s="61">
        <v>6979756</v>
      </c>
      <c r="EJ206" s="61">
        <v>0</v>
      </c>
      <c r="EK206" s="61">
        <v>0</v>
      </c>
      <c r="EL206" s="61">
        <v>0</v>
      </c>
      <c r="EM206" s="61">
        <v>6979756</v>
      </c>
      <c r="EN206" s="61">
        <v>1227946</v>
      </c>
      <c r="EO206" s="61">
        <v>0</v>
      </c>
      <c r="EP206" s="61">
        <v>5751810</v>
      </c>
      <c r="EQ206" s="61">
        <v>40661</v>
      </c>
      <c r="ER206" s="61">
        <v>5711149</v>
      </c>
      <c r="ES206" s="61">
        <v>5711149</v>
      </c>
      <c r="ET206" s="61">
        <v>360625</v>
      </c>
      <c r="EU206" s="61">
        <v>6071774</v>
      </c>
      <c r="EV206" s="61">
        <v>659101003</v>
      </c>
      <c r="EW206" s="61">
        <v>4413800</v>
      </c>
      <c r="EX206" s="61">
        <v>0</v>
      </c>
      <c r="EY206" s="61">
        <v>0</v>
      </c>
    </row>
    <row r="207" spans="1:155" s="37" customFormat="1" x14ac:dyDescent="0.2">
      <c r="A207" s="105">
        <v>3304</v>
      </c>
      <c r="B207" s="49" t="s">
        <v>237</v>
      </c>
      <c r="C207" s="37">
        <v>3533241</v>
      </c>
      <c r="D207" s="37">
        <v>664</v>
      </c>
      <c r="E207" s="37">
        <v>679</v>
      </c>
      <c r="F207" s="37">
        <v>190</v>
      </c>
      <c r="G207" s="37">
        <v>3742070.85</v>
      </c>
      <c r="H207" s="37">
        <v>1555001</v>
      </c>
      <c r="I207" s="37">
        <v>0</v>
      </c>
      <c r="J207" s="37">
        <v>2181457</v>
      </c>
      <c r="K207" s="37">
        <v>277325</v>
      </c>
      <c r="L207" s="37">
        <f t="shared" si="3"/>
        <v>2458782</v>
      </c>
      <c r="M207" s="47">
        <v>133425185</v>
      </c>
      <c r="N207" s="41">
        <v>5612.8500000000931</v>
      </c>
      <c r="O207" s="41">
        <v>0</v>
      </c>
      <c r="P207" s="37">
        <v>3736458</v>
      </c>
      <c r="Q207" s="37">
        <v>679</v>
      </c>
      <c r="R207" s="37">
        <v>697</v>
      </c>
      <c r="S207" s="37">
        <v>194.37</v>
      </c>
      <c r="T207" s="37">
        <v>0</v>
      </c>
      <c r="U207" s="37">
        <v>3970983</v>
      </c>
      <c r="V207" s="37">
        <v>1909464</v>
      </c>
      <c r="W207" s="37">
        <v>2061519</v>
      </c>
      <c r="X207" s="37">
        <v>2061519</v>
      </c>
      <c r="Y207" s="37">
        <v>327181</v>
      </c>
      <c r="Z207" s="37">
        <v>2388700</v>
      </c>
      <c r="AA207" s="46">
        <v>144558007</v>
      </c>
      <c r="AB207" s="37">
        <v>0</v>
      </c>
      <c r="AC207" s="37">
        <v>0</v>
      </c>
      <c r="AD207" s="37">
        <v>3970983</v>
      </c>
      <c r="AE207" s="37">
        <v>697</v>
      </c>
      <c r="AF207" s="37">
        <v>712</v>
      </c>
      <c r="AG207" s="37">
        <v>200</v>
      </c>
      <c r="AH207" s="37">
        <v>0</v>
      </c>
      <c r="AI207" s="37">
        <v>0</v>
      </c>
      <c r="AJ207" s="37">
        <v>0</v>
      </c>
      <c r="AK207" s="37">
        <v>0</v>
      </c>
      <c r="AL207" s="37">
        <v>0</v>
      </c>
      <c r="AM207" s="37">
        <v>0</v>
      </c>
      <c r="AN207" s="37">
        <v>0</v>
      </c>
      <c r="AO207" s="37">
        <v>4198842</v>
      </c>
      <c r="AP207" s="37">
        <v>2171237</v>
      </c>
      <c r="AQ207" s="37">
        <v>0</v>
      </c>
      <c r="AR207" s="37">
        <v>2027605</v>
      </c>
      <c r="AS207" s="37">
        <v>2027605</v>
      </c>
      <c r="AT207" s="37">
        <v>313868</v>
      </c>
      <c r="AU207" s="37">
        <v>2341473</v>
      </c>
      <c r="AV207" s="45">
        <v>162648145</v>
      </c>
      <c r="AW207" s="37">
        <v>0</v>
      </c>
      <c r="AX207" s="37">
        <v>0</v>
      </c>
      <c r="AY207" s="37">
        <v>4198842</v>
      </c>
      <c r="AZ207" s="37">
        <v>712</v>
      </c>
      <c r="BA207" s="37">
        <v>718</v>
      </c>
      <c r="BB207" s="37">
        <v>206</v>
      </c>
      <c r="BC207" s="37">
        <v>0</v>
      </c>
      <c r="BD207" s="37">
        <v>0</v>
      </c>
      <c r="BE207" s="37">
        <v>4382134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0</v>
      </c>
      <c r="BL207" s="37">
        <v>0</v>
      </c>
      <c r="BM207" s="37">
        <v>4382134</v>
      </c>
      <c r="BN207" s="37">
        <v>2868276</v>
      </c>
      <c r="BO207" s="37">
        <v>1513858</v>
      </c>
      <c r="BP207" s="37">
        <v>1513858</v>
      </c>
      <c r="BQ207" s="37">
        <v>463532.51</v>
      </c>
      <c r="BR207" s="37">
        <v>1977390.51</v>
      </c>
      <c r="BS207" s="45">
        <v>172747237</v>
      </c>
      <c r="BT207" s="37">
        <v>0</v>
      </c>
      <c r="BU207" s="37">
        <v>0</v>
      </c>
      <c r="BV207" s="37">
        <v>4382134</v>
      </c>
      <c r="BW207" s="37">
        <v>718</v>
      </c>
      <c r="BX207" s="37">
        <v>724</v>
      </c>
      <c r="BY207" s="37">
        <v>206</v>
      </c>
      <c r="BZ207" s="37">
        <v>0</v>
      </c>
      <c r="CA207" s="37">
        <v>0</v>
      </c>
      <c r="CB207" s="37">
        <v>4567897</v>
      </c>
      <c r="CC207" s="37">
        <v>0</v>
      </c>
      <c r="CD207" s="37">
        <v>0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4567897</v>
      </c>
      <c r="CK207" s="37">
        <v>3001728</v>
      </c>
      <c r="CL207" s="37">
        <v>0</v>
      </c>
      <c r="CM207" s="37">
        <v>1566169</v>
      </c>
      <c r="CN207" s="37">
        <v>1566169</v>
      </c>
      <c r="CO207" s="37">
        <v>456988</v>
      </c>
      <c r="CP207" s="37">
        <v>2023157</v>
      </c>
      <c r="CQ207" s="45">
        <v>185775851</v>
      </c>
      <c r="CR207" s="37">
        <v>0</v>
      </c>
      <c r="CS207" s="37">
        <v>0</v>
      </c>
      <c r="CT207" s="37">
        <v>4567897</v>
      </c>
      <c r="CU207" s="37">
        <v>724</v>
      </c>
      <c r="CV207" s="37">
        <v>724</v>
      </c>
      <c r="CW207" s="37">
        <v>208.88</v>
      </c>
      <c r="CX207" s="37">
        <v>0</v>
      </c>
      <c r="CY207" s="37">
        <v>0</v>
      </c>
      <c r="CZ207" s="37">
        <v>4719126</v>
      </c>
      <c r="DA207" s="37">
        <v>0</v>
      </c>
      <c r="DB207" s="37">
        <v>0</v>
      </c>
      <c r="DC207" s="37">
        <v>0</v>
      </c>
      <c r="DD207" s="37">
        <v>0</v>
      </c>
      <c r="DE207" s="37">
        <v>0</v>
      </c>
      <c r="DF207" s="37">
        <v>0</v>
      </c>
      <c r="DG207" s="37">
        <v>4719126</v>
      </c>
      <c r="DH207" s="37">
        <v>0</v>
      </c>
      <c r="DI207" s="37">
        <v>0</v>
      </c>
      <c r="DJ207" s="37">
        <v>0</v>
      </c>
      <c r="DK207" s="37">
        <v>4719126</v>
      </c>
      <c r="DL207" s="37">
        <v>3136326</v>
      </c>
      <c r="DM207" s="37">
        <v>0</v>
      </c>
      <c r="DN207" s="37">
        <v>1582800</v>
      </c>
      <c r="DO207" s="37">
        <v>1582800</v>
      </c>
      <c r="DP207" s="37">
        <v>451130</v>
      </c>
      <c r="DQ207" s="37">
        <v>2033930</v>
      </c>
      <c r="DR207" s="45">
        <v>195272014</v>
      </c>
      <c r="DS207" s="37">
        <v>0</v>
      </c>
      <c r="DT207" s="37">
        <v>0</v>
      </c>
      <c r="DU207" s="61">
        <v>4719126</v>
      </c>
      <c r="DV207" s="61">
        <v>724</v>
      </c>
      <c r="DW207" s="61">
        <v>720</v>
      </c>
      <c r="DX207" s="61">
        <v>212.43</v>
      </c>
      <c r="DY207" s="61">
        <v>0</v>
      </c>
      <c r="DZ207" s="61">
        <v>0</v>
      </c>
      <c r="EA207" s="61">
        <v>0</v>
      </c>
      <c r="EB207" s="61">
        <v>4846003</v>
      </c>
      <c r="EC207" s="61">
        <v>0</v>
      </c>
      <c r="ED207" s="61">
        <v>0</v>
      </c>
      <c r="EE207" s="61">
        <v>0</v>
      </c>
      <c r="EF207" s="61">
        <v>0</v>
      </c>
      <c r="EG207" s="61">
        <v>0</v>
      </c>
      <c r="EH207" s="61">
        <v>0</v>
      </c>
      <c r="EI207" s="61">
        <v>4846003</v>
      </c>
      <c r="EJ207" s="61">
        <v>0</v>
      </c>
      <c r="EK207" s="61">
        <v>20192</v>
      </c>
      <c r="EL207" s="61">
        <v>20192</v>
      </c>
      <c r="EM207" s="61">
        <v>4866195</v>
      </c>
      <c r="EN207" s="61">
        <v>3269618</v>
      </c>
      <c r="EO207" s="61">
        <v>0</v>
      </c>
      <c r="EP207" s="61">
        <v>1596577</v>
      </c>
      <c r="EQ207" s="61">
        <v>6078</v>
      </c>
      <c r="ER207" s="61">
        <v>1590499</v>
      </c>
      <c r="ES207" s="61">
        <v>1590499</v>
      </c>
      <c r="ET207" s="61">
        <v>444110</v>
      </c>
      <c r="EU207" s="61">
        <v>2034609</v>
      </c>
      <c r="EV207" s="61">
        <v>213884797</v>
      </c>
      <c r="EW207" s="61">
        <v>638900</v>
      </c>
      <c r="EX207" s="61">
        <v>0</v>
      </c>
      <c r="EY207" s="61">
        <v>0</v>
      </c>
    </row>
    <row r="208" spans="1:155" s="37" customFormat="1" x14ac:dyDescent="0.2">
      <c r="A208" s="105">
        <v>3311</v>
      </c>
      <c r="B208" s="49" t="s">
        <v>238</v>
      </c>
      <c r="C208" s="37">
        <v>13170169</v>
      </c>
      <c r="D208" s="37">
        <v>2815</v>
      </c>
      <c r="E208" s="37">
        <v>2874</v>
      </c>
      <c r="F208" s="37">
        <v>190</v>
      </c>
      <c r="G208" s="37">
        <v>13993506</v>
      </c>
      <c r="H208" s="37">
        <v>8205639</v>
      </c>
      <c r="I208" s="37">
        <v>0</v>
      </c>
      <c r="J208" s="37">
        <v>5583423</v>
      </c>
      <c r="K208" s="37">
        <v>887375</v>
      </c>
      <c r="L208" s="37">
        <f t="shared" si="3"/>
        <v>6470798</v>
      </c>
      <c r="M208" s="47">
        <v>370224196</v>
      </c>
      <c r="N208" s="41">
        <v>204444</v>
      </c>
      <c r="O208" s="41">
        <v>0</v>
      </c>
      <c r="P208" s="37">
        <v>13789062</v>
      </c>
      <c r="Q208" s="37">
        <v>2874</v>
      </c>
      <c r="R208" s="37">
        <v>2894</v>
      </c>
      <c r="S208" s="37">
        <v>194.37</v>
      </c>
      <c r="T208" s="37">
        <v>0</v>
      </c>
      <c r="U208" s="37">
        <v>14447514</v>
      </c>
      <c r="V208" s="37">
        <v>9387492</v>
      </c>
      <c r="W208" s="37">
        <v>5060022</v>
      </c>
      <c r="X208" s="37">
        <v>4996897</v>
      </c>
      <c r="Y208" s="37">
        <v>646313</v>
      </c>
      <c r="Z208" s="37">
        <v>5643210</v>
      </c>
      <c r="AA208" s="46">
        <v>386883267</v>
      </c>
      <c r="AB208" s="37">
        <v>63125</v>
      </c>
      <c r="AC208" s="37">
        <v>0</v>
      </c>
      <c r="AD208" s="37">
        <v>14384389</v>
      </c>
      <c r="AE208" s="37">
        <v>2894</v>
      </c>
      <c r="AF208" s="37">
        <v>2912</v>
      </c>
      <c r="AG208" s="37">
        <v>200</v>
      </c>
      <c r="AH208" s="37">
        <v>129.58000000000001</v>
      </c>
      <c r="AI208" s="37">
        <v>47344</v>
      </c>
      <c r="AJ208" s="37">
        <v>0</v>
      </c>
      <c r="AK208" s="37">
        <v>0</v>
      </c>
      <c r="AL208" s="37">
        <v>0</v>
      </c>
      <c r="AM208" s="37">
        <v>0</v>
      </c>
      <c r="AN208" s="37">
        <v>0</v>
      </c>
      <c r="AO208" s="37">
        <v>15480944</v>
      </c>
      <c r="AP208" s="37">
        <v>10285108</v>
      </c>
      <c r="AQ208" s="37">
        <v>0</v>
      </c>
      <c r="AR208" s="37">
        <v>5195836</v>
      </c>
      <c r="AS208" s="37">
        <v>5201136</v>
      </c>
      <c r="AT208" s="37">
        <v>284161</v>
      </c>
      <c r="AU208" s="37">
        <v>5485297</v>
      </c>
      <c r="AV208" s="45">
        <v>419940507</v>
      </c>
      <c r="AW208" s="37">
        <v>0</v>
      </c>
      <c r="AX208" s="37">
        <v>5300</v>
      </c>
      <c r="AY208" s="37">
        <v>15480944</v>
      </c>
      <c r="AZ208" s="37">
        <v>2912</v>
      </c>
      <c r="BA208" s="37">
        <v>2917</v>
      </c>
      <c r="BB208" s="37">
        <v>206</v>
      </c>
      <c r="BC208" s="37">
        <v>77.739999999999995</v>
      </c>
      <c r="BD208" s="37">
        <v>226768</v>
      </c>
      <c r="BE208" s="37">
        <v>16335200</v>
      </c>
      <c r="BF208" s="37">
        <v>0</v>
      </c>
      <c r="BG208" s="37">
        <v>-1943</v>
      </c>
      <c r="BH208" s="37">
        <v>0</v>
      </c>
      <c r="BI208" s="37">
        <v>0</v>
      </c>
      <c r="BJ208" s="37">
        <v>0</v>
      </c>
      <c r="BK208" s="37">
        <v>0</v>
      </c>
      <c r="BL208" s="37">
        <v>-1943</v>
      </c>
      <c r="BM208" s="37">
        <v>16333257</v>
      </c>
      <c r="BN208" s="37">
        <v>12138704</v>
      </c>
      <c r="BO208" s="37">
        <v>4194553</v>
      </c>
      <c r="BP208" s="37">
        <v>4194553</v>
      </c>
      <c r="BQ208" s="37">
        <v>303247.15000000002</v>
      </c>
      <c r="BR208" s="37">
        <v>4497800.1500000004</v>
      </c>
      <c r="BS208" s="45">
        <v>453489874</v>
      </c>
      <c r="BT208" s="37">
        <v>0</v>
      </c>
      <c r="BU208" s="37">
        <v>0</v>
      </c>
      <c r="BV208" s="37">
        <v>16333257</v>
      </c>
      <c r="BW208" s="37">
        <v>2917</v>
      </c>
      <c r="BX208" s="37">
        <v>2897</v>
      </c>
      <c r="BY208" s="37">
        <v>206</v>
      </c>
      <c r="BZ208" s="37">
        <v>94.67</v>
      </c>
      <c r="CA208" s="37">
        <v>274259</v>
      </c>
      <c r="CB208" s="37">
        <v>17092300</v>
      </c>
      <c r="CC208" s="37">
        <v>0</v>
      </c>
      <c r="CD208" s="37">
        <v>0</v>
      </c>
      <c r="CE208" s="37">
        <v>0</v>
      </c>
      <c r="CF208" s="37">
        <v>0</v>
      </c>
      <c r="CG208" s="37">
        <v>0</v>
      </c>
      <c r="CH208" s="37">
        <v>0</v>
      </c>
      <c r="CI208" s="37">
        <v>0</v>
      </c>
      <c r="CJ208" s="37">
        <v>17092300</v>
      </c>
      <c r="CK208" s="37">
        <v>12917513</v>
      </c>
      <c r="CL208" s="37">
        <v>0</v>
      </c>
      <c r="CM208" s="37">
        <v>4174787</v>
      </c>
      <c r="CN208" s="37">
        <v>4174787</v>
      </c>
      <c r="CO208" s="37">
        <v>288913.56</v>
      </c>
      <c r="CP208" s="37">
        <v>4463700.5599999996</v>
      </c>
      <c r="CQ208" s="45">
        <v>506765617</v>
      </c>
      <c r="CR208" s="37">
        <v>0</v>
      </c>
      <c r="CS208" s="37">
        <v>0</v>
      </c>
      <c r="CT208" s="37">
        <v>17092300</v>
      </c>
      <c r="CU208" s="37">
        <v>2897</v>
      </c>
      <c r="CV208" s="37">
        <v>2849</v>
      </c>
      <c r="CW208" s="37">
        <v>208.88</v>
      </c>
      <c r="CX208" s="37">
        <v>0</v>
      </c>
      <c r="CY208" s="37">
        <v>0</v>
      </c>
      <c r="CZ208" s="37">
        <v>17404199</v>
      </c>
      <c r="DA208" s="37">
        <v>0</v>
      </c>
      <c r="DB208" s="37">
        <v>0</v>
      </c>
      <c r="DC208" s="37">
        <v>0</v>
      </c>
      <c r="DD208" s="37">
        <v>0</v>
      </c>
      <c r="DE208" s="37">
        <v>0</v>
      </c>
      <c r="DF208" s="37">
        <v>0</v>
      </c>
      <c r="DG208" s="37">
        <v>17404199</v>
      </c>
      <c r="DH208" s="37">
        <v>219920</v>
      </c>
      <c r="DI208" s="37">
        <v>0</v>
      </c>
      <c r="DJ208" s="37">
        <v>219920</v>
      </c>
      <c r="DK208" s="37">
        <v>17624119</v>
      </c>
      <c r="DL208" s="37">
        <v>13453018</v>
      </c>
      <c r="DM208" s="37">
        <v>0</v>
      </c>
      <c r="DN208" s="37">
        <v>4171101</v>
      </c>
      <c r="DO208" s="37">
        <v>4171101</v>
      </c>
      <c r="DP208" s="37">
        <v>284849.03999999998</v>
      </c>
      <c r="DQ208" s="37">
        <v>4455950.04</v>
      </c>
      <c r="DR208" s="45">
        <v>534648181</v>
      </c>
      <c r="DS208" s="37">
        <v>0</v>
      </c>
      <c r="DT208" s="37">
        <v>0</v>
      </c>
      <c r="DU208" s="61">
        <v>17404199</v>
      </c>
      <c r="DV208" s="61">
        <v>2849</v>
      </c>
      <c r="DW208" s="61">
        <v>2776</v>
      </c>
      <c r="DX208" s="61">
        <v>212.43</v>
      </c>
      <c r="DY208" s="61">
        <v>0</v>
      </c>
      <c r="DZ208" s="61">
        <v>0</v>
      </c>
      <c r="EA208" s="61">
        <v>0</v>
      </c>
      <c r="EB208" s="61">
        <v>17547957</v>
      </c>
      <c r="EC208" s="61">
        <v>0</v>
      </c>
      <c r="ED208" s="61">
        <v>0</v>
      </c>
      <c r="EE208" s="61">
        <v>0</v>
      </c>
      <c r="EF208" s="61">
        <v>0</v>
      </c>
      <c r="EG208" s="61">
        <v>0</v>
      </c>
      <c r="EH208" s="61">
        <v>0</v>
      </c>
      <c r="EI208" s="61">
        <v>17547957</v>
      </c>
      <c r="EJ208" s="61">
        <v>0</v>
      </c>
      <c r="EK208" s="61">
        <v>347672</v>
      </c>
      <c r="EL208" s="61">
        <v>347672</v>
      </c>
      <c r="EM208" s="61">
        <v>17895629</v>
      </c>
      <c r="EN208" s="61">
        <v>13977668</v>
      </c>
      <c r="EO208" s="61">
        <v>0</v>
      </c>
      <c r="EP208" s="61">
        <v>3917961</v>
      </c>
      <c r="EQ208" s="61">
        <v>58952</v>
      </c>
      <c r="ER208" s="61">
        <v>3859009</v>
      </c>
      <c r="ES208" s="61">
        <v>3859498</v>
      </c>
      <c r="ET208" s="61">
        <v>1747785</v>
      </c>
      <c r="EU208" s="61">
        <v>5607283</v>
      </c>
      <c r="EV208" s="61">
        <v>573178718</v>
      </c>
      <c r="EW208" s="61">
        <v>6026100</v>
      </c>
      <c r="EX208" s="61">
        <v>0</v>
      </c>
      <c r="EY208" s="61">
        <v>489</v>
      </c>
    </row>
    <row r="209" spans="1:155" s="37" customFormat="1" x14ac:dyDescent="0.2">
      <c r="A209" s="105">
        <v>3318</v>
      </c>
      <c r="B209" s="49" t="s">
        <v>239</v>
      </c>
      <c r="C209" s="37">
        <v>3326985</v>
      </c>
      <c r="D209" s="37">
        <v>710</v>
      </c>
      <c r="E209" s="37">
        <v>694</v>
      </c>
      <c r="F209" s="37">
        <v>190</v>
      </c>
      <c r="G209" s="37">
        <v>3383944</v>
      </c>
      <c r="H209" s="37">
        <v>1928041</v>
      </c>
      <c r="I209" s="37">
        <v>0</v>
      </c>
      <c r="J209" s="37">
        <v>1455903</v>
      </c>
      <c r="K209" s="37">
        <v>147138</v>
      </c>
      <c r="L209" s="37">
        <f t="shared" si="3"/>
        <v>1603041</v>
      </c>
      <c r="M209" s="47">
        <v>102178288</v>
      </c>
      <c r="N209" s="41">
        <v>0</v>
      </c>
      <c r="O209" s="41">
        <v>0</v>
      </c>
      <c r="P209" s="37">
        <v>3383944</v>
      </c>
      <c r="Q209" s="37">
        <v>694</v>
      </c>
      <c r="R209" s="37">
        <v>687</v>
      </c>
      <c r="S209" s="37">
        <v>194.37</v>
      </c>
      <c r="T209" s="37">
        <v>0</v>
      </c>
      <c r="U209" s="37">
        <v>3483344</v>
      </c>
      <c r="V209" s="37">
        <v>2076975</v>
      </c>
      <c r="W209" s="37">
        <v>1406369</v>
      </c>
      <c r="X209" s="37">
        <v>1406369</v>
      </c>
      <c r="Y209" s="37">
        <v>196672</v>
      </c>
      <c r="Z209" s="37">
        <v>1603041</v>
      </c>
      <c r="AA209" s="46">
        <v>106308798</v>
      </c>
      <c r="AB209" s="37">
        <v>0</v>
      </c>
      <c r="AC209" s="37">
        <v>0</v>
      </c>
      <c r="AD209" s="37">
        <v>3483344</v>
      </c>
      <c r="AE209" s="37">
        <v>687</v>
      </c>
      <c r="AF209" s="37">
        <v>694</v>
      </c>
      <c r="AG209" s="37">
        <v>200</v>
      </c>
      <c r="AH209" s="37">
        <v>29.63</v>
      </c>
      <c r="AI209" s="37">
        <v>0</v>
      </c>
      <c r="AJ209" s="37">
        <v>0</v>
      </c>
      <c r="AK209" s="37">
        <v>0</v>
      </c>
      <c r="AL209" s="37">
        <v>0</v>
      </c>
      <c r="AM209" s="37">
        <v>0</v>
      </c>
      <c r="AN209" s="37">
        <v>0</v>
      </c>
      <c r="AO209" s="37">
        <v>3678200</v>
      </c>
      <c r="AP209" s="37">
        <v>2267099</v>
      </c>
      <c r="AQ209" s="37">
        <v>0</v>
      </c>
      <c r="AR209" s="37">
        <v>1411101</v>
      </c>
      <c r="AS209" s="37">
        <v>1400501</v>
      </c>
      <c r="AT209" s="37">
        <v>202540</v>
      </c>
      <c r="AU209" s="37">
        <v>1603041</v>
      </c>
      <c r="AV209" s="45">
        <v>114363545</v>
      </c>
      <c r="AW209" s="37">
        <v>10600</v>
      </c>
      <c r="AX209" s="37">
        <v>0</v>
      </c>
      <c r="AY209" s="37">
        <v>3667600</v>
      </c>
      <c r="AZ209" s="37">
        <v>694</v>
      </c>
      <c r="BA209" s="37">
        <v>718</v>
      </c>
      <c r="BB209" s="37">
        <v>206</v>
      </c>
      <c r="BC209" s="37">
        <v>109.27</v>
      </c>
      <c r="BD209" s="37">
        <v>78456</v>
      </c>
      <c r="BE209" s="37">
        <v>4020800</v>
      </c>
      <c r="BF209" s="37">
        <v>7950</v>
      </c>
      <c r="BG209" s="37">
        <v>-1940</v>
      </c>
      <c r="BH209" s="37">
        <v>0</v>
      </c>
      <c r="BI209" s="37">
        <v>0</v>
      </c>
      <c r="BJ209" s="37">
        <v>0</v>
      </c>
      <c r="BK209" s="37">
        <v>0</v>
      </c>
      <c r="BL209" s="37">
        <v>-1940</v>
      </c>
      <c r="BM209" s="37">
        <v>4026810</v>
      </c>
      <c r="BN209" s="37">
        <v>2918517</v>
      </c>
      <c r="BO209" s="37">
        <v>1108293</v>
      </c>
      <c r="BP209" s="37">
        <v>1102107</v>
      </c>
      <c r="BQ209" s="37">
        <v>230000</v>
      </c>
      <c r="BR209" s="37">
        <v>1332107</v>
      </c>
      <c r="BS209" s="45">
        <v>122332519</v>
      </c>
      <c r="BT209" s="37">
        <v>6186</v>
      </c>
      <c r="BU209" s="37">
        <v>0</v>
      </c>
      <c r="BV209" s="37">
        <v>4020624</v>
      </c>
      <c r="BW209" s="37">
        <v>718</v>
      </c>
      <c r="BX209" s="37">
        <v>730</v>
      </c>
      <c r="BY209" s="37">
        <v>206</v>
      </c>
      <c r="BZ209" s="37">
        <v>94.25</v>
      </c>
      <c r="CA209" s="37">
        <v>68803</v>
      </c>
      <c r="CB209" s="37">
        <v>4307000</v>
      </c>
      <c r="CC209" s="37">
        <v>4640</v>
      </c>
      <c r="CD209" s="37">
        <v>-20365</v>
      </c>
      <c r="CE209" s="37">
        <v>0</v>
      </c>
      <c r="CF209" s="37">
        <v>0</v>
      </c>
      <c r="CG209" s="37">
        <v>0</v>
      </c>
      <c r="CH209" s="37">
        <v>0</v>
      </c>
      <c r="CI209" s="37">
        <v>-20365</v>
      </c>
      <c r="CJ209" s="37">
        <v>4291275</v>
      </c>
      <c r="CK209" s="37">
        <v>3273559</v>
      </c>
      <c r="CL209" s="37">
        <v>0</v>
      </c>
      <c r="CM209" s="37">
        <v>1017716</v>
      </c>
      <c r="CN209" s="37">
        <v>1017716</v>
      </c>
      <c r="CO209" s="37">
        <v>230000</v>
      </c>
      <c r="CP209" s="37">
        <v>1247716</v>
      </c>
      <c r="CQ209" s="45">
        <v>130942947</v>
      </c>
      <c r="CR209" s="37">
        <v>0</v>
      </c>
      <c r="CS209" s="37">
        <v>0</v>
      </c>
      <c r="CT209" s="37">
        <v>4291275</v>
      </c>
      <c r="CU209" s="37">
        <v>730</v>
      </c>
      <c r="CV209" s="37">
        <v>723</v>
      </c>
      <c r="CW209" s="37">
        <v>208.88</v>
      </c>
      <c r="CX209" s="37">
        <v>12.66</v>
      </c>
      <c r="CY209" s="37">
        <v>9153</v>
      </c>
      <c r="CZ209" s="37">
        <v>4410300</v>
      </c>
      <c r="DA209" s="37">
        <v>0</v>
      </c>
      <c r="DB209" s="37">
        <v>0</v>
      </c>
      <c r="DC209" s="37">
        <v>0</v>
      </c>
      <c r="DD209" s="37">
        <v>0</v>
      </c>
      <c r="DE209" s="37">
        <v>0</v>
      </c>
      <c r="DF209" s="37">
        <v>0</v>
      </c>
      <c r="DG209" s="37">
        <v>4410300</v>
      </c>
      <c r="DH209" s="37">
        <v>30500</v>
      </c>
      <c r="DI209" s="37">
        <v>0</v>
      </c>
      <c r="DJ209" s="37">
        <v>30500</v>
      </c>
      <c r="DK209" s="37">
        <v>4440800</v>
      </c>
      <c r="DL209" s="37">
        <v>3445223</v>
      </c>
      <c r="DM209" s="37">
        <v>0</v>
      </c>
      <c r="DN209" s="37">
        <v>995577</v>
      </c>
      <c r="DO209" s="37">
        <v>995577</v>
      </c>
      <c r="DP209" s="37">
        <v>230000</v>
      </c>
      <c r="DQ209" s="37">
        <v>1225577</v>
      </c>
      <c r="DR209" s="45">
        <v>140325722</v>
      </c>
      <c r="DS209" s="37">
        <v>0</v>
      </c>
      <c r="DT209" s="37">
        <v>0</v>
      </c>
      <c r="DU209" s="61">
        <v>4410300</v>
      </c>
      <c r="DV209" s="61">
        <v>723</v>
      </c>
      <c r="DW209" s="61">
        <v>692</v>
      </c>
      <c r="DX209" s="61">
        <v>212.43</v>
      </c>
      <c r="DY209" s="61">
        <v>0</v>
      </c>
      <c r="DZ209" s="61">
        <v>0</v>
      </c>
      <c r="EA209" s="61">
        <v>0</v>
      </c>
      <c r="EB209" s="61">
        <v>4368202</v>
      </c>
      <c r="EC209" s="61">
        <v>0</v>
      </c>
      <c r="ED209" s="61">
        <v>0</v>
      </c>
      <c r="EE209" s="61">
        <v>0</v>
      </c>
      <c r="EF209" s="61">
        <v>0</v>
      </c>
      <c r="EG209" s="61">
        <v>0</v>
      </c>
      <c r="EH209" s="61">
        <v>0</v>
      </c>
      <c r="EI209" s="61">
        <v>4368202</v>
      </c>
      <c r="EJ209" s="61">
        <v>0</v>
      </c>
      <c r="EK209" s="61">
        <v>145186</v>
      </c>
      <c r="EL209" s="61">
        <v>145186</v>
      </c>
      <c r="EM209" s="61">
        <v>4513388</v>
      </c>
      <c r="EN209" s="61">
        <v>3466318</v>
      </c>
      <c r="EO209" s="61">
        <v>0</v>
      </c>
      <c r="EP209" s="61">
        <v>1047070</v>
      </c>
      <c r="EQ209" s="61">
        <v>3597</v>
      </c>
      <c r="ER209" s="61">
        <v>1043473</v>
      </c>
      <c r="ES209" s="61">
        <v>1049775</v>
      </c>
      <c r="ET209" s="61">
        <v>230000</v>
      </c>
      <c r="EU209" s="61">
        <v>1279775</v>
      </c>
      <c r="EV209" s="61">
        <v>155691240</v>
      </c>
      <c r="EW209" s="61">
        <v>437600</v>
      </c>
      <c r="EX209" s="61">
        <v>0</v>
      </c>
      <c r="EY209" s="61">
        <v>6302</v>
      </c>
    </row>
    <row r="210" spans="1:155" s="37" customFormat="1" x14ac:dyDescent="0.2">
      <c r="A210" s="105">
        <v>3325</v>
      </c>
      <c r="B210" s="49" t="s">
        <v>240</v>
      </c>
      <c r="C210" s="37">
        <v>5568402</v>
      </c>
      <c r="D210" s="37">
        <v>1153</v>
      </c>
      <c r="E210" s="37">
        <v>1168</v>
      </c>
      <c r="F210" s="37">
        <v>190</v>
      </c>
      <c r="G210" s="37">
        <v>5862764.3200000003</v>
      </c>
      <c r="H210" s="37">
        <v>2384258</v>
      </c>
      <c r="I210" s="37">
        <v>0</v>
      </c>
      <c r="J210" s="37">
        <v>3462597</v>
      </c>
      <c r="K210" s="37">
        <v>152509</v>
      </c>
      <c r="L210" s="37">
        <f t="shared" si="3"/>
        <v>3615106</v>
      </c>
      <c r="M210" s="47">
        <v>225271391</v>
      </c>
      <c r="N210" s="41">
        <v>15909.320000000298</v>
      </c>
      <c r="O210" s="41">
        <v>0</v>
      </c>
      <c r="P210" s="37">
        <v>5846855</v>
      </c>
      <c r="Q210" s="37">
        <v>1168</v>
      </c>
      <c r="R210" s="37">
        <v>1174</v>
      </c>
      <c r="S210" s="37">
        <v>194.37</v>
      </c>
      <c r="T210" s="37">
        <v>0</v>
      </c>
      <c r="U210" s="37">
        <v>6105082</v>
      </c>
      <c r="V210" s="37">
        <v>2817037</v>
      </c>
      <c r="W210" s="37">
        <v>3288045</v>
      </c>
      <c r="X210" s="37">
        <v>3288045</v>
      </c>
      <c r="Y210" s="37">
        <v>169388.11</v>
      </c>
      <c r="Z210" s="37">
        <v>3457433.11</v>
      </c>
      <c r="AA210" s="46">
        <v>234975400</v>
      </c>
      <c r="AB210" s="37">
        <v>0</v>
      </c>
      <c r="AC210" s="37">
        <v>0</v>
      </c>
      <c r="AD210" s="37">
        <v>6105082</v>
      </c>
      <c r="AE210" s="37">
        <v>1174</v>
      </c>
      <c r="AF210" s="37">
        <v>1164</v>
      </c>
      <c r="AG210" s="37">
        <v>200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6285879</v>
      </c>
      <c r="AP210" s="37">
        <v>3224966</v>
      </c>
      <c r="AQ210" s="37">
        <v>0</v>
      </c>
      <c r="AR210" s="37">
        <v>3060913</v>
      </c>
      <c r="AS210" s="37">
        <v>3060913</v>
      </c>
      <c r="AT210" s="37">
        <v>170693.76000000001</v>
      </c>
      <c r="AU210" s="37">
        <v>3231606.76</v>
      </c>
      <c r="AV210" s="45">
        <v>248520933</v>
      </c>
      <c r="AW210" s="37">
        <v>0</v>
      </c>
      <c r="AX210" s="37">
        <v>0</v>
      </c>
      <c r="AY210" s="37">
        <v>6285879</v>
      </c>
      <c r="AZ210" s="37">
        <v>1164</v>
      </c>
      <c r="BA210" s="37">
        <v>1142</v>
      </c>
      <c r="BB210" s="37">
        <v>206</v>
      </c>
      <c r="BC210" s="37">
        <v>0</v>
      </c>
      <c r="BD210" s="37">
        <v>0</v>
      </c>
      <c r="BE210" s="37">
        <v>6402326</v>
      </c>
      <c r="BF210" s="37">
        <v>0</v>
      </c>
      <c r="BG210" s="37">
        <v>0</v>
      </c>
      <c r="BH210" s="37">
        <v>0</v>
      </c>
      <c r="BI210" s="37">
        <v>0</v>
      </c>
      <c r="BJ210" s="37">
        <v>0</v>
      </c>
      <c r="BK210" s="37">
        <v>0</v>
      </c>
      <c r="BL210" s="37">
        <v>0</v>
      </c>
      <c r="BM210" s="37">
        <v>6402326</v>
      </c>
      <c r="BN210" s="37">
        <v>4355376</v>
      </c>
      <c r="BO210" s="37">
        <v>2046950</v>
      </c>
      <c r="BP210" s="37">
        <v>2046950</v>
      </c>
      <c r="BQ210" s="37">
        <v>176087</v>
      </c>
      <c r="BR210" s="37">
        <v>2223037</v>
      </c>
      <c r="BS210" s="45">
        <v>282666642</v>
      </c>
      <c r="BT210" s="37">
        <v>0</v>
      </c>
      <c r="BU210" s="37">
        <v>0</v>
      </c>
      <c r="BV210" s="37">
        <v>6402326</v>
      </c>
      <c r="BW210" s="37">
        <v>1142</v>
      </c>
      <c r="BX210" s="37">
        <v>1119</v>
      </c>
      <c r="BY210" s="37">
        <v>206</v>
      </c>
      <c r="BZ210" s="37">
        <v>87.76</v>
      </c>
      <c r="CA210" s="37">
        <v>98203</v>
      </c>
      <c r="CB210" s="37">
        <v>6602100</v>
      </c>
      <c r="CC210" s="37">
        <v>0</v>
      </c>
      <c r="CD210" s="37">
        <v>-50725</v>
      </c>
      <c r="CE210" s="37">
        <v>0</v>
      </c>
      <c r="CF210" s="37">
        <v>0</v>
      </c>
      <c r="CG210" s="37">
        <v>0</v>
      </c>
      <c r="CH210" s="37">
        <v>0</v>
      </c>
      <c r="CI210" s="37">
        <v>-50725</v>
      </c>
      <c r="CJ210" s="37">
        <v>6551375</v>
      </c>
      <c r="CK210" s="37">
        <v>4241511</v>
      </c>
      <c r="CL210" s="37">
        <v>0</v>
      </c>
      <c r="CM210" s="37">
        <v>2309864</v>
      </c>
      <c r="CN210" s="37">
        <v>2307298</v>
      </c>
      <c r="CO210" s="37">
        <v>174243</v>
      </c>
      <c r="CP210" s="37">
        <v>2481541</v>
      </c>
      <c r="CQ210" s="45">
        <v>304722530</v>
      </c>
      <c r="CR210" s="37">
        <v>2566</v>
      </c>
      <c r="CS210" s="37">
        <v>0</v>
      </c>
      <c r="CT210" s="37">
        <v>6548809</v>
      </c>
      <c r="CU210" s="37">
        <v>1117</v>
      </c>
      <c r="CV210" s="37">
        <v>1090</v>
      </c>
      <c r="CW210" s="37">
        <v>208.88</v>
      </c>
      <c r="CX210" s="37">
        <v>28.27</v>
      </c>
      <c r="CY210" s="37">
        <v>30814</v>
      </c>
      <c r="CZ210" s="37">
        <v>6649000</v>
      </c>
      <c r="DA210" s="37">
        <v>1925</v>
      </c>
      <c r="DB210" s="37">
        <v>0</v>
      </c>
      <c r="DC210" s="37">
        <v>0</v>
      </c>
      <c r="DD210" s="37">
        <v>500000</v>
      </c>
      <c r="DE210" s="37">
        <v>0</v>
      </c>
      <c r="DF210" s="37">
        <v>501925</v>
      </c>
      <c r="DG210" s="37">
        <v>7150925</v>
      </c>
      <c r="DH210" s="37">
        <v>122000</v>
      </c>
      <c r="DI210" s="37">
        <v>0</v>
      </c>
      <c r="DJ210" s="37">
        <v>122000</v>
      </c>
      <c r="DK210" s="37">
        <v>7272925</v>
      </c>
      <c r="DL210" s="37">
        <v>4286981</v>
      </c>
      <c r="DM210" s="37">
        <v>0</v>
      </c>
      <c r="DN210" s="37">
        <v>2985944</v>
      </c>
      <c r="DO210" s="37">
        <v>2985944</v>
      </c>
      <c r="DP210" s="37">
        <v>606670</v>
      </c>
      <c r="DQ210" s="37">
        <v>3592614</v>
      </c>
      <c r="DR210" s="45">
        <v>340414075</v>
      </c>
      <c r="DS210" s="37">
        <v>0</v>
      </c>
      <c r="DT210" s="37">
        <v>0</v>
      </c>
      <c r="DU210" s="61">
        <v>7150925</v>
      </c>
      <c r="DV210" s="61">
        <v>1090</v>
      </c>
      <c r="DW210" s="61">
        <v>1058</v>
      </c>
      <c r="DX210" s="61">
        <v>212.43</v>
      </c>
      <c r="DY210" s="61">
        <v>0</v>
      </c>
      <c r="DZ210" s="61">
        <v>0</v>
      </c>
      <c r="EA210" s="61">
        <v>0</v>
      </c>
      <c r="EB210" s="61">
        <v>7165739</v>
      </c>
      <c r="EC210" s="61">
        <v>0</v>
      </c>
      <c r="ED210" s="61">
        <v>24036</v>
      </c>
      <c r="EE210" s="61">
        <v>0</v>
      </c>
      <c r="EF210" s="61">
        <v>0</v>
      </c>
      <c r="EG210" s="61">
        <v>0</v>
      </c>
      <c r="EH210" s="61">
        <v>24036</v>
      </c>
      <c r="EI210" s="61">
        <v>7189775</v>
      </c>
      <c r="EJ210" s="61">
        <v>0</v>
      </c>
      <c r="EK210" s="61">
        <v>162550</v>
      </c>
      <c r="EL210" s="61">
        <v>162550</v>
      </c>
      <c r="EM210" s="61">
        <v>7352325</v>
      </c>
      <c r="EN210" s="61">
        <v>4304122</v>
      </c>
      <c r="EO210" s="61">
        <v>0</v>
      </c>
      <c r="EP210" s="61">
        <v>3048203</v>
      </c>
      <c r="EQ210" s="61">
        <v>5556</v>
      </c>
      <c r="ER210" s="61">
        <v>3042647</v>
      </c>
      <c r="ES210" s="61">
        <v>3033976</v>
      </c>
      <c r="ET210" s="61">
        <v>807258</v>
      </c>
      <c r="EU210" s="61">
        <v>3841234</v>
      </c>
      <c r="EV210" s="61">
        <v>376526430</v>
      </c>
      <c r="EW210" s="61">
        <v>544600</v>
      </c>
      <c r="EX210" s="61">
        <v>8671</v>
      </c>
      <c r="EY210" s="61">
        <v>0</v>
      </c>
    </row>
    <row r="211" spans="1:155" s="37" customFormat="1" x14ac:dyDescent="0.2">
      <c r="A211" s="105">
        <v>3332</v>
      </c>
      <c r="B211" s="49" t="s">
        <v>241</v>
      </c>
      <c r="C211" s="37">
        <v>4138745</v>
      </c>
      <c r="D211" s="37">
        <v>751</v>
      </c>
      <c r="E211" s="37">
        <v>826</v>
      </c>
      <c r="F211" s="37">
        <v>190</v>
      </c>
      <c r="G211" s="37">
        <v>4709026</v>
      </c>
      <c r="H211" s="37">
        <v>2550659</v>
      </c>
      <c r="I211" s="37">
        <v>0</v>
      </c>
      <c r="J211" s="37">
        <v>2158367</v>
      </c>
      <c r="K211" s="37">
        <v>306276</v>
      </c>
      <c r="L211" s="37">
        <f t="shared" si="3"/>
        <v>2464643</v>
      </c>
      <c r="M211" s="47">
        <v>127200333</v>
      </c>
      <c r="N211" s="41">
        <v>0</v>
      </c>
      <c r="O211" s="41">
        <v>0</v>
      </c>
      <c r="P211" s="37">
        <v>4709026</v>
      </c>
      <c r="Q211" s="37">
        <v>826</v>
      </c>
      <c r="R211" s="37">
        <v>897</v>
      </c>
      <c r="S211" s="37">
        <v>194.37</v>
      </c>
      <c r="T211" s="37">
        <v>0</v>
      </c>
      <c r="U211" s="37">
        <v>5288147</v>
      </c>
      <c r="V211" s="37">
        <v>3074057</v>
      </c>
      <c r="W211" s="37">
        <v>2214090</v>
      </c>
      <c r="X211" s="37">
        <v>2214090</v>
      </c>
      <c r="Y211" s="37">
        <v>308806</v>
      </c>
      <c r="Z211" s="37">
        <v>2522896</v>
      </c>
      <c r="AA211" s="46">
        <v>142314404</v>
      </c>
      <c r="AB211" s="37">
        <v>0</v>
      </c>
      <c r="AC211" s="37">
        <v>0</v>
      </c>
      <c r="AD211" s="37">
        <v>5288147</v>
      </c>
      <c r="AE211" s="37">
        <v>897</v>
      </c>
      <c r="AF211" s="37">
        <v>959</v>
      </c>
      <c r="AG211" s="37">
        <v>200</v>
      </c>
      <c r="AH211" s="37">
        <v>0</v>
      </c>
      <c r="AI211" s="37">
        <v>0</v>
      </c>
      <c r="AJ211" s="37">
        <v>0</v>
      </c>
      <c r="AK211" s="37">
        <v>0</v>
      </c>
      <c r="AL211" s="37">
        <v>0</v>
      </c>
      <c r="AM211" s="37">
        <v>0</v>
      </c>
      <c r="AN211" s="37">
        <v>0</v>
      </c>
      <c r="AO211" s="37">
        <v>5845460</v>
      </c>
      <c r="AP211" s="37">
        <v>3491542</v>
      </c>
      <c r="AQ211" s="37">
        <v>0</v>
      </c>
      <c r="AR211" s="37">
        <v>2353918</v>
      </c>
      <c r="AS211" s="37">
        <v>2353918</v>
      </c>
      <c r="AT211" s="37">
        <v>325821.25</v>
      </c>
      <c r="AU211" s="37">
        <v>2679739.25</v>
      </c>
      <c r="AV211" s="45">
        <v>167196794</v>
      </c>
      <c r="AW211" s="37">
        <v>0</v>
      </c>
      <c r="AX211" s="37">
        <v>0</v>
      </c>
      <c r="AY211" s="37">
        <v>5845460</v>
      </c>
      <c r="AZ211" s="37">
        <v>959</v>
      </c>
      <c r="BA211" s="37">
        <v>1001</v>
      </c>
      <c r="BB211" s="37">
        <v>206</v>
      </c>
      <c r="BC211" s="37">
        <v>0</v>
      </c>
      <c r="BD211" s="37">
        <v>0</v>
      </c>
      <c r="BE211" s="37">
        <v>6307671</v>
      </c>
      <c r="BF211" s="37">
        <v>0</v>
      </c>
      <c r="BG211" s="37">
        <v>48423</v>
      </c>
      <c r="BH211" s="37">
        <v>0</v>
      </c>
      <c r="BI211" s="37">
        <v>0</v>
      </c>
      <c r="BJ211" s="37">
        <v>0</v>
      </c>
      <c r="BK211" s="37">
        <v>0</v>
      </c>
      <c r="BL211" s="37">
        <v>48423</v>
      </c>
      <c r="BM211" s="37">
        <v>6356094</v>
      </c>
      <c r="BN211" s="37">
        <v>4488467</v>
      </c>
      <c r="BO211" s="37">
        <v>1867627</v>
      </c>
      <c r="BP211" s="37">
        <v>1867627</v>
      </c>
      <c r="BQ211" s="37">
        <v>1222785.5</v>
      </c>
      <c r="BR211" s="37">
        <v>3090412.5</v>
      </c>
      <c r="BS211" s="45">
        <v>176923323</v>
      </c>
      <c r="BT211" s="37">
        <v>0</v>
      </c>
      <c r="BU211" s="37">
        <v>0</v>
      </c>
      <c r="BV211" s="37">
        <v>6356094</v>
      </c>
      <c r="BW211" s="37">
        <v>1001</v>
      </c>
      <c r="BX211" s="37">
        <v>1030</v>
      </c>
      <c r="BY211" s="37">
        <v>206</v>
      </c>
      <c r="BZ211" s="37">
        <v>0</v>
      </c>
      <c r="CA211" s="37">
        <v>0</v>
      </c>
      <c r="CB211" s="37">
        <v>6752412</v>
      </c>
      <c r="CC211" s="37">
        <v>0</v>
      </c>
      <c r="CD211" s="37">
        <v>100506</v>
      </c>
      <c r="CE211" s="37">
        <v>0</v>
      </c>
      <c r="CF211" s="37">
        <v>0</v>
      </c>
      <c r="CG211" s="37">
        <v>0</v>
      </c>
      <c r="CH211" s="37">
        <v>0</v>
      </c>
      <c r="CI211" s="37">
        <v>100506</v>
      </c>
      <c r="CJ211" s="37">
        <v>6852918</v>
      </c>
      <c r="CK211" s="37">
        <v>5445197</v>
      </c>
      <c r="CL211" s="37">
        <v>0</v>
      </c>
      <c r="CM211" s="37">
        <v>1407721</v>
      </c>
      <c r="CN211" s="37">
        <v>1407721.2</v>
      </c>
      <c r="CO211" s="37">
        <v>1253328.23</v>
      </c>
      <c r="CP211" s="37">
        <v>2661049.4299999997</v>
      </c>
      <c r="CQ211" s="45">
        <v>193523698</v>
      </c>
      <c r="CR211" s="37">
        <v>0</v>
      </c>
      <c r="CS211" s="37">
        <v>0</v>
      </c>
      <c r="CT211" s="37">
        <v>6852918</v>
      </c>
      <c r="CU211" s="37">
        <v>1030</v>
      </c>
      <c r="CV211" s="37">
        <v>1061</v>
      </c>
      <c r="CW211" s="37">
        <v>208.88</v>
      </c>
      <c r="CX211" s="37">
        <v>0</v>
      </c>
      <c r="CY211" s="37">
        <v>0</v>
      </c>
      <c r="CZ211" s="37">
        <v>7280794</v>
      </c>
      <c r="DA211" s="37">
        <v>0</v>
      </c>
      <c r="DB211" s="37">
        <v>-8933</v>
      </c>
      <c r="DC211" s="37">
        <v>0</v>
      </c>
      <c r="DD211" s="37">
        <v>0</v>
      </c>
      <c r="DE211" s="37">
        <v>0</v>
      </c>
      <c r="DF211" s="37">
        <v>-8933</v>
      </c>
      <c r="DG211" s="37">
        <v>7271861</v>
      </c>
      <c r="DH211" s="37">
        <v>0</v>
      </c>
      <c r="DI211" s="37">
        <v>0</v>
      </c>
      <c r="DJ211" s="37">
        <v>0</v>
      </c>
      <c r="DK211" s="37">
        <v>7271861</v>
      </c>
      <c r="DL211" s="37">
        <v>5564376</v>
      </c>
      <c r="DM211" s="37">
        <v>0</v>
      </c>
      <c r="DN211" s="37">
        <v>1707485</v>
      </c>
      <c r="DO211" s="37">
        <v>1707485.2</v>
      </c>
      <c r="DP211" s="37">
        <v>1205129</v>
      </c>
      <c r="DQ211" s="37">
        <v>2912614.2</v>
      </c>
      <c r="DR211" s="45">
        <v>203232370</v>
      </c>
      <c r="DS211" s="37">
        <v>0</v>
      </c>
      <c r="DT211" s="37">
        <v>0</v>
      </c>
      <c r="DU211" s="61">
        <v>7271861</v>
      </c>
      <c r="DV211" s="61">
        <v>1061</v>
      </c>
      <c r="DW211" s="61">
        <v>1084</v>
      </c>
      <c r="DX211" s="61">
        <v>212.43</v>
      </c>
      <c r="DY211" s="61">
        <v>0</v>
      </c>
      <c r="DZ211" s="61">
        <v>0</v>
      </c>
      <c r="EA211" s="61">
        <v>0</v>
      </c>
      <c r="EB211" s="61">
        <v>7659772</v>
      </c>
      <c r="EC211" s="61">
        <v>0</v>
      </c>
      <c r="ED211" s="61">
        <v>-26107</v>
      </c>
      <c r="EE211" s="61">
        <v>0</v>
      </c>
      <c r="EF211" s="61">
        <v>0</v>
      </c>
      <c r="EG211" s="61">
        <v>0</v>
      </c>
      <c r="EH211" s="61">
        <v>-26107</v>
      </c>
      <c r="EI211" s="61">
        <v>7633665</v>
      </c>
      <c r="EJ211" s="61">
        <v>0</v>
      </c>
      <c r="EK211" s="61">
        <v>0</v>
      </c>
      <c r="EL211" s="61">
        <v>0</v>
      </c>
      <c r="EM211" s="61">
        <v>7633665</v>
      </c>
      <c r="EN211" s="61">
        <v>6056837</v>
      </c>
      <c r="EO211" s="61">
        <v>0</v>
      </c>
      <c r="EP211" s="61">
        <v>1576828</v>
      </c>
      <c r="EQ211" s="61">
        <v>1455</v>
      </c>
      <c r="ER211" s="61">
        <v>1575373</v>
      </c>
      <c r="ES211" s="61">
        <v>1603637</v>
      </c>
      <c r="ET211" s="61">
        <v>1196229</v>
      </c>
      <c r="EU211" s="61">
        <v>2799866</v>
      </c>
      <c r="EV211" s="61">
        <v>220875390</v>
      </c>
      <c r="EW211" s="61">
        <v>114800</v>
      </c>
      <c r="EX211" s="61">
        <v>0</v>
      </c>
      <c r="EY211" s="61">
        <v>28264</v>
      </c>
    </row>
    <row r="212" spans="1:155" s="37" customFormat="1" x14ac:dyDescent="0.2">
      <c r="A212" s="105">
        <v>3339</v>
      </c>
      <c r="B212" s="49" t="s">
        <v>242</v>
      </c>
      <c r="C212" s="37">
        <v>20724362</v>
      </c>
      <c r="D212" s="37">
        <v>3885</v>
      </c>
      <c r="E212" s="37">
        <v>4004</v>
      </c>
      <c r="F212" s="37">
        <v>190</v>
      </c>
      <c r="G212" s="37">
        <v>22119937.84</v>
      </c>
      <c r="H212" s="37">
        <v>9485029</v>
      </c>
      <c r="I212" s="37">
        <v>29750</v>
      </c>
      <c r="J212" s="37">
        <v>12662817</v>
      </c>
      <c r="K212" s="37">
        <v>183338</v>
      </c>
      <c r="L212" s="37">
        <f t="shared" si="3"/>
        <v>12846155</v>
      </c>
      <c r="M212" s="47">
        <v>748296890</v>
      </c>
      <c r="N212" s="41">
        <v>1841.839999999851</v>
      </c>
      <c r="O212" s="41">
        <v>0</v>
      </c>
      <c r="P212" s="37">
        <v>22147846</v>
      </c>
      <c r="Q212" s="37">
        <v>4004</v>
      </c>
      <c r="R212" s="37">
        <v>4111</v>
      </c>
      <c r="S212" s="37">
        <v>194.37</v>
      </c>
      <c r="T212" s="37">
        <v>156000</v>
      </c>
      <c r="U212" s="37">
        <v>23694764</v>
      </c>
      <c r="V212" s="37">
        <v>11085744</v>
      </c>
      <c r="W212" s="37">
        <v>12609020</v>
      </c>
      <c r="X212" s="37">
        <v>12603294</v>
      </c>
      <c r="Y212" s="37">
        <v>205775</v>
      </c>
      <c r="Z212" s="37">
        <v>12809069</v>
      </c>
      <c r="AA212" s="46">
        <v>799047544</v>
      </c>
      <c r="AB212" s="37">
        <v>5726</v>
      </c>
      <c r="AC212" s="37">
        <v>0</v>
      </c>
      <c r="AD212" s="37">
        <v>23689038</v>
      </c>
      <c r="AE212" s="37">
        <v>4111</v>
      </c>
      <c r="AF212" s="37">
        <v>4157</v>
      </c>
      <c r="AG212" s="37">
        <v>200</v>
      </c>
      <c r="AH212" s="37">
        <v>0</v>
      </c>
      <c r="AI212" s="37">
        <v>4295</v>
      </c>
      <c r="AJ212" s="37">
        <v>0</v>
      </c>
      <c r="AK212" s="37">
        <v>0</v>
      </c>
      <c r="AL212" s="37">
        <v>0</v>
      </c>
      <c r="AM212" s="37">
        <v>0</v>
      </c>
      <c r="AN212" s="37">
        <v>0</v>
      </c>
      <c r="AO212" s="37">
        <v>24789784</v>
      </c>
      <c r="AP212" s="37">
        <v>12424963</v>
      </c>
      <c r="AQ212" s="37">
        <v>0</v>
      </c>
      <c r="AR212" s="37">
        <v>12364821</v>
      </c>
      <c r="AS212" s="37">
        <v>12360526</v>
      </c>
      <c r="AT212" s="37">
        <v>275400</v>
      </c>
      <c r="AU212" s="37">
        <v>12635926</v>
      </c>
      <c r="AV212" s="45">
        <v>861766671</v>
      </c>
      <c r="AW212" s="37">
        <v>4295</v>
      </c>
      <c r="AX212" s="37">
        <v>0</v>
      </c>
      <c r="AY212" s="37">
        <v>24785489</v>
      </c>
      <c r="AZ212" s="37">
        <v>4157</v>
      </c>
      <c r="BA212" s="37">
        <v>4153</v>
      </c>
      <c r="BB212" s="37">
        <v>206</v>
      </c>
      <c r="BC212" s="37">
        <v>0</v>
      </c>
      <c r="BD212" s="37">
        <v>0</v>
      </c>
      <c r="BE212" s="37">
        <v>25617158</v>
      </c>
      <c r="BF212" s="37">
        <v>3221</v>
      </c>
      <c r="BG212" s="37">
        <v>0</v>
      </c>
      <c r="BH212" s="37">
        <v>0</v>
      </c>
      <c r="BI212" s="37">
        <v>0</v>
      </c>
      <c r="BJ212" s="37">
        <v>0</v>
      </c>
      <c r="BK212" s="37">
        <v>0</v>
      </c>
      <c r="BL212" s="37">
        <v>0</v>
      </c>
      <c r="BM212" s="37">
        <v>25620379</v>
      </c>
      <c r="BN212" s="37">
        <v>17025452</v>
      </c>
      <c r="BO212" s="37">
        <v>8594927</v>
      </c>
      <c r="BP212" s="37">
        <v>8594927</v>
      </c>
      <c r="BQ212" s="37">
        <v>268025</v>
      </c>
      <c r="BR212" s="37">
        <v>8862952</v>
      </c>
      <c r="BS212" s="45">
        <v>923386056</v>
      </c>
      <c r="BT212" s="37">
        <v>0</v>
      </c>
      <c r="BU212" s="37">
        <v>0</v>
      </c>
      <c r="BV212" s="37">
        <v>25620379</v>
      </c>
      <c r="BW212" s="37">
        <v>4153</v>
      </c>
      <c r="BX212" s="37">
        <v>4141</v>
      </c>
      <c r="BY212" s="37">
        <v>206</v>
      </c>
      <c r="BZ212" s="37">
        <v>0</v>
      </c>
      <c r="CA212" s="37">
        <v>0</v>
      </c>
      <c r="CB212" s="37">
        <v>26399413</v>
      </c>
      <c r="CC212" s="37">
        <v>0</v>
      </c>
      <c r="CD212" s="37">
        <v>135359</v>
      </c>
      <c r="CE212" s="37">
        <v>0</v>
      </c>
      <c r="CF212" s="37">
        <v>0</v>
      </c>
      <c r="CG212" s="37">
        <v>0</v>
      </c>
      <c r="CH212" s="37">
        <v>0</v>
      </c>
      <c r="CI212" s="37">
        <v>135359</v>
      </c>
      <c r="CJ212" s="37">
        <v>26534772</v>
      </c>
      <c r="CK212" s="37">
        <v>17954701</v>
      </c>
      <c r="CL212" s="37">
        <v>0</v>
      </c>
      <c r="CM212" s="37">
        <v>8580071</v>
      </c>
      <c r="CN212" s="37">
        <v>8580071</v>
      </c>
      <c r="CO212" s="37">
        <v>261525</v>
      </c>
      <c r="CP212" s="37">
        <v>8841596</v>
      </c>
      <c r="CQ212" s="45">
        <v>971307660</v>
      </c>
      <c r="CR212" s="37">
        <v>0</v>
      </c>
      <c r="CS212" s="37">
        <v>0</v>
      </c>
      <c r="CT212" s="37">
        <v>26534772</v>
      </c>
      <c r="CU212" s="37">
        <v>4141</v>
      </c>
      <c r="CV212" s="37">
        <v>4132</v>
      </c>
      <c r="CW212" s="37">
        <v>208.88</v>
      </c>
      <c r="CX212" s="37">
        <v>0</v>
      </c>
      <c r="CY212" s="37">
        <v>0</v>
      </c>
      <c r="CZ212" s="37">
        <v>27340204</v>
      </c>
      <c r="DA212" s="37">
        <v>0</v>
      </c>
      <c r="DB212" s="37">
        <v>-39421</v>
      </c>
      <c r="DC212" s="37">
        <v>0</v>
      </c>
      <c r="DD212" s="37">
        <v>0</v>
      </c>
      <c r="DE212" s="37">
        <v>0</v>
      </c>
      <c r="DF212" s="37">
        <v>-39421</v>
      </c>
      <c r="DG212" s="37">
        <v>27300783</v>
      </c>
      <c r="DH212" s="37">
        <v>46317</v>
      </c>
      <c r="DI212" s="37">
        <v>0</v>
      </c>
      <c r="DJ212" s="37">
        <v>46317</v>
      </c>
      <c r="DK212" s="37">
        <v>27347100</v>
      </c>
      <c r="DL212" s="37">
        <v>18357316</v>
      </c>
      <c r="DM212" s="37">
        <v>0</v>
      </c>
      <c r="DN212" s="37">
        <v>8989784</v>
      </c>
      <c r="DO212" s="37">
        <v>8989784</v>
      </c>
      <c r="DP212" s="37">
        <v>255650</v>
      </c>
      <c r="DQ212" s="37">
        <v>9245434</v>
      </c>
      <c r="DR212" s="45">
        <v>1022230917</v>
      </c>
      <c r="DS212" s="37">
        <v>0</v>
      </c>
      <c r="DT212" s="37">
        <v>0</v>
      </c>
      <c r="DU212" s="61">
        <v>27300783</v>
      </c>
      <c r="DV212" s="61">
        <v>4132</v>
      </c>
      <c r="DW212" s="61">
        <v>4124</v>
      </c>
      <c r="DX212" s="61">
        <v>212.43</v>
      </c>
      <c r="DY212" s="61">
        <v>0</v>
      </c>
      <c r="DZ212" s="61">
        <v>0</v>
      </c>
      <c r="EA212" s="61">
        <v>0</v>
      </c>
      <c r="EB212" s="61">
        <v>28123989</v>
      </c>
      <c r="EC212" s="61">
        <v>0</v>
      </c>
      <c r="ED212" s="61">
        <v>29443</v>
      </c>
      <c r="EE212" s="61">
        <v>0</v>
      </c>
      <c r="EF212" s="61">
        <v>0</v>
      </c>
      <c r="EG212" s="61">
        <v>0</v>
      </c>
      <c r="EH212" s="61">
        <v>29443</v>
      </c>
      <c r="EI212" s="61">
        <v>28153432</v>
      </c>
      <c r="EJ212" s="61">
        <v>0</v>
      </c>
      <c r="EK212" s="61">
        <v>40918</v>
      </c>
      <c r="EL212" s="61">
        <v>40918</v>
      </c>
      <c r="EM212" s="61">
        <v>28194350</v>
      </c>
      <c r="EN212" s="61">
        <v>19476615</v>
      </c>
      <c r="EO212" s="61">
        <v>0</v>
      </c>
      <c r="EP212" s="61">
        <v>8717735</v>
      </c>
      <c r="EQ212" s="61">
        <v>73545</v>
      </c>
      <c r="ER212" s="61">
        <v>8644190</v>
      </c>
      <c r="ES212" s="61">
        <v>8644190</v>
      </c>
      <c r="ET212" s="61">
        <v>322650</v>
      </c>
      <c r="EU212" s="61">
        <v>8966840</v>
      </c>
      <c r="EV212" s="61">
        <v>1062378632</v>
      </c>
      <c r="EW212" s="61">
        <v>8713500</v>
      </c>
      <c r="EX212" s="61">
        <v>0</v>
      </c>
      <c r="EY212" s="61">
        <v>0</v>
      </c>
    </row>
    <row r="213" spans="1:155" s="37" customFormat="1" x14ac:dyDescent="0.2">
      <c r="A213" s="105">
        <v>3360</v>
      </c>
      <c r="B213" s="49" t="s">
        <v>243</v>
      </c>
      <c r="C213" s="37">
        <v>7503409</v>
      </c>
      <c r="D213" s="37">
        <v>1433</v>
      </c>
      <c r="E213" s="37">
        <v>1481</v>
      </c>
      <c r="F213" s="37">
        <v>190</v>
      </c>
      <c r="G213" s="37">
        <v>8036128.1500000004</v>
      </c>
      <c r="H213" s="37">
        <v>4138357</v>
      </c>
      <c r="I213" s="37">
        <v>15681</v>
      </c>
      <c r="J213" s="37">
        <v>3921559</v>
      </c>
      <c r="K213" s="37">
        <v>472500</v>
      </c>
      <c r="L213" s="37">
        <f t="shared" si="3"/>
        <v>4394059</v>
      </c>
      <c r="M213" s="47">
        <v>228326540</v>
      </c>
      <c r="N213" s="41">
        <v>0</v>
      </c>
      <c r="O213" s="41">
        <v>8106.8499999996275</v>
      </c>
      <c r="P213" s="37">
        <v>8051809</v>
      </c>
      <c r="Q213" s="37">
        <v>1481</v>
      </c>
      <c r="R213" s="37">
        <v>1516</v>
      </c>
      <c r="S213" s="37">
        <v>194.37</v>
      </c>
      <c r="T213" s="37">
        <v>46078</v>
      </c>
      <c r="U213" s="37">
        <v>8582841</v>
      </c>
      <c r="V213" s="37">
        <v>5084709</v>
      </c>
      <c r="W213" s="37">
        <v>3498132</v>
      </c>
      <c r="X213" s="37">
        <v>3503513</v>
      </c>
      <c r="Y213" s="37">
        <v>466190</v>
      </c>
      <c r="Z213" s="37">
        <v>3969703</v>
      </c>
      <c r="AA213" s="46">
        <v>236311555</v>
      </c>
      <c r="AB213" s="37">
        <v>0</v>
      </c>
      <c r="AC213" s="37">
        <v>5381</v>
      </c>
      <c r="AD213" s="37">
        <v>8582841</v>
      </c>
      <c r="AE213" s="37">
        <v>1516</v>
      </c>
      <c r="AF213" s="37">
        <v>1563</v>
      </c>
      <c r="AG213" s="37">
        <v>200</v>
      </c>
      <c r="AH213" s="37">
        <v>0</v>
      </c>
      <c r="AI213" s="37">
        <v>0</v>
      </c>
      <c r="AJ213" s="37">
        <v>0</v>
      </c>
      <c r="AK213" s="37">
        <v>0</v>
      </c>
      <c r="AL213" s="37">
        <v>0</v>
      </c>
      <c r="AM213" s="37">
        <v>0</v>
      </c>
      <c r="AN213" s="37">
        <v>0</v>
      </c>
      <c r="AO213" s="37">
        <v>9161525</v>
      </c>
      <c r="AP213" s="37">
        <v>5617976</v>
      </c>
      <c r="AQ213" s="37">
        <v>0</v>
      </c>
      <c r="AR213" s="37">
        <v>3543549</v>
      </c>
      <c r="AS213" s="37">
        <v>3543549</v>
      </c>
      <c r="AT213" s="37">
        <v>481281</v>
      </c>
      <c r="AU213" s="37">
        <v>4024830</v>
      </c>
      <c r="AV213" s="45">
        <v>249691681</v>
      </c>
      <c r="AW213" s="37">
        <v>0</v>
      </c>
      <c r="AX213" s="37">
        <v>0</v>
      </c>
      <c r="AY213" s="37">
        <v>9161525</v>
      </c>
      <c r="AZ213" s="37">
        <v>1563</v>
      </c>
      <c r="BA213" s="37">
        <v>1582</v>
      </c>
      <c r="BB213" s="37">
        <v>206</v>
      </c>
      <c r="BC213" s="37">
        <v>0</v>
      </c>
      <c r="BD213" s="37">
        <v>0</v>
      </c>
      <c r="BE213" s="37">
        <v>9598785</v>
      </c>
      <c r="BF213" s="37">
        <v>0</v>
      </c>
      <c r="BG213" s="37">
        <v>9086</v>
      </c>
      <c r="BH213" s="37">
        <v>0</v>
      </c>
      <c r="BI213" s="37">
        <v>0</v>
      </c>
      <c r="BJ213" s="37">
        <v>0</v>
      </c>
      <c r="BK213" s="37">
        <v>0</v>
      </c>
      <c r="BL213" s="37">
        <v>9086</v>
      </c>
      <c r="BM213" s="37">
        <v>9607871</v>
      </c>
      <c r="BN213" s="37">
        <v>7365886</v>
      </c>
      <c r="BO213" s="37">
        <v>2241985</v>
      </c>
      <c r="BP213" s="37">
        <v>2241985.52</v>
      </c>
      <c r="BQ213" s="37">
        <v>415816.48</v>
      </c>
      <c r="BR213" s="37">
        <v>2657802</v>
      </c>
      <c r="BS213" s="45">
        <v>267483532</v>
      </c>
      <c r="BT213" s="37">
        <v>0</v>
      </c>
      <c r="BU213" s="37">
        <v>1</v>
      </c>
      <c r="BV213" s="37">
        <v>9607871</v>
      </c>
      <c r="BW213" s="37">
        <v>1582</v>
      </c>
      <c r="BX213" s="37">
        <v>1601</v>
      </c>
      <c r="BY213" s="37">
        <v>206</v>
      </c>
      <c r="BZ213" s="37">
        <v>0</v>
      </c>
      <c r="CA213" s="37">
        <v>0</v>
      </c>
      <c r="CB213" s="37">
        <v>10053063</v>
      </c>
      <c r="CC213" s="37">
        <v>0</v>
      </c>
      <c r="CD213" s="37">
        <v>86620</v>
      </c>
      <c r="CE213" s="37">
        <v>0</v>
      </c>
      <c r="CF213" s="37">
        <v>0</v>
      </c>
      <c r="CG213" s="37">
        <v>0</v>
      </c>
      <c r="CH213" s="37">
        <v>0</v>
      </c>
      <c r="CI213" s="37">
        <v>86620</v>
      </c>
      <c r="CJ213" s="37">
        <v>10139683</v>
      </c>
      <c r="CK213" s="37">
        <v>7654386</v>
      </c>
      <c r="CL213" s="37">
        <v>0</v>
      </c>
      <c r="CM213" s="37">
        <v>2485297</v>
      </c>
      <c r="CN213" s="37">
        <v>2485296</v>
      </c>
      <c r="CO213" s="37">
        <v>372411</v>
      </c>
      <c r="CP213" s="37">
        <v>2857707</v>
      </c>
      <c r="CQ213" s="45">
        <v>291389190</v>
      </c>
      <c r="CR213" s="37">
        <v>1</v>
      </c>
      <c r="CS213" s="37">
        <v>0</v>
      </c>
      <c r="CT213" s="37">
        <v>10139682</v>
      </c>
      <c r="CU213" s="37">
        <v>1601</v>
      </c>
      <c r="CV213" s="37">
        <v>1600</v>
      </c>
      <c r="CW213" s="37">
        <v>208.88</v>
      </c>
      <c r="CX213" s="37">
        <v>0</v>
      </c>
      <c r="CY213" s="37">
        <v>0</v>
      </c>
      <c r="CZ213" s="37">
        <v>10467552</v>
      </c>
      <c r="DA213" s="37">
        <v>1</v>
      </c>
      <c r="DB213" s="37">
        <v>39215</v>
      </c>
      <c r="DC213" s="37">
        <v>0</v>
      </c>
      <c r="DD213" s="37">
        <v>0</v>
      </c>
      <c r="DE213" s="37">
        <v>0</v>
      </c>
      <c r="DF213" s="37">
        <v>39216</v>
      </c>
      <c r="DG213" s="37">
        <v>10506768</v>
      </c>
      <c r="DH213" s="37">
        <v>6542</v>
      </c>
      <c r="DI213" s="37">
        <v>0</v>
      </c>
      <c r="DJ213" s="37">
        <v>6542</v>
      </c>
      <c r="DK213" s="37">
        <v>10513310</v>
      </c>
      <c r="DL213" s="37">
        <v>7836801</v>
      </c>
      <c r="DM213" s="37">
        <v>0</v>
      </c>
      <c r="DN213" s="37">
        <v>2676509</v>
      </c>
      <c r="DO213" s="37">
        <v>2676509.37</v>
      </c>
      <c r="DP213" s="37">
        <v>361456.63</v>
      </c>
      <c r="DQ213" s="37">
        <v>3037966</v>
      </c>
      <c r="DR213" s="45">
        <v>320402922</v>
      </c>
      <c r="DS213" s="37">
        <v>0</v>
      </c>
      <c r="DT213" s="37">
        <v>0</v>
      </c>
      <c r="DU213" s="61">
        <v>10506768</v>
      </c>
      <c r="DV213" s="61">
        <v>1600</v>
      </c>
      <c r="DW213" s="61">
        <v>1597</v>
      </c>
      <c r="DX213" s="61">
        <v>212.43</v>
      </c>
      <c r="DY213" s="61">
        <v>0</v>
      </c>
      <c r="DZ213" s="61">
        <v>0</v>
      </c>
      <c r="EA213" s="61">
        <v>0</v>
      </c>
      <c r="EB213" s="61">
        <v>10826319</v>
      </c>
      <c r="EC213" s="61">
        <v>0</v>
      </c>
      <c r="ED213" s="61">
        <v>0</v>
      </c>
      <c r="EE213" s="61">
        <v>0</v>
      </c>
      <c r="EF213" s="61">
        <v>0</v>
      </c>
      <c r="EG213" s="61">
        <v>0</v>
      </c>
      <c r="EH213" s="61">
        <v>0</v>
      </c>
      <c r="EI213" s="61">
        <v>10826319</v>
      </c>
      <c r="EJ213" s="61">
        <v>0</v>
      </c>
      <c r="EK213" s="61">
        <v>13558</v>
      </c>
      <c r="EL213" s="61">
        <v>13558</v>
      </c>
      <c r="EM213" s="61">
        <v>10839877</v>
      </c>
      <c r="EN213" s="61">
        <v>8156121</v>
      </c>
      <c r="EO213" s="61">
        <v>0</v>
      </c>
      <c r="EP213" s="61">
        <v>2683756</v>
      </c>
      <c r="EQ213" s="61">
        <v>8865</v>
      </c>
      <c r="ER213" s="61">
        <v>2674891</v>
      </c>
      <c r="ES213" s="61">
        <v>2674911</v>
      </c>
      <c r="ET213" s="61">
        <v>1241850</v>
      </c>
      <c r="EU213" s="61">
        <v>3916761</v>
      </c>
      <c r="EV213" s="61">
        <v>349095665</v>
      </c>
      <c r="EW213" s="61">
        <v>790100</v>
      </c>
      <c r="EX213" s="61">
        <v>0</v>
      </c>
      <c r="EY213" s="61">
        <v>20</v>
      </c>
    </row>
    <row r="214" spans="1:155" s="37" customFormat="1" x14ac:dyDescent="0.2">
      <c r="A214" s="105">
        <v>3367</v>
      </c>
      <c r="B214" s="49" t="s">
        <v>244</v>
      </c>
      <c r="C214" s="37">
        <v>6147747</v>
      </c>
      <c r="D214" s="37">
        <v>1050</v>
      </c>
      <c r="E214" s="37">
        <v>1079</v>
      </c>
      <c r="F214" s="37">
        <v>190</v>
      </c>
      <c r="G214" s="37">
        <v>6522555</v>
      </c>
      <c r="H214" s="37">
        <v>2433866</v>
      </c>
      <c r="I214" s="37">
        <v>0</v>
      </c>
      <c r="J214" s="37">
        <v>4040631</v>
      </c>
      <c r="K214" s="37">
        <v>160234</v>
      </c>
      <c r="L214" s="37">
        <f t="shared" si="3"/>
        <v>4200865</v>
      </c>
      <c r="M214" s="47">
        <v>225225623</v>
      </c>
      <c r="N214" s="41">
        <v>48058</v>
      </c>
      <c r="O214" s="41">
        <v>0</v>
      </c>
      <c r="P214" s="37">
        <v>6474497</v>
      </c>
      <c r="Q214" s="37">
        <v>1079</v>
      </c>
      <c r="R214" s="37">
        <v>1122</v>
      </c>
      <c r="S214" s="37">
        <v>194.37</v>
      </c>
      <c r="T214" s="37">
        <v>0</v>
      </c>
      <c r="U214" s="37">
        <v>6950599</v>
      </c>
      <c r="V214" s="37">
        <v>2996156</v>
      </c>
      <c r="W214" s="37">
        <v>3954443</v>
      </c>
      <c r="X214" s="37">
        <v>3954433</v>
      </c>
      <c r="Y214" s="37">
        <v>150000</v>
      </c>
      <c r="Z214" s="37">
        <v>4104433</v>
      </c>
      <c r="AA214" s="46">
        <v>245784977</v>
      </c>
      <c r="AB214" s="37">
        <v>10</v>
      </c>
      <c r="AC214" s="37">
        <v>0</v>
      </c>
      <c r="AD214" s="37">
        <v>6950589</v>
      </c>
      <c r="AE214" s="37">
        <v>1122</v>
      </c>
      <c r="AF214" s="37">
        <v>1154</v>
      </c>
      <c r="AG214" s="37">
        <v>200</v>
      </c>
      <c r="AH214" s="37">
        <v>0</v>
      </c>
      <c r="AI214" s="37">
        <v>8</v>
      </c>
      <c r="AJ214" s="37">
        <v>0</v>
      </c>
      <c r="AK214" s="37">
        <v>0</v>
      </c>
      <c r="AL214" s="37">
        <v>0</v>
      </c>
      <c r="AM214" s="37">
        <v>0</v>
      </c>
      <c r="AN214" s="37">
        <v>0</v>
      </c>
      <c r="AO214" s="37">
        <v>7379630</v>
      </c>
      <c r="AP214" s="37">
        <v>3571115</v>
      </c>
      <c r="AQ214" s="37">
        <v>0</v>
      </c>
      <c r="AR214" s="37">
        <v>3808515</v>
      </c>
      <c r="AS214" s="37">
        <v>3808507</v>
      </c>
      <c r="AT214" s="37">
        <v>160000</v>
      </c>
      <c r="AU214" s="37">
        <v>3968507</v>
      </c>
      <c r="AV214" s="45">
        <v>276073252</v>
      </c>
      <c r="AW214" s="37">
        <v>8</v>
      </c>
      <c r="AX214" s="37">
        <v>0</v>
      </c>
      <c r="AY214" s="37">
        <v>7379622</v>
      </c>
      <c r="AZ214" s="37">
        <v>1154</v>
      </c>
      <c r="BA214" s="37">
        <v>1176</v>
      </c>
      <c r="BB214" s="37">
        <v>206</v>
      </c>
      <c r="BC214" s="37">
        <v>0</v>
      </c>
      <c r="BD214" s="37">
        <v>0</v>
      </c>
      <c r="BE214" s="37">
        <v>7762564</v>
      </c>
      <c r="BF214" s="37">
        <v>6</v>
      </c>
      <c r="BG214" s="37">
        <v>-5832</v>
      </c>
      <c r="BH214" s="37">
        <v>0</v>
      </c>
      <c r="BI214" s="37">
        <v>0</v>
      </c>
      <c r="BJ214" s="37">
        <v>0</v>
      </c>
      <c r="BK214" s="37">
        <v>0</v>
      </c>
      <c r="BL214" s="37">
        <v>-5832</v>
      </c>
      <c r="BM214" s="37">
        <v>7756738</v>
      </c>
      <c r="BN214" s="37">
        <v>4949580</v>
      </c>
      <c r="BO214" s="37">
        <v>2807158</v>
      </c>
      <c r="BP214" s="37">
        <v>2807158</v>
      </c>
      <c r="BQ214" s="37">
        <v>585000</v>
      </c>
      <c r="BR214" s="37">
        <v>3392158</v>
      </c>
      <c r="BS214" s="45">
        <v>295976643</v>
      </c>
      <c r="BT214" s="37">
        <v>0</v>
      </c>
      <c r="BU214" s="37">
        <v>0</v>
      </c>
      <c r="BV214" s="37">
        <v>7756738</v>
      </c>
      <c r="BW214" s="37">
        <v>1176</v>
      </c>
      <c r="BX214" s="37">
        <v>1186</v>
      </c>
      <c r="BY214" s="37">
        <v>206</v>
      </c>
      <c r="BZ214" s="37">
        <v>0</v>
      </c>
      <c r="CA214" s="37">
        <v>0</v>
      </c>
      <c r="CB214" s="37">
        <v>8067018</v>
      </c>
      <c r="CC214" s="37">
        <v>0</v>
      </c>
      <c r="CD214" s="37">
        <v>-42693</v>
      </c>
      <c r="CE214" s="37">
        <v>0</v>
      </c>
      <c r="CF214" s="37">
        <v>0</v>
      </c>
      <c r="CG214" s="37">
        <v>0</v>
      </c>
      <c r="CH214" s="37">
        <v>0</v>
      </c>
      <c r="CI214" s="37">
        <v>-42693</v>
      </c>
      <c r="CJ214" s="37">
        <v>8024325</v>
      </c>
      <c r="CK214" s="37">
        <v>5226613</v>
      </c>
      <c r="CL214" s="37">
        <v>0</v>
      </c>
      <c r="CM214" s="37">
        <v>2797712</v>
      </c>
      <c r="CN214" s="37">
        <v>2790910</v>
      </c>
      <c r="CO214" s="37">
        <v>585000</v>
      </c>
      <c r="CP214" s="37">
        <v>3375910</v>
      </c>
      <c r="CQ214" s="45">
        <v>319897245</v>
      </c>
      <c r="CR214" s="37">
        <v>6802</v>
      </c>
      <c r="CS214" s="37">
        <v>0</v>
      </c>
      <c r="CT214" s="37">
        <v>8017523</v>
      </c>
      <c r="CU214" s="37">
        <v>1186</v>
      </c>
      <c r="CV214" s="37">
        <v>1210</v>
      </c>
      <c r="CW214" s="37">
        <v>208.88</v>
      </c>
      <c r="CX214" s="37">
        <v>0</v>
      </c>
      <c r="CY214" s="37">
        <v>0</v>
      </c>
      <c r="CZ214" s="37">
        <v>8432514</v>
      </c>
      <c r="DA214" s="37">
        <v>5102</v>
      </c>
      <c r="DB214" s="37">
        <v>4387</v>
      </c>
      <c r="DC214" s="37">
        <v>0</v>
      </c>
      <c r="DD214" s="37">
        <v>0</v>
      </c>
      <c r="DE214" s="37">
        <v>0</v>
      </c>
      <c r="DF214" s="37">
        <v>9489</v>
      </c>
      <c r="DG214" s="37">
        <v>8442003</v>
      </c>
      <c r="DH214" s="37">
        <v>0</v>
      </c>
      <c r="DI214" s="37">
        <v>0</v>
      </c>
      <c r="DJ214" s="37">
        <v>0</v>
      </c>
      <c r="DK214" s="37">
        <v>8442003</v>
      </c>
      <c r="DL214" s="37">
        <v>5508211</v>
      </c>
      <c r="DM214" s="37">
        <v>0</v>
      </c>
      <c r="DN214" s="37">
        <v>2933792</v>
      </c>
      <c r="DO214" s="37">
        <v>2933792</v>
      </c>
      <c r="DP214" s="37">
        <v>585000</v>
      </c>
      <c r="DQ214" s="37">
        <v>3518792</v>
      </c>
      <c r="DR214" s="45">
        <v>354768972</v>
      </c>
      <c r="DS214" s="37">
        <v>0</v>
      </c>
      <c r="DT214" s="37">
        <v>0</v>
      </c>
      <c r="DU214" s="61">
        <v>8442003</v>
      </c>
      <c r="DV214" s="61">
        <v>1210</v>
      </c>
      <c r="DW214" s="61">
        <v>1234</v>
      </c>
      <c r="DX214" s="61">
        <v>212.43</v>
      </c>
      <c r="DY214" s="61">
        <v>0</v>
      </c>
      <c r="DZ214" s="61">
        <v>0</v>
      </c>
      <c r="EA214" s="61">
        <v>0</v>
      </c>
      <c r="EB214" s="61">
        <v>8871584</v>
      </c>
      <c r="EC214" s="61">
        <v>0</v>
      </c>
      <c r="ED214" s="61">
        <v>-1730</v>
      </c>
      <c r="EE214" s="61">
        <v>0</v>
      </c>
      <c r="EF214" s="61">
        <v>0</v>
      </c>
      <c r="EG214" s="61">
        <v>0</v>
      </c>
      <c r="EH214" s="61">
        <v>-1730</v>
      </c>
      <c r="EI214" s="61">
        <v>8869854</v>
      </c>
      <c r="EJ214" s="61">
        <v>0</v>
      </c>
      <c r="EK214" s="61">
        <v>0</v>
      </c>
      <c r="EL214" s="61">
        <v>0</v>
      </c>
      <c r="EM214" s="61">
        <v>8869854</v>
      </c>
      <c r="EN214" s="61">
        <v>5714886</v>
      </c>
      <c r="EO214" s="61">
        <v>0</v>
      </c>
      <c r="EP214" s="61">
        <v>3154968</v>
      </c>
      <c r="EQ214" s="61">
        <v>22664</v>
      </c>
      <c r="ER214" s="61">
        <v>3132304</v>
      </c>
      <c r="ES214" s="61">
        <v>3132303</v>
      </c>
      <c r="ET214" s="61">
        <v>585000</v>
      </c>
      <c r="EU214" s="61">
        <v>3717303</v>
      </c>
      <c r="EV214" s="61">
        <v>366522973</v>
      </c>
      <c r="EW214" s="61">
        <v>2234700</v>
      </c>
      <c r="EX214" s="61">
        <v>1</v>
      </c>
      <c r="EY214" s="61">
        <v>0</v>
      </c>
    </row>
    <row r="215" spans="1:155" s="37" customFormat="1" x14ac:dyDescent="0.2">
      <c r="A215" s="105">
        <v>3381</v>
      </c>
      <c r="B215" s="49" t="s">
        <v>245</v>
      </c>
      <c r="C215" s="37">
        <v>9295714.8499999996</v>
      </c>
      <c r="D215" s="37">
        <v>1730</v>
      </c>
      <c r="E215" s="37">
        <v>1799</v>
      </c>
      <c r="F215" s="37">
        <v>190</v>
      </c>
      <c r="G215" s="37">
        <v>10008286.75</v>
      </c>
      <c r="H215" s="37">
        <v>4962115</v>
      </c>
      <c r="I215" s="37">
        <v>0</v>
      </c>
      <c r="J215" s="37">
        <v>5040159</v>
      </c>
      <c r="K215" s="37">
        <v>1104756</v>
      </c>
      <c r="L215" s="37">
        <f t="shared" si="3"/>
        <v>6144915</v>
      </c>
      <c r="M215" s="47">
        <v>338619378</v>
      </c>
      <c r="N215" s="41">
        <v>6012.75</v>
      </c>
      <c r="O215" s="41">
        <v>0</v>
      </c>
      <c r="P215" s="37">
        <v>10002274</v>
      </c>
      <c r="Q215" s="37">
        <v>1801</v>
      </c>
      <c r="R215" s="37">
        <v>1846</v>
      </c>
      <c r="S215" s="37">
        <v>194.37</v>
      </c>
      <c r="T215" s="37">
        <v>26000</v>
      </c>
      <c r="U215" s="37">
        <v>10636993</v>
      </c>
      <c r="V215" s="37">
        <v>5594964</v>
      </c>
      <c r="W215" s="37">
        <v>5042029</v>
      </c>
      <c r="X215" s="37">
        <v>5053437</v>
      </c>
      <c r="Y215" s="37">
        <v>1118471</v>
      </c>
      <c r="Z215" s="37">
        <v>6171908</v>
      </c>
      <c r="AA215" s="46">
        <v>370858215</v>
      </c>
      <c r="AB215" s="37">
        <v>0</v>
      </c>
      <c r="AC215" s="37">
        <v>11408</v>
      </c>
      <c r="AD215" s="37">
        <v>10636993</v>
      </c>
      <c r="AE215" s="37">
        <v>1846</v>
      </c>
      <c r="AF215" s="37">
        <v>1885</v>
      </c>
      <c r="AG215" s="37">
        <v>200</v>
      </c>
      <c r="AH215" s="37">
        <v>0</v>
      </c>
      <c r="AI215" s="37">
        <v>0</v>
      </c>
      <c r="AJ215" s="37">
        <v>26239</v>
      </c>
      <c r="AK215" s="37">
        <v>0</v>
      </c>
      <c r="AL215" s="37">
        <v>0</v>
      </c>
      <c r="AM215" s="37">
        <v>0</v>
      </c>
      <c r="AN215" s="37">
        <v>26239</v>
      </c>
      <c r="AO215" s="37">
        <v>11264948</v>
      </c>
      <c r="AP215" s="37">
        <v>6106471</v>
      </c>
      <c r="AQ215" s="37">
        <v>0</v>
      </c>
      <c r="AR215" s="37">
        <v>5158477</v>
      </c>
      <c r="AS215" s="37">
        <v>5158477</v>
      </c>
      <c r="AT215" s="37">
        <v>1120031</v>
      </c>
      <c r="AU215" s="37">
        <v>6278508</v>
      </c>
      <c r="AV215" s="45">
        <v>423086887</v>
      </c>
      <c r="AW215" s="37">
        <v>0</v>
      </c>
      <c r="AX215" s="37">
        <v>0</v>
      </c>
      <c r="AY215" s="37">
        <v>11264948</v>
      </c>
      <c r="AZ215" s="37">
        <v>1885</v>
      </c>
      <c r="BA215" s="37">
        <v>1902</v>
      </c>
      <c r="BB215" s="37">
        <v>206</v>
      </c>
      <c r="BC215" s="37">
        <v>0</v>
      </c>
      <c r="BD215" s="37">
        <v>0</v>
      </c>
      <c r="BE215" s="37">
        <v>11758354</v>
      </c>
      <c r="BF215" s="37">
        <v>0</v>
      </c>
      <c r="BG215" s="37">
        <v>11780</v>
      </c>
      <c r="BH215" s="37">
        <v>0</v>
      </c>
      <c r="BI215" s="37">
        <v>0</v>
      </c>
      <c r="BJ215" s="37">
        <v>0</v>
      </c>
      <c r="BK215" s="37">
        <v>0</v>
      </c>
      <c r="BL215" s="37">
        <v>11780</v>
      </c>
      <c r="BM215" s="37">
        <v>11770134</v>
      </c>
      <c r="BN215" s="37">
        <v>7829421</v>
      </c>
      <c r="BO215" s="37">
        <v>3940713</v>
      </c>
      <c r="BP215" s="37">
        <v>3940713</v>
      </c>
      <c r="BQ215" s="37">
        <v>1681877</v>
      </c>
      <c r="BR215" s="37">
        <v>5622590</v>
      </c>
      <c r="BS215" s="45">
        <v>441863616</v>
      </c>
      <c r="BT215" s="37">
        <v>0</v>
      </c>
      <c r="BU215" s="37">
        <v>0</v>
      </c>
      <c r="BV215" s="37">
        <v>11770134</v>
      </c>
      <c r="BW215" s="37">
        <v>1902</v>
      </c>
      <c r="BX215" s="37">
        <v>1917</v>
      </c>
      <c r="BY215" s="37">
        <v>206</v>
      </c>
      <c r="BZ215" s="37">
        <v>0</v>
      </c>
      <c r="CA215" s="37">
        <v>0</v>
      </c>
      <c r="CB215" s="37">
        <v>12257854</v>
      </c>
      <c r="CC215" s="37">
        <v>0</v>
      </c>
      <c r="CD215" s="37">
        <v>54463</v>
      </c>
      <c r="CE215" s="37">
        <v>0</v>
      </c>
      <c r="CF215" s="37">
        <v>0</v>
      </c>
      <c r="CG215" s="37">
        <v>0</v>
      </c>
      <c r="CH215" s="37">
        <v>0</v>
      </c>
      <c r="CI215" s="37">
        <v>54463</v>
      </c>
      <c r="CJ215" s="37">
        <v>12312317</v>
      </c>
      <c r="CK215" s="37">
        <v>8459093</v>
      </c>
      <c r="CL215" s="37">
        <v>0</v>
      </c>
      <c r="CM215" s="37">
        <v>3853224</v>
      </c>
      <c r="CN215" s="37">
        <v>3853224</v>
      </c>
      <c r="CO215" s="37">
        <v>3153146</v>
      </c>
      <c r="CP215" s="37">
        <v>7006370</v>
      </c>
      <c r="CQ215" s="45">
        <v>486053008</v>
      </c>
      <c r="CR215" s="37">
        <v>0</v>
      </c>
      <c r="CS215" s="37">
        <v>0</v>
      </c>
      <c r="CT215" s="37">
        <v>12312317</v>
      </c>
      <c r="CU215" s="37">
        <v>1917</v>
      </c>
      <c r="CV215" s="37">
        <v>1929</v>
      </c>
      <c r="CW215" s="37">
        <v>208.88</v>
      </c>
      <c r="CX215" s="37">
        <v>0</v>
      </c>
      <c r="CY215" s="37">
        <v>0</v>
      </c>
      <c r="CZ215" s="37">
        <v>12792318</v>
      </c>
      <c r="DA215" s="37">
        <v>0</v>
      </c>
      <c r="DB215" s="37">
        <v>26407</v>
      </c>
      <c r="DC215" s="37">
        <v>0</v>
      </c>
      <c r="DD215" s="37">
        <v>526000</v>
      </c>
      <c r="DE215" s="37">
        <v>0</v>
      </c>
      <c r="DF215" s="37">
        <v>552407</v>
      </c>
      <c r="DG215" s="37">
        <v>13344725</v>
      </c>
      <c r="DH215" s="37">
        <v>0</v>
      </c>
      <c r="DI215" s="37">
        <v>0</v>
      </c>
      <c r="DJ215" s="37">
        <v>0</v>
      </c>
      <c r="DK215" s="37">
        <v>13344725</v>
      </c>
      <c r="DL215" s="37">
        <v>8695378</v>
      </c>
      <c r="DM215" s="37">
        <v>0</v>
      </c>
      <c r="DN215" s="37">
        <v>4649347</v>
      </c>
      <c r="DO215" s="37">
        <v>4649347</v>
      </c>
      <c r="DP215" s="37">
        <v>2443563</v>
      </c>
      <c r="DQ215" s="37">
        <v>7092910</v>
      </c>
      <c r="DR215" s="45">
        <v>501607051</v>
      </c>
      <c r="DS215" s="37">
        <v>0</v>
      </c>
      <c r="DT215" s="37">
        <v>0</v>
      </c>
      <c r="DU215" s="61">
        <v>13344725</v>
      </c>
      <c r="DV215" s="61">
        <v>1929</v>
      </c>
      <c r="DW215" s="61">
        <v>1927</v>
      </c>
      <c r="DX215" s="61">
        <v>212.43</v>
      </c>
      <c r="DY215" s="61">
        <v>0</v>
      </c>
      <c r="DZ215" s="61">
        <v>0</v>
      </c>
      <c r="EA215" s="61">
        <v>0</v>
      </c>
      <c r="EB215" s="61">
        <v>13740242</v>
      </c>
      <c r="EC215" s="61">
        <v>0</v>
      </c>
      <c r="ED215" s="61">
        <v>10665</v>
      </c>
      <c r="EE215" s="61">
        <v>0</v>
      </c>
      <c r="EF215" s="61">
        <v>174000</v>
      </c>
      <c r="EG215" s="61">
        <v>0</v>
      </c>
      <c r="EH215" s="61">
        <v>184665</v>
      </c>
      <c r="EI215" s="61">
        <v>13924907</v>
      </c>
      <c r="EJ215" s="61">
        <v>0</v>
      </c>
      <c r="EK215" s="61">
        <v>14261</v>
      </c>
      <c r="EL215" s="61">
        <v>14261</v>
      </c>
      <c r="EM215" s="61">
        <v>13939168</v>
      </c>
      <c r="EN215" s="61">
        <v>9257301</v>
      </c>
      <c r="EO215" s="61">
        <v>0</v>
      </c>
      <c r="EP215" s="61">
        <v>4681867</v>
      </c>
      <c r="EQ215" s="61">
        <v>9188</v>
      </c>
      <c r="ER215" s="61">
        <v>4672679</v>
      </c>
      <c r="ES215" s="61">
        <v>4665549</v>
      </c>
      <c r="ET215" s="61">
        <v>2191704</v>
      </c>
      <c r="EU215" s="61">
        <v>6857253</v>
      </c>
      <c r="EV215" s="61">
        <v>537259360</v>
      </c>
      <c r="EW215" s="61">
        <v>719900</v>
      </c>
      <c r="EX215" s="61">
        <v>7130</v>
      </c>
      <c r="EY215" s="61">
        <v>0</v>
      </c>
    </row>
    <row r="216" spans="1:155" s="37" customFormat="1" x14ac:dyDescent="0.2">
      <c r="A216" s="105">
        <v>3409</v>
      </c>
      <c r="B216" s="49" t="s">
        <v>246</v>
      </c>
      <c r="C216" s="37">
        <v>10463125</v>
      </c>
      <c r="D216" s="37">
        <v>2317</v>
      </c>
      <c r="E216" s="37">
        <v>2357</v>
      </c>
      <c r="F216" s="37">
        <v>190</v>
      </c>
      <c r="G216" s="37">
        <v>11092042</v>
      </c>
      <c r="H216" s="37">
        <v>6796206</v>
      </c>
      <c r="I216" s="37">
        <v>0</v>
      </c>
      <c r="J216" s="37">
        <v>4295836</v>
      </c>
      <c r="K216" s="37">
        <v>379000</v>
      </c>
      <c r="L216" s="37">
        <f t="shared" si="3"/>
        <v>4674836</v>
      </c>
      <c r="M216" s="47">
        <v>291558742</v>
      </c>
      <c r="N216" s="41">
        <v>0</v>
      </c>
      <c r="O216" s="41">
        <v>0</v>
      </c>
      <c r="P216" s="37">
        <v>11092042</v>
      </c>
      <c r="Q216" s="37">
        <v>2357</v>
      </c>
      <c r="R216" s="37">
        <v>2405</v>
      </c>
      <c r="S216" s="37">
        <v>194.37</v>
      </c>
      <c r="T216" s="37">
        <v>58828</v>
      </c>
      <c r="U216" s="37">
        <v>11844218</v>
      </c>
      <c r="V216" s="37">
        <v>7669516</v>
      </c>
      <c r="W216" s="37">
        <v>4174702</v>
      </c>
      <c r="X216" s="37">
        <v>4174702</v>
      </c>
      <c r="Y216" s="37">
        <v>385000</v>
      </c>
      <c r="Z216" s="37">
        <v>4559702</v>
      </c>
      <c r="AA216" s="46">
        <v>305810810</v>
      </c>
      <c r="AB216" s="37">
        <v>0</v>
      </c>
      <c r="AC216" s="37">
        <v>0</v>
      </c>
      <c r="AD216" s="37">
        <v>11844218</v>
      </c>
      <c r="AE216" s="37">
        <v>2405</v>
      </c>
      <c r="AF216" s="37">
        <v>2453</v>
      </c>
      <c r="AG216" s="37">
        <v>200</v>
      </c>
      <c r="AH216" s="37">
        <v>175.17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13000900</v>
      </c>
      <c r="AP216" s="37">
        <v>8504777</v>
      </c>
      <c r="AQ216" s="37">
        <v>0</v>
      </c>
      <c r="AR216" s="37">
        <v>4496123</v>
      </c>
      <c r="AS216" s="37">
        <v>4496123</v>
      </c>
      <c r="AT216" s="37">
        <v>387051</v>
      </c>
      <c r="AU216" s="37">
        <v>4883174</v>
      </c>
      <c r="AV216" s="45">
        <v>341714745</v>
      </c>
      <c r="AW216" s="37">
        <v>0</v>
      </c>
      <c r="AX216" s="37">
        <v>0</v>
      </c>
      <c r="AY216" s="37">
        <v>13000900</v>
      </c>
      <c r="AZ216" s="37">
        <v>2453</v>
      </c>
      <c r="BA216" s="37">
        <v>2479</v>
      </c>
      <c r="BB216" s="37">
        <v>206</v>
      </c>
      <c r="BC216" s="37">
        <v>94</v>
      </c>
      <c r="BD216" s="37">
        <v>233026</v>
      </c>
      <c r="BE216" s="37">
        <v>13882400</v>
      </c>
      <c r="BF216" s="37">
        <v>0</v>
      </c>
      <c r="BG216" s="37">
        <v>27885</v>
      </c>
      <c r="BH216" s="37">
        <v>0</v>
      </c>
      <c r="BI216" s="37">
        <v>0</v>
      </c>
      <c r="BJ216" s="37">
        <v>0</v>
      </c>
      <c r="BK216" s="37">
        <v>0</v>
      </c>
      <c r="BL216" s="37">
        <v>27885</v>
      </c>
      <c r="BM216" s="37">
        <v>13910285</v>
      </c>
      <c r="BN216" s="37">
        <v>10578661</v>
      </c>
      <c r="BO216" s="37">
        <v>3331624</v>
      </c>
      <c r="BP216" s="37">
        <v>3331624</v>
      </c>
      <c r="BQ216" s="37">
        <v>385166</v>
      </c>
      <c r="BR216" s="37">
        <v>3716790</v>
      </c>
      <c r="BS216" s="45">
        <v>372664053</v>
      </c>
      <c r="BT216" s="37">
        <v>0</v>
      </c>
      <c r="BU216" s="37">
        <v>0</v>
      </c>
      <c r="BV216" s="37">
        <v>13910285</v>
      </c>
      <c r="BW216" s="37">
        <v>2479</v>
      </c>
      <c r="BX216" s="37">
        <v>2489</v>
      </c>
      <c r="BY216" s="37">
        <v>206</v>
      </c>
      <c r="BZ216" s="37">
        <v>82.75</v>
      </c>
      <c r="CA216" s="37">
        <v>205965</v>
      </c>
      <c r="CB216" s="37">
        <v>14685100</v>
      </c>
      <c r="CC216" s="37">
        <v>0</v>
      </c>
      <c r="CD216" s="37">
        <v>69575</v>
      </c>
      <c r="CE216" s="37">
        <v>0</v>
      </c>
      <c r="CF216" s="37">
        <v>0</v>
      </c>
      <c r="CG216" s="37">
        <v>0</v>
      </c>
      <c r="CH216" s="37">
        <v>0</v>
      </c>
      <c r="CI216" s="37">
        <v>69575</v>
      </c>
      <c r="CJ216" s="37">
        <v>14754675</v>
      </c>
      <c r="CK216" s="37">
        <v>11225809</v>
      </c>
      <c r="CL216" s="37">
        <v>0</v>
      </c>
      <c r="CM216" s="37">
        <v>3528866</v>
      </c>
      <c r="CN216" s="37">
        <v>3528866</v>
      </c>
      <c r="CO216" s="37">
        <v>512621</v>
      </c>
      <c r="CP216" s="37">
        <v>4041487</v>
      </c>
      <c r="CQ216" s="45">
        <v>411848237</v>
      </c>
      <c r="CR216" s="37">
        <v>0</v>
      </c>
      <c r="CS216" s="37">
        <v>0</v>
      </c>
      <c r="CT216" s="37">
        <v>14754675</v>
      </c>
      <c r="CU216" s="37">
        <v>2489</v>
      </c>
      <c r="CV216" s="37">
        <v>2480</v>
      </c>
      <c r="CW216" s="37">
        <v>208.88</v>
      </c>
      <c r="CX216" s="37">
        <v>0</v>
      </c>
      <c r="CY216" s="37">
        <v>0</v>
      </c>
      <c r="CZ216" s="37">
        <v>15219338</v>
      </c>
      <c r="DA216" s="37">
        <v>0</v>
      </c>
      <c r="DB216" s="37">
        <v>18871</v>
      </c>
      <c r="DC216" s="37">
        <v>0</v>
      </c>
      <c r="DD216" s="37">
        <v>0</v>
      </c>
      <c r="DE216" s="37">
        <v>0</v>
      </c>
      <c r="DF216" s="37">
        <v>18871</v>
      </c>
      <c r="DG216" s="37">
        <v>15238209</v>
      </c>
      <c r="DH216" s="37">
        <v>42958</v>
      </c>
      <c r="DI216" s="37">
        <v>0</v>
      </c>
      <c r="DJ216" s="37">
        <v>42958</v>
      </c>
      <c r="DK216" s="37">
        <v>15281167</v>
      </c>
      <c r="DL216" s="37">
        <v>11901935</v>
      </c>
      <c r="DM216" s="37">
        <v>0</v>
      </c>
      <c r="DN216" s="37">
        <v>3379232</v>
      </c>
      <c r="DO216" s="37">
        <v>2171232</v>
      </c>
      <c r="DP216" s="37">
        <v>1938867</v>
      </c>
      <c r="DQ216" s="37">
        <v>4110099</v>
      </c>
      <c r="DR216" s="45">
        <v>442533592</v>
      </c>
      <c r="DS216" s="37">
        <v>1208000</v>
      </c>
      <c r="DT216" s="37">
        <v>0</v>
      </c>
      <c r="DU216" s="61">
        <v>14073167</v>
      </c>
      <c r="DV216" s="61">
        <v>2480</v>
      </c>
      <c r="DW216" s="61">
        <v>2456</v>
      </c>
      <c r="DX216" s="61">
        <v>212.43</v>
      </c>
      <c r="DY216" s="61">
        <v>412.91</v>
      </c>
      <c r="DZ216" s="61">
        <v>1014107</v>
      </c>
      <c r="EA216" s="61">
        <v>0</v>
      </c>
      <c r="EB216" s="61">
        <v>15472800</v>
      </c>
      <c r="EC216" s="61">
        <v>873782</v>
      </c>
      <c r="ED216" s="61">
        <v>55869</v>
      </c>
      <c r="EE216" s="61">
        <v>0</v>
      </c>
      <c r="EF216" s="61">
        <v>0</v>
      </c>
      <c r="EG216" s="61">
        <v>0</v>
      </c>
      <c r="EH216" s="61">
        <v>929651</v>
      </c>
      <c r="EI216" s="61">
        <v>16402451</v>
      </c>
      <c r="EJ216" s="61">
        <v>0</v>
      </c>
      <c r="EK216" s="61">
        <v>113400</v>
      </c>
      <c r="EL216" s="61">
        <v>113400</v>
      </c>
      <c r="EM216" s="61">
        <v>16515851</v>
      </c>
      <c r="EN216" s="61">
        <v>12470644</v>
      </c>
      <c r="EO216" s="61">
        <v>0</v>
      </c>
      <c r="EP216" s="61">
        <v>4045207</v>
      </c>
      <c r="EQ216" s="61">
        <v>29325</v>
      </c>
      <c r="ER216" s="61">
        <v>4015882</v>
      </c>
      <c r="ES216" s="61">
        <v>2848100</v>
      </c>
      <c r="ET216" s="61">
        <v>1611270</v>
      </c>
      <c r="EU216" s="61">
        <v>4459370</v>
      </c>
      <c r="EV216" s="61">
        <v>479887534</v>
      </c>
      <c r="EW216" s="61">
        <v>3155800</v>
      </c>
      <c r="EX216" s="61">
        <v>1167782</v>
      </c>
      <c r="EY216" s="61">
        <v>0</v>
      </c>
    </row>
    <row r="217" spans="1:155" s="37" customFormat="1" x14ac:dyDescent="0.2">
      <c r="A217" s="105">
        <v>3427</v>
      </c>
      <c r="B217" s="49" t="s">
        <v>247</v>
      </c>
      <c r="C217" s="37">
        <v>2904453.78</v>
      </c>
      <c r="D217" s="37">
        <v>448</v>
      </c>
      <c r="E217" s="37">
        <v>447</v>
      </c>
      <c r="F217" s="37">
        <v>207.46</v>
      </c>
      <c r="G217" s="37">
        <v>2990707.14</v>
      </c>
      <c r="H217" s="37">
        <v>2396751</v>
      </c>
      <c r="I217" s="37">
        <v>0</v>
      </c>
      <c r="J217" s="37">
        <v>593679</v>
      </c>
      <c r="K217" s="37">
        <v>258809</v>
      </c>
      <c r="L217" s="37">
        <f t="shared" si="3"/>
        <v>852488</v>
      </c>
      <c r="M217" s="47">
        <v>32758349</v>
      </c>
      <c r="N217" s="41">
        <v>277.14000000013039</v>
      </c>
      <c r="O217" s="41">
        <v>0</v>
      </c>
      <c r="P217" s="37">
        <v>2990430</v>
      </c>
      <c r="Q217" s="37">
        <v>447</v>
      </c>
      <c r="R217" s="37">
        <v>435</v>
      </c>
      <c r="S217" s="37">
        <v>194.37</v>
      </c>
      <c r="T217" s="37">
        <v>0</v>
      </c>
      <c r="U217" s="37">
        <v>2994701</v>
      </c>
      <c r="V217" s="37">
        <v>2380547</v>
      </c>
      <c r="W217" s="37">
        <v>614154</v>
      </c>
      <c r="X217" s="37">
        <v>614154</v>
      </c>
      <c r="Y217" s="37">
        <v>244968</v>
      </c>
      <c r="Z217" s="37">
        <v>859122</v>
      </c>
      <c r="AA217" s="46">
        <v>33624068</v>
      </c>
      <c r="AB217" s="37">
        <v>0</v>
      </c>
      <c r="AC217" s="37">
        <v>0</v>
      </c>
      <c r="AD217" s="37">
        <v>2994701</v>
      </c>
      <c r="AE217" s="37">
        <v>435</v>
      </c>
      <c r="AF217" s="37">
        <v>415</v>
      </c>
      <c r="AG217" s="37">
        <v>200</v>
      </c>
      <c r="AH217" s="37">
        <v>0</v>
      </c>
      <c r="AI217" s="37">
        <v>0</v>
      </c>
      <c r="AJ217" s="37">
        <v>0</v>
      </c>
      <c r="AK217" s="37">
        <v>0</v>
      </c>
      <c r="AL217" s="37">
        <v>0</v>
      </c>
      <c r="AM217" s="37">
        <v>0</v>
      </c>
      <c r="AN217" s="37">
        <v>0</v>
      </c>
      <c r="AO217" s="37">
        <v>2940014</v>
      </c>
      <c r="AP217" s="37">
        <v>2408661</v>
      </c>
      <c r="AQ217" s="37">
        <v>0</v>
      </c>
      <c r="AR217" s="37">
        <v>531353</v>
      </c>
      <c r="AS217" s="37">
        <v>496897</v>
      </c>
      <c r="AT217" s="37">
        <v>244266</v>
      </c>
      <c r="AU217" s="37">
        <v>741163</v>
      </c>
      <c r="AV217" s="45">
        <v>36136683</v>
      </c>
      <c r="AW217" s="37">
        <v>34456</v>
      </c>
      <c r="AX217" s="37">
        <v>0</v>
      </c>
      <c r="AY217" s="37">
        <v>2905558</v>
      </c>
      <c r="AZ217" s="37">
        <v>415</v>
      </c>
      <c r="BA217" s="37">
        <v>389</v>
      </c>
      <c r="BB217" s="37">
        <v>206</v>
      </c>
      <c r="BC217" s="37">
        <v>0</v>
      </c>
      <c r="BD217" s="37">
        <v>0</v>
      </c>
      <c r="BE217" s="37">
        <v>2803655</v>
      </c>
      <c r="BF217" s="37">
        <v>25842</v>
      </c>
      <c r="BG217" s="37">
        <v>0</v>
      </c>
      <c r="BH217" s="37">
        <v>0</v>
      </c>
      <c r="BI217" s="37">
        <v>0</v>
      </c>
      <c r="BJ217" s="37">
        <v>0</v>
      </c>
      <c r="BK217" s="37">
        <v>0</v>
      </c>
      <c r="BL217" s="37">
        <v>0</v>
      </c>
      <c r="BM217" s="37">
        <v>2829497</v>
      </c>
      <c r="BN217" s="37">
        <v>2429942</v>
      </c>
      <c r="BO217" s="37">
        <v>399555</v>
      </c>
      <c r="BP217" s="37">
        <v>399555</v>
      </c>
      <c r="BQ217" s="37">
        <v>243565</v>
      </c>
      <c r="BR217" s="37">
        <v>643120</v>
      </c>
      <c r="BS217" s="45">
        <v>39193571</v>
      </c>
      <c r="BT217" s="37">
        <v>0</v>
      </c>
      <c r="BU217" s="37">
        <v>0</v>
      </c>
      <c r="BV217" s="37">
        <v>2829497</v>
      </c>
      <c r="BW217" s="37">
        <v>389</v>
      </c>
      <c r="BX217" s="37">
        <v>381</v>
      </c>
      <c r="BY217" s="37">
        <v>206</v>
      </c>
      <c r="BZ217" s="37">
        <v>0</v>
      </c>
      <c r="CA217" s="37">
        <v>0</v>
      </c>
      <c r="CB217" s="37">
        <v>2849792</v>
      </c>
      <c r="CC217" s="37">
        <v>0</v>
      </c>
      <c r="CD217" s="37">
        <v>0</v>
      </c>
      <c r="CE217" s="37">
        <v>0</v>
      </c>
      <c r="CF217" s="37">
        <v>0</v>
      </c>
      <c r="CG217" s="37">
        <v>0</v>
      </c>
      <c r="CH217" s="37">
        <v>0</v>
      </c>
      <c r="CI217" s="37">
        <v>0</v>
      </c>
      <c r="CJ217" s="37">
        <v>2849792</v>
      </c>
      <c r="CK217" s="37">
        <v>2235625</v>
      </c>
      <c r="CL217" s="37">
        <v>0</v>
      </c>
      <c r="CM217" s="37">
        <v>614167</v>
      </c>
      <c r="CN217" s="37">
        <v>614648</v>
      </c>
      <c r="CO217" s="37">
        <v>231144</v>
      </c>
      <c r="CP217" s="37">
        <v>845792</v>
      </c>
      <c r="CQ217" s="45">
        <v>41277499</v>
      </c>
      <c r="CR217" s="37">
        <v>0</v>
      </c>
      <c r="CS217" s="37">
        <v>481</v>
      </c>
      <c r="CT217" s="37">
        <v>2849792</v>
      </c>
      <c r="CU217" s="37">
        <v>373</v>
      </c>
      <c r="CV217" s="37">
        <v>361</v>
      </c>
      <c r="CW217" s="37">
        <v>208.88</v>
      </c>
      <c r="CX217" s="37">
        <v>0</v>
      </c>
      <c r="CY217" s="37">
        <v>0</v>
      </c>
      <c r="CZ217" s="37">
        <v>2833514</v>
      </c>
      <c r="DA217" s="37">
        <v>0</v>
      </c>
      <c r="DB217" s="37">
        <v>0</v>
      </c>
      <c r="DC217" s="37">
        <v>0</v>
      </c>
      <c r="DD217" s="37">
        <v>0</v>
      </c>
      <c r="DE217" s="37">
        <v>0</v>
      </c>
      <c r="DF217" s="37">
        <v>0</v>
      </c>
      <c r="DG217" s="37">
        <v>2833514</v>
      </c>
      <c r="DH217" s="37">
        <v>70642</v>
      </c>
      <c r="DI217" s="37">
        <v>0</v>
      </c>
      <c r="DJ217" s="37">
        <v>70642</v>
      </c>
      <c r="DK217" s="37">
        <v>2904156</v>
      </c>
      <c r="DL217" s="37">
        <v>2473752</v>
      </c>
      <c r="DM217" s="37">
        <v>0</v>
      </c>
      <c r="DN217" s="37">
        <v>430404</v>
      </c>
      <c r="DO217" s="37">
        <v>430404</v>
      </c>
      <c r="DP217" s="37">
        <v>230663</v>
      </c>
      <c r="DQ217" s="37">
        <v>661067</v>
      </c>
      <c r="DR217" s="45">
        <v>46369465</v>
      </c>
      <c r="DS217" s="37">
        <v>0</v>
      </c>
      <c r="DT217" s="37">
        <v>0</v>
      </c>
      <c r="DU217" s="61">
        <v>2833514</v>
      </c>
      <c r="DV217" s="61">
        <v>361</v>
      </c>
      <c r="DW217" s="61">
        <v>355</v>
      </c>
      <c r="DX217" s="61">
        <v>212.43</v>
      </c>
      <c r="DY217" s="61">
        <v>0</v>
      </c>
      <c r="DZ217" s="61">
        <v>0</v>
      </c>
      <c r="EA217" s="61">
        <v>0</v>
      </c>
      <c r="EB217" s="61">
        <v>2861833</v>
      </c>
      <c r="EC217" s="61">
        <v>0</v>
      </c>
      <c r="ED217" s="61">
        <v>13608</v>
      </c>
      <c r="EE217" s="61">
        <v>0</v>
      </c>
      <c r="EF217" s="61">
        <v>0</v>
      </c>
      <c r="EG217" s="61">
        <v>0</v>
      </c>
      <c r="EH217" s="61">
        <v>13608</v>
      </c>
      <c r="EI217" s="61">
        <v>2875441</v>
      </c>
      <c r="EJ217" s="61">
        <v>0</v>
      </c>
      <c r="EK217" s="61">
        <v>40308</v>
      </c>
      <c r="EL217" s="61">
        <v>40308</v>
      </c>
      <c r="EM217" s="61">
        <v>2915749</v>
      </c>
      <c r="EN217" s="61">
        <v>2319968</v>
      </c>
      <c r="EO217" s="61">
        <v>0</v>
      </c>
      <c r="EP217" s="61">
        <v>595781</v>
      </c>
      <c r="EQ217" s="61">
        <v>814</v>
      </c>
      <c r="ER217" s="61">
        <v>594967</v>
      </c>
      <c r="ES217" s="61">
        <v>548760</v>
      </c>
      <c r="ET217" s="61">
        <v>222321</v>
      </c>
      <c r="EU217" s="61">
        <v>771081</v>
      </c>
      <c r="EV217" s="61">
        <v>52124533</v>
      </c>
      <c r="EW217" s="61">
        <v>55000</v>
      </c>
      <c r="EX217" s="61">
        <v>46207</v>
      </c>
      <c r="EY217" s="61">
        <v>0</v>
      </c>
    </row>
    <row r="218" spans="1:155" s="37" customFormat="1" x14ac:dyDescent="0.2">
      <c r="A218" s="105">
        <v>3428</v>
      </c>
      <c r="B218" s="49" t="s">
        <v>248</v>
      </c>
      <c r="C218" s="37">
        <v>3550109.07</v>
      </c>
      <c r="D218" s="37">
        <v>709</v>
      </c>
      <c r="E218" s="37">
        <v>720</v>
      </c>
      <c r="F218" s="37">
        <v>190</v>
      </c>
      <c r="G218" s="37">
        <v>3741991.2</v>
      </c>
      <c r="H218" s="37">
        <v>2295415</v>
      </c>
      <c r="I218" s="37">
        <v>0</v>
      </c>
      <c r="J218" s="37">
        <v>1428000</v>
      </c>
      <c r="K218" s="37">
        <v>226760</v>
      </c>
      <c r="L218" s="37">
        <f t="shared" si="3"/>
        <v>1654760</v>
      </c>
      <c r="M218" s="47">
        <v>94977210</v>
      </c>
      <c r="N218" s="41">
        <v>18576.200000000186</v>
      </c>
      <c r="O218" s="41">
        <v>0</v>
      </c>
      <c r="P218" s="37">
        <v>3723415</v>
      </c>
      <c r="Q218" s="37">
        <v>720</v>
      </c>
      <c r="R218" s="37">
        <v>736</v>
      </c>
      <c r="S218" s="37">
        <v>194.37</v>
      </c>
      <c r="T218" s="37">
        <v>0</v>
      </c>
      <c r="U218" s="37">
        <v>3949214</v>
      </c>
      <c r="V218" s="37">
        <v>2596772</v>
      </c>
      <c r="W218" s="37">
        <v>1352442</v>
      </c>
      <c r="X218" s="37">
        <v>1352442</v>
      </c>
      <c r="Y218" s="37">
        <v>217224</v>
      </c>
      <c r="Z218" s="37">
        <v>1569666</v>
      </c>
      <c r="AA218" s="46">
        <v>101474552</v>
      </c>
      <c r="AB218" s="37">
        <v>0</v>
      </c>
      <c r="AC218" s="37">
        <v>0</v>
      </c>
      <c r="AD218" s="37">
        <v>3949214</v>
      </c>
      <c r="AE218" s="37">
        <v>736</v>
      </c>
      <c r="AF218" s="37">
        <v>750</v>
      </c>
      <c r="AG218" s="37">
        <v>200</v>
      </c>
      <c r="AH218" s="37">
        <v>0</v>
      </c>
      <c r="AI218" s="37">
        <v>0</v>
      </c>
      <c r="AJ218" s="37">
        <v>0</v>
      </c>
      <c r="AK218" s="37">
        <v>0</v>
      </c>
      <c r="AL218" s="37">
        <v>0</v>
      </c>
      <c r="AM218" s="37">
        <v>0</v>
      </c>
      <c r="AN218" s="37">
        <v>0</v>
      </c>
      <c r="AO218" s="37">
        <v>4174335</v>
      </c>
      <c r="AP218" s="37">
        <v>2763569</v>
      </c>
      <c r="AQ218" s="37">
        <v>0</v>
      </c>
      <c r="AR218" s="37">
        <v>1410766</v>
      </c>
      <c r="AS218" s="37">
        <v>1410766</v>
      </c>
      <c r="AT218" s="37">
        <v>191333</v>
      </c>
      <c r="AU218" s="37">
        <v>1602099</v>
      </c>
      <c r="AV218" s="45">
        <v>107770029</v>
      </c>
      <c r="AW218" s="37">
        <v>0</v>
      </c>
      <c r="AX218" s="37">
        <v>0</v>
      </c>
      <c r="AY218" s="37">
        <v>4174335</v>
      </c>
      <c r="AZ218" s="37">
        <v>750</v>
      </c>
      <c r="BA218" s="37">
        <v>752</v>
      </c>
      <c r="BB218" s="37">
        <v>206</v>
      </c>
      <c r="BC218" s="37">
        <v>0</v>
      </c>
      <c r="BD218" s="37">
        <v>0</v>
      </c>
      <c r="BE218" s="37">
        <v>4340379</v>
      </c>
      <c r="BF218" s="37">
        <v>0</v>
      </c>
      <c r="BG218" s="37">
        <v>0</v>
      </c>
      <c r="BH218" s="37">
        <v>0</v>
      </c>
      <c r="BI218" s="37">
        <v>125000</v>
      </c>
      <c r="BJ218" s="37">
        <v>0</v>
      </c>
      <c r="BK218" s="37">
        <v>0</v>
      </c>
      <c r="BL218" s="37">
        <v>125000</v>
      </c>
      <c r="BM218" s="37">
        <v>4465379</v>
      </c>
      <c r="BN218" s="37">
        <v>3421358</v>
      </c>
      <c r="BO218" s="37">
        <v>1044021</v>
      </c>
      <c r="BP218" s="37">
        <v>1044021</v>
      </c>
      <c r="BQ218" s="37">
        <v>135510</v>
      </c>
      <c r="BR218" s="37">
        <v>1179531</v>
      </c>
      <c r="BS218" s="45">
        <v>112430936</v>
      </c>
      <c r="BT218" s="37">
        <v>0</v>
      </c>
      <c r="BU218" s="37">
        <v>0</v>
      </c>
      <c r="BV218" s="37">
        <v>4465379</v>
      </c>
      <c r="BW218" s="37">
        <v>752</v>
      </c>
      <c r="BX218" s="37">
        <v>755</v>
      </c>
      <c r="BY218" s="37">
        <v>206</v>
      </c>
      <c r="BZ218" s="37">
        <v>0</v>
      </c>
      <c r="CA218" s="37">
        <v>0</v>
      </c>
      <c r="CB218" s="37">
        <v>4638720</v>
      </c>
      <c r="CC218" s="37">
        <v>0</v>
      </c>
      <c r="CD218" s="37">
        <v>-21200</v>
      </c>
      <c r="CE218" s="37">
        <v>0</v>
      </c>
      <c r="CF218" s="37">
        <v>0</v>
      </c>
      <c r="CG218" s="37">
        <v>0</v>
      </c>
      <c r="CH218" s="37">
        <v>381</v>
      </c>
      <c r="CI218" s="37">
        <v>-20819</v>
      </c>
      <c r="CJ218" s="37">
        <v>4617901</v>
      </c>
      <c r="CK218" s="37">
        <v>3720846</v>
      </c>
      <c r="CL218" s="37">
        <v>0</v>
      </c>
      <c r="CM218" s="37">
        <v>897055</v>
      </c>
      <c r="CN218" s="37">
        <v>893306</v>
      </c>
      <c r="CO218" s="37">
        <v>252594</v>
      </c>
      <c r="CP218" s="37">
        <v>1145900</v>
      </c>
      <c r="CQ218" s="45">
        <v>120218321</v>
      </c>
      <c r="CR218" s="37">
        <v>3749</v>
      </c>
      <c r="CS218" s="37">
        <v>0</v>
      </c>
      <c r="CT218" s="37">
        <v>4614152</v>
      </c>
      <c r="CU218" s="37">
        <v>755</v>
      </c>
      <c r="CV218" s="37">
        <v>753</v>
      </c>
      <c r="CW218" s="37">
        <v>208.88</v>
      </c>
      <c r="CX218" s="37">
        <v>0</v>
      </c>
      <c r="CY218" s="37">
        <v>0</v>
      </c>
      <c r="CZ218" s="37">
        <v>4759216</v>
      </c>
      <c r="DA218" s="37">
        <v>2812</v>
      </c>
      <c r="DB218" s="37">
        <v>0</v>
      </c>
      <c r="DC218" s="37">
        <v>0</v>
      </c>
      <c r="DD218" s="37">
        <v>0</v>
      </c>
      <c r="DE218" s="37">
        <v>0</v>
      </c>
      <c r="DF218" s="37">
        <v>2812</v>
      </c>
      <c r="DG218" s="37">
        <v>4762028</v>
      </c>
      <c r="DH218" s="37">
        <v>12641</v>
      </c>
      <c r="DI218" s="37">
        <v>0</v>
      </c>
      <c r="DJ218" s="37">
        <v>12641</v>
      </c>
      <c r="DK218" s="37">
        <v>4774669</v>
      </c>
      <c r="DL218" s="37">
        <v>3860801</v>
      </c>
      <c r="DM218" s="37">
        <v>0</v>
      </c>
      <c r="DN218" s="37">
        <v>913868</v>
      </c>
      <c r="DO218" s="37">
        <v>913868</v>
      </c>
      <c r="DP218" s="37">
        <v>352947</v>
      </c>
      <c r="DQ218" s="37">
        <v>1266815</v>
      </c>
      <c r="DR218" s="45">
        <v>128989106</v>
      </c>
      <c r="DS218" s="37">
        <v>0</v>
      </c>
      <c r="DT218" s="37">
        <v>0</v>
      </c>
      <c r="DU218" s="61">
        <v>4762028</v>
      </c>
      <c r="DV218" s="61">
        <v>753</v>
      </c>
      <c r="DW218" s="61">
        <v>749</v>
      </c>
      <c r="DX218" s="61">
        <v>212.43</v>
      </c>
      <c r="DY218" s="61">
        <v>0</v>
      </c>
      <c r="DZ218" s="61">
        <v>0</v>
      </c>
      <c r="EA218" s="61">
        <v>0</v>
      </c>
      <c r="EB218" s="61">
        <v>4895839</v>
      </c>
      <c r="EC218" s="61">
        <v>0</v>
      </c>
      <c r="ED218" s="61">
        <v>0</v>
      </c>
      <c r="EE218" s="61">
        <v>0</v>
      </c>
      <c r="EF218" s="61">
        <v>0</v>
      </c>
      <c r="EG218" s="61">
        <v>0</v>
      </c>
      <c r="EH218" s="61">
        <v>0</v>
      </c>
      <c r="EI218" s="61">
        <v>4895839</v>
      </c>
      <c r="EJ218" s="61">
        <v>0</v>
      </c>
      <c r="EK218" s="61">
        <v>19610</v>
      </c>
      <c r="EL218" s="61">
        <v>19610</v>
      </c>
      <c r="EM218" s="61">
        <v>4915449</v>
      </c>
      <c r="EN218" s="61">
        <v>3991091</v>
      </c>
      <c r="EO218" s="61">
        <v>0</v>
      </c>
      <c r="EP218" s="61">
        <v>924358</v>
      </c>
      <c r="EQ218" s="61">
        <v>630</v>
      </c>
      <c r="ER218" s="61">
        <v>923728</v>
      </c>
      <c r="ES218" s="61">
        <v>929065</v>
      </c>
      <c r="ET218" s="61">
        <v>391550</v>
      </c>
      <c r="EU218" s="61">
        <v>1320615</v>
      </c>
      <c r="EV218" s="61">
        <v>144621330</v>
      </c>
      <c r="EW218" s="61">
        <v>69000</v>
      </c>
      <c r="EX218" s="61">
        <v>0</v>
      </c>
      <c r="EY218" s="61">
        <v>5337</v>
      </c>
    </row>
    <row r="219" spans="1:155" s="37" customFormat="1" x14ac:dyDescent="0.2">
      <c r="A219" s="105">
        <v>3430</v>
      </c>
      <c r="B219" s="49" t="s">
        <v>249</v>
      </c>
      <c r="C219" s="37">
        <v>16643154.9</v>
      </c>
      <c r="D219" s="37">
        <v>3222</v>
      </c>
      <c r="E219" s="37">
        <v>3258</v>
      </c>
      <c r="F219" s="37">
        <v>190</v>
      </c>
      <c r="G219" s="37">
        <v>17448121.260000002</v>
      </c>
      <c r="H219" s="37">
        <v>6470088</v>
      </c>
      <c r="I219" s="37">
        <v>0</v>
      </c>
      <c r="J219" s="37">
        <v>10976502</v>
      </c>
      <c r="K219" s="37">
        <v>620000</v>
      </c>
      <c r="L219" s="37">
        <f t="shared" si="3"/>
        <v>11596502</v>
      </c>
      <c r="M219" s="47">
        <v>700383024</v>
      </c>
      <c r="N219" s="41">
        <v>1531.2600000016391</v>
      </c>
      <c r="O219" s="41">
        <v>0</v>
      </c>
      <c r="P219" s="37">
        <v>17446590</v>
      </c>
      <c r="Q219" s="37">
        <v>3258</v>
      </c>
      <c r="R219" s="37">
        <v>3325</v>
      </c>
      <c r="S219" s="37">
        <v>194.37</v>
      </c>
      <c r="T219" s="37">
        <v>101349</v>
      </c>
      <c r="U219" s="37">
        <v>18553004</v>
      </c>
      <c r="V219" s="37">
        <v>7795450</v>
      </c>
      <c r="W219" s="37">
        <v>10757554</v>
      </c>
      <c r="X219" s="37">
        <v>10757554</v>
      </c>
      <c r="Y219" s="37">
        <v>621947</v>
      </c>
      <c r="Z219" s="37">
        <v>11379501</v>
      </c>
      <c r="AA219" s="46">
        <v>752879646</v>
      </c>
      <c r="AB219" s="37">
        <v>0</v>
      </c>
      <c r="AC219" s="37">
        <v>0</v>
      </c>
      <c r="AD219" s="37">
        <v>18553004</v>
      </c>
      <c r="AE219" s="37">
        <v>3325</v>
      </c>
      <c r="AF219" s="37">
        <v>3380</v>
      </c>
      <c r="AG219" s="37">
        <v>200</v>
      </c>
      <c r="AH219" s="37">
        <v>0</v>
      </c>
      <c r="AI219" s="37">
        <v>0</v>
      </c>
      <c r="AJ219" s="37">
        <v>12343</v>
      </c>
      <c r="AK219" s="37">
        <v>0</v>
      </c>
      <c r="AL219" s="37">
        <v>0</v>
      </c>
      <c r="AM219" s="37">
        <v>0</v>
      </c>
      <c r="AN219" s="37">
        <v>12343</v>
      </c>
      <c r="AO219" s="37">
        <v>19548236</v>
      </c>
      <c r="AP219" s="37">
        <v>8957512</v>
      </c>
      <c r="AQ219" s="37">
        <v>0</v>
      </c>
      <c r="AR219" s="37">
        <v>10590724</v>
      </c>
      <c r="AS219" s="37">
        <v>10590724</v>
      </c>
      <c r="AT219" s="37">
        <v>616815</v>
      </c>
      <c r="AU219" s="37">
        <v>11207539</v>
      </c>
      <c r="AV219" s="45">
        <v>808033634</v>
      </c>
      <c r="AW219" s="37">
        <v>0</v>
      </c>
      <c r="AX219" s="37">
        <v>0</v>
      </c>
      <c r="AY219" s="37">
        <v>19548236</v>
      </c>
      <c r="AZ219" s="37">
        <v>3380</v>
      </c>
      <c r="BA219" s="37">
        <v>3443</v>
      </c>
      <c r="BB219" s="37">
        <v>206</v>
      </c>
      <c r="BC219" s="37">
        <v>0</v>
      </c>
      <c r="BD219" s="37">
        <v>0</v>
      </c>
      <c r="BE219" s="37">
        <v>20621849</v>
      </c>
      <c r="BF219" s="37">
        <v>0</v>
      </c>
      <c r="BG219" s="37">
        <v>1867</v>
      </c>
      <c r="BH219" s="37">
        <v>0</v>
      </c>
      <c r="BI219" s="37">
        <v>0</v>
      </c>
      <c r="BJ219" s="37">
        <v>0</v>
      </c>
      <c r="BK219" s="37">
        <v>0</v>
      </c>
      <c r="BL219" s="37">
        <v>1867</v>
      </c>
      <c r="BM219" s="37">
        <v>20623716</v>
      </c>
      <c r="BN219" s="37">
        <v>12721059</v>
      </c>
      <c r="BO219" s="37">
        <v>7902657</v>
      </c>
      <c r="BP219" s="37">
        <v>7902657</v>
      </c>
      <c r="BQ219" s="37">
        <v>1319926</v>
      </c>
      <c r="BR219" s="37">
        <v>9222583</v>
      </c>
      <c r="BS219" s="45">
        <v>864711722</v>
      </c>
      <c r="BT219" s="37">
        <v>0</v>
      </c>
      <c r="BU219" s="37">
        <v>0</v>
      </c>
      <c r="BV219" s="37">
        <v>20623716</v>
      </c>
      <c r="BW219" s="37">
        <v>3443</v>
      </c>
      <c r="BX219" s="37">
        <v>3456</v>
      </c>
      <c r="BY219" s="37">
        <v>206</v>
      </c>
      <c r="BZ219" s="37">
        <v>0</v>
      </c>
      <c r="CA219" s="37">
        <v>0</v>
      </c>
      <c r="CB219" s="37">
        <v>21413514</v>
      </c>
      <c r="CC219" s="37">
        <v>0</v>
      </c>
      <c r="CD219" s="37">
        <v>78034</v>
      </c>
      <c r="CE219" s="37">
        <v>0</v>
      </c>
      <c r="CF219" s="37">
        <v>0</v>
      </c>
      <c r="CG219" s="37">
        <v>0</v>
      </c>
      <c r="CH219" s="37">
        <v>0</v>
      </c>
      <c r="CI219" s="37">
        <v>78034</v>
      </c>
      <c r="CJ219" s="37">
        <v>21491548</v>
      </c>
      <c r="CK219" s="37">
        <v>14021000</v>
      </c>
      <c r="CL219" s="37">
        <v>0</v>
      </c>
      <c r="CM219" s="37">
        <v>7470548</v>
      </c>
      <c r="CN219" s="37">
        <v>7470548</v>
      </c>
      <c r="CO219" s="37">
        <v>1328983</v>
      </c>
      <c r="CP219" s="37">
        <v>8799531</v>
      </c>
      <c r="CQ219" s="45">
        <v>914569139</v>
      </c>
      <c r="CR219" s="37">
        <v>0</v>
      </c>
      <c r="CS219" s="37">
        <v>0</v>
      </c>
      <c r="CT219" s="37">
        <v>21491548</v>
      </c>
      <c r="CU219" s="37">
        <v>3456</v>
      </c>
      <c r="CV219" s="37">
        <v>3478</v>
      </c>
      <c r="CW219" s="37">
        <v>208.88</v>
      </c>
      <c r="CX219" s="37">
        <v>0</v>
      </c>
      <c r="CY219" s="37">
        <v>0</v>
      </c>
      <c r="CZ219" s="37">
        <v>22354845</v>
      </c>
      <c r="DA219" s="37">
        <v>0</v>
      </c>
      <c r="DB219" s="37">
        <v>32398</v>
      </c>
      <c r="DC219" s="37">
        <v>0</v>
      </c>
      <c r="DD219" s="37">
        <v>0</v>
      </c>
      <c r="DE219" s="37">
        <v>0</v>
      </c>
      <c r="DF219" s="37">
        <v>32398</v>
      </c>
      <c r="DG219" s="37">
        <v>22387243</v>
      </c>
      <c r="DH219" s="37">
        <v>0</v>
      </c>
      <c r="DI219" s="37">
        <v>0</v>
      </c>
      <c r="DJ219" s="37">
        <v>0</v>
      </c>
      <c r="DK219" s="37">
        <v>22387243</v>
      </c>
      <c r="DL219" s="37">
        <v>14647548</v>
      </c>
      <c r="DM219" s="37">
        <v>0</v>
      </c>
      <c r="DN219" s="37">
        <v>7739695</v>
      </c>
      <c r="DO219" s="37">
        <v>7739695</v>
      </c>
      <c r="DP219" s="37">
        <v>1274790</v>
      </c>
      <c r="DQ219" s="37">
        <v>9014485</v>
      </c>
      <c r="DR219" s="45">
        <v>959040129</v>
      </c>
      <c r="DS219" s="37">
        <v>0</v>
      </c>
      <c r="DT219" s="37">
        <v>0</v>
      </c>
      <c r="DU219" s="61">
        <v>22387243</v>
      </c>
      <c r="DV219" s="61">
        <v>3478</v>
      </c>
      <c r="DW219" s="61">
        <v>3485</v>
      </c>
      <c r="DX219" s="61">
        <v>212.43</v>
      </c>
      <c r="DY219" s="61">
        <v>0</v>
      </c>
      <c r="DZ219" s="61">
        <v>0</v>
      </c>
      <c r="EA219" s="61">
        <v>0</v>
      </c>
      <c r="EB219" s="61">
        <v>23172636</v>
      </c>
      <c r="EC219" s="61">
        <v>0</v>
      </c>
      <c r="ED219" s="61">
        <v>115675</v>
      </c>
      <c r="EE219" s="61">
        <v>0</v>
      </c>
      <c r="EF219" s="61">
        <v>0</v>
      </c>
      <c r="EG219" s="61">
        <v>0</v>
      </c>
      <c r="EH219" s="61">
        <v>115675</v>
      </c>
      <c r="EI219" s="61">
        <v>23288311</v>
      </c>
      <c r="EJ219" s="61">
        <v>0</v>
      </c>
      <c r="EK219" s="61">
        <v>0</v>
      </c>
      <c r="EL219" s="61">
        <v>0</v>
      </c>
      <c r="EM219" s="61">
        <v>23288311</v>
      </c>
      <c r="EN219" s="61">
        <v>15529435</v>
      </c>
      <c r="EO219" s="61">
        <v>0</v>
      </c>
      <c r="EP219" s="61">
        <v>7758876</v>
      </c>
      <c r="EQ219" s="61">
        <v>109917</v>
      </c>
      <c r="ER219" s="61">
        <v>7648959</v>
      </c>
      <c r="ES219" s="61">
        <v>7648959</v>
      </c>
      <c r="ET219" s="61">
        <v>1292206</v>
      </c>
      <c r="EU219" s="61">
        <v>8941165</v>
      </c>
      <c r="EV219" s="61">
        <v>972366189</v>
      </c>
      <c r="EW219" s="61">
        <v>11953600</v>
      </c>
      <c r="EX219" s="61">
        <v>0</v>
      </c>
      <c r="EY219" s="61">
        <v>0</v>
      </c>
    </row>
    <row r="220" spans="1:155" s="37" customFormat="1" x14ac:dyDescent="0.2">
      <c r="A220" s="105">
        <v>3434</v>
      </c>
      <c r="B220" s="49" t="s">
        <v>250</v>
      </c>
      <c r="C220" s="37">
        <v>6363282</v>
      </c>
      <c r="D220" s="37">
        <v>991</v>
      </c>
      <c r="E220" s="37">
        <v>990</v>
      </c>
      <c r="F220" s="37">
        <v>205.47</v>
      </c>
      <c r="G220" s="37">
        <v>6560274.5999999996</v>
      </c>
      <c r="H220" s="37">
        <v>5169110</v>
      </c>
      <c r="I220" s="37">
        <v>0</v>
      </c>
      <c r="J220" s="37">
        <v>693168</v>
      </c>
      <c r="K220" s="37">
        <v>314230</v>
      </c>
      <c r="L220" s="37">
        <f t="shared" si="3"/>
        <v>1007398</v>
      </c>
      <c r="M220" s="47">
        <v>81636800</v>
      </c>
      <c r="N220" s="41">
        <v>697996.59999999963</v>
      </c>
      <c r="O220" s="41">
        <v>0</v>
      </c>
      <c r="P220" s="37">
        <v>5862278</v>
      </c>
      <c r="Q220" s="37">
        <v>990</v>
      </c>
      <c r="R220" s="37">
        <v>988</v>
      </c>
      <c r="S220" s="37">
        <v>194.37</v>
      </c>
      <c r="T220" s="37">
        <v>0</v>
      </c>
      <c r="U220" s="37">
        <v>6042470</v>
      </c>
      <c r="V220" s="37">
        <v>5078062</v>
      </c>
      <c r="W220" s="37">
        <v>964408</v>
      </c>
      <c r="X220" s="37">
        <v>811387</v>
      </c>
      <c r="Y220" s="37">
        <v>300000</v>
      </c>
      <c r="Z220" s="37">
        <v>1111387</v>
      </c>
      <c r="AA220" s="46">
        <v>93867200</v>
      </c>
      <c r="AB220" s="37">
        <v>153021</v>
      </c>
      <c r="AC220" s="37">
        <v>0</v>
      </c>
      <c r="AD220" s="37">
        <v>5889449</v>
      </c>
      <c r="AE220" s="37">
        <v>989</v>
      </c>
      <c r="AF220" s="37">
        <v>1013</v>
      </c>
      <c r="AG220" s="37">
        <v>200</v>
      </c>
      <c r="AH220" s="37">
        <v>0</v>
      </c>
      <c r="AI220" s="37">
        <v>114766</v>
      </c>
      <c r="AJ220" s="37">
        <v>-14232</v>
      </c>
      <c r="AK220" s="37">
        <v>0</v>
      </c>
      <c r="AL220" s="37">
        <v>0</v>
      </c>
      <c r="AM220" s="37">
        <v>0</v>
      </c>
      <c r="AN220" s="37">
        <v>-14232</v>
      </c>
      <c r="AO220" s="37">
        <v>6335498</v>
      </c>
      <c r="AP220" s="37">
        <v>4985994</v>
      </c>
      <c r="AQ220" s="37">
        <v>0</v>
      </c>
      <c r="AR220" s="37">
        <v>1349504</v>
      </c>
      <c r="AS220" s="37">
        <v>912776</v>
      </c>
      <c r="AT220" s="37">
        <v>265000</v>
      </c>
      <c r="AU220" s="37">
        <v>1177776</v>
      </c>
      <c r="AV220" s="45">
        <v>110901700</v>
      </c>
      <c r="AW220" s="37">
        <v>436728</v>
      </c>
      <c r="AX220" s="37">
        <v>0</v>
      </c>
      <c r="AY220" s="37">
        <v>5898770</v>
      </c>
      <c r="AZ220" s="37">
        <v>1013</v>
      </c>
      <c r="BA220" s="37">
        <v>1050</v>
      </c>
      <c r="BB220" s="37">
        <v>206</v>
      </c>
      <c r="BC220" s="37">
        <v>0</v>
      </c>
      <c r="BD220" s="37">
        <v>0</v>
      </c>
      <c r="BE220" s="37">
        <v>6330524</v>
      </c>
      <c r="BF220" s="37">
        <v>327546</v>
      </c>
      <c r="BG220" s="37">
        <v>1073</v>
      </c>
      <c r="BH220" s="37">
        <v>0</v>
      </c>
      <c r="BI220" s="37">
        <v>0</v>
      </c>
      <c r="BJ220" s="37">
        <v>0</v>
      </c>
      <c r="BK220" s="37">
        <v>0</v>
      </c>
      <c r="BL220" s="37">
        <v>1073</v>
      </c>
      <c r="BM220" s="37">
        <v>6659143</v>
      </c>
      <c r="BN220" s="37">
        <v>5193720</v>
      </c>
      <c r="BO220" s="37">
        <v>1465423</v>
      </c>
      <c r="BP220" s="37">
        <v>1063162</v>
      </c>
      <c r="BQ220" s="37">
        <v>114614</v>
      </c>
      <c r="BR220" s="37">
        <v>1177776</v>
      </c>
      <c r="BS220" s="45">
        <v>126732400</v>
      </c>
      <c r="BT220" s="37">
        <v>402261</v>
      </c>
      <c r="BU220" s="37">
        <v>0</v>
      </c>
      <c r="BV220" s="37">
        <v>6256882</v>
      </c>
      <c r="BW220" s="37">
        <v>1050</v>
      </c>
      <c r="BX220" s="37">
        <v>1084</v>
      </c>
      <c r="BY220" s="37">
        <v>206</v>
      </c>
      <c r="BZ220" s="37">
        <v>0</v>
      </c>
      <c r="CA220" s="37">
        <v>0</v>
      </c>
      <c r="CB220" s="37">
        <v>6682795</v>
      </c>
      <c r="CC220" s="37">
        <v>301696</v>
      </c>
      <c r="CD220" s="37">
        <v>0</v>
      </c>
      <c r="CE220" s="37">
        <v>0</v>
      </c>
      <c r="CF220" s="37">
        <v>0</v>
      </c>
      <c r="CG220" s="37">
        <v>0</v>
      </c>
      <c r="CH220" s="37">
        <v>0</v>
      </c>
      <c r="CI220" s="37">
        <v>0</v>
      </c>
      <c r="CJ220" s="37">
        <v>6984491</v>
      </c>
      <c r="CK220" s="37">
        <v>5366339</v>
      </c>
      <c r="CL220" s="37">
        <v>0</v>
      </c>
      <c r="CM220" s="37">
        <v>1618152</v>
      </c>
      <c r="CN220" s="37">
        <v>969000</v>
      </c>
      <c r="CO220" s="37">
        <v>391732</v>
      </c>
      <c r="CP220" s="37">
        <v>1360732</v>
      </c>
      <c r="CQ220" s="45">
        <v>144928069</v>
      </c>
      <c r="CR220" s="37">
        <v>649152</v>
      </c>
      <c r="CS220" s="37">
        <v>0</v>
      </c>
      <c r="CT220" s="37">
        <v>6335339</v>
      </c>
      <c r="CU220" s="37">
        <v>1084</v>
      </c>
      <c r="CV220" s="37">
        <v>1095</v>
      </c>
      <c r="CW220" s="37">
        <v>208.88</v>
      </c>
      <c r="CX220" s="37">
        <v>46.71</v>
      </c>
      <c r="CY220" s="37">
        <v>51147</v>
      </c>
      <c r="CZ220" s="37">
        <v>6679500</v>
      </c>
      <c r="DA220" s="37">
        <v>486864</v>
      </c>
      <c r="DB220" s="37">
        <v>0</v>
      </c>
      <c r="DC220" s="37">
        <v>0</v>
      </c>
      <c r="DD220" s="37">
        <v>0</v>
      </c>
      <c r="DE220" s="37">
        <v>0</v>
      </c>
      <c r="DF220" s="37">
        <v>486864</v>
      </c>
      <c r="DG220" s="37">
        <v>7166364</v>
      </c>
      <c r="DH220" s="37">
        <v>0</v>
      </c>
      <c r="DI220" s="37">
        <v>0</v>
      </c>
      <c r="DJ220" s="37">
        <v>0</v>
      </c>
      <c r="DK220" s="37">
        <v>7166364</v>
      </c>
      <c r="DL220" s="37">
        <v>5755211</v>
      </c>
      <c r="DM220" s="37">
        <v>0</v>
      </c>
      <c r="DN220" s="37">
        <v>1411153</v>
      </c>
      <c r="DO220" s="37">
        <v>854242</v>
      </c>
      <c r="DP220" s="37">
        <v>465758</v>
      </c>
      <c r="DQ220" s="37">
        <v>1320000</v>
      </c>
      <c r="DR220" s="45">
        <v>140617859</v>
      </c>
      <c r="DS220" s="37">
        <v>556911</v>
      </c>
      <c r="DT220" s="37">
        <v>0</v>
      </c>
      <c r="DU220" s="61">
        <v>6609453</v>
      </c>
      <c r="DV220" s="61">
        <v>1095</v>
      </c>
      <c r="DW220" s="61">
        <v>1109</v>
      </c>
      <c r="DX220" s="61">
        <v>212.43</v>
      </c>
      <c r="DY220" s="61">
        <v>51.54</v>
      </c>
      <c r="DZ220" s="61">
        <v>57158</v>
      </c>
      <c r="EA220" s="61">
        <v>0</v>
      </c>
      <c r="EB220" s="61">
        <v>6986700</v>
      </c>
      <c r="EC220" s="61">
        <v>417683</v>
      </c>
      <c r="ED220" s="61">
        <v>0</v>
      </c>
      <c r="EE220" s="61">
        <v>0</v>
      </c>
      <c r="EF220" s="61">
        <v>0</v>
      </c>
      <c r="EG220" s="61">
        <v>0</v>
      </c>
      <c r="EH220" s="61">
        <v>417683</v>
      </c>
      <c r="EI220" s="61">
        <v>7404383</v>
      </c>
      <c r="EJ220" s="61">
        <v>0</v>
      </c>
      <c r="EK220" s="61">
        <v>0</v>
      </c>
      <c r="EL220" s="61">
        <v>0</v>
      </c>
      <c r="EM220" s="61">
        <v>7404383</v>
      </c>
      <c r="EN220" s="61">
        <v>6709839</v>
      </c>
      <c r="EO220" s="61">
        <v>0</v>
      </c>
      <c r="EP220" s="61">
        <v>694544</v>
      </c>
      <c r="EQ220" s="61">
        <v>0</v>
      </c>
      <c r="ER220" s="61">
        <v>694544</v>
      </c>
      <c r="ES220" s="61">
        <v>621462</v>
      </c>
      <c r="ET220" s="61">
        <v>573538</v>
      </c>
      <c r="EU220" s="61">
        <v>1195000</v>
      </c>
      <c r="EV220" s="61">
        <v>149781023</v>
      </c>
      <c r="EW220" s="61">
        <v>0</v>
      </c>
      <c r="EX220" s="61">
        <v>73082</v>
      </c>
      <c r="EY220" s="61">
        <v>0</v>
      </c>
    </row>
    <row r="221" spans="1:155" s="37" customFormat="1" x14ac:dyDescent="0.2">
      <c r="A221" s="105">
        <v>3437</v>
      </c>
      <c r="B221" s="49" t="s">
        <v>251</v>
      </c>
      <c r="C221" s="37">
        <v>24044661.190000001</v>
      </c>
      <c r="D221" s="37">
        <v>3223</v>
      </c>
      <c r="E221" s="37">
        <v>3323</v>
      </c>
      <c r="F221" s="37">
        <v>238.73</v>
      </c>
      <c r="G221" s="37">
        <v>25584009.609999999</v>
      </c>
      <c r="H221" s="37">
        <v>2750817</v>
      </c>
      <c r="I221" s="37">
        <v>0</v>
      </c>
      <c r="J221" s="37">
        <v>22832960.010000002</v>
      </c>
      <c r="K221" s="37">
        <v>650000</v>
      </c>
      <c r="L221" s="37">
        <f t="shared" si="3"/>
        <v>23482960.010000002</v>
      </c>
      <c r="M221" s="47">
        <v>1396491655</v>
      </c>
      <c r="N221" s="41">
        <v>232.59999999776483</v>
      </c>
      <c r="O221" s="41">
        <v>0</v>
      </c>
      <c r="P221" s="37">
        <v>25583777</v>
      </c>
      <c r="Q221" s="37">
        <v>3323</v>
      </c>
      <c r="R221" s="37">
        <v>3417</v>
      </c>
      <c r="S221" s="37">
        <v>194.37</v>
      </c>
      <c r="T221" s="37">
        <v>0</v>
      </c>
      <c r="U221" s="37">
        <v>26971645</v>
      </c>
      <c r="V221" s="37">
        <v>3220050</v>
      </c>
      <c r="W221" s="37">
        <v>23751595</v>
      </c>
      <c r="X221" s="37">
        <v>23767382</v>
      </c>
      <c r="Y221" s="37">
        <v>661844.67000000004</v>
      </c>
      <c r="Z221" s="37">
        <v>24429226.670000002</v>
      </c>
      <c r="AA221" s="46">
        <v>1534771742</v>
      </c>
      <c r="AB221" s="37">
        <v>0</v>
      </c>
      <c r="AC221" s="37">
        <v>15787</v>
      </c>
      <c r="AD221" s="37">
        <v>26971645</v>
      </c>
      <c r="AE221" s="37">
        <v>3417</v>
      </c>
      <c r="AF221" s="37">
        <v>3513</v>
      </c>
      <c r="AG221" s="37">
        <v>200</v>
      </c>
      <c r="AH221" s="37">
        <v>0</v>
      </c>
      <c r="AI221" s="37">
        <v>0</v>
      </c>
      <c r="AJ221" s="37">
        <v>0</v>
      </c>
      <c r="AK221" s="37">
        <v>0</v>
      </c>
      <c r="AL221" s="37">
        <v>0</v>
      </c>
      <c r="AM221" s="37">
        <v>0</v>
      </c>
      <c r="AN221" s="37">
        <v>0</v>
      </c>
      <c r="AO221" s="37">
        <v>28432009</v>
      </c>
      <c r="AP221" s="37">
        <v>3209521</v>
      </c>
      <c r="AQ221" s="37">
        <v>0</v>
      </c>
      <c r="AR221" s="37">
        <v>25222488</v>
      </c>
      <c r="AS221" s="37">
        <v>25222488</v>
      </c>
      <c r="AT221" s="37">
        <v>662580</v>
      </c>
      <c r="AU221" s="37">
        <v>25885068</v>
      </c>
      <c r="AV221" s="45">
        <v>1627582668</v>
      </c>
      <c r="AW221" s="37">
        <v>0</v>
      </c>
      <c r="AX221" s="37">
        <v>0</v>
      </c>
      <c r="AY221" s="37">
        <v>28432009</v>
      </c>
      <c r="AZ221" s="37">
        <v>3513</v>
      </c>
      <c r="BA221" s="37">
        <v>3587</v>
      </c>
      <c r="BB221" s="37">
        <v>206</v>
      </c>
      <c r="BC221" s="37">
        <v>0</v>
      </c>
      <c r="BD221" s="37">
        <v>0</v>
      </c>
      <c r="BE221" s="37">
        <v>29769840</v>
      </c>
      <c r="BF221" s="37">
        <v>0</v>
      </c>
      <c r="BG221" s="37">
        <v>0</v>
      </c>
      <c r="BH221" s="37">
        <v>0</v>
      </c>
      <c r="BI221" s="37">
        <v>0</v>
      </c>
      <c r="BJ221" s="37">
        <v>0</v>
      </c>
      <c r="BK221" s="37">
        <v>0</v>
      </c>
      <c r="BL221" s="37">
        <v>0</v>
      </c>
      <c r="BM221" s="37">
        <v>29769840</v>
      </c>
      <c r="BN221" s="37">
        <v>4945107</v>
      </c>
      <c r="BO221" s="37">
        <v>24824733</v>
      </c>
      <c r="BP221" s="37">
        <v>24824733</v>
      </c>
      <c r="BQ221" s="37">
        <v>669003</v>
      </c>
      <c r="BR221" s="37">
        <v>25493736</v>
      </c>
      <c r="BS221" s="45">
        <v>1791220154</v>
      </c>
      <c r="BT221" s="37">
        <v>0</v>
      </c>
      <c r="BU221" s="37">
        <v>0</v>
      </c>
      <c r="BV221" s="37">
        <v>29769840</v>
      </c>
      <c r="BW221" s="37">
        <v>3587</v>
      </c>
      <c r="BX221" s="37">
        <v>3620</v>
      </c>
      <c r="BY221" s="37">
        <v>206</v>
      </c>
      <c r="BZ221" s="37">
        <v>0</v>
      </c>
      <c r="CA221" s="37">
        <v>0</v>
      </c>
      <c r="CB221" s="37">
        <v>30789439</v>
      </c>
      <c r="CC221" s="37">
        <v>0</v>
      </c>
      <c r="CD221" s="37">
        <v>0</v>
      </c>
      <c r="CE221" s="37">
        <v>0</v>
      </c>
      <c r="CF221" s="37">
        <v>0</v>
      </c>
      <c r="CG221" s="37">
        <v>0</v>
      </c>
      <c r="CH221" s="37">
        <v>0</v>
      </c>
      <c r="CI221" s="37">
        <v>0</v>
      </c>
      <c r="CJ221" s="37">
        <v>30789439</v>
      </c>
      <c r="CK221" s="37">
        <v>5034104</v>
      </c>
      <c r="CL221" s="37">
        <v>0</v>
      </c>
      <c r="CM221" s="37">
        <v>25755335</v>
      </c>
      <c r="CN221" s="37">
        <v>25755335</v>
      </c>
      <c r="CO221" s="37">
        <v>692600</v>
      </c>
      <c r="CP221" s="37">
        <v>26447935</v>
      </c>
      <c r="CQ221" s="45">
        <v>1918931821</v>
      </c>
      <c r="CR221" s="37">
        <v>0</v>
      </c>
      <c r="CS221" s="37">
        <v>0</v>
      </c>
      <c r="CT221" s="37">
        <v>30789439</v>
      </c>
      <c r="CU221" s="37">
        <v>3620</v>
      </c>
      <c r="CV221" s="37">
        <v>3674</v>
      </c>
      <c r="CW221" s="37">
        <v>208.88</v>
      </c>
      <c r="CX221" s="37">
        <v>0</v>
      </c>
      <c r="CY221" s="37">
        <v>0</v>
      </c>
      <c r="CZ221" s="37">
        <v>32016155</v>
      </c>
      <c r="DA221" s="37">
        <v>0</v>
      </c>
      <c r="DB221" s="37">
        <v>0</v>
      </c>
      <c r="DC221" s="37">
        <v>0</v>
      </c>
      <c r="DD221" s="37">
        <v>0</v>
      </c>
      <c r="DE221" s="37">
        <v>0</v>
      </c>
      <c r="DF221" s="37">
        <v>0</v>
      </c>
      <c r="DG221" s="37">
        <v>32016155</v>
      </c>
      <c r="DH221" s="37">
        <v>0</v>
      </c>
      <c r="DI221" s="37">
        <v>0</v>
      </c>
      <c r="DJ221" s="37">
        <v>0</v>
      </c>
      <c r="DK221" s="37">
        <v>32016155</v>
      </c>
      <c r="DL221" s="37">
        <v>5136618</v>
      </c>
      <c r="DM221" s="37">
        <v>0</v>
      </c>
      <c r="DN221" s="37">
        <v>26879537</v>
      </c>
      <c r="DO221" s="37">
        <v>26879537</v>
      </c>
      <c r="DP221" s="37">
        <v>685052</v>
      </c>
      <c r="DQ221" s="37">
        <v>27564589</v>
      </c>
      <c r="DR221" s="45">
        <v>1999613891</v>
      </c>
      <c r="DS221" s="37">
        <v>0</v>
      </c>
      <c r="DT221" s="37">
        <v>0</v>
      </c>
      <c r="DU221" s="61">
        <v>32016155</v>
      </c>
      <c r="DV221" s="61">
        <v>3674</v>
      </c>
      <c r="DW221" s="61">
        <v>3750</v>
      </c>
      <c r="DX221" s="61">
        <v>212.43</v>
      </c>
      <c r="DY221" s="61">
        <v>0</v>
      </c>
      <c r="DZ221" s="61">
        <v>0</v>
      </c>
      <c r="EA221" s="61">
        <v>0</v>
      </c>
      <c r="EB221" s="61">
        <v>33475050</v>
      </c>
      <c r="EC221" s="61">
        <v>0</v>
      </c>
      <c r="ED221" s="61">
        <v>-6565</v>
      </c>
      <c r="EE221" s="61">
        <v>0</v>
      </c>
      <c r="EF221" s="61">
        <v>0</v>
      </c>
      <c r="EG221" s="61">
        <v>0</v>
      </c>
      <c r="EH221" s="61">
        <v>-6565</v>
      </c>
      <c r="EI221" s="61">
        <v>33468485</v>
      </c>
      <c r="EJ221" s="61">
        <v>0</v>
      </c>
      <c r="EK221" s="61">
        <v>0</v>
      </c>
      <c r="EL221" s="61">
        <v>0</v>
      </c>
      <c r="EM221" s="61">
        <v>33468485</v>
      </c>
      <c r="EN221" s="61">
        <v>6987974</v>
      </c>
      <c r="EO221" s="61">
        <v>0</v>
      </c>
      <c r="EP221" s="61">
        <v>26480511</v>
      </c>
      <c r="EQ221" s="61">
        <v>567457</v>
      </c>
      <c r="ER221" s="61">
        <v>25913054</v>
      </c>
      <c r="ES221" s="61">
        <v>25904201</v>
      </c>
      <c r="ET221" s="61">
        <v>1237336</v>
      </c>
      <c r="EU221" s="61">
        <v>27141537</v>
      </c>
      <c r="EV221" s="61">
        <v>2066666481</v>
      </c>
      <c r="EW221" s="61">
        <v>43208500</v>
      </c>
      <c r="EX221" s="61">
        <v>8853</v>
      </c>
      <c r="EY221" s="61">
        <v>0</v>
      </c>
    </row>
    <row r="222" spans="1:155" s="37" customFormat="1" x14ac:dyDescent="0.2">
      <c r="A222" s="105">
        <v>3444</v>
      </c>
      <c r="B222" s="49" t="s">
        <v>252</v>
      </c>
      <c r="C222" s="37">
        <v>16496534</v>
      </c>
      <c r="D222" s="37">
        <v>2977</v>
      </c>
      <c r="E222" s="37">
        <v>3062</v>
      </c>
      <c r="F222" s="37">
        <v>190</v>
      </c>
      <c r="G222" s="37">
        <v>17549332.460000001</v>
      </c>
      <c r="H222" s="37">
        <v>9324992</v>
      </c>
      <c r="I222" s="37">
        <v>0</v>
      </c>
      <c r="J222" s="37">
        <v>8223330</v>
      </c>
      <c r="K222" s="37">
        <v>960024</v>
      </c>
      <c r="L222" s="37">
        <f t="shared" si="3"/>
        <v>9183354</v>
      </c>
      <c r="M222" s="47">
        <v>491967691</v>
      </c>
      <c r="N222" s="41">
        <v>1010.4600000008941</v>
      </c>
      <c r="O222" s="41">
        <v>0</v>
      </c>
      <c r="P222" s="37">
        <v>17548322</v>
      </c>
      <c r="Q222" s="37">
        <v>3062</v>
      </c>
      <c r="R222" s="37">
        <v>3184</v>
      </c>
      <c r="S222" s="37">
        <v>194.37</v>
      </c>
      <c r="T222" s="37">
        <v>0</v>
      </c>
      <c r="U222" s="37">
        <v>18866378</v>
      </c>
      <c r="V222" s="37">
        <v>10427147</v>
      </c>
      <c r="W222" s="37">
        <v>8439231</v>
      </c>
      <c r="X222" s="37">
        <v>8439000</v>
      </c>
      <c r="Y222" s="37">
        <v>780438</v>
      </c>
      <c r="Z222" s="37">
        <v>9219438</v>
      </c>
      <c r="AA222" s="46">
        <v>534491355</v>
      </c>
      <c r="AB222" s="37">
        <v>231</v>
      </c>
      <c r="AC222" s="37">
        <v>0</v>
      </c>
      <c r="AD222" s="37">
        <v>18866147</v>
      </c>
      <c r="AE222" s="37">
        <v>3184</v>
      </c>
      <c r="AF222" s="37">
        <v>3285</v>
      </c>
      <c r="AG222" s="37">
        <v>200</v>
      </c>
      <c r="AH222" s="37">
        <v>0</v>
      </c>
      <c r="AI222" s="37">
        <v>173</v>
      </c>
      <c r="AJ222" s="37">
        <v>20298</v>
      </c>
      <c r="AK222" s="37">
        <v>0</v>
      </c>
      <c r="AL222" s="37">
        <v>0</v>
      </c>
      <c r="AM222" s="37">
        <v>0</v>
      </c>
      <c r="AN222" s="37">
        <v>20298</v>
      </c>
      <c r="AO222" s="37">
        <v>20142082</v>
      </c>
      <c r="AP222" s="37">
        <v>11893048</v>
      </c>
      <c r="AQ222" s="37">
        <v>0</v>
      </c>
      <c r="AR222" s="37">
        <v>8249034</v>
      </c>
      <c r="AS222" s="37">
        <v>8248934</v>
      </c>
      <c r="AT222" s="37">
        <v>674580</v>
      </c>
      <c r="AU222" s="37">
        <v>8923514</v>
      </c>
      <c r="AV222" s="45">
        <v>583842572</v>
      </c>
      <c r="AW222" s="37">
        <v>100</v>
      </c>
      <c r="AX222" s="37">
        <v>0</v>
      </c>
      <c r="AY222" s="37">
        <v>20141982</v>
      </c>
      <c r="AZ222" s="37">
        <v>3285</v>
      </c>
      <c r="BA222" s="37">
        <v>3367</v>
      </c>
      <c r="BB222" s="37">
        <v>206</v>
      </c>
      <c r="BC222" s="37">
        <v>0</v>
      </c>
      <c r="BD222" s="37">
        <v>0</v>
      </c>
      <c r="BE222" s="37">
        <v>21338363</v>
      </c>
      <c r="BF222" s="37">
        <v>75</v>
      </c>
      <c r="BG222" s="37">
        <v>32520</v>
      </c>
      <c r="BH222" s="37">
        <v>0</v>
      </c>
      <c r="BI222" s="37">
        <v>0</v>
      </c>
      <c r="BJ222" s="37">
        <v>0</v>
      </c>
      <c r="BK222" s="37">
        <v>0</v>
      </c>
      <c r="BL222" s="37">
        <v>32520</v>
      </c>
      <c r="BM222" s="37">
        <v>21370958</v>
      </c>
      <c r="BN222" s="37">
        <v>15344816</v>
      </c>
      <c r="BO222" s="37">
        <v>6026142</v>
      </c>
      <c r="BP222" s="37">
        <v>6018032</v>
      </c>
      <c r="BQ222" s="37">
        <v>1460748</v>
      </c>
      <c r="BR222" s="37">
        <v>7478780</v>
      </c>
      <c r="BS222" s="45">
        <v>654591959</v>
      </c>
      <c r="BT222" s="37">
        <v>8110</v>
      </c>
      <c r="BU222" s="37">
        <v>0</v>
      </c>
      <c r="BV222" s="37">
        <v>21362848</v>
      </c>
      <c r="BW222" s="37">
        <v>3367</v>
      </c>
      <c r="BX222" s="37">
        <v>3391</v>
      </c>
      <c r="BY222" s="37">
        <v>206</v>
      </c>
      <c r="BZ222" s="37">
        <v>0</v>
      </c>
      <c r="CA222" s="37">
        <v>0</v>
      </c>
      <c r="CB222" s="37">
        <v>22213661</v>
      </c>
      <c r="CC222" s="37">
        <v>6083</v>
      </c>
      <c r="CD222" s="37">
        <v>-29266</v>
      </c>
      <c r="CE222" s="37">
        <v>0</v>
      </c>
      <c r="CF222" s="37">
        <v>0</v>
      </c>
      <c r="CG222" s="37">
        <v>0</v>
      </c>
      <c r="CH222" s="37">
        <v>0</v>
      </c>
      <c r="CI222" s="37">
        <v>-29266</v>
      </c>
      <c r="CJ222" s="37">
        <v>22190478</v>
      </c>
      <c r="CK222" s="37">
        <v>16130860</v>
      </c>
      <c r="CL222" s="37">
        <v>0</v>
      </c>
      <c r="CM222" s="37">
        <v>6059618</v>
      </c>
      <c r="CN222" s="37">
        <v>6059618</v>
      </c>
      <c r="CO222" s="37">
        <v>1803605</v>
      </c>
      <c r="CP222" s="37">
        <v>7863223</v>
      </c>
      <c r="CQ222" s="45">
        <v>718958560</v>
      </c>
      <c r="CR222" s="37">
        <v>0</v>
      </c>
      <c r="CS222" s="37">
        <v>0</v>
      </c>
      <c r="CT222" s="37">
        <v>22190478</v>
      </c>
      <c r="CU222" s="37">
        <v>3391</v>
      </c>
      <c r="CV222" s="37">
        <v>3392</v>
      </c>
      <c r="CW222" s="37">
        <v>208.88</v>
      </c>
      <c r="CX222" s="37">
        <v>0</v>
      </c>
      <c r="CY222" s="37">
        <v>0</v>
      </c>
      <c r="CZ222" s="37">
        <v>22905532</v>
      </c>
      <c r="DA222" s="37">
        <v>0</v>
      </c>
      <c r="DB222" s="37">
        <v>0</v>
      </c>
      <c r="DC222" s="37">
        <v>0</v>
      </c>
      <c r="DD222" s="37">
        <v>0</v>
      </c>
      <c r="DE222" s="37">
        <v>0</v>
      </c>
      <c r="DF222" s="37">
        <v>0</v>
      </c>
      <c r="DG222" s="37">
        <v>22905532</v>
      </c>
      <c r="DH222" s="37">
        <v>0</v>
      </c>
      <c r="DI222" s="37">
        <v>0</v>
      </c>
      <c r="DJ222" s="37">
        <v>0</v>
      </c>
      <c r="DK222" s="37">
        <v>22905532</v>
      </c>
      <c r="DL222" s="37">
        <v>16341859</v>
      </c>
      <c r="DM222" s="37">
        <v>0</v>
      </c>
      <c r="DN222" s="37">
        <v>6563673</v>
      </c>
      <c r="DO222" s="37">
        <v>6550167</v>
      </c>
      <c r="DP222" s="37">
        <v>1846320</v>
      </c>
      <c r="DQ222" s="37">
        <v>8396487</v>
      </c>
      <c r="DR222" s="45">
        <v>771317169</v>
      </c>
      <c r="DS222" s="37">
        <v>13506</v>
      </c>
      <c r="DT222" s="37">
        <v>0</v>
      </c>
      <c r="DU222" s="61">
        <v>22892026</v>
      </c>
      <c r="DV222" s="61">
        <v>3392</v>
      </c>
      <c r="DW222" s="61">
        <v>3380</v>
      </c>
      <c r="DX222" s="61">
        <v>212.43</v>
      </c>
      <c r="DY222" s="61">
        <v>0</v>
      </c>
      <c r="DZ222" s="61">
        <v>0</v>
      </c>
      <c r="EA222" s="61">
        <v>0</v>
      </c>
      <c r="EB222" s="61">
        <v>23529059</v>
      </c>
      <c r="EC222" s="61">
        <v>10130</v>
      </c>
      <c r="ED222" s="61">
        <v>13825</v>
      </c>
      <c r="EE222" s="61">
        <v>0</v>
      </c>
      <c r="EF222" s="61">
        <v>0</v>
      </c>
      <c r="EG222" s="61">
        <v>0</v>
      </c>
      <c r="EH222" s="61">
        <v>23955</v>
      </c>
      <c r="EI222" s="61">
        <v>23553014</v>
      </c>
      <c r="EJ222" s="61">
        <v>0</v>
      </c>
      <c r="EK222" s="61">
        <v>62651</v>
      </c>
      <c r="EL222" s="61">
        <v>62651</v>
      </c>
      <c r="EM222" s="61">
        <v>23615665</v>
      </c>
      <c r="EN222" s="61">
        <v>16754706</v>
      </c>
      <c r="EO222" s="61">
        <v>0</v>
      </c>
      <c r="EP222" s="61">
        <v>6860959</v>
      </c>
      <c r="EQ222" s="61">
        <v>29591</v>
      </c>
      <c r="ER222" s="61">
        <v>6831368</v>
      </c>
      <c r="ES222" s="61">
        <v>6831368</v>
      </c>
      <c r="ET222" s="61">
        <v>2422500</v>
      </c>
      <c r="EU222" s="61">
        <v>9253868</v>
      </c>
      <c r="EV222" s="61">
        <v>831383738</v>
      </c>
      <c r="EW222" s="61">
        <v>2658500</v>
      </c>
      <c r="EX222" s="61">
        <v>0</v>
      </c>
      <c r="EY222" s="61">
        <v>0</v>
      </c>
    </row>
    <row r="223" spans="1:155" s="37" customFormat="1" x14ac:dyDescent="0.2">
      <c r="A223" s="105">
        <v>3479</v>
      </c>
      <c r="B223" s="49" t="s">
        <v>253</v>
      </c>
      <c r="C223" s="37">
        <v>23732268</v>
      </c>
      <c r="D223" s="37">
        <v>3330</v>
      </c>
      <c r="E223" s="37">
        <v>3513</v>
      </c>
      <c r="F223" s="37">
        <v>228</v>
      </c>
      <c r="G223" s="37">
        <v>25838115</v>
      </c>
      <c r="H223" s="37">
        <v>1976242</v>
      </c>
      <c r="I223" s="37">
        <v>0</v>
      </c>
      <c r="J223" s="37">
        <v>23261544</v>
      </c>
      <c r="K223" s="37">
        <v>1054437</v>
      </c>
      <c r="L223" s="37">
        <f t="shared" si="3"/>
        <v>24315981</v>
      </c>
      <c r="M223" s="47">
        <v>1804356632</v>
      </c>
      <c r="N223" s="41">
        <v>600329</v>
      </c>
      <c r="O223" s="41">
        <v>0</v>
      </c>
      <c r="P223" s="37">
        <v>25237786</v>
      </c>
      <c r="Q223" s="37">
        <v>3513</v>
      </c>
      <c r="R223" s="37">
        <v>3664</v>
      </c>
      <c r="S223" s="37">
        <v>194.37</v>
      </c>
      <c r="T223" s="37">
        <v>0</v>
      </c>
      <c r="U223" s="37">
        <v>27034751</v>
      </c>
      <c r="V223" s="37">
        <v>2294953</v>
      </c>
      <c r="W223" s="37">
        <v>24739798</v>
      </c>
      <c r="X223" s="37">
        <v>24739798</v>
      </c>
      <c r="Y223" s="37">
        <v>1130630</v>
      </c>
      <c r="Z223" s="37">
        <v>25870428</v>
      </c>
      <c r="AA223" s="46">
        <v>1936295029</v>
      </c>
      <c r="AB223" s="37">
        <v>0</v>
      </c>
      <c r="AC223" s="37">
        <v>0</v>
      </c>
      <c r="AD223" s="37">
        <v>27034751</v>
      </c>
      <c r="AE223" s="37">
        <v>3664</v>
      </c>
      <c r="AF223" s="37">
        <v>3763</v>
      </c>
      <c r="AG223" s="37">
        <v>200</v>
      </c>
      <c r="AH223" s="37">
        <v>0</v>
      </c>
      <c r="AI223" s="37">
        <v>0</v>
      </c>
      <c r="AJ223" s="37">
        <v>0</v>
      </c>
      <c r="AK223" s="37">
        <v>0</v>
      </c>
      <c r="AL223" s="37">
        <v>0</v>
      </c>
      <c r="AM223" s="37">
        <v>0</v>
      </c>
      <c r="AN223" s="37">
        <v>0</v>
      </c>
      <c r="AO223" s="37">
        <v>28517820</v>
      </c>
      <c r="AP223" s="37">
        <v>1950997</v>
      </c>
      <c r="AQ223" s="37">
        <v>0</v>
      </c>
      <c r="AR223" s="37">
        <v>26566823</v>
      </c>
      <c r="AS223" s="37">
        <v>26566823</v>
      </c>
      <c r="AT223" s="37">
        <v>0</v>
      </c>
      <c r="AU223" s="37">
        <v>26566823</v>
      </c>
      <c r="AV223" s="45">
        <v>2119926405</v>
      </c>
      <c r="AW223" s="37">
        <v>0</v>
      </c>
      <c r="AX223" s="37">
        <v>0</v>
      </c>
      <c r="AY223" s="37">
        <v>28517820</v>
      </c>
      <c r="AZ223" s="37">
        <v>3763</v>
      </c>
      <c r="BA223" s="37">
        <v>3847</v>
      </c>
      <c r="BB223" s="37">
        <v>206</v>
      </c>
      <c r="BC223" s="37">
        <v>0</v>
      </c>
      <c r="BD223" s="37">
        <v>0</v>
      </c>
      <c r="BE223" s="37">
        <v>29946895</v>
      </c>
      <c r="BF223" s="37">
        <v>0</v>
      </c>
      <c r="BG223" s="37">
        <v>-1943</v>
      </c>
      <c r="BH223" s="37">
        <v>0</v>
      </c>
      <c r="BI223" s="37">
        <v>0</v>
      </c>
      <c r="BJ223" s="37">
        <v>0</v>
      </c>
      <c r="BK223" s="37">
        <v>0</v>
      </c>
      <c r="BL223" s="37">
        <v>-1943</v>
      </c>
      <c r="BM223" s="37">
        <v>29944952</v>
      </c>
      <c r="BN223" s="37">
        <v>3835661</v>
      </c>
      <c r="BO223" s="37">
        <v>26109291</v>
      </c>
      <c r="BP223" s="37">
        <v>26109237</v>
      </c>
      <c r="BQ223" s="37">
        <v>0</v>
      </c>
      <c r="BR223" s="37">
        <v>26109237</v>
      </c>
      <c r="BS223" s="45">
        <v>2253764084</v>
      </c>
      <c r="BT223" s="37">
        <v>54</v>
      </c>
      <c r="BU223" s="37">
        <v>0</v>
      </c>
      <c r="BV223" s="37">
        <v>29944898</v>
      </c>
      <c r="BW223" s="37">
        <v>3847</v>
      </c>
      <c r="BX223" s="37">
        <v>3909</v>
      </c>
      <c r="BY223" s="37">
        <v>206</v>
      </c>
      <c r="BZ223" s="37">
        <v>0</v>
      </c>
      <c r="CA223" s="37">
        <v>0</v>
      </c>
      <c r="CB223" s="37">
        <v>31232754</v>
      </c>
      <c r="CC223" s="37">
        <v>41</v>
      </c>
      <c r="CD223" s="37">
        <v>-9440</v>
      </c>
      <c r="CE223" s="37">
        <v>0</v>
      </c>
      <c r="CF223" s="37">
        <v>0</v>
      </c>
      <c r="CG223" s="37">
        <v>0</v>
      </c>
      <c r="CH223" s="37">
        <v>0</v>
      </c>
      <c r="CI223" s="37">
        <v>-9440</v>
      </c>
      <c r="CJ223" s="37">
        <v>31223355</v>
      </c>
      <c r="CK223" s="37">
        <v>3978629</v>
      </c>
      <c r="CL223" s="37">
        <v>0</v>
      </c>
      <c r="CM223" s="37">
        <v>27244726</v>
      </c>
      <c r="CN223" s="37">
        <v>27244726</v>
      </c>
      <c r="CO223" s="37">
        <v>0</v>
      </c>
      <c r="CP223" s="37">
        <v>27244726</v>
      </c>
      <c r="CQ223" s="45">
        <v>2388386287</v>
      </c>
      <c r="CR223" s="37">
        <v>0</v>
      </c>
      <c r="CS223" s="37">
        <v>0</v>
      </c>
      <c r="CT223" s="37">
        <v>31223355</v>
      </c>
      <c r="CU223" s="37">
        <v>3909</v>
      </c>
      <c r="CV223" s="37">
        <v>3944</v>
      </c>
      <c r="CW223" s="37">
        <v>208.88</v>
      </c>
      <c r="CX223" s="37">
        <v>0</v>
      </c>
      <c r="CY223" s="37">
        <v>0</v>
      </c>
      <c r="CZ223" s="37">
        <v>32326759</v>
      </c>
      <c r="DA223" s="37">
        <v>0</v>
      </c>
      <c r="DB223" s="37">
        <v>25518</v>
      </c>
      <c r="DC223" s="37">
        <v>0</v>
      </c>
      <c r="DD223" s="37">
        <v>0</v>
      </c>
      <c r="DE223" s="37">
        <v>0</v>
      </c>
      <c r="DF223" s="37">
        <v>25518</v>
      </c>
      <c r="DG223" s="37">
        <v>32352277</v>
      </c>
      <c r="DH223" s="37">
        <v>0</v>
      </c>
      <c r="DI223" s="37">
        <v>0</v>
      </c>
      <c r="DJ223" s="37">
        <v>0</v>
      </c>
      <c r="DK223" s="37">
        <v>32352277</v>
      </c>
      <c r="DL223" s="37">
        <v>3983656</v>
      </c>
      <c r="DM223" s="37">
        <v>0</v>
      </c>
      <c r="DN223" s="37">
        <v>28368621</v>
      </c>
      <c r="DO223" s="37">
        <v>28376818</v>
      </c>
      <c r="DP223" s="37">
        <v>794625</v>
      </c>
      <c r="DQ223" s="37">
        <v>29171443</v>
      </c>
      <c r="DR223" s="45">
        <v>2468272052</v>
      </c>
      <c r="DS223" s="37">
        <v>0</v>
      </c>
      <c r="DT223" s="37">
        <v>8197</v>
      </c>
      <c r="DU223" s="61">
        <v>32352277</v>
      </c>
      <c r="DV223" s="61">
        <v>3944</v>
      </c>
      <c r="DW223" s="61">
        <v>3948</v>
      </c>
      <c r="DX223" s="61">
        <v>212.43</v>
      </c>
      <c r="DY223" s="61">
        <v>0</v>
      </c>
      <c r="DZ223" s="61">
        <v>0</v>
      </c>
      <c r="EA223" s="61">
        <v>0</v>
      </c>
      <c r="EB223" s="61">
        <v>33223762</v>
      </c>
      <c r="EC223" s="61">
        <v>0</v>
      </c>
      <c r="ED223" s="61">
        <v>20713</v>
      </c>
      <c r="EE223" s="61">
        <v>0</v>
      </c>
      <c r="EF223" s="61">
        <v>0</v>
      </c>
      <c r="EG223" s="61">
        <v>0</v>
      </c>
      <c r="EH223" s="61">
        <v>20713</v>
      </c>
      <c r="EI223" s="61">
        <v>33244475</v>
      </c>
      <c r="EJ223" s="61">
        <v>0</v>
      </c>
      <c r="EK223" s="61">
        <v>0</v>
      </c>
      <c r="EL223" s="61">
        <v>0</v>
      </c>
      <c r="EM223" s="61">
        <v>33244475</v>
      </c>
      <c r="EN223" s="61">
        <v>3939333</v>
      </c>
      <c r="EO223" s="61">
        <v>0</v>
      </c>
      <c r="EP223" s="61">
        <v>29305142</v>
      </c>
      <c r="EQ223" s="61">
        <v>112256</v>
      </c>
      <c r="ER223" s="61">
        <v>29192886</v>
      </c>
      <c r="ES223" s="61">
        <v>29192886</v>
      </c>
      <c r="ET223" s="61">
        <v>1670000</v>
      </c>
      <c r="EU223" s="61">
        <v>30862886</v>
      </c>
      <c r="EV223" s="61">
        <v>2636693883</v>
      </c>
      <c r="EW223" s="61">
        <v>9590300</v>
      </c>
      <c r="EX223" s="61">
        <v>0</v>
      </c>
      <c r="EY223" s="61">
        <v>0</v>
      </c>
    </row>
    <row r="224" spans="1:155" s="37" customFormat="1" x14ac:dyDescent="0.2">
      <c r="A224" s="105">
        <v>3484</v>
      </c>
      <c r="B224" s="49" t="s">
        <v>254</v>
      </c>
      <c r="C224" s="37">
        <v>1396330</v>
      </c>
      <c r="D224" s="37">
        <v>199</v>
      </c>
      <c r="E224" s="37">
        <v>208</v>
      </c>
      <c r="F224" s="37">
        <v>225</v>
      </c>
      <c r="G224" s="37">
        <v>1506336</v>
      </c>
      <c r="H224" s="37">
        <v>65182</v>
      </c>
      <c r="I224" s="37">
        <v>0</v>
      </c>
      <c r="J224" s="37">
        <v>1389851</v>
      </c>
      <c r="K224" s="37">
        <v>111134</v>
      </c>
      <c r="L224" s="37">
        <f t="shared" si="3"/>
        <v>1500985</v>
      </c>
      <c r="M224" s="47">
        <v>80926761</v>
      </c>
      <c r="N224" s="41">
        <v>51303</v>
      </c>
      <c r="O224" s="41">
        <v>0</v>
      </c>
      <c r="P224" s="37">
        <v>1455033</v>
      </c>
      <c r="Q224" s="37">
        <v>208</v>
      </c>
      <c r="R224" s="37">
        <v>221</v>
      </c>
      <c r="S224" s="37">
        <v>194.37</v>
      </c>
      <c r="T224" s="37">
        <v>0</v>
      </c>
      <c r="U224" s="37">
        <v>1588928</v>
      </c>
      <c r="V224" s="37">
        <v>66821</v>
      </c>
      <c r="W224" s="37">
        <v>1522107</v>
      </c>
      <c r="X224" s="37">
        <v>1497217</v>
      </c>
      <c r="Y224" s="37">
        <v>111103</v>
      </c>
      <c r="Z224" s="37">
        <v>1608320</v>
      </c>
      <c r="AA224" s="46">
        <v>84677300</v>
      </c>
      <c r="AB224" s="37">
        <v>24890</v>
      </c>
      <c r="AC224" s="37">
        <v>0</v>
      </c>
      <c r="AD224" s="37">
        <v>1564038</v>
      </c>
      <c r="AE224" s="37">
        <v>221</v>
      </c>
      <c r="AF224" s="37">
        <v>236</v>
      </c>
      <c r="AG224" s="37">
        <v>200</v>
      </c>
      <c r="AH224" s="37">
        <v>0</v>
      </c>
      <c r="AI224" s="37">
        <v>18668</v>
      </c>
      <c r="AJ224" s="37">
        <v>0</v>
      </c>
      <c r="AK224" s="37">
        <v>0</v>
      </c>
      <c r="AL224" s="37">
        <v>0</v>
      </c>
      <c r="AM224" s="37">
        <v>0</v>
      </c>
      <c r="AN224" s="37">
        <v>0</v>
      </c>
      <c r="AO224" s="37">
        <v>1736064</v>
      </c>
      <c r="AP224" s="37">
        <v>95600</v>
      </c>
      <c r="AQ224" s="37">
        <v>0</v>
      </c>
      <c r="AR224" s="37">
        <v>1640464</v>
      </c>
      <c r="AS224" s="37">
        <v>1487759</v>
      </c>
      <c r="AT224" s="37">
        <v>147103</v>
      </c>
      <c r="AU224" s="37">
        <v>1634862</v>
      </c>
      <c r="AV224" s="45">
        <v>96632300</v>
      </c>
      <c r="AW224" s="37">
        <v>152705</v>
      </c>
      <c r="AX224" s="37">
        <v>0</v>
      </c>
      <c r="AY224" s="37">
        <v>1583359</v>
      </c>
      <c r="AZ224" s="37">
        <v>236</v>
      </c>
      <c r="BA224" s="37">
        <v>247</v>
      </c>
      <c r="BB224" s="37">
        <v>206</v>
      </c>
      <c r="BC224" s="37">
        <v>0</v>
      </c>
      <c r="BD224" s="37">
        <v>0</v>
      </c>
      <c r="BE224" s="37">
        <v>1708042</v>
      </c>
      <c r="BF224" s="37">
        <v>114529</v>
      </c>
      <c r="BG224" s="37">
        <v>0</v>
      </c>
      <c r="BH224" s="37">
        <v>0</v>
      </c>
      <c r="BI224" s="37">
        <v>0</v>
      </c>
      <c r="BJ224" s="37">
        <v>0</v>
      </c>
      <c r="BK224" s="37">
        <v>0</v>
      </c>
      <c r="BL224" s="37">
        <v>0</v>
      </c>
      <c r="BM224" s="37">
        <v>1822571</v>
      </c>
      <c r="BN224" s="37">
        <v>454508</v>
      </c>
      <c r="BO224" s="37">
        <v>1368063</v>
      </c>
      <c r="BP224" s="37">
        <v>1245086</v>
      </c>
      <c r="BQ224" s="37">
        <v>129103</v>
      </c>
      <c r="BR224" s="37">
        <v>1374189</v>
      </c>
      <c r="BS224" s="45">
        <v>119019600</v>
      </c>
      <c r="BT224" s="37">
        <v>122977</v>
      </c>
      <c r="BU224" s="37">
        <v>0</v>
      </c>
      <c r="BV224" s="37">
        <v>1699594</v>
      </c>
      <c r="BW224" s="37">
        <v>247</v>
      </c>
      <c r="BX224" s="37">
        <v>247</v>
      </c>
      <c r="BY224" s="37">
        <v>206</v>
      </c>
      <c r="BZ224" s="37">
        <v>0</v>
      </c>
      <c r="CA224" s="37">
        <v>0</v>
      </c>
      <c r="CB224" s="37">
        <v>1750477</v>
      </c>
      <c r="CC224" s="37">
        <v>92233</v>
      </c>
      <c r="CD224" s="37">
        <v>-28219</v>
      </c>
      <c r="CE224" s="37">
        <v>0</v>
      </c>
      <c r="CF224" s="37">
        <v>0</v>
      </c>
      <c r="CG224" s="37">
        <v>0</v>
      </c>
      <c r="CH224" s="37">
        <v>0</v>
      </c>
      <c r="CI224" s="37">
        <v>-28219</v>
      </c>
      <c r="CJ224" s="37">
        <v>1814491</v>
      </c>
      <c r="CK224" s="37">
        <v>386609</v>
      </c>
      <c r="CL224" s="37">
        <v>0</v>
      </c>
      <c r="CM224" s="37">
        <v>1427882</v>
      </c>
      <c r="CN224" s="37">
        <v>1378797.73</v>
      </c>
      <c r="CO224" s="37">
        <v>128569.27</v>
      </c>
      <c r="CP224" s="37">
        <v>1507367</v>
      </c>
      <c r="CQ224" s="45">
        <v>146176400</v>
      </c>
      <c r="CR224" s="37">
        <v>49084</v>
      </c>
      <c r="CS224" s="37">
        <v>0</v>
      </c>
      <c r="CT224" s="37">
        <v>1765407</v>
      </c>
      <c r="CU224" s="37">
        <v>247</v>
      </c>
      <c r="CV224" s="37">
        <v>243</v>
      </c>
      <c r="CW224" s="37">
        <v>208.88</v>
      </c>
      <c r="CX224" s="37">
        <v>0</v>
      </c>
      <c r="CY224" s="37">
        <v>0</v>
      </c>
      <c r="CZ224" s="37">
        <v>1787576</v>
      </c>
      <c r="DA224" s="37">
        <v>36813</v>
      </c>
      <c r="DB224" s="37">
        <v>0</v>
      </c>
      <c r="DC224" s="37">
        <v>0</v>
      </c>
      <c r="DD224" s="37">
        <v>0</v>
      </c>
      <c r="DE224" s="37">
        <v>0</v>
      </c>
      <c r="DF224" s="37">
        <v>36813</v>
      </c>
      <c r="DG224" s="37">
        <v>1824389</v>
      </c>
      <c r="DH224" s="37">
        <v>22069</v>
      </c>
      <c r="DI224" s="37">
        <v>0</v>
      </c>
      <c r="DJ224" s="37">
        <v>22069</v>
      </c>
      <c r="DK224" s="37">
        <v>1846458</v>
      </c>
      <c r="DL224" s="37">
        <v>328853</v>
      </c>
      <c r="DM224" s="37">
        <v>0</v>
      </c>
      <c r="DN224" s="37">
        <v>1517605</v>
      </c>
      <c r="DO224" s="37">
        <v>1504582</v>
      </c>
      <c r="DP224" s="37">
        <v>111103</v>
      </c>
      <c r="DQ224" s="37">
        <v>1615685</v>
      </c>
      <c r="DR224" s="45">
        <v>165798700</v>
      </c>
      <c r="DS224" s="37">
        <v>13023</v>
      </c>
      <c r="DT224" s="37">
        <v>0</v>
      </c>
      <c r="DU224" s="61">
        <v>1824389</v>
      </c>
      <c r="DV224" s="61">
        <v>243</v>
      </c>
      <c r="DW224" s="61">
        <v>240</v>
      </c>
      <c r="DX224" s="61">
        <v>212.43</v>
      </c>
      <c r="DY224" s="61">
        <v>0</v>
      </c>
      <c r="DZ224" s="61">
        <v>0</v>
      </c>
      <c r="EA224" s="61">
        <v>0</v>
      </c>
      <c r="EB224" s="61">
        <v>1852848</v>
      </c>
      <c r="EC224" s="61">
        <v>0</v>
      </c>
      <c r="ED224" s="61">
        <v>0</v>
      </c>
      <c r="EE224" s="61">
        <v>0</v>
      </c>
      <c r="EF224" s="61">
        <v>0</v>
      </c>
      <c r="EG224" s="61">
        <v>0</v>
      </c>
      <c r="EH224" s="61">
        <v>0</v>
      </c>
      <c r="EI224" s="61">
        <v>1852848</v>
      </c>
      <c r="EJ224" s="61">
        <v>0</v>
      </c>
      <c r="EK224" s="61">
        <v>15440</v>
      </c>
      <c r="EL224" s="61">
        <v>15440</v>
      </c>
      <c r="EM224" s="61">
        <v>1868288</v>
      </c>
      <c r="EN224" s="61">
        <v>277669</v>
      </c>
      <c r="EO224" s="61">
        <v>0</v>
      </c>
      <c r="EP224" s="61">
        <v>1590619</v>
      </c>
      <c r="EQ224" s="61">
        <v>837</v>
      </c>
      <c r="ER224" s="61">
        <v>1589782</v>
      </c>
      <c r="ES224" s="61">
        <v>1586580</v>
      </c>
      <c r="ET224" s="61">
        <v>98352.27</v>
      </c>
      <c r="EU224" s="61">
        <v>1684932.27</v>
      </c>
      <c r="EV224" s="61">
        <v>184353600</v>
      </c>
      <c r="EW224" s="61">
        <v>91600</v>
      </c>
      <c r="EX224" s="61">
        <v>3202</v>
      </c>
      <c r="EY224" s="61">
        <v>0</v>
      </c>
    </row>
    <row r="225" spans="1:155" s="37" customFormat="1" x14ac:dyDescent="0.2">
      <c r="A225" s="105">
        <v>3500</v>
      </c>
      <c r="B225" s="49" t="s">
        <v>255</v>
      </c>
      <c r="C225" s="37">
        <v>16473730.09</v>
      </c>
      <c r="D225" s="37">
        <v>3233</v>
      </c>
      <c r="E225" s="37">
        <v>3275</v>
      </c>
      <c r="F225" s="37">
        <v>190</v>
      </c>
      <c r="G225" s="37">
        <v>17309979.75</v>
      </c>
      <c r="H225" s="37">
        <v>10510271</v>
      </c>
      <c r="I225" s="37">
        <v>0</v>
      </c>
      <c r="J225" s="37">
        <v>6793561</v>
      </c>
      <c r="K225" s="37">
        <v>690000</v>
      </c>
      <c r="L225" s="37">
        <f t="shared" si="3"/>
        <v>7483561</v>
      </c>
      <c r="M225" s="47">
        <v>421288429</v>
      </c>
      <c r="N225" s="41">
        <v>6147.75</v>
      </c>
      <c r="O225" s="41">
        <v>0</v>
      </c>
      <c r="P225" s="37">
        <v>17303832</v>
      </c>
      <c r="Q225" s="37">
        <v>3275</v>
      </c>
      <c r="R225" s="37">
        <v>3299</v>
      </c>
      <c r="S225" s="37">
        <v>194.37</v>
      </c>
      <c r="T225" s="37">
        <v>0</v>
      </c>
      <c r="U225" s="37">
        <v>18071856</v>
      </c>
      <c r="V225" s="37">
        <v>11667639</v>
      </c>
      <c r="W225" s="37">
        <v>6404217</v>
      </c>
      <c r="X225" s="37">
        <v>6437085</v>
      </c>
      <c r="Y225" s="37">
        <v>1545606</v>
      </c>
      <c r="Z225" s="37">
        <v>7982691</v>
      </c>
      <c r="AA225" s="46">
        <v>464083832</v>
      </c>
      <c r="AB225" s="37">
        <v>0</v>
      </c>
      <c r="AC225" s="37">
        <v>32868</v>
      </c>
      <c r="AD225" s="37">
        <v>18071856</v>
      </c>
      <c r="AE225" s="37">
        <v>3298</v>
      </c>
      <c r="AF225" s="37">
        <v>3320</v>
      </c>
      <c r="AG225" s="37">
        <v>200</v>
      </c>
      <c r="AH225" s="37">
        <v>0</v>
      </c>
      <c r="AI225" s="37">
        <v>0</v>
      </c>
      <c r="AJ225" s="37">
        <v>-5034</v>
      </c>
      <c r="AK225" s="37">
        <v>0</v>
      </c>
      <c r="AL225" s="37">
        <v>0</v>
      </c>
      <c r="AM225" s="37">
        <v>0</v>
      </c>
      <c r="AN225" s="37">
        <v>-5034</v>
      </c>
      <c r="AO225" s="37">
        <v>18851371</v>
      </c>
      <c r="AP225" s="37">
        <v>12793472</v>
      </c>
      <c r="AQ225" s="37">
        <v>0</v>
      </c>
      <c r="AR225" s="37">
        <v>6057899</v>
      </c>
      <c r="AS225" s="37">
        <v>6080617</v>
      </c>
      <c r="AT225" s="37">
        <v>1353044</v>
      </c>
      <c r="AU225" s="37">
        <v>7433661</v>
      </c>
      <c r="AV225" s="45">
        <v>538954812</v>
      </c>
      <c r="AW225" s="37">
        <v>0</v>
      </c>
      <c r="AX225" s="37">
        <v>22718</v>
      </c>
      <c r="AY225" s="37">
        <v>18851371</v>
      </c>
      <c r="AZ225" s="37">
        <v>3323</v>
      </c>
      <c r="BA225" s="37">
        <v>3313</v>
      </c>
      <c r="BB225" s="37">
        <v>206</v>
      </c>
      <c r="BC225" s="37">
        <v>0</v>
      </c>
      <c r="BD225" s="37">
        <v>0</v>
      </c>
      <c r="BE225" s="37">
        <v>19477127</v>
      </c>
      <c r="BF225" s="37">
        <v>0</v>
      </c>
      <c r="BG225" s="37">
        <v>0</v>
      </c>
      <c r="BH225" s="37">
        <v>0</v>
      </c>
      <c r="BI225" s="37">
        <v>131000</v>
      </c>
      <c r="BJ225" s="37">
        <v>0</v>
      </c>
      <c r="BK225" s="37">
        <v>0</v>
      </c>
      <c r="BL225" s="37">
        <v>131000</v>
      </c>
      <c r="BM225" s="37">
        <v>19608127</v>
      </c>
      <c r="BN225" s="37">
        <v>14938530</v>
      </c>
      <c r="BO225" s="37">
        <v>4669597</v>
      </c>
      <c r="BP225" s="37">
        <v>4668907</v>
      </c>
      <c r="BQ225" s="37">
        <v>2682952</v>
      </c>
      <c r="BR225" s="37">
        <v>7351859</v>
      </c>
      <c r="BS225" s="45">
        <v>572129130</v>
      </c>
      <c r="BT225" s="37">
        <v>690</v>
      </c>
      <c r="BU225" s="37">
        <v>0</v>
      </c>
      <c r="BV225" s="37">
        <v>19607437</v>
      </c>
      <c r="BW225" s="37">
        <v>3313</v>
      </c>
      <c r="BX225" s="37">
        <v>3346</v>
      </c>
      <c r="BY225" s="37">
        <v>206</v>
      </c>
      <c r="BZ225" s="37">
        <v>0</v>
      </c>
      <c r="CA225" s="37">
        <v>0</v>
      </c>
      <c r="CB225" s="37">
        <v>20492008</v>
      </c>
      <c r="CC225" s="37">
        <v>518</v>
      </c>
      <c r="CD225" s="37">
        <v>0</v>
      </c>
      <c r="CE225" s="37">
        <v>0</v>
      </c>
      <c r="CF225" s="37">
        <v>565000</v>
      </c>
      <c r="CG225" s="37">
        <v>0</v>
      </c>
      <c r="CH225" s="37">
        <v>0</v>
      </c>
      <c r="CI225" s="37">
        <v>565000</v>
      </c>
      <c r="CJ225" s="37">
        <v>21057526</v>
      </c>
      <c r="CK225" s="37">
        <v>15879979</v>
      </c>
      <c r="CL225" s="37">
        <v>0</v>
      </c>
      <c r="CM225" s="37">
        <v>5177547</v>
      </c>
      <c r="CN225" s="37">
        <v>5177547</v>
      </c>
      <c r="CO225" s="37">
        <v>3089991</v>
      </c>
      <c r="CP225" s="37">
        <v>8267538</v>
      </c>
      <c r="CQ225" s="45">
        <v>643388183</v>
      </c>
      <c r="CR225" s="37">
        <v>0</v>
      </c>
      <c r="CS225" s="37">
        <v>0</v>
      </c>
      <c r="CT225" s="37">
        <v>21057526</v>
      </c>
      <c r="CU225" s="37">
        <v>3346</v>
      </c>
      <c r="CV225" s="37">
        <v>3385</v>
      </c>
      <c r="CW225" s="37">
        <v>208.88</v>
      </c>
      <c r="CX225" s="37">
        <v>0</v>
      </c>
      <c r="CY225" s="37">
        <v>0</v>
      </c>
      <c r="CZ225" s="37">
        <v>22010015</v>
      </c>
      <c r="DA225" s="37">
        <v>0</v>
      </c>
      <c r="DB225" s="37">
        <v>-5894</v>
      </c>
      <c r="DC225" s="37">
        <v>0</v>
      </c>
      <c r="DD225" s="37">
        <v>0</v>
      </c>
      <c r="DE225" s="37">
        <v>0</v>
      </c>
      <c r="DF225" s="37">
        <v>-5894</v>
      </c>
      <c r="DG225" s="37">
        <v>22004121</v>
      </c>
      <c r="DH225" s="37">
        <v>0</v>
      </c>
      <c r="DI225" s="37">
        <v>0</v>
      </c>
      <c r="DJ225" s="37">
        <v>0</v>
      </c>
      <c r="DK225" s="37">
        <v>22004121</v>
      </c>
      <c r="DL225" s="37">
        <v>16874294</v>
      </c>
      <c r="DM225" s="37">
        <v>0</v>
      </c>
      <c r="DN225" s="37">
        <v>5129827</v>
      </c>
      <c r="DO225" s="37">
        <v>5123324</v>
      </c>
      <c r="DP225" s="37">
        <v>3029961</v>
      </c>
      <c r="DQ225" s="37">
        <v>8153285</v>
      </c>
      <c r="DR225" s="45">
        <v>708321956</v>
      </c>
      <c r="DS225" s="37">
        <v>6503</v>
      </c>
      <c r="DT225" s="37">
        <v>0</v>
      </c>
      <c r="DU225" s="61">
        <v>21997618</v>
      </c>
      <c r="DV225" s="61">
        <v>3385</v>
      </c>
      <c r="DW225" s="61">
        <v>3425</v>
      </c>
      <c r="DX225" s="61">
        <v>212.43</v>
      </c>
      <c r="DY225" s="61">
        <v>0</v>
      </c>
      <c r="DZ225" s="61">
        <v>0</v>
      </c>
      <c r="EA225" s="61">
        <v>0</v>
      </c>
      <c r="EB225" s="61">
        <v>22985141</v>
      </c>
      <c r="EC225" s="61">
        <v>4877</v>
      </c>
      <c r="ED225" s="61">
        <v>0</v>
      </c>
      <c r="EE225" s="61">
        <v>0</v>
      </c>
      <c r="EF225" s="61">
        <v>0</v>
      </c>
      <c r="EG225" s="61">
        <v>0</v>
      </c>
      <c r="EH225" s="61">
        <v>4877</v>
      </c>
      <c r="EI225" s="61">
        <v>22990018</v>
      </c>
      <c r="EJ225" s="61">
        <v>0</v>
      </c>
      <c r="EK225" s="61">
        <v>0</v>
      </c>
      <c r="EL225" s="61">
        <v>0</v>
      </c>
      <c r="EM225" s="61">
        <v>22990018</v>
      </c>
      <c r="EN225" s="61">
        <v>17641066</v>
      </c>
      <c r="EO225" s="61">
        <v>0</v>
      </c>
      <c r="EP225" s="61">
        <v>5348952</v>
      </c>
      <c r="EQ225" s="61">
        <v>40479</v>
      </c>
      <c r="ER225" s="61">
        <v>5308473</v>
      </c>
      <c r="ES225" s="61">
        <v>5301762</v>
      </c>
      <c r="ET225" s="61">
        <v>3033979</v>
      </c>
      <c r="EU225" s="61">
        <v>8335741</v>
      </c>
      <c r="EV225" s="61">
        <v>787022861</v>
      </c>
      <c r="EW225" s="61">
        <v>3821800</v>
      </c>
      <c r="EX225" s="61">
        <v>6711</v>
      </c>
      <c r="EY225" s="61">
        <v>0</v>
      </c>
    </row>
    <row r="226" spans="1:155" s="37" customFormat="1" x14ac:dyDescent="0.2">
      <c r="A226" s="105">
        <v>3528</v>
      </c>
      <c r="B226" s="49" t="s">
        <v>256</v>
      </c>
      <c r="C226" s="37">
        <v>2874094</v>
      </c>
      <c r="D226" s="37">
        <v>512</v>
      </c>
      <c r="E226" s="37">
        <v>553</v>
      </c>
      <c r="F226" s="37">
        <v>190</v>
      </c>
      <c r="G226" s="37">
        <v>3209313.38</v>
      </c>
      <c r="H226" s="37">
        <v>1070341</v>
      </c>
      <c r="I226" s="37">
        <v>0</v>
      </c>
      <c r="J226" s="37">
        <v>2056486</v>
      </c>
      <c r="K226" s="37">
        <v>364733</v>
      </c>
      <c r="L226" s="37">
        <f t="shared" si="3"/>
        <v>2421219</v>
      </c>
      <c r="M226" s="47">
        <v>192378179</v>
      </c>
      <c r="N226" s="41">
        <v>82486.379999999888</v>
      </c>
      <c r="O226" s="41">
        <v>0</v>
      </c>
      <c r="P226" s="37">
        <v>3126827</v>
      </c>
      <c r="Q226" s="37">
        <v>553</v>
      </c>
      <c r="R226" s="37">
        <v>589</v>
      </c>
      <c r="S226" s="37">
        <v>194.37</v>
      </c>
      <c r="T226" s="37">
        <v>0</v>
      </c>
      <c r="U226" s="37">
        <v>3444867</v>
      </c>
      <c r="V226" s="37">
        <v>1407180</v>
      </c>
      <c r="W226" s="37">
        <v>2037687</v>
      </c>
      <c r="X226" s="37">
        <v>2025687</v>
      </c>
      <c r="Y226" s="37">
        <v>362944</v>
      </c>
      <c r="Z226" s="37">
        <v>2388631</v>
      </c>
      <c r="AA226" s="46">
        <v>221474322</v>
      </c>
      <c r="AB226" s="37">
        <v>12000</v>
      </c>
      <c r="AC226" s="37">
        <v>0</v>
      </c>
      <c r="AD226" s="37">
        <v>3432867</v>
      </c>
      <c r="AE226" s="37">
        <v>589</v>
      </c>
      <c r="AF226" s="37">
        <v>640</v>
      </c>
      <c r="AG226" s="37">
        <v>200</v>
      </c>
      <c r="AH226" s="37">
        <v>0</v>
      </c>
      <c r="AI226" s="37">
        <v>9000</v>
      </c>
      <c r="AJ226" s="37">
        <v>0</v>
      </c>
      <c r="AK226" s="37">
        <v>0</v>
      </c>
      <c r="AL226" s="37">
        <v>0</v>
      </c>
      <c r="AM226" s="37">
        <v>0</v>
      </c>
      <c r="AN226" s="37">
        <v>0</v>
      </c>
      <c r="AO226" s="37">
        <v>3867112</v>
      </c>
      <c r="AP226" s="37">
        <v>1625195</v>
      </c>
      <c r="AQ226" s="37">
        <v>0</v>
      </c>
      <c r="AR226" s="37">
        <v>2241917</v>
      </c>
      <c r="AS226" s="37">
        <v>2216230</v>
      </c>
      <c r="AT226" s="37">
        <v>751060</v>
      </c>
      <c r="AU226" s="37">
        <v>2967290</v>
      </c>
      <c r="AV226" s="45">
        <v>251511300</v>
      </c>
      <c r="AW226" s="37">
        <v>25687</v>
      </c>
      <c r="AX226" s="37">
        <v>0</v>
      </c>
      <c r="AY226" s="37">
        <v>3841425</v>
      </c>
      <c r="AZ226" s="37">
        <v>640</v>
      </c>
      <c r="BA226" s="37">
        <v>671</v>
      </c>
      <c r="BB226" s="37">
        <v>206</v>
      </c>
      <c r="BC226" s="37">
        <v>0</v>
      </c>
      <c r="BD226" s="37">
        <v>0</v>
      </c>
      <c r="BE226" s="37">
        <v>4165722</v>
      </c>
      <c r="BF226" s="37">
        <v>19265</v>
      </c>
      <c r="BG226" s="37">
        <v>0</v>
      </c>
      <c r="BH226" s="37">
        <v>0</v>
      </c>
      <c r="BI226" s="37">
        <v>0</v>
      </c>
      <c r="BJ226" s="37">
        <v>0</v>
      </c>
      <c r="BK226" s="37">
        <v>0</v>
      </c>
      <c r="BL226" s="37">
        <v>0</v>
      </c>
      <c r="BM226" s="37">
        <v>4184987</v>
      </c>
      <c r="BN226" s="37">
        <v>2635514</v>
      </c>
      <c r="BO226" s="37">
        <v>1549473</v>
      </c>
      <c r="BP226" s="37">
        <v>1484019</v>
      </c>
      <c r="BQ226" s="37">
        <v>822982</v>
      </c>
      <c r="BR226" s="37">
        <v>2307001</v>
      </c>
      <c r="BS226" s="45">
        <v>287372323</v>
      </c>
      <c r="BT226" s="37">
        <v>65454</v>
      </c>
      <c r="BU226" s="37">
        <v>0</v>
      </c>
      <c r="BV226" s="37">
        <v>4119533</v>
      </c>
      <c r="BW226" s="37">
        <v>671</v>
      </c>
      <c r="BX226" s="37">
        <v>712</v>
      </c>
      <c r="BY226" s="37">
        <v>206</v>
      </c>
      <c r="BZ226" s="37">
        <v>0</v>
      </c>
      <c r="CA226" s="37">
        <v>0</v>
      </c>
      <c r="CB226" s="37">
        <v>4517918</v>
      </c>
      <c r="CC226" s="37">
        <v>49091</v>
      </c>
      <c r="CD226" s="37">
        <v>0</v>
      </c>
      <c r="CE226" s="37">
        <v>0</v>
      </c>
      <c r="CF226" s="37">
        <v>0</v>
      </c>
      <c r="CG226" s="37">
        <v>0</v>
      </c>
      <c r="CH226" s="37">
        <v>0</v>
      </c>
      <c r="CI226" s="37">
        <v>0</v>
      </c>
      <c r="CJ226" s="37">
        <v>4567009</v>
      </c>
      <c r="CK226" s="37">
        <v>2596446</v>
      </c>
      <c r="CL226" s="37">
        <v>0</v>
      </c>
      <c r="CM226" s="37">
        <v>1970563</v>
      </c>
      <c r="CN226" s="37">
        <v>1945182</v>
      </c>
      <c r="CO226" s="37">
        <v>823941</v>
      </c>
      <c r="CP226" s="37">
        <v>2769123</v>
      </c>
      <c r="CQ226" s="45">
        <v>301094602</v>
      </c>
      <c r="CR226" s="37">
        <v>25381</v>
      </c>
      <c r="CS226" s="37">
        <v>0</v>
      </c>
      <c r="CT226" s="37">
        <v>4541628</v>
      </c>
      <c r="CU226" s="37">
        <v>712</v>
      </c>
      <c r="CV226" s="37">
        <v>741</v>
      </c>
      <c r="CW226" s="37">
        <v>208.88</v>
      </c>
      <c r="CX226" s="37">
        <v>0</v>
      </c>
      <c r="CY226" s="37">
        <v>0</v>
      </c>
      <c r="CZ226" s="37">
        <v>4881389</v>
      </c>
      <c r="DA226" s="37">
        <v>19036</v>
      </c>
      <c r="DB226" s="37">
        <v>0</v>
      </c>
      <c r="DC226" s="37">
        <v>0</v>
      </c>
      <c r="DD226" s="37">
        <v>0</v>
      </c>
      <c r="DE226" s="37">
        <v>0</v>
      </c>
      <c r="DF226" s="37">
        <v>19036</v>
      </c>
      <c r="DG226" s="37">
        <v>4900425</v>
      </c>
      <c r="DH226" s="37">
        <v>0</v>
      </c>
      <c r="DI226" s="37">
        <v>0</v>
      </c>
      <c r="DJ226" s="37">
        <v>0</v>
      </c>
      <c r="DK226" s="37">
        <v>4900425</v>
      </c>
      <c r="DL226" s="37">
        <v>3089826</v>
      </c>
      <c r="DM226" s="37">
        <v>0</v>
      </c>
      <c r="DN226" s="37">
        <v>1810599</v>
      </c>
      <c r="DO226" s="37">
        <v>1784249</v>
      </c>
      <c r="DP226" s="37">
        <v>869485</v>
      </c>
      <c r="DQ226" s="37">
        <v>2653734</v>
      </c>
      <c r="DR226" s="45">
        <v>327522545</v>
      </c>
      <c r="DS226" s="37">
        <v>26350</v>
      </c>
      <c r="DT226" s="37">
        <v>0</v>
      </c>
      <c r="DU226" s="61">
        <v>4874075</v>
      </c>
      <c r="DV226" s="61">
        <v>741</v>
      </c>
      <c r="DW226" s="61">
        <v>775</v>
      </c>
      <c r="DX226" s="61">
        <v>212.43</v>
      </c>
      <c r="DY226" s="61">
        <v>0</v>
      </c>
      <c r="DZ226" s="61">
        <v>0</v>
      </c>
      <c r="EA226" s="61">
        <v>0</v>
      </c>
      <c r="EB226" s="61">
        <v>5262351</v>
      </c>
      <c r="EC226" s="61">
        <v>19763</v>
      </c>
      <c r="ED226" s="61">
        <v>0</v>
      </c>
      <c r="EE226" s="61">
        <v>0</v>
      </c>
      <c r="EF226" s="61">
        <v>0</v>
      </c>
      <c r="EG226" s="61">
        <v>0</v>
      </c>
      <c r="EH226" s="61">
        <v>19763</v>
      </c>
      <c r="EI226" s="61">
        <v>5282114</v>
      </c>
      <c r="EJ226" s="61">
        <v>0</v>
      </c>
      <c r="EK226" s="61">
        <v>0</v>
      </c>
      <c r="EL226" s="61">
        <v>0</v>
      </c>
      <c r="EM226" s="61">
        <v>5282114</v>
      </c>
      <c r="EN226" s="61">
        <v>3415066</v>
      </c>
      <c r="EO226" s="61">
        <v>0</v>
      </c>
      <c r="EP226" s="61">
        <v>1867048</v>
      </c>
      <c r="EQ226" s="61">
        <v>1048</v>
      </c>
      <c r="ER226" s="61">
        <v>1866000</v>
      </c>
      <c r="ES226" s="61">
        <v>1866000</v>
      </c>
      <c r="ET226" s="61">
        <v>870920</v>
      </c>
      <c r="EU226" s="61">
        <v>2736920</v>
      </c>
      <c r="EV226" s="61">
        <v>352876146</v>
      </c>
      <c r="EW226" s="61">
        <v>135100</v>
      </c>
      <c r="EX226" s="61">
        <v>0</v>
      </c>
      <c r="EY226" s="61">
        <v>0</v>
      </c>
    </row>
    <row r="227" spans="1:155" s="37" customFormat="1" x14ac:dyDescent="0.2">
      <c r="A227" s="105">
        <v>3549</v>
      </c>
      <c r="B227" s="49" t="s">
        <v>257</v>
      </c>
      <c r="C227" s="37">
        <v>22471734.690000001</v>
      </c>
      <c r="D227" s="37">
        <v>4059</v>
      </c>
      <c r="E227" s="37">
        <v>4186</v>
      </c>
      <c r="F227" s="37">
        <v>190</v>
      </c>
      <c r="G227" s="37">
        <v>23970166.219999999</v>
      </c>
      <c r="H227" s="37">
        <v>2165390</v>
      </c>
      <c r="I227" s="37">
        <v>0</v>
      </c>
      <c r="J227" s="37">
        <v>21794000</v>
      </c>
      <c r="K227" s="37">
        <v>2175000</v>
      </c>
      <c r="L227" s="37">
        <f t="shared" si="3"/>
        <v>23969000</v>
      </c>
      <c r="M227" s="47">
        <v>1298144380</v>
      </c>
      <c r="N227" s="41">
        <v>10776.219999998808</v>
      </c>
      <c r="O227" s="41">
        <v>0</v>
      </c>
      <c r="P227" s="37">
        <v>23959390</v>
      </c>
      <c r="Q227" s="37">
        <v>4186</v>
      </c>
      <c r="R227" s="37">
        <v>4287</v>
      </c>
      <c r="S227" s="37">
        <v>194.37</v>
      </c>
      <c r="T227" s="37">
        <v>63000</v>
      </c>
      <c r="U227" s="37">
        <v>25433766</v>
      </c>
      <c r="V227" s="37">
        <v>3234530</v>
      </c>
      <c r="W227" s="37">
        <v>22199236</v>
      </c>
      <c r="X227" s="37">
        <v>22201000</v>
      </c>
      <c r="Y227" s="37">
        <v>3240000</v>
      </c>
      <c r="Z227" s="37">
        <v>25441000</v>
      </c>
      <c r="AA227" s="46">
        <v>1554384438</v>
      </c>
      <c r="AB227" s="37">
        <v>0</v>
      </c>
      <c r="AC227" s="37">
        <v>1764</v>
      </c>
      <c r="AD227" s="37">
        <v>25433766</v>
      </c>
      <c r="AE227" s="37">
        <v>4287</v>
      </c>
      <c r="AF227" s="37">
        <v>4351</v>
      </c>
      <c r="AG227" s="37">
        <v>200</v>
      </c>
      <c r="AH227" s="37">
        <v>0</v>
      </c>
      <c r="AI227" s="37">
        <v>0</v>
      </c>
      <c r="AJ227" s="37">
        <v>66072</v>
      </c>
      <c r="AK227" s="37">
        <v>0</v>
      </c>
      <c r="AL227" s="37">
        <v>0</v>
      </c>
      <c r="AM227" s="37">
        <v>0</v>
      </c>
      <c r="AN227" s="37">
        <v>66072</v>
      </c>
      <c r="AO227" s="37">
        <v>26749754</v>
      </c>
      <c r="AP227" s="37">
        <v>2746284</v>
      </c>
      <c r="AQ227" s="37">
        <v>0</v>
      </c>
      <c r="AR227" s="37">
        <v>24003470</v>
      </c>
      <c r="AS227" s="37">
        <v>24003470</v>
      </c>
      <c r="AT227" s="37">
        <v>3703035</v>
      </c>
      <c r="AU227" s="37">
        <v>27706505</v>
      </c>
      <c r="AV227" s="45">
        <v>1736721948</v>
      </c>
      <c r="AW227" s="37">
        <v>0</v>
      </c>
      <c r="AX227" s="37">
        <v>0</v>
      </c>
      <c r="AY227" s="37">
        <v>26749754</v>
      </c>
      <c r="AZ227" s="37">
        <v>4351</v>
      </c>
      <c r="BA227" s="37">
        <v>4495</v>
      </c>
      <c r="BB227" s="37">
        <v>206</v>
      </c>
      <c r="BC227" s="37">
        <v>0</v>
      </c>
      <c r="BD227" s="37">
        <v>0</v>
      </c>
      <c r="BE227" s="37">
        <v>28561050</v>
      </c>
      <c r="BF227" s="37">
        <v>0</v>
      </c>
      <c r="BG227" s="37">
        <v>245655</v>
      </c>
      <c r="BH227" s="37">
        <v>0</v>
      </c>
      <c r="BI227" s="37">
        <v>950000</v>
      </c>
      <c r="BJ227" s="37">
        <v>0</v>
      </c>
      <c r="BK227" s="37">
        <v>0</v>
      </c>
      <c r="BL227" s="37">
        <v>1195655</v>
      </c>
      <c r="BM227" s="37">
        <v>29756705</v>
      </c>
      <c r="BN227" s="37">
        <v>8060639</v>
      </c>
      <c r="BO227" s="37">
        <v>21696066</v>
      </c>
      <c r="BP227" s="37">
        <v>21689712</v>
      </c>
      <c r="BQ227" s="37">
        <v>3804984</v>
      </c>
      <c r="BR227" s="37">
        <v>25494696</v>
      </c>
      <c r="BS227" s="45">
        <v>1896881802</v>
      </c>
      <c r="BT227" s="37">
        <v>6354</v>
      </c>
      <c r="BU227" s="37">
        <v>0</v>
      </c>
      <c r="BV227" s="37">
        <v>29750351</v>
      </c>
      <c r="BW227" s="37">
        <v>4495</v>
      </c>
      <c r="BX227" s="37">
        <v>4664</v>
      </c>
      <c r="BY227" s="37">
        <v>206</v>
      </c>
      <c r="BZ227" s="37">
        <v>0</v>
      </c>
      <c r="CA227" s="37">
        <v>0</v>
      </c>
      <c r="CB227" s="37">
        <v>31829655</v>
      </c>
      <c r="CC227" s="37">
        <v>4766</v>
      </c>
      <c r="CD227" s="37">
        <v>222150</v>
      </c>
      <c r="CE227" s="37">
        <v>0</v>
      </c>
      <c r="CF227" s="37">
        <v>0</v>
      </c>
      <c r="CG227" s="37">
        <v>0</v>
      </c>
      <c r="CH227" s="37">
        <v>0</v>
      </c>
      <c r="CI227" s="37">
        <v>222150</v>
      </c>
      <c r="CJ227" s="37">
        <v>32056571</v>
      </c>
      <c r="CK227" s="37">
        <v>9793798</v>
      </c>
      <c r="CL227" s="37">
        <v>0</v>
      </c>
      <c r="CM227" s="37">
        <v>22262773</v>
      </c>
      <c r="CN227" s="37">
        <v>22262773</v>
      </c>
      <c r="CO227" s="37">
        <v>3760164</v>
      </c>
      <c r="CP227" s="37">
        <v>26022937</v>
      </c>
      <c r="CQ227" s="45">
        <v>2066770077</v>
      </c>
      <c r="CR227" s="37">
        <v>0</v>
      </c>
      <c r="CS227" s="37">
        <v>0</v>
      </c>
      <c r="CT227" s="37">
        <v>32056571</v>
      </c>
      <c r="CU227" s="37">
        <v>4664</v>
      </c>
      <c r="CV227" s="37">
        <v>4816</v>
      </c>
      <c r="CW227" s="37">
        <v>208.88</v>
      </c>
      <c r="CX227" s="37">
        <v>0</v>
      </c>
      <c r="CY227" s="37">
        <v>0</v>
      </c>
      <c r="CZ227" s="37">
        <v>34107249</v>
      </c>
      <c r="DA227" s="37">
        <v>0</v>
      </c>
      <c r="DB227" s="37">
        <v>219144</v>
      </c>
      <c r="DC227" s="37">
        <v>0</v>
      </c>
      <c r="DD227" s="37">
        <v>0</v>
      </c>
      <c r="DE227" s="37">
        <v>0</v>
      </c>
      <c r="DF227" s="37">
        <v>219144</v>
      </c>
      <c r="DG227" s="37">
        <v>34326393</v>
      </c>
      <c r="DH227" s="37">
        <v>0</v>
      </c>
      <c r="DI227" s="37">
        <v>0</v>
      </c>
      <c r="DJ227" s="37">
        <v>0</v>
      </c>
      <c r="DK227" s="37">
        <v>34326393</v>
      </c>
      <c r="DL227" s="37">
        <v>10418842</v>
      </c>
      <c r="DM227" s="37">
        <v>0</v>
      </c>
      <c r="DN227" s="37">
        <v>23907551</v>
      </c>
      <c r="DO227" s="37">
        <v>23907551</v>
      </c>
      <c r="DP227" s="37">
        <v>3454698</v>
      </c>
      <c r="DQ227" s="37">
        <v>27362249</v>
      </c>
      <c r="DR227" s="45">
        <v>2242022015</v>
      </c>
      <c r="DS227" s="37">
        <v>0</v>
      </c>
      <c r="DT227" s="37">
        <v>0</v>
      </c>
      <c r="DU227" s="61">
        <v>34326393</v>
      </c>
      <c r="DV227" s="61">
        <v>4816</v>
      </c>
      <c r="DW227" s="61">
        <v>4901</v>
      </c>
      <c r="DX227" s="61">
        <v>212.43</v>
      </c>
      <c r="DY227" s="61">
        <v>0</v>
      </c>
      <c r="DZ227" s="61">
        <v>0</v>
      </c>
      <c r="EA227" s="61">
        <v>0</v>
      </c>
      <c r="EB227" s="61">
        <v>35973340</v>
      </c>
      <c r="EC227" s="61">
        <v>0</v>
      </c>
      <c r="ED227" s="61">
        <v>285410</v>
      </c>
      <c r="EE227" s="61">
        <v>0</v>
      </c>
      <c r="EF227" s="61">
        <v>0</v>
      </c>
      <c r="EG227" s="61">
        <v>0</v>
      </c>
      <c r="EH227" s="61">
        <v>285410</v>
      </c>
      <c r="EI227" s="61">
        <v>36258750</v>
      </c>
      <c r="EJ227" s="61">
        <v>0</v>
      </c>
      <c r="EK227" s="61">
        <v>0</v>
      </c>
      <c r="EL227" s="61">
        <v>0</v>
      </c>
      <c r="EM227" s="61">
        <v>36258750</v>
      </c>
      <c r="EN227" s="61">
        <v>10528359</v>
      </c>
      <c r="EO227" s="61">
        <v>0</v>
      </c>
      <c r="EP227" s="61">
        <v>25730391</v>
      </c>
      <c r="EQ227" s="61">
        <v>513147</v>
      </c>
      <c r="ER227" s="61">
        <v>25217244</v>
      </c>
      <c r="ES227" s="61">
        <v>25217244</v>
      </c>
      <c r="ET227" s="61">
        <v>3436809</v>
      </c>
      <c r="EU227" s="61">
        <v>28654053</v>
      </c>
      <c r="EV227" s="61">
        <v>2436231965</v>
      </c>
      <c r="EW227" s="61">
        <v>43628900</v>
      </c>
      <c r="EX227" s="61">
        <v>0</v>
      </c>
      <c r="EY227" s="61">
        <v>0</v>
      </c>
    </row>
    <row r="228" spans="1:155" s="37" customFormat="1" x14ac:dyDescent="0.2">
      <c r="A228" s="105">
        <v>3612</v>
      </c>
      <c r="B228" s="49" t="s">
        <v>258</v>
      </c>
      <c r="C228" s="37">
        <v>12745656</v>
      </c>
      <c r="D228" s="37">
        <v>2417</v>
      </c>
      <c r="E228" s="37">
        <v>2471</v>
      </c>
      <c r="F228" s="37">
        <v>190</v>
      </c>
      <c r="G228" s="37">
        <v>13499913.140000001</v>
      </c>
      <c r="H228" s="37">
        <v>7308809</v>
      </c>
      <c r="I228" s="37">
        <v>0</v>
      </c>
      <c r="J228" s="37">
        <v>6195000</v>
      </c>
      <c r="K228" s="37">
        <v>710000</v>
      </c>
      <c r="L228" s="37">
        <f t="shared" si="3"/>
        <v>6905000</v>
      </c>
      <c r="M228" s="47">
        <v>405719734</v>
      </c>
      <c r="N228" s="41">
        <v>0</v>
      </c>
      <c r="O228" s="41">
        <v>3895.859999999404</v>
      </c>
      <c r="P228" s="37">
        <v>13499913</v>
      </c>
      <c r="Q228" s="37">
        <v>2472</v>
      </c>
      <c r="R228" s="37">
        <v>2529</v>
      </c>
      <c r="S228" s="37">
        <v>194.37</v>
      </c>
      <c r="T228" s="37">
        <v>0</v>
      </c>
      <c r="U228" s="37">
        <v>14302759</v>
      </c>
      <c r="V228" s="37">
        <v>7673326</v>
      </c>
      <c r="W228" s="37">
        <v>6629433</v>
      </c>
      <c r="X228" s="37">
        <v>6626527</v>
      </c>
      <c r="Y228" s="37">
        <v>760300</v>
      </c>
      <c r="Z228" s="37">
        <v>7386827</v>
      </c>
      <c r="AA228" s="46">
        <v>457864384</v>
      </c>
      <c r="AB228" s="37">
        <v>2906</v>
      </c>
      <c r="AC228" s="37">
        <v>0</v>
      </c>
      <c r="AD228" s="37">
        <v>14299853</v>
      </c>
      <c r="AE228" s="37">
        <v>2529</v>
      </c>
      <c r="AF228" s="37">
        <v>2559</v>
      </c>
      <c r="AG228" s="37">
        <v>200</v>
      </c>
      <c r="AH228" s="37">
        <v>0</v>
      </c>
      <c r="AI228" s="37">
        <v>2180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14983462</v>
      </c>
      <c r="AP228" s="37">
        <v>8663577</v>
      </c>
      <c r="AQ228" s="37">
        <v>0</v>
      </c>
      <c r="AR228" s="37">
        <v>6319885</v>
      </c>
      <c r="AS228" s="37">
        <v>6316867</v>
      </c>
      <c r="AT228" s="37">
        <v>731000</v>
      </c>
      <c r="AU228" s="37">
        <v>7047867</v>
      </c>
      <c r="AV228" s="45">
        <v>528233307</v>
      </c>
      <c r="AW228" s="37">
        <v>3018</v>
      </c>
      <c r="AX228" s="37">
        <v>0</v>
      </c>
      <c r="AY228" s="37">
        <v>14980444</v>
      </c>
      <c r="AZ228" s="37">
        <v>2559</v>
      </c>
      <c r="BA228" s="37">
        <v>2613</v>
      </c>
      <c r="BB228" s="37">
        <v>206</v>
      </c>
      <c r="BC228" s="37">
        <v>0</v>
      </c>
      <c r="BD228" s="37">
        <v>0</v>
      </c>
      <c r="BE228" s="37">
        <v>15834832</v>
      </c>
      <c r="BF228" s="37">
        <v>2264</v>
      </c>
      <c r="BG228" s="37">
        <v>-15290</v>
      </c>
      <c r="BH228" s="37">
        <v>0</v>
      </c>
      <c r="BI228" s="37">
        <v>0</v>
      </c>
      <c r="BJ228" s="37">
        <v>0</v>
      </c>
      <c r="BK228" s="37">
        <v>0</v>
      </c>
      <c r="BL228" s="37">
        <v>-15290</v>
      </c>
      <c r="BM228" s="37">
        <v>15821806</v>
      </c>
      <c r="BN228" s="37">
        <v>11011017</v>
      </c>
      <c r="BO228" s="37">
        <v>4810789</v>
      </c>
      <c r="BP228" s="37">
        <v>4802923</v>
      </c>
      <c r="BQ228" s="37">
        <v>861494</v>
      </c>
      <c r="BR228" s="37">
        <v>5664417</v>
      </c>
      <c r="BS228" s="45">
        <v>593193253</v>
      </c>
      <c r="BT228" s="37">
        <v>7866</v>
      </c>
      <c r="BU228" s="37">
        <v>0</v>
      </c>
      <c r="BV228" s="37">
        <v>15813940</v>
      </c>
      <c r="BW228" s="37">
        <v>2613</v>
      </c>
      <c r="BX228" s="37">
        <v>2663</v>
      </c>
      <c r="BY228" s="37">
        <v>206</v>
      </c>
      <c r="BZ228" s="37">
        <v>0</v>
      </c>
      <c r="CA228" s="37">
        <v>0</v>
      </c>
      <c r="CB228" s="37">
        <v>16665107</v>
      </c>
      <c r="CC228" s="37">
        <v>5900</v>
      </c>
      <c r="CD228" s="37">
        <v>2825</v>
      </c>
      <c r="CE228" s="37">
        <v>0</v>
      </c>
      <c r="CF228" s="37">
        <v>0</v>
      </c>
      <c r="CG228" s="37">
        <v>0</v>
      </c>
      <c r="CH228" s="37">
        <v>0</v>
      </c>
      <c r="CI228" s="37">
        <v>2825</v>
      </c>
      <c r="CJ228" s="37">
        <v>16673832</v>
      </c>
      <c r="CK228" s="37">
        <v>11472976</v>
      </c>
      <c r="CL228" s="37">
        <v>0</v>
      </c>
      <c r="CM228" s="37">
        <v>5200856</v>
      </c>
      <c r="CN228" s="37">
        <v>5200856</v>
      </c>
      <c r="CO228" s="37">
        <v>882000</v>
      </c>
      <c r="CP228" s="37">
        <v>6082856</v>
      </c>
      <c r="CQ228" s="45">
        <v>659471981</v>
      </c>
      <c r="CR228" s="37">
        <v>0</v>
      </c>
      <c r="CS228" s="37">
        <v>0</v>
      </c>
      <c r="CT228" s="37">
        <v>16673832</v>
      </c>
      <c r="CU228" s="37">
        <v>2663</v>
      </c>
      <c r="CV228" s="37">
        <v>2728</v>
      </c>
      <c r="CW228" s="37">
        <v>208.88</v>
      </c>
      <c r="CX228" s="37">
        <v>0</v>
      </c>
      <c r="CY228" s="37">
        <v>0</v>
      </c>
      <c r="CZ228" s="37">
        <v>17650651</v>
      </c>
      <c r="DA228" s="37">
        <v>0</v>
      </c>
      <c r="DB228" s="37">
        <v>0</v>
      </c>
      <c r="DC228" s="37">
        <v>0</v>
      </c>
      <c r="DD228" s="37">
        <v>0</v>
      </c>
      <c r="DE228" s="37">
        <v>0</v>
      </c>
      <c r="DF228" s="37">
        <v>0</v>
      </c>
      <c r="DG228" s="37">
        <v>17650651</v>
      </c>
      <c r="DH228" s="37">
        <v>0</v>
      </c>
      <c r="DI228" s="37">
        <v>0</v>
      </c>
      <c r="DJ228" s="37">
        <v>0</v>
      </c>
      <c r="DK228" s="37">
        <v>17650651</v>
      </c>
      <c r="DL228" s="37">
        <v>12196498</v>
      </c>
      <c r="DM228" s="37">
        <v>0</v>
      </c>
      <c r="DN228" s="37">
        <v>5454153</v>
      </c>
      <c r="DO228" s="37">
        <v>5456000</v>
      </c>
      <c r="DP228" s="37">
        <v>1325636</v>
      </c>
      <c r="DQ228" s="37">
        <v>6781636</v>
      </c>
      <c r="DR228" s="45">
        <v>709343189</v>
      </c>
      <c r="DS228" s="37">
        <v>0</v>
      </c>
      <c r="DT228" s="37">
        <v>1847</v>
      </c>
      <c r="DU228" s="61">
        <v>17650651</v>
      </c>
      <c r="DV228" s="61">
        <v>2728</v>
      </c>
      <c r="DW228" s="61">
        <v>2768</v>
      </c>
      <c r="DX228" s="61">
        <v>212.43</v>
      </c>
      <c r="DY228" s="61">
        <v>0</v>
      </c>
      <c r="DZ228" s="61">
        <v>0</v>
      </c>
      <c r="EA228" s="61">
        <v>0</v>
      </c>
      <c r="EB228" s="61">
        <v>18497464</v>
      </c>
      <c r="EC228" s="61">
        <v>0</v>
      </c>
      <c r="ED228" s="61">
        <v>25222</v>
      </c>
      <c r="EE228" s="61">
        <v>0</v>
      </c>
      <c r="EF228" s="61">
        <v>0</v>
      </c>
      <c r="EG228" s="61">
        <v>0</v>
      </c>
      <c r="EH228" s="61">
        <v>25222</v>
      </c>
      <c r="EI228" s="61">
        <v>18522686</v>
      </c>
      <c r="EJ228" s="61">
        <v>0</v>
      </c>
      <c r="EK228" s="61">
        <v>0</v>
      </c>
      <c r="EL228" s="61">
        <v>0</v>
      </c>
      <c r="EM228" s="61">
        <v>18522686</v>
      </c>
      <c r="EN228" s="61">
        <v>12983122</v>
      </c>
      <c r="EO228" s="61">
        <v>0</v>
      </c>
      <c r="EP228" s="61">
        <v>5539564</v>
      </c>
      <c r="EQ228" s="61">
        <v>10631</v>
      </c>
      <c r="ER228" s="61">
        <v>5528933</v>
      </c>
      <c r="ES228" s="61">
        <v>5535616</v>
      </c>
      <c r="ET228" s="61">
        <v>1441267</v>
      </c>
      <c r="EU228" s="61">
        <v>6976883</v>
      </c>
      <c r="EV228" s="61">
        <v>760058483</v>
      </c>
      <c r="EW228" s="61">
        <v>1158100</v>
      </c>
      <c r="EX228" s="61">
        <v>0</v>
      </c>
      <c r="EY228" s="61">
        <v>6683</v>
      </c>
    </row>
    <row r="229" spans="1:155" s="37" customFormat="1" x14ac:dyDescent="0.2">
      <c r="A229" s="105">
        <v>3619</v>
      </c>
      <c r="B229" s="49" t="s">
        <v>259</v>
      </c>
      <c r="C229" s="37">
        <v>528155007</v>
      </c>
      <c r="D229" s="37">
        <v>94085</v>
      </c>
      <c r="E229" s="37">
        <v>95284</v>
      </c>
      <c r="F229" s="37">
        <v>190</v>
      </c>
      <c r="G229" s="37">
        <v>553028336</v>
      </c>
      <c r="H229" s="37">
        <v>312449423</v>
      </c>
      <c r="I229" s="37">
        <v>0</v>
      </c>
      <c r="J229" s="37">
        <f>231574843+4570723</f>
        <v>236145566</v>
      </c>
      <c r="K229" s="37">
        <f>289432+3998038</f>
        <v>4287470</v>
      </c>
      <c r="L229" s="37">
        <f t="shared" si="3"/>
        <v>240433036</v>
      </c>
      <c r="M229" s="47">
        <v>13724217851</v>
      </c>
      <c r="N229" s="41">
        <v>4433347</v>
      </c>
      <c r="O229" s="41">
        <v>0</v>
      </c>
      <c r="P229" s="37">
        <v>548594989</v>
      </c>
      <c r="Q229" s="37">
        <v>95284</v>
      </c>
      <c r="R229" s="37">
        <v>96525</v>
      </c>
      <c r="S229" s="37">
        <v>194.37</v>
      </c>
      <c r="T229" s="37">
        <v>0</v>
      </c>
      <c r="U229" s="37">
        <v>574501356</v>
      </c>
      <c r="V229" s="37">
        <v>338169268</v>
      </c>
      <c r="W229" s="37">
        <v>236332088</v>
      </c>
      <c r="X229" s="37">
        <v>232793321</v>
      </c>
      <c r="Y229" s="37">
        <v>5312063</v>
      </c>
      <c r="Z229" s="37">
        <v>238105384</v>
      </c>
      <c r="AA229" s="46">
        <v>14044853101</v>
      </c>
      <c r="AB229" s="37">
        <v>3538767</v>
      </c>
      <c r="AC229" s="37">
        <v>0</v>
      </c>
      <c r="AD229" s="37">
        <v>570962589</v>
      </c>
      <c r="AE229" s="37">
        <v>96525</v>
      </c>
      <c r="AF229" s="37">
        <v>97880</v>
      </c>
      <c r="AG229" s="37">
        <v>200</v>
      </c>
      <c r="AH229" s="37">
        <v>0</v>
      </c>
      <c r="AI229" s="37">
        <v>2654075</v>
      </c>
      <c r="AJ229" s="37">
        <v>-63502</v>
      </c>
      <c r="AK229" s="37">
        <v>0</v>
      </c>
      <c r="AL229" s="37">
        <v>0</v>
      </c>
      <c r="AM229" s="37">
        <v>121345</v>
      </c>
      <c r="AN229" s="37">
        <v>57843</v>
      </c>
      <c r="AO229" s="37">
        <v>601265736</v>
      </c>
      <c r="AP229" s="37">
        <v>387801695</v>
      </c>
      <c r="AQ229" s="37">
        <v>4407735</v>
      </c>
      <c r="AR229" s="37">
        <v>213464041</v>
      </c>
      <c r="AS229" s="37">
        <f>209065654+1281504+4996113</f>
        <v>215343271</v>
      </c>
      <c r="AT229" s="37">
        <f>289434+5879074</f>
        <v>6168508</v>
      </c>
      <c r="AU229" s="37">
        <f>SUM(AS229:AT229)</f>
        <v>221511779</v>
      </c>
      <c r="AV229" s="46">
        <v>14567007101</v>
      </c>
      <c r="AW229" s="37">
        <v>0</v>
      </c>
      <c r="AX229" s="37">
        <v>1879230</v>
      </c>
      <c r="AY229" s="37">
        <v>601265736</v>
      </c>
      <c r="AZ229" s="37">
        <v>96919</v>
      </c>
      <c r="BA229" s="37">
        <v>98321</v>
      </c>
      <c r="BB229" s="37">
        <v>206</v>
      </c>
      <c r="BC229" s="37">
        <v>0</v>
      </c>
      <c r="BD229" s="37">
        <v>0</v>
      </c>
      <c r="BE229" s="37">
        <v>630217946</v>
      </c>
      <c r="BF229" s="37">
        <v>0</v>
      </c>
      <c r="BG229" s="37">
        <v>1474274</v>
      </c>
      <c r="BH229" s="37">
        <v>0</v>
      </c>
      <c r="BI229" s="37">
        <v>0</v>
      </c>
      <c r="BJ229" s="37">
        <v>0</v>
      </c>
      <c r="BK229" s="37">
        <v>0</v>
      </c>
      <c r="BL229" s="37">
        <v>1474274</v>
      </c>
      <c r="BM229" s="37">
        <v>631692220</v>
      </c>
      <c r="BN229" s="37">
        <v>457612906</v>
      </c>
      <c r="BO229" s="37">
        <v>174079314</v>
      </c>
      <c r="BP229" s="37">
        <f>167933798+1281505+5333642</f>
        <v>174548945</v>
      </c>
      <c r="BQ229" s="37">
        <f>289434+4663221</f>
        <v>4952655</v>
      </c>
      <c r="BR229" s="37">
        <f>SUM(BP229:BQ229)</f>
        <v>179501600</v>
      </c>
      <c r="BS229" s="46">
        <v>14753807200</v>
      </c>
      <c r="BT229" s="37">
        <v>0</v>
      </c>
      <c r="BU229" s="37">
        <v>469631</v>
      </c>
      <c r="BV229" s="37">
        <v>631352220</v>
      </c>
      <c r="BW229" s="37">
        <v>98622</v>
      </c>
      <c r="BX229" s="37">
        <v>100052</v>
      </c>
      <c r="BY229" s="37">
        <v>206</v>
      </c>
      <c r="BZ229" s="37">
        <v>0</v>
      </c>
      <c r="CA229" s="37">
        <v>0</v>
      </c>
      <c r="CB229" s="37">
        <v>661117602</v>
      </c>
      <c r="CC229" s="37">
        <v>0</v>
      </c>
      <c r="CD229" s="37">
        <v>-104322</v>
      </c>
      <c r="CE229" s="37">
        <v>0</v>
      </c>
      <c r="CF229" s="37">
        <v>0</v>
      </c>
      <c r="CG229" s="37">
        <v>0</v>
      </c>
      <c r="CH229" s="37">
        <v>85217</v>
      </c>
      <c r="CI229" s="37">
        <v>-19105</v>
      </c>
      <c r="CJ229" s="37">
        <v>661098497</v>
      </c>
      <c r="CK229" s="37">
        <v>504907386</v>
      </c>
      <c r="CL229" s="37">
        <v>6965615</v>
      </c>
      <c r="CM229" s="37">
        <v>156191111</v>
      </c>
      <c r="CN229" s="37">
        <f>151798868+2021963+5452011</f>
        <v>159272842</v>
      </c>
      <c r="CO229" s="37">
        <f>289434+6913033</f>
        <v>7202467</v>
      </c>
      <c r="CP229" s="37">
        <f>SUM(CN229:CO229)</f>
        <v>166475309</v>
      </c>
      <c r="CQ229" s="46">
        <v>15300432800</v>
      </c>
      <c r="CR229" s="37">
        <v>0</v>
      </c>
      <c r="CS229" s="37">
        <v>3081731</v>
      </c>
      <c r="CT229" s="37">
        <v>661098497</v>
      </c>
      <c r="CU229" s="37">
        <v>100052</v>
      </c>
      <c r="CV229" s="37">
        <v>102461</v>
      </c>
      <c r="CW229" s="37">
        <v>208.88</v>
      </c>
      <c r="CX229" s="37">
        <v>0</v>
      </c>
      <c r="CY229" s="37">
        <v>0</v>
      </c>
      <c r="CZ229" s="37">
        <v>698418234</v>
      </c>
      <c r="DA229" s="37">
        <v>0</v>
      </c>
      <c r="DB229" s="37">
        <v>3618608</v>
      </c>
      <c r="DC229" s="37">
        <v>0</v>
      </c>
      <c r="DD229" s="37">
        <v>0</v>
      </c>
      <c r="DE229" s="37">
        <v>0</v>
      </c>
      <c r="DF229" s="37">
        <v>3618608</v>
      </c>
      <c r="DG229" s="37">
        <v>702036842</v>
      </c>
      <c r="DH229" s="37">
        <v>0</v>
      </c>
      <c r="DI229" s="37">
        <v>0</v>
      </c>
      <c r="DJ229" s="37">
        <v>0</v>
      </c>
      <c r="DK229" s="37">
        <v>702036842</v>
      </c>
      <c r="DL229" s="37">
        <v>522900666</v>
      </c>
      <c r="DM229" s="37">
        <v>28409542</v>
      </c>
      <c r="DN229" s="37">
        <v>179136176</v>
      </c>
      <c r="DO229" s="37">
        <f>165210018+2275129+5718371</f>
        <v>173203518</v>
      </c>
      <c r="DP229" s="37">
        <f>289434+7387676</f>
        <v>7677110</v>
      </c>
      <c r="DQ229" s="37">
        <f>SUM(DO229:DP229)</f>
        <v>180880628</v>
      </c>
      <c r="DR229" s="46">
        <v>15963333100</v>
      </c>
      <c r="DS229" s="37">
        <v>5932658</v>
      </c>
      <c r="DT229" s="37">
        <v>0</v>
      </c>
      <c r="DU229" s="98">
        <v>696104184</v>
      </c>
      <c r="DV229" s="98">
        <v>100959</v>
      </c>
      <c r="DW229" s="98">
        <v>101260</v>
      </c>
      <c r="DX229" s="98">
        <v>212.43</v>
      </c>
      <c r="DY229" s="98">
        <v>0</v>
      </c>
      <c r="DZ229" s="98">
        <v>0</v>
      </c>
      <c r="EA229" s="98">
        <v>0</v>
      </c>
      <c r="EB229" s="98">
        <v>719690261</v>
      </c>
      <c r="EC229" s="98">
        <v>4449494</v>
      </c>
      <c r="ED229" s="98">
        <v>347508</v>
      </c>
      <c r="EE229" s="98">
        <v>0</v>
      </c>
      <c r="EF229" s="98">
        <v>0</v>
      </c>
      <c r="EG229" s="98">
        <v>0</v>
      </c>
      <c r="EH229" s="98">
        <v>4797002</v>
      </c>
      <c r="EI229" s="98">
        <v>724487263</v>
      </c>
      <c r="EJ229" s="98">
        <v>0</v>
      </c>
      <c r="EK229" s="98">
        <v>0</v>
      </c>
      <c r="EL229" s="98">
        <v>0</v>
      </c>
      <c r="EM229" s="98">
        <v>724487263</v>
      </c>
      <c r="EN229" s="98">
        <v>560446941</v>
      </c>
      <c r="EO229" s="98">
        <v>0</v>
      </c>
      <c r="EP229" s="98">
        <v>164040322</v>
      </c>
      <c r="EQ229" s="98">
        <v>3910744</v>
      </c>
      <c r="ER229" s="98">
        <v>160129578</v>
      </c>
      <c r="ES229" s="98">
        <f>151586031+2758674+5926868</f>
        <v>160271573</v>
      </c>
      <c r="ET229" s="98">
        <f>289434+9088173</f>
        <v>9377607</v>
      </c>
      <c r="EU229" s="98">
        <f>SUM(ES229:ET229)</f>
        <v>169649180</v>
      </c>
      <c r="EV229" s="98">
        <v>16376307700</v>
      </c>
      <c r="EW229" s="98">
        <v>378377200</v>
      </c>
      <c r="EX229" s="98">
        <v>0</v>
      </c>
      <c r="EY229" s="98">
        <v>141995</v>
      </c>
    </row>
    <row r="230" spans="1:155" s="37" customFormat="1" x14ac:dyDescent="0.2">
      <c r="A230" s="105">
        <v>3633</v>
      </c>
      <c r="B230" s="49" t="s">
        <v>260</v>
      </c>
      <c r="C230" s="37">
        <v>4590190</v>
      </c>
      <c r="D230" s="37">
        <v>765</v>
      </c>
      <c r="E230" s="37">
        <v>769</v>
      </c>
      <c r="F230" s="37">
        <v>192.01</v>
      </c>
      <c r="G230" s="37">
        <v>4761847.9400000004</v>
      </c>
      <c r="H230" s="37">
        <v>2433134</v>
      </c>
      <c r="I230" s="37">
        <v>0</v>
      </c>
      <c r="J230" s="37">
        <v>2240005</v>
      </c>
      <c r="K230" s="37">
        <v>309995</v>
      </c>
      <c r="L230" s="37">
        <f t="shared" si="3"/>
        <v>2550000</v>
      </c>
      <c r="M230" s="47">
        <v>122281219</v>
      </c>
      <c r="N230" s="41">
        <v>88708.94000000041</v>
      </c>
      <c r="O230" s="41">
        <v>0</v>
      </c>
      <c r="P230" s="37">
        <v>4673139</v>
      </c>
      <c r="Q230" s="37">
        <v>769</v>
      </c>
      <c r="R230" s="37">
        <v>774</v>
      </c>
      <c r="S230" s="37">
        <v>194.37</v>
      </c>
      <c r="T230" s="37">
        <v>0</v>
      </c>
      <c r="U230" s="37">
        <v>4853963</v>
      </c>
      <c r="V230" s="37">
        <v>2638438</v>
      </c>
      <c r="W230" s="37">
        <v>2215525</v>
      </c>
      <c r="X230" s="37">
        <v>2215525</v>
      </c>
      <c r="Y230" s="37">
        <v>799709.1</v>
      </c>
      <c r="Z230" s="37">
        <v>3015234.1</v>
      </c>
      <c r="AA230" s="46">
        <v>131634290</v>
      </c>
      <c r="AB230" s="37">
        <v>0</v>
      </c>
      <c r="AC230" s="37">
        <v>0</v>
      </c>
      <c r="AD230" s="37">
        <v>4853963</v>
      </c>
      <c r="AE230" s="37">
        <v>774</v>
      </c>
      <c r="AF230" s="37">
        <v>780</v>
      </c>
      <c r="AG230" s="37">
        <v>200</v>
      </c>
      <c r="AH230" s="37">
        <v>0</v>
      </c>
      <c r="AI230" s="37">
        <v>0</v>
      </c>
      <c r="AJ230" s="37">
        <v>0</v>
      </c>
      <c r="AK230" s="37">
        <v>0</v>
      </c>
      <c r="AL230" s="37">
        <v>0</v>
      </c>
      <c r="AM230" s="37">
        <v>0</v>
      </c>
      <c r="AN230" s="37">
        <v>0</v>
      </c>
      <c r="AO230" s="37">
        <v>5047591</v>
      </c>
      <c r="AP230" s="37">
        <v>2893912</v>
      </c>
      <c r="AQ230" s="37">
        <v>0</v>
      </c>
      <c r="AR230" s="37">
        <v>2153679</v>
      </c>
      <c r="AS230" s="37">
        <v>2147207</v>
      </c>
      <c r="AT230" s="37">
        <v>797227.63</v>
      </c>
      <c r="AU230" s="37">
        <v>2944434.63</v>
      </c>
      <c r="AV230" s="45">
        <v>142484214</v>
      </c>
      <c r="AW230" s="37">
        <v>6472</v>
      </c>
      <c r="AX230" s="37">
        <v>0</v>
      </c>
      <c r="AY230" s="37">
        <v>5041119</v>
      </c>
      <c r="AZ230" s="37">
        <v>780</v>
      </c>
      <c r="BA230" s="37">
        <v>786</v>
      </c>
      <c r="BB230" s="37">
        <v>206</v>
      </c>
      <c r="BC230" s="37">
        <v>0</v>
      </c>
      <c r="BD230" s="37">
        <v>0</v>
      </c>
      <c r="BE230" s="37">
        <v>5241810</v>
      </c>
      <c r="BF230" s="37">
        <v>4854</v>
      </c>
      <c r="BG230" s="37">
        <v>0</v>
      </c>
      <c r="BH230" s="37">
        <v>0</v>
      </c>
      <c r="BI230" s="37">
        <v>0</v>
      </c>
      <c r="BJ230" s="37">
        <v>0</v>
      </c>
      <c r="BK230" s="37">
        <v>0</v>
      </c>
      <c r="BL230" s="37">
        <v>0</v>
      </c>
      <c r="BM230" s="37">
        <v>5246664</v>
      </c>
      <c r="BN230" s="37">
        <v>3719269</v>
      </c>
      <c r="BO230" s="37">
        <v>1527395</v>
      </c>
      <c r="BP230" s="37">
        <v>1523329</v>
      </c>
      <c r="BQ230" s="37">
        <v>911730.25</v>
      </c>
      <c r="BR230" s="37">
        <v>2435059.25</v>
      </c>
      <c r="BS230" s="45">
        <v>156261043</v>
      </c>
      <c r="BT230" s="37">
        <v>4066</v>
      </c>
      <c r="BU230" s="37">
        <v>0</v>
      </c>
      <c r="BV230" s="37">
        <v>5242598</v>
      </c>
      <c r="BW230" s="37">
        <v>786</v>
      </c>
      <c r="BX230" s="37">
        <v>796</v>
      </c>
      <c r="BY230" s="37">
        <v>206</v>
      </c>
      <c r="BZ230" s="37">
        <v>0</v>
      </c>
      <c r="CA230" s="37">
        <v>0</v>
      </c>
      <c r="CB230" s="37">
        <v>5473272</v>
      </c>
      <c r="CC230" s="37">
        <v>3050</v>
      </c>
      <c r="CD230" s="37">
        <v>-4768</v>
      </c>
      <c r="CE230" s="37">
        <v>0</v>
      </c>
      <c r="CF230" s="37">
        <v>0</v>
      </c>
      <c r="CG230" s="37">
        <v>0</v>
      </c>
      <c r="CH230" s="37">
        <v>0</v>
      </c>
      <c r="CI230" s="37">
        <v>-4768</v>
      </c>
      <c r="CJ230" s="37">
        <v>5471554</v>
      </c>
      <c r="CK230" s="37">
        <v>3800215</v>
      </c>
      <c r="CL230" s="37">
        <v>0</v>
      </c>
      <c r="CM230" s="37">
        <v>1671339</v>
      </c>
      <c r="CN230" s="37">
        <v>1671339</v>
      </c>
      <c r="CO230" s="37">
        <v>893169.72</v>
      </c>
      <c r="CP230" s="37">
        <v>2564508.7199999997</v>
      </c>
      <c r="CQ230" s="45">
        <v>170777331</v>
      </c>
      <c r="CR230" s="37">
        <v>0</v>
      </c>
      <c r="CS230" s="37">
        <v>0</v>
      </c>
      <c r="CT230" s="37">
        <v>5471554</v>
      </c>
      <c r="CU230" s="37">
        <v>796</v>
      </c>
      <c r="CV230" s="37">
        <v>797</v>
      </c>
      <c r="CW230" s="37">
        <v>208.88</v>
      </c>
      <c r="CX230" s="37">
        <v>0</v>
      </c>
      <c r="CY230" s="37">
        <v>0</v>
      </c>
      <c r="CZ230" s="37">
        <v>5644904</v>
      </c>
      <c r="DA230" s="37">
        <v>0</v>
      </c>
      <c r="DB230" s="37">
        <v>0</v>
      </c>
      <c r="DC230" s="37">
        <v>0</v>
      </c>
      <c r="DD230" s="37">
        <v>0</v>
      </c>
      <c r="DE230" s="37">
        <v>0</v>
      </c>
      <c r="DF230" s="37">
        <v>0</v>
      </c>
      <c r="DG230" s="37">
        <v>5644904</v>
      </c>
      <c r="DH230" s="37">
        <v>0</v>
      </c>
      <c r="DI230" s="37">
        <v>0</v>
      </c>
      <c r="DJ230" s="37">
        <v>0</v>
      </c>
      <c r="DK230" s="37">
        <v>5644904</v>
      </c>
      <c r="DL230" s="37">
        <v>3870240</v>
      </c>
      <c r="DM230" s="37">
        <v>0</v>
      </c>
      <c r="DN230" s="37">
        <v>1774664</v>
      </c>
      <c r="DO230" s="37">
        <v>1774664</v>
      </c>
      <c r="DP230" s="37">
        <v>906755.16</v>
      </c>
      <c r="DQ230" s="37">
        <v>2681419.16</v>
      </c>
      <c r="DR230" s="45">
        <v>178900974</v>
      </c>
      <c r="DS230" s="37">
        <v>0</v>
      </c>
      <c r="DT230" s="37">
        <v>0</v>
      </c>
      <c r="DU230" s="61">
        <v>5644904</v>
      </c>
      <c r="DV230" s="61">
        <v>797</v>
      </c>
      <c r="DW230" s="61">
        <v>803</v>
      </c>
      <c r="DX230" s="61">
        <v>212.43</v>
      </c>
      <c r="DY230" s="61">
        <v>0</v>
      </c>
      <c r="DZ230" s="61">
        <v>0</v>
      </c>
      <c r="EA230" s="61">
        <v>0</v>
      </c>
      <c r="EB230" s="61">
        <v>5857981</v>
      </c>
      <c r="EC230" s="61">
        <v>0</v>
      </c>
      <c r="ED230" s="61">
        <v>0</v>
      </c>
      <c r="EE230" s="61">
        <v>0</v>
      </c>
      <c r="EF230" s="61">
        <v>0</v>
      </c>
      <c r="EG230" s="61">
        <v>0</v>
      </c>
      <c r="EH230" s="61">
        <v>0</v>
      </c>
      <c r="EI230" s="61">
        <v>5857981</v>
      </c>
      <c r="EJ230" s="61">
        <v>0</v>
      </c>
      <c r="EK230" s="61">
        <v>0</v>
      </c>
      <c r="EL230" s="61">
        <v>0</v>
      </c>
      <c r="EM230" s="61">
        <v>5857981</v>
      </c>
      <c r="EN230" s="61">
        <v>4003146</v>
      </c>
      <c r="EO230" s="61">
        <v>0</v>
      </c>
      <c r="EP230" s="61">
        <v>1854835</v>
      </c>
      <c r="EQ230" s="61">
        <v>4703</v>
      </c>
      <c r="ER230" s="61">
        <v>1850132</v>
      </c>
      <c r="ES230" s="61">
        <v>1857427</v>
      </c>
      <c r="ET230" s="61">
        <v>989809</v>
      </c>
      <c r="EU230" s="61">
        <v>2847236</v>
      </c>
      <c r="EV230" s="61">
        <v>200678700</v>
      </c>
      <c r="EW230" s="61">
        <v>331500</v>
      </c>
      <c r="EX230" s="61">
        <v>0</v>
      </c>
      <c r="EY230" s="61">
        <v>7295</v>
      </c>
    </row>
    <row r="231" spans="1:155" s="37" customFormat="1" x14ac:dyDescent="0.2">
      <c r="A231" s="105">
        <v>3640</v>
      </c>
      <c r="B231" s="49" t="s">
        <v>261</v>
      </c>
      <c r="C231" s="37">
        <v>3075109.83</v>
      </c>
      <c r="D231" s="37">
        <v>613</v>
      </c>
      <c r="E231" s="37">
        <v>631</v>
      </c>
      <c r="F231" s="37">
        <v>190</v>
      </c>
      <c r="G231" s="37">
        <v>3285295.19</v>
      </c>
      <c r="H231" s="37">
        <v>150890</v>
      </c>
      <c r="I231" s="37">
        <v>18000</v>
      </c>
      <c r="J231" s="37">
        <v>3141196</v>
      </c>
      <c r="K231" s="37">
        <v>300889</v>
      </c>
      <c r="L231" s="37">
        <f t="shared" si="3"/>
        <v>3442085</v>
      </c>
      <c r="M231" s="47">
        <v>520625950</v>
      </c>
      <c r="N231" s="41">
        <v>11209.189999999944</v>
      </c>
      <c r="O231" s="41">
        <v>0</v>
      </c>
      <c r="P231" s="37">
        <v>3292086</v>
      </c>
      <c r="Q231" s="37">
        <v>631</v>
      </c>
      <c r="R231" s="37">
        <v>649</v>
      </c>
      <c r="S231" s="37">
        <v>194.37</v>
      </c>
      <c r="T231" s="37">
        <v>0</v>
      </c>
      <c r="U231" s="37">
        <v>3512141</v>
      </c>
      <c r="V231" s="37">
        <v>151497</v>
      </c>
      <c r="W231" s="37">
        <v>3360644</v>
      </c>
      <c r="X231" s="37">
        <v>3359464</v>
      </c>
      <c r="Y231" s="37">
        <v>280938</v>
      </c>
      <c r="Z231" s="37">
        <v>3640402</v>
      </c>
      <c r="AA231" s="46">
        <v>587437382</v>
      </c>
      <c r="AB231" s="37">
        <v>1180</v>
      </c>
      <c r="AC231" s="37">
        <v>0</v>
      </c>
      <c r="AD231" s="37">
        <v>3510961</v>
      </c>
      <c r="AE231" s="37">
        <v>649</v>
      </c>
      <c r="AF231" s="37">
        <v>666</v>
      </c>
      <c r="AG231" s="37">
        <v>200</v>
      </c>
      <c r="AH231" s="37">
        <v>0</v>
      </c>
      <c r="AI231" s="37">
        <v>885</v>
      </c>
      <c r="AJ231" s="37">
        <v>17245</v>
      </c>
      <c r="AK231" s="37">
        <v>0</v>
      </c>
      <c r="AL231" s="37">
        <v>0</v>
      </c>
      <c r="AM231" s="37">
        <v>0</v>
      </c>
      <c r="AN231" s="37">
        <v>17245</v>
      </c>
      <c r="AO231" s="37">
        <v>3754257</v>
      </c>
      <c r="AP231" s="37">
        <v>203700</v>
      </c>
      <c r="AQ231" s="37">
        <v>0</v>
      </c>
      <c r="AR231" s="37">
        <v>3550557</v>
      </c>
      <c r="AS231" s="37">
        <v>3537947</v>
      </c>
      <c r="AT231" s="37">
        <v>272813</v>
      </c>
      <c r="AU231" s="37">
        <v>3810760</v>
      </c>
      <c r="AV231" s="45">
        <v>676349654</v>
      </c>
      <c r="AW231" s="37">
        <v>12610</v>
      </c>
      <c r="AX231" s="37">
        <v>0</v>
      </c>
      <c r="AY231" s="37">
        <v>3741647</v>
      </c>
      <c r="AZ231" s="37">
        <v>666</v>
      </c>
      <c r="BA231" s="37">
        <v>688</v>
      </c>
      <c r="BB231" s="37">
        <v>206</v>
      </c>
      <c r="BC231" s="37">
        <v>0</v>
      </c>
      <c r="BD231" s="37">
        <v>0</v>
      </c>
      <c r="BE231" s="37">
        <v>4006974</v>
      </c>
      <c r="BF231" s="37">
        <v>9458</v>
      </c>
      <c r="BG231" s="37">
        <v>0</v>
      </c>
      <c r="BH231" s="37">
        <v>0</v>
      </c>
      <c r="BI231" s="37">
        <v>0</v>
      </c>
      <c r="BJ231" s="37">
        <v>0</v>
      </c>
      <c r="BK231" s="37">
        <v>0</v>
      </c>
      <c r="BL231" s="37">
        <v>0</v>
      </c>
      <c r="BM231" s="37">
        <v>4016432</v>
      </c>
      <c r="BN231" s="37">
        <v>466545</v>
      </c>
      <c r="BO231" s="37">
        <v>3549887</v>
      </c>
      <c r="BP231" s="37">
        <v>3536927</v>
      </c>
      <c r="BQ231" s="37">
        <v>264688</v>
      </c>
      <c r="BR231" s="37">
        <v>3801615</v>
      </c>
      <c r="BS231" s="45">
        <v>770337310</v>
      </c>
      <c r="BT231" s="37">
        <v>12960</v>
      </c>
      <c r="BU231" s="37">
        <v>0</v>
      </c>
      <c r="BV231" s="37">
        <v>4003472</v>
      </c>
      <c r="BW231" s="37">
        <v>688</v>
      </c>
      <c r="BX231" s="37">
        <v>687</v>
      </c>
      <c r="BY231" s="37">
        <v>206</v>
      </c>
      <c r="BZ231" s="37">
        <v>0</v>
      </c>
      <c r="CA231" s="37">
        <v>0</v>
      </c>
      <c r="CB231" s="37">
        <v>4139175</v>
      </c>
      <c r="CC231" s="37">
        <v>9720</v>
      </c>
      <c r="CD231" s="37">
        <v>12101</v>
      </c>
      <c r="CE231" s="37">
        <v>0</v>
      </c>
      <c r="CF231" s="37">
        <v>0</v>
      </c>
      <c r="CG231" s="37">
        <v>0</v>
      </c>
      <c r="CH231" s="37">
        <v>0</v>
      </c>
      <c r="CI231" s="37">
        <v>12101</v>
      </c>
      <c r="CJ231" s="37">
        <v>4160996</v>
      </c>
      <c r="CK231" s="37">
        <v>437216</v>
      </c>
      <c r="CL231" s="37">
        <v>0</v>
      </c>
      <c r="CM231" s="37">
        <v>3723780</v>
      </c>
      <c r="CN231" s="37">
        <v>3723780</v>
      </c>
      <c r="CO231" s="37">
        <v>391016</v>
      </c>
      <c r="CP231" s="37">
        <v>4114796</v>
      </c>
      <c r="CQ231" s="45">
        <v>849079776</v>
      </c>
      <c r="CR231" s="37">
        <v>0</v>
      </c>
      <c r="CS231" s="37">
        <v>0</v>
      </c>
      <c r="CT231" s="37">
        <v>4160996</v>
      </c>
      <c r="CU231" s="37">
        <v>687</v>
      </c>
      <c r="CV231" s="37">
        <v>672</v>
      </c>
      <c r="CW231" s="37">
        <v>208.88</v>
      </c>
      <c r="CX231" s="37">
        <v>0</v>
      </c>
      <c r="CY231" s="37">
        <v>0</v>
      </c>
      <c r="CZ231" s="37">
        <v>4210510</v>
      </c>
      <c r="DA231" s="37">
        <v>0</v>
      </c>
      <c r="DB231" s="37">
        <v>0</v>
      </c>
      <c r="DC231" s="37">
        <v>0</v>
      </c>
      <c r="DD231" s="37">
        <v>0</v>
      </c>
      <c r="DE231" s="37">
        <v>0</v>
      </c>
      <c r="DF231" s="37">
        <v>0</v>
      </c>
      <c r="DG231" s="37">
        <v>4210510</v>
      </c>
      <c r="DH231" s="37">
        <v>68922</v>
      </c>
      <c r="DI231" s="37">
        <v>0</v>
      </c>
      <c r="DJ231" s="37">
        <v>68922</v>
      </c>
      <c r="DK231" s="37">
        <v>4279432</v>
      </c>
      <c r="DL231" s="37">
        <v>390066</v>
      </c>
      <c r="DM231" s="37">
        <v>0</v>
      </c>
      <c r="DN231" s="37">
        <v>3889366</v>
      </c>
      <c r="DO231" s="37">
        <v>3889432</v>
      </c>
      <c r="DP231" s="37">
        <v>390215</v>
      </c>
      <c r="DQ231" s="37">
        <v>4279647</v>
      </c>
      <c r="DR231" s="45">
        <v>968374977</v>
      </c>
      <c r="DS231" s="37">
        <v>0</v>
      </c>
      <c r="DT231" s="37">
        <v>66</v>
      </c>
      <c r="DU231" s="61">
        <v>4210510</v>
      </c>
      <c r="DV231" s="61">
        <v>672</v>
      </c>
      <c r="DW231" s="61">
        <v>661</v>
      </c>
      <c r="DX231" s="61">
        <v>212.43</v>
      </c>
      <c r="DY231" s="61">
        <v>0</v>
      </c>
      <c r="DZ231" s="61">
        <v>0</v>
      </c>
      <c r="EA231" s="61">
        <v>0</v>
      </c>
      <c r="EB231" s="61">
        <v>4282004</v>
      </c>
      <c r="EC231" s="61">
        <v>0</v>
      </c>
      <c r="ED231" s="61">
        <v>9785</v>
      </c>
      <c r="EE231" s="61">
        <v>0</v>
      </c>
      <c r="EF231" s="61">
        <v>0</v>
      </c>
      <c r="EG231" s="61">
        <v>0</v>
      </c>
      <c r="EH231" s="61">
        <v>9785</v>
      </c>
      <c r="EI231" s="61">
        <v>4291789</v>
      </c>
      <c r="EJ231" s="61">
        <v>0</v>
      </c>
      <c r="EK231" s="61">
        <v>51825</v>
      </c>
      <c r="EL231" s="61">
        <v>51825</v>
      </c>
      <c r="EM231" s="61">
        <v>4343614</v>
      </c>
      <c r="EN231" s="61">
        <v>329342</v>
      </c>
      <c r="EO231" s="61">
        <v>0</v>
      </c>
      <c r="EP231" s="61">
        <v>4014272</v>
      </c>
      <c r="EQ231" s="61">
        <v>4890</v>
      </c>
      <c r="ER231" s="61">
        <v>4009382</v>
      </c>
      <c r="ES231" s="61">
        <v>4003400</v>
      </c>
      <c r="ET231" s="61">
        <v>390975</v>
      </c>
      <c r="EU231" s="61">
        <v>4394375</v>
      </c>
      <c r="EV231" s="61">
        <v>1030200586</v>
      </c>
      <c r="EW231" s="61">
        <v>1146500</v>
      </c>
      <c r="EX231" s="61">
        <v>5982</v>
      </c>
      <c r="EY231" s="61">
        <v>0</v>
      </c>
    </row>
    <row r="232" spans="1:155" s="37" customFormat="1" x14ac:dyDescent="0.2">
      <c r="A232" s="105">
        <v>3661</v>
      </c>
      <c r="B232" s="49" t="s">
        <v>262</v>
      </c>
      <c r="C232" s="37">
        <v>3822179</v>
      </c>
      <c r="D232" s="37">
        <v>854</v>
      </c>
      <c r="E232" s="37">
        <v>877</v>
      </c>
      <c r="F232" s="37">
        <v>190</v>
      </c>
      <c r="G232" s="37">
        <v>4092082</v>
      </c>
      <c r="H232" s="37">
        <v>1843163</v>
      </c>
      <c r="I232" s="37">
        <v>0</v>
      </c>
      <c r="J232" s="37">
        <v>2177666.9900000002</v>
      </c>
      <c r="K232" s="37">
        <v>90790</v>
      </c>
      <c r="L232" s="37">
        <f t="shared" si="3"/>
        <v>2268456.9900000002</v>
      </c>
      <c r="M232" s="47">
        <v>159437754</v>
      </c>
      <c r="N232" s="41">
        <v>71252.009999999776</v>
      </c>
      <c r="O232" s="41">
        <v>0</v>
      </c>
      <c r="P232" s="37">
        <v>4020830</v>
      </c>
      <c r="Q232" s="37">
        <v>877</v>
      </c>
      <c r="R232" s="37">
        <v>908</v>
      </c>
      <c r="S232" s="37">
        <v>194.37</v>
      </c>
      <c r="T232" s="37">
        <v>395909</v>
      </c>
      <c r="U232" s="37">
        <v>4735350</v>
      </c>
      <c r="V232" s="37">
        <v>2145409</v>
      </c>
      <c r="W232" s="37">
        <v>2589941</v>
      </c>
      <c r="X232" s="37">
        <v>2594720</v>
      </c>
      <c r="Y232" s="37">
        <v>57790</v>
      </c>
      <c r="Z232" s="37">
        <v>2652510</v>
      </c>
      <c r="AA232" s="46">
        <v>169123797</v>
      </c>
      <c r="AB232" s="37">
        <v>0</v>
      </c>
      <c r="AC232" s="37">
        <v>4779</v>
      </c>
      <c r="AD232" s="37">
        <v>4735350</v>
      </c>
      <c r="AE232" s="37">
        <v>908</v>
      </c>
      <c r="AF232" s="37">
        <v>926</v>
      </c>
      <c r="AG232" s="37">
        <v>200</v>
      </c>
      <c r="AH232" s="37">
        <v>0</v>
      </c>
      <c r="AI232" s="37">
        <v>0</v>
      </c>
      <c r="AJ232" s="37">
        <v>116436</v>
      </c>
      <c r="AK232" s="37">
        <v>0</v>
      </c>
      <c r="AL232" s="37">
        <v>0</v>
      </c>
      <c r="AM232" s="37">
        <v>0</v>
      </c>
      <c r="AN232" s="37">
        <v>116436</v>
      </c>
      <c r="AO232" s="37">
        <v>5130856</v>
      </c>
      <c r="AP232" s="37">
        <v>2868891</v>
      </c>
      <c r="AQ232" s="37">
        <v>0</v>
      </c>
      <c r="AR232" s="37">
        <v>2261965</v>
      </c>
      <c r="AS232" s="37">
        <v>2261965</v>
      </c>
      <c r="AT232" s="37">
        <v>61989</v>
      </c>
      <c r="AU232" s="37">
        <v>2323954</v>
      </c>
      <c r="AV232" s="45">
        <v>188971265</v>
      </c>
      <c r="AW232" s="37">
        <v>0</v>
      </c>
      <c r="AX232" s="37">
        <v>0</v>
      </c>
      <c r="AY232" s="37">
        <v>5130856</v>
      </c>
      <c r="AZ232" s="37">
        <v>926</v>
      </c>
      <c r="BA232" s="37">
        <v>952</v>
      </c>
      <c r="BB232" s="37">
        <v>206</v>
      </c>
      <c r="BC232" s="37">
        <v>0</v>
      </c>
      <c r="BD232" s="37">
        <v>0</v>
      </c>
      <c r="BE232" s="37">
        <v>5471030</v>
      </c>
      <c r="BF232" s="37">
        <v>0</v>
      </c>
      <c r="BG232" s="37">
        <v>58840</v>
      </c>
      <c r="BH232" s="37">
        <v>0</v>
      </c>
      <c r="BI232" s="37">
        <v>0</v>
      </c>
      <c r="BJ232" s="37">
        <v>0</v>
      </c>
      <c r="BK232" s="37">
        <v>0</v>
      </c>
      <c r="BL232" s="37">
        <v>58840</v>
      </c>
      <c r="BM232" s="37">
        <v>5529870</v>
      </c>
      <c r="BN232" s="37">
        <v>3420349</v>
      </c>
      <c r="BO232" s="37">
        <v>2109521</v>
      </c>
      <c r="BP232" s="37">
        <v>2045268</v>
      </c>
      <c r="BQ232" s="37">
        <v>439674.58</v>
      </c>
      <c r="BR232" s="37">
        <v>2484942.58</v>
      </c>
      <c r="BS232" s="45">
        <v>201918449</v>
      </c>
      <c r="BT232" s="37">
        <v>64253</v>
      </c>
      <c r="BU232" s="37">
        <v>0</v>
      </c>
      <c r="BV232" s="37">
        <v>5465617</v>
      </c>
      <c r="BW232" s="37">
        <v>952</v>
      </c>
      <c r="BX232" s="37">
        <v>983</v>
      </c>
      <c r="BY232" s="37">
        <v>206</v>
      </c>
      <c r="BZ232" s="37">
        <v>0</v>
      </c>
      <c r="CA232" s="37">
        <v>0</v>
      </c>
      <c r="CB232" s="37">
        <v>5846088</v>
      </c>
      <c r="CC232" s="37">
        <v>48190</v>
      </c>
      <c r="CD232" s="37">
        <v>0</v>
      </c>
      <c r="CE232" s="37">
        <v>0</v>
      </c>
      <c r="CF232" s="37">
        <v>0</v>
      </c>
      <c r="CG232" s="37">
        <v>0</v>
      </c>
      <c r="CH232" s="37">
        <v>0</v>
      </c>
      <c r="CI232" s="37">
        <v>0</v>
      </c>
      <c r="CJ232" s="37">
        <v>5894278</v>
      </c>
      <c r="CK232" s="37">
        <v>4188504</v>
      </c>
      <c r="CL232" s="37">
        <v>0</v>
      </c>
      <c r="CM232" s="37">
        <v>1705774</v>
      </c>
      <c r="CN232" s="37">
        <v>1705774</v>
      </c>
      <c r="CO232" s="37">
        <v>585546</v>
      </c>
      <c r="CP232" s="37">
        <v>2291320</v>
      </c>
      <c r="CQ232" s="45">
        <v>231852134</v>
      </c>
      <c r="CR232" s="37">
        <v>0</v>
      </c>
      <c r="CS232" s="37">
        <v>0</v>
      </c>
      <c r="CT232" s="37">
        <v>5894278</v>
      </c>
      <c r="CU232" s="37">
        <v>983</v>
      </c>
      <c r="CV232" s="37">
        <v>1026</v>
      </c>
      <c r="CW232" s="37">
        <v>208.88</v>
      </c>
      <c r="CX232" s="37">
        <v>0</v>
      </c>
      <c r="CY232" s="37">
        <v>0</v>
      </c>
      <c r="CZ232" s="37">
        <v>6366422</v>
      </c>
      <c r="DA232" s="37">
        <v>0</v>
      </c>
      <c r="DB232" s="37">
        <v>0</v>
      </c>
      <c r="DC232" s="37">
        <v>0</v>
      </c>
      <c r="DD232" s="37">
        <v>0</v>
      </c>
      <c r="DE232" s="37">
        <v>0</v>
      </c>
      <c r="DF232" s="37">
        <v>0</v>
      </c>
      <c r="DG232" s="37">
        <v>6366422</v>
      </c>
      <c r="DH232" s="37">
        <v>0</v>
      </c>
      <c r="DI232" s="37">
        <v>0</v>
      </c>
      <c r="DJ232" s="37">
        <v>0</v>
      </c>
      <c r="DK232" s="37">
        <v>6366422</v>
      </c>
      <c r="DL232" s="37">
        <v>4552183</v>
      </c>
      <c r="DM232" s="37">
        <v>0</v>
      </c>
      <c r="DN232" s="37">
        <v>1814239</v>
      </c>
      <c r="DO232" s="37">
        <v>1839060</v>
      </c>
      <c r="DP232" s="37">
        <v>550496</v>
      </c>
      <c r="DQ232" s="37">
        <v>2389556</v>
      </c>
      <c r="DR232" s="45">
        <v>249368573</v>
      </c>
      <c r="DS232" s="37">
        <v>0</v>
      </c>
      <c r="DT232" s="37">
        <v>24821</v>
      </c>
      <c r="DU232" s="61">
        <v>6366422</v>
      </c>
      <c r="DV232" s="61">
        <v>1026</v>
      </c>
      <c r="DW232" s="61">
        <v>1059</v>
      </c>
      <c r="DX232" s="61">
        <v>212.43</v>
      </c>
      <c r="DY232" s="61">
        <v>0</v>
      </c>
      <c r="DZ232" s="61">
        <v>0</v>
      </c>
      <c r="EA232" s="61">
        <v>0</v>
      </c>
      <c r="EB232" s="61">
        <v>6796154</v>
      </c>
      <c r="EC232" s="61">
        <v>0</v>
      </c>
      <c r="ED232" s="61">
        <v>0</v>
      </c>
      <c r="EE232" s="61">
        <v>0</v>
      </c>
      <c r="EF232" s="61">
        <v>0</v>
      </c>
      <c r="EG232" s="61">
        <v>0</v>
      </c>
      <c r="EH232" s="61">
        <v>0</v>
      </c>
      <c r="EI232" s="61">
        <v>6796154</v>
      </c>
      <c r="EJ232" s="61">
        <v>0</v>
      </c>
      <c r="EK232" s="61">
        <v>0</v>
      </c>
      <c r="EL232" s="61">
        <v>0</v>
      </c>
      <c r="EM232" s="61">
        <v>6796154</v>
      </c>
      <c r="EN232" s="61">
        <v>4864036</v>
      </c>
      <c r="EO232" s="61">
        <v>0</v>
      </c>
      <c r="EP232" s="61">
        <v>1932118</v>
      </c>
      <c r="EQ232" s="61">
        <v>1723</v>
      </c>
      <c r="ER232" s="61">
        <v>1930395</v>
      </c>
      <c r="ES232" s="61">
        <v>1930446</v>
      </c>
      <c r="ET232" s="61">
        <v>589728</v>
      </c>
      <c r="EU232" s="61">
        <v>2520174</v>
      </c>
      <c r="EV232" s="61">
        <v>263333360</v>
      </c>
      <c r="EW232" s="61">
        <v>180000</v>
      </c>
      <c r="EX232" s="61">
        <v>0</v>
      </c>
      <c r="EY232" s="61">
        <v>51</v>
      </c>
    </row>
    <row r="233" spans="1:155" s="37" customFormat="1" x14ac:dyDescent="0.2">
      <c r="A233" s="105">
        <v>3668</v>
      </c>
      <c r="B233" s="49" t="s">
        <v>263</v>
      </c>
      <c r="C233" s="37">
        <v>5229811.82</v>
      </c>
      <c r="D233" s="37">
        <v>998</v>
      </c>
      <c r="E233" s="37">
        <v>1014</v>
      </c>
      <c r="F233" s="37">
        <v>190</v>
      </c>
      <c r="G233" s="37">
        <v>5506314.0599999996</v>
      </c>
      <c r="H233" s="37">
        <v>3403089</v>
      </c>
      <c r="I233" s="37">
        <v>0</v>
      </c>
      <c r="J233" s="37">
        <v>2102931</v>
      </c>
      <c r="K233" s="37">
        <v>136200</v>
      </c>
      <c r="L233" s="37">
        <f t="shared" si="3"/>
        <v>2239131</v>
      </c>
      <c r="M233" s="47">
        <v>126635312</v>
      </c>
      <c r="N233" s="41">
        <v>294.05999999959022</v>
      </c>
      <c r="O233" s="41">
        <v>0</v>
      </c>
      <c r="P233" s="37">
        <v>5506020</v>
      </c>
      <c r="Q233" s="37">
        <v>1014</v>
      </c>
      <c r="R233" s="37">
        <v>1034</v>
      </c>
      <c r="S233" s="37">
        <v>194.37</v>
      </c>
      <c r="T233" s="37">
        <v>0</v>
      </c>
      <c r="U233" s="37">
        <v>5815599</v>
      </c>
      <c r="V233" s="37">
        <v>3788270</v>
      </c>
      <c r="W233" s="37">
        <v>2027329</v>
      </c>
      <c r="X233" s="37">
        <v>2027329</v>
      </c>
      <c r="Y233" s="37">
        <v>136650</v>
      </c>
      <c r="Z233" s="37">
        <v>2163979</v>
      </c>
      <c r="AA233" s="46">
        <v>132353720</v>
      </c>
      <c r="AB233" s="37">
        <v>0</v>
      </c>
      <c r="AC233" s="37">
        <v>0</v>
      </c>
      <c r="AD233" s="37">
        <v>5815599</v>
      </c>
      <c r="AE233" s="37">
        <v>1034</v>
      </c>
      <c r="AF233" s="37">
        <v>1045</v>
      </c>
      <c r="AG233" s="37">
        <v>200</v>
      </c>
      <c r="AH233" s="37">
        <v>0</v>
      </c>
      <c r="AI233" s="37">
        <v>0</v>
      </c>
      <c r="AJ233" s="37">
        <v>13878</v>
      </c>
      <c r="AK233" s="37">
        <v>0</v>
      </c>
      <c r="AL233" s="37">
        <v>0</v>
      </c>
      <c r="AM233" s="37">
        <v>0</v>
      </c>
      <c r="AN233" s="37">
        <v>13878</v>
      </c>
      <c r="AO233" s="37">
        <v>6100345</v>
      </c>
      <c r="AP233" s="37">
        <v>4199740</v>
      </c>
      <c r="AQ233" s="37">
        <v>0</v>
      </c>
      <c r="AR233" s="37">
        <v>1900605</v>
      </c>
      <c r="AS233" s="37">
        <v>1900605</v>
      </c>
      <c r="AT233" s="37">
        <v>136515</v>
      </c>
      <c r="AU233" s="37">
        <v>2037120</v>
      </c>
      <c r="AV233" s="45">
        <v>142146197</v>
      </c>
      <c r="AW233" s="37">
        <v>0</v>
      </c>
      <c r="AX233" s="37">
        <v>0</v>
      </c>
      <c r="AY233" s="37">
        <v>6100345</v>
      </c>
      <c r="AZ233" s="37">
        <v>1045</v>
      </c>
      <c r="BA233" s="37">
        <v>1043</v>
      </c>
      <c r="BB233" s="37">
        <v>206</v>
      </c>
      <c r="BC233" s="37">
        <v>0</v>
      </c>
      <c r="BD233" s="37">
        <v>0</v>
      </c>
      <c r="BE233" s="37">
        <v>6303527</v>
      </c>
      <c r="BF233" s="37">
        <v>0</v>
      </c>
      <c r="BG233" s="37">
        <v>0</v>
      </c>
      <c r="BH233" s="37">
        <v>0</v>
      </c>
      <c r="BI233" s="37">
        <v>0</v>
      </c>
      <c r="BJ233" s="37">
        <v>0</v>
      </c>
      <c r="BK233" s="37">
        <v>0</v>
      </c>
      <c r="BL233" s="37">
        <v>0</v>
      </c>
      <c r="BM233" s="37">
        <v>6303527</v>
      </c>
      <c r="BN233" s="37">
        <v>4958919</v>
      </c>
      <c r="BO233" s="37">
        <v>1344608</v>
      </c>
      <c r="BP233" s="37">
        <v>1338564</v>
      </c>
      <c r="BQ233" s="37">
        <v>139345</v>
      </c>
      <c r="BR233" s="37">
        <v>1477909</v>
      </c>
      <c r="BS233" s="45">
        <v>154208833</v>
      </c>
      <c r="BT233" s="37">
        <v>6044</v>
      </c>
      <c r="BU233" s="37">
        <v>0</v>
      </c>
      <c r="BV233" s="37">
        <v>6297483</v>
      </c>
      <c r="BW233" s="37">
        <v>1043</v>
      </c>
      <c r="BX233" s="37">
        <v>1053</v>
      </c>
      <c r="BY233" s="37">
        <v>206</v>
      </c>
      <c r="BZ233" s="37">
        <v>0</v>
      </c>
      <c r="CA233" s="37">
        <v>0</v>
      </c>
      <c r="CB233" s="37">
        <v>6574785</v>
      </c>
      <c r="CC233" s="37">
        <v>4533</v>
      </c>
      <c r="CD233" s="37">
        <v>-2134</v>
      </c>
      <c r="CE233" s="37">
        <v>0</v>
      </c>
      <c r="CF233" s="37">
        <v>0</v>
      </c>
      <c r="CG233" s="37">
        <v>0</v>
      </c>
      <c r="CH233" s="37">
        <v>0</v>
      </c>
      <c r="CI233" s="37">
        <v>-2134</v>
      </c>
      <c r="CJ233" s="37">
        <v>6577184</v>
      </c>
      <c r="CK233" s="37">
        <v>5124629</v>
      </c>
      <c r="CL233" s="37">
        <v>0</v>
      </c>
      <c r="CM233" s="37">
        <v>1452555</v>
      </c>
      <c r="CN233" s="37">
        <v>1452555</v>
      </c>
      <c r="CO233" s="37">
        <v>138103</v>
      </c>
      <c r="CP233" s="37">
        <v>1590658</v>
      </c>
      <c r="CQ233" s="45">
        <v>164819028</v>
      </c>
      <c r="CR233" s="37">
        <v>0</v>
      </c>
      <c r="CS233" s="37">
        <v>0</v>
      </c>
      <c r="CT233" s="37">
        <v>6577184</v>
      </c>
      <c r="CU233" s="37">
        <v>1053</v>
      </c>
      <c r="CV233" s="37">
        <v>1071</v>
      </c>
      <c r="CW233" s="37">
        <v>208.88</v>
      </c>
      <c r="CX233" s="37">
        <v>0</v>
      </c>
      <c r="CY233" s="37">
        <v>0</v>
      </c>
      <c r="CZ233" s="37">
        <v>6913326</v>
      </c>
      <c r="DA233" s="37">
        <v>0</v>
      </c>
      <c r="DB233" s="37">
        <v>0</v>
      </c>
      <c r="DC233" s="37">
        <v>0</v>
      </c>
      <c r="DD233" s="37">
        <v>0</v>
      </c>
      <c r="DE233" s="37">
        <v>0</v>
      </c>
      <c r="DF233" s="37">
        <v>0</v>
      </c>
      <c r="DG233" s="37">
        <v>6913326</v>
      </c>
      <c r="DH233" s="37">
        <v>0</v>
      </c>
      <c r="DI233" s="37">
        <v>0</v>
      </c>
      <c r="DJ233" s="37">
        <v>0</v>
      </c>
      <c r="DK233" s="37">
        <v>6913326</v>
      </c>
      <c r="DL233" s="37">
        <v>5427194</v>
      </c>
      <c r="DM233" s="37">
        <v>0</v>
      </c>
      <c r="DN233" s="37">
        <v>1486132</v>
      </c>
      <c r="DO233" s="37">
        <v>1479677</v>
      </c>
      <c r="DP233" s="37">
        <v>489213</v>
      </c>
      <c r="DQ233" s="37">
        <v>1968890</v>
      </c>
      <c r="DR233" s="45">
        <v>179208425</v>
      </c>
      <c r="DS233" s="37">
        <v>6455</v>
      </c>
      <c r="DT233" s="37">
        <v>0</v>
      </c>
      <c r="DU233" s="61">
        <v>6906871</v>
      </c>
      <c r="DV233" s="61">
        <v>1071</v>
      </c>
      <c r="DW233" s="61">
        <v>1083</v>
      </c>
      <c r="DX233" s="61">
        <v>212.43</v>
      </c>
      <c r="DY233" s="61">
        <v>0</v>
      </c>
      <c r="DZ233" s="61">
        <v>0</v>
      </c>
      <c r="EA233" s="61">
        <v>0</v>
      </c>
      <c r="EB233" s="61">
        <v>7214318</v>
      </c>
      <c r="EC233" s="61">
        <v>4841</v>
      </c>
      <c r="ED233" s="61">
        <v>0</v>
      </c>
      <c r="EE233" s="61">
        <v>0</v>
      </c>
      <c r="EF233" s="61">
        <v>0</v>
      </c>
      <c r="EG233" s="61">
        <v>0</v>
      </c>
      <c r="EH233" s="61">
        <v>4841</v>
      </c>
      <c r="EI233" s="61">
        <v>7219159</v>
      </c>
      <c r="EJ233" s="61">
        <v>0</v>
      </c>
      <c r="EK233" s="61">
        <v>0</v>
      </c>
      <c r="EL233" s="61">
        <v>0</v>
      </c>
      <c r="EM233" s="61">
        <v>7219159</v>
      </c>
      <c r="EN233" s="61">
        <v>5840029</v>
      </c>
      <c r="EO233" s="61">
        <v>0</v>
      </c>
      <c r="EP233" s="61">
        <v>1379130</v>
      </c>
      <c r="EQ233" s="61">
        <v>14133</v>
      </c>
      <c r="ER233" s="61">
        <v>1364997</v>
      </c>
      <c r="ES233" s="61">
        <v>1364997</v>
      </c>
      <c r="ET233" s="61">
        <v>506363</v>
      </c>
      <c r="EU233" s="61">
        <v>1871360</v>
      </c>
      <c r="EV233" s="61">
        <v>188291043</v>
      </c>
      <c r="EW233" s="61">
        <v>1422000</v>
      </c>
      <c r="EX233" s="61">
        <v>0</v>
      </c>
      <c r="EY233" s="61">
        <v>0</v>
      </c>
    </row>
    <row r="234" spans="1:155" s="37" customFormat="1" x14ac:dyDescent="0.2">
      <c r="A234" s="105">
        <v>3675</v>
      </c>
      <c r="B234" s="49" t="s">
        <v>264</v>
      </c>
      <c r="C234" s="37">
        <v>12270968</v>
      </c>
      <c r="D234" s="37">
        <v>1842</v>
      </c>
      <c r="E234" s="37">
        <v>1913</v>
      </c>
      <c r="F234" s="37">
        <v>213</v>
      </c>
      <c r="G234" s="37">
        <v>13151875</v>
      </c>
      <c r="H234" s="37">
        <v>1825601</v>
      </c>
      <c r="I234" s="37">
        <v>0</v>
      </c>
      <c r="J234" s="37">
        <v>11300000</v>
      </c>
      <c r="K234" s="37">
        <v>916972</v>
      </c>
      <c r="L234" s="37">
        <f t="shared" si="3"/>
        <v>12216972</v>
      </c>
      <c r="M234" s="47">
        <v>591485120</v>
      </c>
      <c r="N234" s="41">
        <v>26274</v>
      </c>
      <c r="O234" s="41">
        <v>0</v>
      </c>
      <c r="P234" s="37">
        <v>13125601</v>
      </c>
      <c r="Q234" s="37">
        <v>1913</v>
      </c>
      <c r="R234" s="37">
        <v>2015</v>
      </c>
      <c r="S234" s="37">
        <v>194.37</v>
      </c>
      <c r="T234" s="37">
        <v>0</v>
      </c>
      <c r="U234" s="37">
        <v>14217115</v>
      </c>
      <c r="V234" s="37">
        <v>1597401</v>
      </c>
      <c r="W234" s="37">
        <v>12619714</v>
      </c>
      <c r="X234" s="37">
        <v>12564753</v>
      </c>
      <c r="Y234" s="37">
        <v>1365248</v>
      </c>
      <c r="Z234" s="37">
        <v>13930001</v>
      </c>
      <c r="AA234" s="46">
        <v>665520801</v>
      </c>
      <c r="AB234" s="37">
        <v>54961</v>
      </c>
      <c r="AC234" s="37">
        <v>0</v>
      </c>
      <c r="AD234" s="37">
        <v>14162154</v>
      </c>
      <c r="AE234" s="37">
        <v>2015</v>
      </c>
      <c r="AF234" s="37">
        <v>2140</v>
      </c>
      <c r="AG234" s="37">
        <v>200</v>
      </c>
      <c r="AH234" s="37">
        <v>0</v>
      </c>
      <c r="AI234" s="37">
        <v>41221</v>
      </c>
      <c r="AJ234" s="37">
        <v>0</v>
      </c>
      <c r="AK234" s="37">
        <v>0</v>
      </c>
      <c r="AL234" s="37">
        <v>0</v>
      </c>
      <c r="AM234" s="37">
        <v>0</v>
      </c>
      <c r="AN234" s="37">
        <v>0</v>
      </c>
      <c r="AO234" s="37">
        <v>15509911</v>
      </c>
      <c r="AP234" s="37">
        <v>2402739</v>
      </c>
      <c r="AQ234" s="37">
        <v>0</v>
      </c>
      <c r="AR234" s="37">
        <v>13107172</v>
      </c>
      <c r="AS234" s="37">
        <v>12953057</v>
      </c>
      <c r="AT234" s="37">
        <v>1451401.76</v>
      </c>
      <c r="AU234" s="37">
        <v>14404458.76</v>
      </c>
      <c r="AV234" s="45">
        <v>761135941</v>
      </c>
      <c r="AW234" s="37">
        <v>154115</v>
      </c>
      <c r="AX234" s="37">
        <v>0</v>
      </c>
      <c r="AY234" s="37">
        <v>15355796</v>
      </c>
      <c r="AZ234" s="37">
        <v>2140</v>
      </c>
      <c r="BA234" s="37">
        <v>2259</v>
      </c>
      <c r="BB234" s="37">
        <v>206</v>
      </c>
      <c r="BC234" s="37">
        <v>0</v>
      </c>
      <c r="BD234" s="37">
        <v>0</v>
      </c>
      <c r="BE234" s="37">
        <v>16675057</v>
      </c>
      <c r="BF234" s="37">
        <v>115586</v>
      </c>
      <c r="BG234" s="37">
        <v>-45771</v>
      </c>
      <c r="BH234" s="37">
        <v>0</v>
      </c>
      <c r="BI234" s="37">
        <v>0</v>
      </c>
      <c r="BJ234" s="37">
        <v>0</v>
      </c>
      <c r="BK234" s="37">
        <v>0</v>
      </c>
      <c r="BL234" s="37">
        <v>-45771</v>
      </c>
      <c r="BM234" s="37">
        <v>16744872</v>
      </c>
      <c r="BN234" s="37">
        <v>5404364</v>
      </c>
      <c r="BO234" s="37">
        <v>11340508</v>
      </c>
      <c r="BP234" s="37">
        <v>11340508</v>
      </c>
      <c r="BQ234" s="37">
        <v>1449170.7</v>
      </c>
      <c r="BR234" s="37">
        <v>12789678.699999999</v>
      </c>
      <c r="BS234" s="45">
        <v>810229871</v>
      </c>
      <c r="BT234" s="37">
        <v>0</v>
      </c>
      <c r="BU234" s="37">
        <v>0</v>
      </c>
      <c r="BV234" s="37">
        <v>16744872</v>
      </c>
      <c r="BW234" s="37">
        <v>2259</v>
      </c>
      <c r="BX234" s="37">
        <v>2365</v>
      </c>
      <c r="BY234" s="37">
        <v>206</v>
      </c>
      <c r="BZ234" s="37">
        <v>0</v>
      </c>
      <c r="CA234" s="37">
        <v>0</v>
      </c>
      <c r="CB234" s="37">
        <v>18017800</v>
      </c>
      <c r="CC234" s="37">
        <v>0</v>
      </c>
      <c r="CD234" s="37">
        <v>-15080</v>
      </c>
      <c r="CE234" s="37">
        <v>0</v>
      </c>
      <c r="CF234" s="37">
        <v>0</v>
      </c>
      <c r="CG234" s="37">
        <v>0</v>
      </c>
      <c r="CH234" s="37">
        <v>0</v>
      </c>
      <c r="CI234" s="37">
        <v>-15080</v>
      </c>
      <c r="CJ234" s="37">
        <v>18002720</v>
      </c>
      <c r="CK234" s="37">
        <v>6815962</v>
      </c>
      <c r="CL234" s="37">
        <v>0</v>
      </c>
      <c r="CM234" s="37">
        <v>11186758</v>
      </c>
      <c r="CN234" s="37">
        <v>11186758</v>
      </c>
      <c r="CO234" s="37">
        <v>1777049.12</v>
      </c>
      <c r="CP234" s="37">
        <v>12963807.120000001</v>
      </c>
      <c r="CQ234" s="45">
        <v>851833310</v>
      </c>
      <c r="CR234" s="37">
        <v>0</v>
      </c>
      <c r="CS234" s="37">
        <v>0</v>
      </c>
      <c r="CT234" s="37">
        <v>18002720</v>
      </c>
      <c r="CU234" s="37">
        <v>2365</v>
      </c>
      <c r="CV234" s="37">
        <v>2448</v>
      </c>
      <c r="CW234" s="37">
        <v>208.88</v>
      </c>
      <c r="CX234" s="37">
        <v>0</v>
      </c>
      <c r="CY234" s="37">
        <v>0</v>
      </c>
      <c r="CZ234" s="37">
        <v>19145857</v>
      </c>
      <c r="DA234" s="37">
        <v>0</v>
      </c>
      <c r="DB234" s="37">
        <v>158555</v>
      </c>
      <c r="DC234" s="37">
        <v>0</v>
      </c>
      <c r="DD234" s="37">
        <v>0</v>
      </c>
      <c r="DE234" s="37">
        <v>0</v>
      </c>
      <c r="DF234" s="37">
        <v>158555</v>
      </c>
      <c r="DG234" s="37">
        <v>19304412</v>
      </c>
      <c r="DH234" s="37">
        <v>0</v>
      </c>
      <c r="DI234" s="37">
        <v>0</v>
      </c>
      <c r="DJ234" s="37">
        <v>0</v>
      </c>
      <c r="DK234" s="37">
        <v>19304412</v>
      </c>
      <c r="DL234" s="37">
        <v>7516328</v>
      </c>
      <c r="DM234" s="37">
        <v>0</v>
      </c>
      <c r="DN234" s="37">
        <v>11788084</v>
      </c>
      <c r="DO234" s="37">
        <v>11788084</v>
      </c>
      <c r="DP234" s="37">
        <v>2499827.9500000002</v>
      </c>
      <c r="DQ234" s="37">
        <v>14287911.949999999</v>
      </c>
      <c r="DR234" s="45">
        <v>915088121</v>
      </c>
      <c r="DS234" s="37">
        <v>0</v>
      </c>
      <c r="DT234" s="37">
        <v>0</v>
      </c>
      <c r="DU234" s="61">
        <v>19304412</v>
      </c>
      <c r="DV234" s="61">
        <v>2448</v>
      </c>
      <c r="DW234" s="61">
        <v>2504</v>
      </c>
      <c r="DX234" s="61">
        <v>212.43</v>
      </c>
      <c r="DY234" s="61">
        <v>0</v>
      </c>
      <c r="DZ234" s="61">
        <v>0</v>
      </c>
      <c r="EA234" s="61">
        <v>0</v>
      </c>
      <c r="EB234" s="61">
        <v>20277943</v>
      </c>
      <c r="EC234" s="61">
        <v>0</v>
      </c>
      <c r="ED234" s="61">
        <v>99686</v>
      </c>
      <c r="EE234" s="61">
        <v>0</v>
      </c>
      <c r="EF234" s="61">
        <v>0</v>
      </c>
      <c r="EG234" s="61">
        <v>0</v>
      </c>
      <c r="EH234" s="61">
        <v>99686</v>
      </c>
      <c r="EI234" s="61">
        <v>20377629</v>
      </c>
      <c r="EJ234" s="61">
        <v>0</v>
      </c>
      <c r="EK234" s="61">
        <v>0</v>
      </c>
      <c r="EL234" s="61">
        <v>0</v>
      </c>
      <c r="EM234" s="61">
        <v>20377629</v>
      </c>
      <c r="EN234" s="61">
        <v>8107721</v>
      </c>
      <c r="EO234" s="61">
        <v>0</v>
      </c>
      <c r="EP234" s="61">
        <v>12269908</v>
      </c>
      <c r="EQ234" s="61">
        <v>265731</v>
      </c>
      <c r="ER234" s="61">
        <v>12004177</v>
      </c>
      <c r="ES234" s="61">
        <v>12003201</v>
      </c>
      <c r="ET234" s="61">
        <v>2898310.61</v>
      </c>
      <c r="EU234" s="61">
        <v>14901511.609999999</v>
      </c>
      <c r="EV234" s="61">
        <v>945831621</v>
      </c>
      <c r="EW234" s="61">
        <v>16866500</v>
      </c>
      <c r="EX234" s="61">
        <v>976</v>
      </c>
      <c r="EY234" s="61">
        <v>0</v>
      </c>
    </row>
    <row r="235" spans="1:155" s="37" customFormat="1" x14ac:dyDescent="0.2">
      <c r="A235" s="105">
        <v>3682</v>
      </c>
      <c r="B235" s="49" t="s">
        <v>265</v>
      </c>
      <c r="C235" s="37">
        <v>12900867</v>
      </c>
      <c r="D235" s="37">
        <v>2480</v>
      </c>
      <c r="E235" s="37">
        <v>2523</v>
      </c>
      <c r="F235" s="37">
        <v>190</v>
      </c>
      <c r="G235" s="37">
        <v>13604016</v>
      </c>
      <c r="H235" s="37">
        <v>5560886</v>
      </c>
      <c r="I235" s="37">
        <v>0</v>
      </c>
      <c r="J235" s="37">
        <v>8043130</v>
      </c>
      <c r="K235" s="37">
        <v>515141</v>
      </c>
      <c r="L235" s="37">
        <f t="shared" si="3"/>
        <v>8558271</v>
      </c>
      <c r="M235" s="47">
        <v>486292734</v>
      </c>
      <c r="N235" s="41">
        <v>0</v>
      </c>
      <c r="O235" s="41">
        <v>0</v>
      </c>
      <c r="P235" s="37">
        <v>13604016</v>
      </c>
      <c r="Q235" s="37">
        <v>2523</v>
      </c>
      <c r="R235" s="37">
        <v>2558</v>
      </c>
      <c r="S235" s="37">
        <v>194.37</v>
      </c>
      <c r="T235" s="37">
        <v>0</v>
      </c>
      <c r="U235" s="37">
        <v>14289934</v>
      </c>
      <c r="V235" s="37">
        <v>6844827</v>
      </c>
      <c r="W235" s="37">
        <v>7445107</v>
      </c>
      <c r="X235" s="37">
        <v>7439521</v>
      </c>
      <c r="Y235" s="37">
        <v>549515</v>
      </c>
      <c r="Z235" s="37">
        <v>7989036</v>
      </c>
      <c r="AA235" s="46">
        <v>525156209</v>
      </c>
      <c r="AB235" s="37">
        <v>5586</v>
      </c>
      <c r="AC235" s="37">
        <v>0</v>
      </c>
      <c r="AD235" s="37">
        <v>14284348</v>
      </c>
      <c r="AE235" s="37">
        <v>2558</v>
      </c>
      <c r="AF235" s="37">
        <v>2586</v>
      </c>
      <c r="AG235" s="37">
        <v>200</v>
      </c>
      <c r="AH235" s="37">
        <v>0</v>
      </c>
      <c r="AI235" s="37">
        <v>4190</v>
      </c>
      <c r="AJ235" s="37">
        <v>0</v>
      </c>
      <c r="AK235" s="37">
        <v>0</v>
      </c>
      <c r="AL235" s="37">
        <v>0</v>
      </c>
      <c r="AM235" s="37">
        <v>0</v>
      </c>
      <c r="AN235" s="37">
        <v>0</v>
      </c>
      <c r="AO235" s="37">
        <v>14962105</v>
      </c>
      <c r="AP235" s="37">
        <v>7502567</v>
      </c>
      <c r="AQ235" s="37">
        <v>0</v>
      </c>
      <c r="AR235" s="37">
        <v>7459538</v>
      </c>
      <c r="AS235" s="37">
        <v>7459528</v>
      </c>
      <c r="AT235" s="37">
        <v>731698</v>
      </c>
      <c r="AU235" s="37">
        <v>8191226</v>
      </c>
      <c r="AV235" s="45">
        <v>568921280</v>
      </c>
      <c r="AW235" s="37">
        <v>10</v>
      </c>
      <c r="AX235" s="37">
        <v>0</v>
      </c>
      <c r="AY235" s="37">
        <v>14962095</v>
      </c>
      <c r="AZ235" s="37">
        <v>2586</v>
      </c>
      <c r="BA235" s="37">
        <v>2613</v>
      </c>
      <c r="BB235" s="37">
        <v>206</v>
      </c>
      <c r="BC235" s="37">
        <v>0</v>
      </c>
      <c r="BD235" s="37">
        <v>0</v>
      </c>
      <c r="BE235" s="37">
        <v>15656600</v>
      </c>
      <c r="BF235" s="37">
        <v>8</v>
      </c>
      <c r="BG235" s="37">
        <v>0</v>
      </c>
      <c r="BH235" s="37">
        <v>0</v>
      </c>
      <c r="BI235" s="37">
        <v>0</v>
      </c>
      <c r="BJ235" s="37">
        <v>0</v>
      </c>
      <c r="BK235" s="37">
        <v>0</v>
      </c>
      <c r="BL235" s="37">
        <v>0</v>
      </c>
      <c r="BM235" s="37">
        <v>15656608</v>
      </c>
      <c r="BN235" s="37">
        <v>10424424</v>
      </c>
      <c r="BO235" s="37">
        <v>5232184</v>
      </c>
      <c r="BP235" s="37">
        <v>5232184</v>
      </c>
      <c r="BQ235" s="37">
        <v>737971</v>
      </c>
      <c r="BR235" s="37">
        <v>5970155</v>
      </c>
      <c r="BS235" s="45">
        <v>595997574</v>
      </c>
      <c r="BT235" s="37">
        <v>0</v>
      </c>
      <c r="BU235" s="37">
        <v>0</v>
      </c>
      <c r="BV235" s="37">
        <v>15656608</v>
      </c>
      <c r="BW235" s="37">
        <v>2613</v>
      </c>
      <c r="BX235" s="37">
        <v>2649</v>
      </c>
      <c r="BY235" s="37">
        <v>206</v>
      </c>
      <c r="BZ235" s="37">
        <v>0</v>
      </c>
      <c r="CA235" s="37">
        <v>0</v>
      </c>
      <c r="CB235" s="37">
        <v>16417999</v>
      </c>
      <c r="CC235" s="37">
        <v>0</v>
      </c>
      <c r="CD235" s="37">
        <v>316187</v>
      </c>
      <c r="CE235" s="37">
        <v>0</v>
      </c>
      <c r="CF235" s="37">
        <v>0</v>
      </c>
      <c r="CG235" s="37">
        <v>0</v>
      </c>
      <c r="CH235" s="37">
        <v>0</v>
      </c>
      <c r="CI235" s="37">
        <v>316187</v>
      </c>
      <c r="CJ235" s="37">
        <v>16734186</v>
      </c>
      <c r="CK235" s="37">
        <v>11198907</v>
      </c>
      <c r="CL235" s="37">
        <v>0</v>
      </c>
      <c r="CM235" s="37">
        <v>5535279</v>
      </c>
      <c r="CN235" s="37">
        <v>5535279</v>
      </c>
      <c r="CO235" s="37">
        <v>700025</v>
      </c>
      <c r="CP235" s="37">
        <v>6235304</v>
      </c>
      <c r="CQ235" s="45">
        <v>631388705</v>
      </c>
      <c r="CR235" s="37">
        <v>0</v>
      </c>
      <c r="CS235" s="37">
        <v>0</v>
      </c>
      <c r="CT235" s="37">
        <v>16734186</v>
      </c>
      <c r="CU235" s="37">
        <v>2649</v>
      </c>
      <c r="CV235" s="37">
        <v>2696</v>
      </c>
      <c r="CW235" s="37">
        <v>208.88</v>
      </c>
      <c r="CX235" s="37">
        <v>0</v>
      </c>
      <c r="CY235" s="37">
        <v>0</v>
      </c>
      <c r="CZ235" s="37">
        <v>17594231</v>
      </c>
      <c r="DA235" s="37">
        <v>0</v>
      </c>
      <c r="DB235" s="37">
        <v>192063</v>
      </c>
      <c r="DC235" s="37">
        <v>0</v>
      </c>
      <c r="DD235" s="37">
        <v>0</v>
      </c>
      <c r="DE235" s="37">
        <v>0</v>
      </c>
      <c r="DF235" s="37">
        <v>192063</v>
      </c>
      <c r="DG235" s="37">
        <v>17786294</v>
      </c>
      <c r="DH235" s="37">
        <v>0</v>
      </c>
      <c r="DI235" s="37">
        <v>0</v>
      </c>
      <c r="DJ235" s="37">
        <v>0</v>
      </c>
      <c r="DK235" s="37">
        <v>17786294</v>
      </c>
      <c r="DL235" s="37">
        <v>11939647</v>
      </c>
      <c r="DM235" s="37">
        <v>0</v>
      </c>
      <c r="DN235" s="37">
        <v>5846647</v>
      </c>
      <c r="DO235" s="37">
        <v>5827069</v>
      </c>
      <c r="DP235" s="37">
        <v>680014</v>
      </c>
      <c r="DQ235" s="37">
        <v>6507083</v>
      </c>
      <c r="DR235" s="45">
        <v>660382333</v>
      </c>
      <c r="DS235" s="37">
        <v>19578</v>
      </c>
      <c r="DT235" s="37">
        <v>0</v>
      </c>
      <c r="DU235" s="61">
        <v>17766716</v>
      </c>
      <c r="DV235" s="61">
        <v>2696</v>
      </c>
      <c r="DW235" s="61">
        <v>2722</v>
      </c>
      <c r="DX235" s="61">
        <v>212.43</v>
      </c>
      <c r="DY235" s="61">
        <v>0</v>
      </c>
      <c r="DZ235" s="61">
        <v>0</v>
      </c>
      <c r="EA235" s="61">
        <v>0</v>
      </c>
      <c r="EB235" s="61">
        <v>18516296</v>
      </c>
      <c r="EC235" s="61">
        <v>14684</v>
      </c>
      <c r="ED235" s="61">
        <v>255948</v>
      </c>
      <c r="EE235" s="61">
        <v>0</v>
      </c>
      <c r="EF235" s="61">
        <v>797500</v>
      </c>
      <c r="EG235" s="61">
        <v>0</v>
      </c>
      <c r="EH235" s="61">
        <v>1068132</v>
      </c>
      <c r="EI235" s="61">
        <v>19584428</v>
      </c>
      <c r="EJ235" s="61">
        <v>0</v>
      </c>
      <c r="EK235" s="61">
        <v>0</v>
      </c>
      <c r="EL235" s="61">
        <v>0</v>
      </c>
      <c r="EM235" s="61">
        <v>19584428</v>
      </c>
      <c r="EN235" s="61">
        <v>13107631</v>
      </c>
      <c r="EO235" s="61">
        <v>0</v>
      </c>
      <c r="EP235" s="61">
        <v>6476797</v>
      </c>
      <c r="EQ235" s="61">
        <v>35000</v>
      </c>
      <c r="ER235" s="61">
        <v>6441797</v>
      </c>
      <c r="ES235" s="61">
        <v>6478267</v>
      </c>
      <c r="ET235" s="61">
        <v>1897513</v>
      </c>
      <c r="EU235" s="61">
        <v>8375780</v>
      </c>
      <c r="EV235" s="61">
        <v>692460996</v>
      </c>
      <c r="EW235" s="61">
        <v>2893600</v>
      </c>
      <c r="EX235" s="61">
        <v>0</v>
      </c>
      <c r="EY235" s="61">
        <v>36470</v>
      </c>
    </row>
    <row r="236" spans="1:155" s="37" customFormat="1" x14ac:dyDescent="0.2">
      <c r="A236" s="105">
        <v>3689</v>
      </c>
      <c r="B236" s="49" t="s">
        <v>266</v>
      </c>
      <c r="C236" s="37">
        <v>3917661</v>
      </c>
      <c r="D236" s="37">
        <v>810</v>
      </c>
      <c r="E236" s="37">
        <v>838</v>
      </c>
      <c r="F236" s="37">
        <v>190</v>
      </c>
      <c r="G236" s="37">
        <v>4212626</v>
      </c>
      <c r="H236" s="37">
        <v>1391006</v>
      </c>
      <c r="I236" s="37">
        <v>0</v>
      </c>
      <c r="J236" s="37">
        <v>2821620</v>
      </c>
      <c r="K236" s="37">
        <v>278600</v>
      </c>
      <c r="L236" s="37">
        <f t="shared" si="3"/>
        <v>3100220</v>
      </c>
      <c r="M236" s="47">
        <v>191172046</v>
      </c>
      <c r="N236" s="41">
        <v>0</v>
      </c>
      <c r="O236" s="41">
        <v>0</v>
      </c>
      <c r="P236" s="37">
        <v>4212626</v>
      </c>
      <c r="Q236" s="37">
        <v>838</v>
      </c>
      <c r="R236" s="37">
        <v>860</v>
      </c>
      <c r="S236" s="37">
        <v>194.37</v>
      </c>
      <c r="T236" s="37">
        <v>46602</v>
      </c>
      <c r="U236" s="37">
        <v>4536980</v>
      </c>
      <c r="V236" s="37">
        <v>1606226</v>
      </c>
      <c r="W236" s="37">
        <v>2930754</v>
      </c>
      <c r="X236" s="37">
        <v>2935976</v>
      </c>
      <c r="Y236" s="37">
        <v>266401</v>
      </c>
      <c r="Z236" s="37">
        <v>3202377</v>
      </c>
      <c r="AA236" s="46">
        <v>209060825</v>
      </c>
      <c r="AB236" s="37">
        <v>0</v>
      </c>
      <c r="AC236" s="37">
        <v>5222</v>
      </c>
      <c r="AD236" s="37">
        <v>4536980</v>
      </c>
      <c r="AE236" s="37">
        <v>860</v>
      </c>
      <c r="AF236" s="37">
        <v>873</v>
      </c>
      <c r="AG236" s="37">
        <v>200</v>
      </c>
      <c r="AH236" s="37">
        <v>0</v>
      </c>
      <c r="AI236" s="37">
        <v>0</v>
      </c>
      <c r="AJ236" s="37">
        <v>0</v>
      </c>
      <c r="AK236" s="37">
        <v>0</v>
      </c>
      <c r="AL236" s="37">
        <v>0</v>
      </c>
      <c r="AM236" s="37">
        <v>0</v>
      </c>
      <c r="AN236" s="37">
        <v>0</v>
      </c>
      <c r="AO236" s="37">
        <v>4780164</v>
      </c>
      <c r="AP236" s="37">
        <v>1920393</v>
      </c>
      <c r="AQ236" s="37">
        <v>0</v>
      </c>
      <c r="AR236" s="37">
        <v>2859771</v>
      </c>
      <c r="AS236" s="37">
        <v>2859771</v>
      </c>
      <c r="AT236" s="37">
        <v>280000</v>
      </c>
      <c r="AU236" s="37">
        <v>3139771</v>
      </c>
      <c r="AV236" s="45">
        <v>232221500</v>
      </c>
      <c r="AW236" s="37">
        <v>0</v>
      </c>
      <c r="AX236" s="37">
        <v>0</v>
      </c>
      <c r="AY236" s="37">
        <v>4780164</v>
      </c>
      <c r="AZ236" s="37">
        <v>873</v>
      </c>
      <c r="BA236" s="37">
        <v>885</v>
      </c>
      <c r="BB236" s="37">
        <v>206</v>
      </c>
      <c r="BC236" s="37">
        <v>0</v>
      </c>
      <c r="BD236" s="37">
        <v>0</v>
      </c>
      <c r="BE236" s="37">
        <v>5028181</v>
      </c>
      <c r="BF236" s="37">
        <v>0</v>
      </c>
      <c r="BG236" s="37">
        <v>0</v>
      </c>
      <c r="BH236" s="37">
        <v>0</v>
      </c>
      <c r="BI236" s="37">
        <v>0</v>
      </c>
      <c r="BJ236" s="37">
        <v>0</v>
      </c>
      <c r="BK236" s="37">
        <v>0</v>
      </c>
      <c r="BL236" s="37">
        <v>0</v>
      </c>
      <c r="BM236" s="37">
        <v>5028181</v>
      </c>
      <c r="BN236" s="37">
        <v>2984311</v>
      </c>
      <c r="BO236" s="37">
        <v>2043870</v>
      </c>
      <c r="BP236" s="37">
        <v>2043870</v>
      </c>
      <c r="BQ236" s="37">
        <v>282000</v>
      </c>
      <c r="BR236" s="37">
        <v>2325870</v>
      </c>
      <c r="BS236" s="45">
        <v>254845072</v>
      </c>
      <c r="BT236" s="37">
        <v>0</v>
      </c>
      <c r="BU236" s="37">
        <v>0</v>
      </c>
      <c r="BV236" s="37">
        <v>5028181</v>
      </c>
      <c r="BW236" s="37">
        <v>885</v>
      </c>
      <c r="BX236" s="37">
        <v>879</v>
      </c>
      <c r="BY236" s="37">
        <v>206</v>
      </c>
      <c r="BZ236" s="37">
        <v>12.44</v>
      </c>
      <c r="CA236" s="37">
        <v>10935</v>
      </c>
      <c r="CB236" s="37">
        <v>5186100</v>
      </c>
      <c r="CC236" s="37">
        <v>0</v>
      </c>
      <c r="CD236" s="37">
        <v>-12265</v>
      </c>
      <c r="CE236" s="37">
        <v>0</v>
      </c>
      <c r="CF236" s="37">
        <v>0</v>
      </c>
      <c r="CG236" s="37">
        <v>0</v>
      </c>
      <c r="CH236" s="37">
        <v>0</v>
      </c>
      <c r="CI236" s="37">
        <v>-12265</v>
      </c>
      <c r="CJ236" s="37">
        <v>5173835</v>
      </c>
      <c r="CK236" s="37">
        <v>3031893</v>
      </c>
      <c r="CL236" s="37">
        <v>0</v>
      </c>
      <c r="CM236" s="37">
        <v>2141942</v>
      </c>
      <c r="CN236" s="37">
        <v>2141942</v>
      </c>
      <c r="CO236" s="37">
        <v>548431</v>
      </c>
      <c r="CP236" s="37">
        <v>2690373</v>
      </c>
      <c r="CQ236" s="45">
        <v>281990158</v>
      </c>
      <c r="CR236" s="37">
        <v>0</v>
      </c>
      <c r="CS236" s="37">
        <v>0</v>
      </c>
      <c r="CT236" s="37">
        <v>5173835</v>
      </c>
      <c r="CU236" s="37">
        <v>879</v>
      </c>
      <c r="CV236" s="37">
        <v>873</v>
      </c>
      <c r="CW236" s="37">
        <v>208.88</v>
      </c>
      <c r="CX236" s="37">
        <v>5.07</v>
      </c>
      <c r="CY236" s="37">
        <v>4426</v>
      </c>
      <c r="CZ236" s="37">
        <v>5325300</v>
      </c>
      <c r="DA236" s="37">
        <v>0</v>
      </c>
      <c r="DB236" s="37">
        <v>0</v>
      </c>
      <c r="DC236" s="37">
        <v>0</v>
      </c>
      <c r="DD236" s="37">
        <v>0</v>
      </c>
      <c r="DE236" s="37">
        <v>0</v>
      </c>
      <c r="DF236" s="37">
        <v>0</v>
      </c>
      <c r="DG236" s="37">
        <v>5325300</v>
      </c>
      <c r="DH236" s="37">
        <v>30500</v>
      </c>
      <c r="DI236" s="37">
        <v>0</v>
      </c>
      <c r="DJ236" s="37">
        <v>30500</v>
      </c>
      <c r="DK236" s="37">
        <v>5355800</v>
      </c>
      <c r="DL236" s="37">
        <v>2905127</v>
      </c>
      <c r="DM236" s="37">
        <v>0</v>
      </c>
      <c r="DN236" s="37">
        <v>2450673</v>
      </c>
      <c r="DO236" s="37">
        <v>2450673</v>
      </c>
      <c r="DP236" s="37">
        <v>503452</v>
      </c>
      <c r="DQ236" s="37">
        <v>2954125</v>
      </c>
      <c r="DR236" s="45">
        <v>312073850</v>
      </c>
      <c r="DS236" s="37">
        <v>0</v>
      </c>
      <c r="DT236" s="37">
        <v>0</v>
      </c>
      <c r="DU236" s="61">
        <v>5325300</v>
      </c>
      <c r="DV236" s="61">
        <v>873</v>
      </c>
      <c r="DW236" s="61">
        <v>868</v>
      </c>
      <c r="DX236" s="61">
        <v>212.43</v>
      </c>
      <c r="DY236" s="61">
        <v>0</v>
      </c>
      <c r="DZ236" s="61">
        <v>0</v>
      </c>
      <c r="EA236" s="61">
        <v>0</v>
      </c>
      <c r="EB236" s="61">
        <v>5479189</v>
      </c>
      <c r="EC236" s="61">
        <v>0</v>
      </c>
      <c r="ED236" s="61">
        <v>0</v>
      </c>
      <c r="EE236" s="61">
        <v>0</v>
      </c>
      <c r="EF236" s="61">
        <v>0</v>
      </c>
      <c r="EG236" s="61">
        <v>0</v>
      </c>
      <c r="EH236" s="61">
        <v>0</v>
      </c>
      <c r="EI236" s="61">
        <v>5479189</v>
      </c>
      <c r="EJ236" s="61">
        <v>0</v>
      </c>
      <c r="EK236" s="61">
        <v>25250</v>
      </c>
      <c r="EL236" s="61">
        <v>25250</v>
      </c>
      <c r="EM236" s="61">
        <v>5504439</v>
      </c>
      <c r="EN236" s="61">
        <v>3098888</v>
      </c>
      <c r="EO236" s="61">
        <v>0</v>
      </c>
      <c r="EP236" s="61">
        <v>2405551</v>
      </c>
      <c r="EQ236" s="61">
        <v>2550</v>
      </c>
      <c r="ER236" s="61">
        <v>2403001</v>
      </c>
      <c r="ES236" s="61">
        <v>2409314</v>
      </c>
      <c r="ET236" s="61">
        <v>438171</v>
      </c>
      <c r="EU236" s="61">
        <v>2847485</v>
      </c>
      <c r="EV236" s="61">
        <v>345911210</v>
      </c>
      <c r="EW236" s="61">
        <v>309800</v>
      </c>
      <c r="EX236" s="61">
        <v>0</v>
      </c>
      <c r="EY236" s="61">
        <v>6313</v>
      </c>
    </row>
    <row r="237" spans="1:155" s="37" customFormat="1" x14ac:dyDescent="0.2">
      <c r="A237" s="105">
        <v>3696</v>
      </c>
      <c r="B237" s="49" t="s">
        <v>267</v>
      </c>
      <c r="C237" s="37">
        <v>2447622</v>
      </c>
      <c r="D237" s="37">
        <v>423</v>
      </c>
      <c r="E237" s="37">
        <v>428</v>
      </c>
      <c r="F237" s="37">
        <v>190</v>
      </c>
      <c r="G237" s="37">
        <v>2557873.52</v>
      </c>
      <c r="H237" s="37">
        <v>1320339</v>
      </c>
      <c r="I237" s="37">
        <v>0</v>
      </c>
      <c r="J237" s="37">
        <v>1237389</v>
      </c>
      <c r="K237" s="37">
        <v>90459</v>
      </c>
      <c r="L237" s="37">
        <f t="shared" si="3"/>
        <v>1327848</v>
      </c>
      <c r="M237" s="47">
        <v>67036431</v>
      </c>
      <c r="N237" s="41">
        <v>145.52000000001863</v>
      </c>
      <c r="O237" s="41">
        <v>0</v>
      </c>
      <c r="P237" s="37">
        <v>2557728</v>
      </c>
      <c r="Q237" s="37">
        <v>428</v>
      </c>
      <c r="R237" s="37">
        <v>438</v>
      </c>
      <c r="S237" s="37">
        <v>194.37</v>
      </c>
      <c r="T237" s="37">
        <v>0</v>
      </c>
      <c r="U237" s="37">
        <v>2702622</v>
      </c>
      <c r="V237" s="37">
        <v>1451983</v>
      </c>
      <c r="W237" s="37">
        <v>1250639</v>
      </c>
      <c r="X237" s="37">
        <v>1250639</v>
      </c>
      <c r="Y237" s="37">
        <v>86840</v>
      </c>
      <c r="Z237" s="37">
        <v>1337479</v>
      </c>
      <c r="AA237" s="46">
        <v>69127829</v>
      </c>
      <c r="AB237" s="37">
        <v>0</v>
      </c>
      <c r="AC237" s="37">
        <v>0</v>
      </c>
      <c r="AD237" s="37">
        <v>2702622</v>
      </c>
      <c r="AE237" s="37">
        <v>438</v>
      </c>
      <c r="AF237" s="37">
        <v>441</v>
      </c>
      <c r="AG237" s="37">
        <v>200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2809333</v>
      </c>
      <c r="AP237" s="37">
        <v>1621926</v>
      </c>
      <c r="AQ237" s="37">
        <v>0</v>
      </c>
      <c r="AR237" s="37">
        <v>1187407</v>
      </c>
      <c r="AS237" s="37">
        <v>1181034.6100000001</v>
      </c>
      <c r="AT237" s="37">
        <v>150034.72</v>
      </c>
      <c r="AU237" s="37">
        <v>1331069.33</v>
      </c>
      <c r="AV237" s="45">
        <v>77348178</v>
      </c>
      <c r="AW237" s="37">
        <v>6372</v>
      </c>
      <c r="AX237" s="37">
        <v>0</v>
      </c>
      <c r="AY237" s="37">
        <v>2802961</v>
      </c>
      <c r="AZ237" s="37">
        <v>441</v>
      </c>
      <c r="BA237" s="37">
        <v>440</v>
      </c>
      <c r="BB237" s="37">
        <v>206</v>
      </c>
      <c r="BC237" s="37">
        <v>0</v>
      </c>
      <c r="BD237" s="37">
        <v>0</v>
      </c>
      <c r="BE237" s="37">
        <v>2887245</v>
      </c>
      <c r="BF237" s="37">
        <v>4779</v>
      </c>
      <c r="BG237" s="37">
        <v>0</v>
      </c>
      <c r="BH237" s="37">
        <v>0</v>
      </c>
      <c r="BI237" s="37">
        <v>0</v>
      </c>
      <c r="BJ237" s="37">
        <v>0</v>
      </c>
      <c r="BK237" s="37">
        <v>0</v>
      </c>
      <c r="BL237" s="37">
        <v>0</v>
      </c>
      <c r="BM237" s="37">
        <v>2892024</v>
      </c>
      <c r="BN237" s="37">
        <v>2040598</v>
      </c>
      <c r="BO237" s="37">
        <v>851426</v>
      </c>
      <c r="BP237" s="37">
        <v>851426</v>
      </c>
      <c r="BQ237" s="37">
        <v>141337.5</v>
      </c>
      <c r="BR237" s="37">
        <v>992763.5</v>
      </c>
      <c r="BS237" s="45">
        <v>84518218</v>
      </c>
      <c r="BT237" s="37">
        <v>0</v>
      </c>
      <c r="BU237" s="37">
        <v>0</v>
      </c>
      <c r="BV237" s="37">
        <v>2892024</v>
      </c>
      <c r="BW237" s="37">
        <v>440</v>
      </c>
      <c r="BX237" s="37">
        <v>439</v>
      </c>
      <c r="BY237" s="37">
        <v>206</v>
      </c>
      <c r="BZ237" s="37">
        <v>0</v>
      </c>
      <c r="CA237" s="37">
        <v>0</v>
      </c>
      <c r="CB237" s="37">
        <v>2975884</v>
      </c>
      <c r="CC237" s="37">
        <v>0</v>
      </c>
      <c r="CD237" s="37">
        <v>0</v>
      </c>
      <c r="CE237" s="37">
        <v>0</v>
      </c>
      <c r="CF237" s="37">
        <v>0</v>
      </c>
      <c r="CG237" s="37">
        <v>0</v>
      </c>
      <c r="CH237" s="37">
        <v>0</v>
      </c>
      <c r="CI237" s="37">
        <v>0</v>
      </c>
      <c r="CJ237" s="37">
        <v>2975884</v>
      </c>
      <c r="CK237" s="37">
        <v>2066055</v>
      </c>
      <c r="CL237" s="37">
        <v>0</v>
      </c>
      <c r="CM237" s="37">
        <v>909829</v>
      </c>
      <c r="CN237" s="37">
        <v>903051</v>
      </c>
      <c r="CO237" s="37">
        <v>139552</v>
      </c>
      <c r="CP237" s="37">
        <v>1042603</v>
      </c>
      <c r="CQ237" s="45">
        <v>91281949</v>
      </c>
      <c r="CR237" s="37">
        <v>6778</v>
      </c>
      <c r="CS237" s="37">
        <v>0</v>
      </c>
      <c r="CT237" s="37">
        <v>2969106</v>
      </c>
      <c r="CU237" s="37">
        <v>439</v>
      </c>
      <c r="CV237" s="37">
        <v>438</v>
      </c>
      <c r="CW237" s="37">
        <v>208.88</v>
      </c>
      <c r="CX237" s="37">
        <v>0</v>
      </c>
      <c r="CY237" s="37">
        <v>0</v>
      </c>
      <c r="CZ237" s="37">
        <v>3053832</v>
      </c>
      <c r="DA237" s="37">
        <v>5084</v>
      </c>
      <c r="DB237" s="37">
        <v>0</v>
      </c>
      <c r="DC237" s="37">
        <v>0</v>
      </c>
      <c r="DD237" s="37">
        <v>0</v>
      </c>
      <c r="DE237" s="37">
        <v>0</v>
      </c>
      <c r="DF237" s="37">
        <v>5084</v>
      </c>
      <c r="DG237" s="37">
        <v>3058916</v>
      </c>
      <c r="DH237" s="37">
        <v>6972</v>
      </c>
      <c r="DI237" s="37">
        <v>0</v>
      </c>
      <c r="DJ237" s="37">
        <v>6972</v>
      </c>
      <c r="DK237" s="37">
        <v>3065888</v>
      </c>
      <c r="DL237" s="37">
        <v>2108912</v>
      </c>
      <c r="DM237" s="37">
        <v>0</v>
      </c>
      <c r="DN237" s="37">
        <v>956976</v>
      </c>
      <c r="DO237" s="37">
        <v>956976</v>
      </c>
      <c r="DP237" s="37">
        <v>146643</v>
      </c>
      <c r="DQ237" s="37">
        <v>1103619</v>
      </c>
      <c r="DR237" s="45">
        <v>97358227</v>
      </c>
      <c r="DS237" s="37">
        <v>0</v>
      </c>
      <c r="DT237" s="37">
        <v>0</v>
      </c>
      <c r="DU237" s="61">
        <v>3058916</v>
      </c>
      <c r="DV237" s="61">
        <v>438</v>
      </c>
      <c r="DW237" s="61">
        <v>442</v>
      </c>
      <c r="DX237" s="61">
        <v>212.43</v>
      </c>
      <c r="DY237" s="61">
        <v>0</v>
      </c>
      <c r="DZ237" s="61">
        <v>0</v>
      </c>
      <c r="EA237" s="61">
        <v>0</v>
      </c>
      <c r="EB237" s="61">
        <v>3180747</v>
      </c>
      <c r="EC237" s="61">
        <v>0</v>
      </c>
      <c r="ED237" s="61">
        <v>0</v>
      </c>
      <c r="EE237" s="61">
        <v>0</v>
      </c>
      <c r="EF237" s="61">
        <v>0</v>
      </c>
      <c r="EG237" s="61">
        <v>0</v>
      </c>
      <c r="EH237" s="61">
        <v>0</v>
      </c>
      <c r="EI237" s="61">
        <v>3180747</v>
      </c>
      <c r="EJ237" s="61">
        <v>0</v>
      </c>
      <c r="EK237" s="61">
        <v>0</v>
      </c>
      <c r="EL237" s="61">
        <v>0</v>
      </c>
      <c r="EM237" s="61">
        <v>3180747</v>
      </c>
      <c r="EN237" s="61">
        <v>2245836</v>
      </c>
      <c r="EO237" s="61">
        <v>0</v>
      </c>
      <c r="EP237" s="61">
        <v>934911</v>
      </c>
      <c r="EQ237" s="61">
        <v>1902</v>
      </c>
      <c r="ER237" s="61">
        <v>933009</v>
      </c>
      <c r="ES237" s="61">
        <v>925813</v>
      </c>
      <c r="ET237" s="61">
        <v>150080</v>
      </c>
      <c r="EU237" s="61">
        <v>1075893</v>
      </c>
      <c r="EV237" s="61">
        <v>106211188</v>
      </c>
      <c r="EW237" s="61">
        <v>187800</v>
      </c>
      <c r="EX237" s="61">
        <v>7196</v>
      </c>
      <c r="EY237" s="61">
        <v>0</v>
      </c>
    </row>
    <row r="238" spans="1:155" s="37" customFormat="1" x14ac:dyDescent="0.2">
      <c r="A238" s="105">
        <v>3787</v>
      </c>
      <c r="B238" s="49" t="s">
        <v>268</v>
      </c>
      <c r="C238" s="37">
        <v>10068605</v>
      </c>
      <c r="D238" s="37">
        <v>1754</v>
      </c>
      <c r="E238" s="37">
        <v>1781</v>
      </c>
      <c r="F238" s="37">
        <v>190</v>
      </c>
      <c r="G238" s="37">
        <v>10561988.970000001</v>
      </c>
      <c r="H238" s="37">
        <v>5307090</v>
      </c>
      <c r="I238" s="37">
        <v>0</v>
      </c>
      <c r="J238" s="37">
        <v>5254240</v>
      </c>
      <c r="K238" s="37">
        <v>357017</v>
      </c>
      <c r="L238" s="37">
        <f t="shared" si="3"/>
        <v>5611257</v>
      </c>
      <c r="M238" s="47">
        <v>275814612</v>
      </c>
      <c r="N238" s="41">
        <v>658.97000000067055</v>
      </c>
      <c r="O238" s="41">
        <v>0</v>
      </c>
      <c r="P238" s="37">
        <v>10561330</v>
      </c>
      <c r="Q238" s="37">
        <v>1781</v>
      </c>
      <c r="R238" s="37">
        <v>1800</v>
      </c>
      <c r="S238" s="37">
        <v>194.37</v>
      </c>
      <c r="T238" s="37">
        <v>0</v>
      </c>
      <c r="U238" s="37">
        <v>11023866</v>
      </c>
      <c r="V238" s="37">
        <v>5984611</v>
      </c>
      <c r="W238" s="37">
        <v>5039255</v>
      </c>
      <c r="X238" s="37">
        <v>5039255</v>
      </c>
      <c r="Y238" s="37">
        <v>361000</v>
      </c>
      <c r="Z238" s="37">
        <v>5400255</v>
      </c>
      <c r="AA238" s="46">
        <v>309012244</v>
      </c>
      <c r="AB238" s="37">
        <v>0</v>
      </c>
      <c r="AC238" s="37">
        <v>0</v>
      </c>
      <c r="AD238" s="37">
        <v>11023866</v>
      </c>
      <c r="AE238" s="37">
        <v>1800</v>
      </c>
      <c r="AF238" s="37">
        <v>1820</v>
      </c>
      <c r="AG238" s="37">
        <v>200</v>
      </c>
      <c r="AH238" s="37">
        <v>0</v>
      </c>
      <c r="AI238" s="37">
        <v>0</v>
      </c>
      <c r="AJ238" s="37">
        <v>0</v>
      </c>
      <c r="AK238" s="37">
        <v>0</v>
      </c>
      <c r="AL238" s="37">
        <v>0</v>
      </c>
      <c r="AM238" s="37">
        <v>0</v>
      </c>
      <c r="AN238" s="37">
        <v>0</v>
      </c>
      <c r="AO238" s="37">
        <v>11510353</v>
      </c>
      <c r="AP238" s="37">
        <v>6281021</v>
      </c>
      <c r="AQ238" s="37">
        <v>0</v>
      </c>
      <c r="AR238" s="37">
        <v>5229332</v>
      </c>
      <c r="AS238" s="37">
        <v>5179974</v>
      </c>
      <c r="AT238" s="37">
        <v>1029026</v>
      </c>
      <c r="AU238" s="37">
        <v>6209000</v>
      </c>
      <c r="AV238" s="45">
        <v>339130018</v>
      </c>
      <c r="AW238" s="37">
        <v>49358</v>
      </c>
      <c r="AX238" s="37">
        <v>0</v>
      </c>
      <c r="AY238" s="37">
        <v>11460995</v>
      </c>
      <c r="AZ238" s="37">
        <v>1820</v>
      </c>
      <c r="BA238" s="37">
        <v>1858</v>
      </c>
      <c r="BB238" s="37">
        <v>206</v>
      </c>
      <c r="BC238" s="37">
        <v>0</v>
      </c>
      <c r="BD238" s="37">
        <v>0</v>
      </c>
      <c r="BE238" s="37">
        <v>12083039</v>
      </c>
      <c r="BF238" s="37">
        <v>37019</v>
      </c>
      <c r="BG238" s="37">
        <v>61170</v>
      </c>
      <c r="BH238" s="37">
        <v>0</v>
      </c>
      <c r="BI238" s="37">
        <v>0</v>
      </c>
      <c r="BJ238" s="37">
        <v>0</v>
      </c>
      <c r="BK238" s="37">
        <v>0</v>
      </c>
      <c r="BL238" s="37">
        <v>61170</v>
      </c>
      <c r="BM238" s="37">
        <v>12181228</v>
      </c>
      <c r="BN238" s="37">
        <v>8034415</v>
      </c>
      <c r="BO238" s="37">
        <v>4146813</v>
      </c>
      <c r="BP238" s="37">
        <v>4146813</v>
      </c>
      <c r="BQ238" s="37">
        <v>1179026</v>
      </c>
      <c r="BR238" s="37">
        <v>5325839</v>
      </c>
      <c r="BS238" s="45">
        <v>373955167</v>
      </c>
      <c r="BT238" s="37">
        <v>0</v>
      </c>
      <c r="BU238" s="37">
        <v>0</v>
      </c>
      <c r="BV238" s="37">
        <v>12181228</v>
      </c>
      <c r="BW238" s="37">
        <v>1858</v>
      </c>
      <c r="BX238" s="37">
        <v>1900</v>
      </c>
      <c r="BY238" s="37">
        <v>206</v>
      </c>
      <c r="BZ238" s="37">
        <v>0</v>
      </c>
      <c r="CA238" s="37">
        <v>0</v>
      </c>
      <c r="CB238" s="37">
        <v>12847990</v>
      </c>
      <c r="CC238" s="37">
        <v>0</v>
      </c>
      <c r="CD238" s="37">
        <v>-5787</v>
      </c>
      <c r="CE238" s="37">
        <v>0</v>
      </c>
      <c r="CF238" s="37">
        <v>0</v>
      </c>
      <c r="CG238" s="37">
        <v>0</v>
      </c>
      <c r="CH238" s="37">
        <v>0</v>
      </c>
      <c r="CI238" s="37">
        <v>-5787</v>
      </c>
      <c r="CJ238" s="37">
        <v>12842203</v>
      </c>
      <c r="CK238" s="37">
        <v>9047568</v>
      </c>
      <c r="CL238" s="37">
        <v>0</v>
      </c>
      <c r="CM238" s="37">
        <v>3794635</v>
      </c>
      <c r="CN238" s="37">
        <v>3794635</v>
      </c>
      <c r="CO238" s="37">
        <v>1806252</v>
      </c>
      <c r="CP238" s="37">
        <v>5600887</v>
      </c>
      <c r="CQ238" s="45">
        <v>404479818</v>
      </c>
      <c r="CR238" s="37">
        <v>0</v>
      </c>
      <c r="CS238" s="37">
        <v>0</v>
      </c>
      <c r="CT238" s="37">
        <v>12842203</v>
      </c>
      <c r="CU238" s="37">
        <v>1900</v>
      </c>
      <c r="CV238" s="37">
        <v>1935</v>
      </c>
      <c r="CW238" s="37">
        <v>208.88</v>
      </c>
      <c r="CX238" s="37">
        <v>0</v>
      </c>
      <c r="CY238" s="37">
        <v>0</v>
      </c>
      <c r="CZ238" s="37">
        <v>13482945</v>
      </c>
      <c r="DA238" s="37">
        <v>0</v>
      </c>
      <c r="DB238" s="37">
        <v>0</v>
      </c>
      <c r="DC238" s="37">
        <v>0</v>
      </c>
      <c r="DD238" s="37">
        <v>0</v>
      </c>
      <c r="DE238" s="37">
        <v>0</v>
      </c>
      <c r="DF238" s="37">
        <v>0</v>
      </c>
      <c r="DG238" s="37">
        <v>13482945</v>
      </c>
      <c r="DH238" s="37">
        <v>0</v>
      </c>
      <c r="DI238" s="37">
        <v>0</v>
      </c>
      <c r="DJ238" s="37">
        <v>0</v>
      </c>
      <c r="DK238" s="37">
        <v>13482945</v>
      </c>
      <c r="DL238" s="37">
        <v>9411342</v>
      </c>
      <c r="DM238" s="37">
        <v>0</v>
      </c>
      <c r="DN238" s="37">
        <v>4071603</v>
      </c>
      <c r="DO238" s="37">
        <v>4043731</v>
      </c>
      <c r="DP238" s="37">
        <v>2045492</v>
      </c>
      <c r="DQ238" s="37">
        <v>6089223</v>
      </c>
      <c r="DR238" s="45">
        <v>439972761</v>
      </c>
      <c r="DS238" s="37">
        <v>27872</v>
      </c>
      <c r="DT238" s="37">
        <v>0</v>
      </c>
      <c r="DU238" s="61">
        <v>13455073</v>
      </c>
      <c r="DV238" s="61">
        <v>1935</v>
      </c>
      <c r="DW238" s="61">
        <v>1931</v>
      </c>
      <c r="DX238" s="61">
        <v>212.43</v>
      </c>
      <c r="DY238" s="61">
        <v>0</v>
      </c>
      <c r="DZ238" s="61">
        <v>0</v>
      </c>
      <c r="EA238" s="61">
        <v>0</v>
      </c>
      <c r="EB238" s="61">
        <v>13837469</v>
      </c>
      <c r="EC238" s="61">
        <v>20904</v>
      </c>
      <c r="ED238" s="61">
        <v>14829</v>
      </c>
      <c r="EE238" s="61">
        <v>0</v>
      </c>
      <c r="EF238" s="61">
        <v>0</v>
      </c>
      <c r="EG238" s="61">
        <v>0</v>
      </c>
      <c r="EH238" s="61">
        <v>35733</v>
      </c>
      <c r="EI238" s="61">
        <v>13873202</v>
      </c>
      <c r="EJ238" s="61">
        <v>0</v>
      </c>
      <c r="EK238" s="61">
        <v>21498</v>
      </c>
      <c r="EL238" s="61">
        <v>21498</v>
      </c>
      <c r="EM238" s="61">
        <v>13894700</v>
      </c>
      <c r="EN238" s="61">
        <v>9677418</v>
      </c>
      <c r="EO238" s="61">
        <v>0</v>
      </c>
      <c r="EP238" s="61">
        <v>4217282</v>
      </c>
      <c r="EQ238" s="61">
        <v>21790</v>
      </c>
      <c r="ER238" s="61">
        <v>4195492</v>
      </c>
      <c r="ES238" s="61">
        <v>4195492</v>
      </c>
      <c r="ET238" s="61">
        <v>2072422</v>
      </c>
      <c r="EU238" s="61">
        <v>6267914</v>
      </c>
      <c r="EV238" s="61">
        <v>496689123</v>
      </c>
      <c r="EW238" s="61">
        <v>1726700</v>
      </c>
      <c r="EX238" s="61">
        <v>0</v>
      </c>
      <c r="EY238" s="61">
        <v>0</v>
      </c>
    </row>
    <row r="239" spans="1:155" s="37" customFormat="1" x14ac:dyDescent="0.2">
      <c r="A239" s="105">
        <v>3794</v>
      </c>
      <c r="B239" s="49" t="s">
        <v>269</v>
      </c>
      <c r="C239" s="37">
        <v>7263389.8799999999</v>
      </c>
      <c r="D239" s="37">
        <v>1413</v>
      </c>
      <c r="E239" s="37">
        <v>1494</v>
      </c>
      <c r="F239" s="37">
        <v>190</v>
      </c>
      <c r="G239" s="37">
        <v>7963617.5999999996</v>
      </c>
      <c r="H239" s="37">
        <v>3357337</v>
      </c>
      <c r="I239" s="37">
        <v>0</v>
      </c>
      <c r="J239" s="37">
        <v>4605683</v>
      </c>
      <c r="K239" s="37">
        <v>511841</v>
      </c>
      <c r="L239" s="37">
        <f t="shared" si="3"/>
        <v>5117524</v>
      </c>
      <c r="M239" s="47">
        <v>291141195</v>
      </c>
      <c r="N239" s="41">
        <v>597.59999999962747</v>
      </c>
      <c r="O239" s="41">
        <v>0</v>
      </c>
      <c r="P239" s="37">
        <v>7963020</v>
      </c>
      <c r="Q239" s="37">
        <v>1494</v>
      </c>
      <c r="R239" s="37">
        <v>1571</v>
      </c>
      <c r="S239" s="37">
        <v>194.37</v>
      </c>
      <c r="T239" s="37">
        <v>47431</v>
      </c>
      <c r="U239" s="37">
        <v>8726216</v>
      </c>
      <c r="V239" s="37">
        <v>4521050</v>
      </c>
      <c r="W239" s="37">
        <v>4205166</v>
      </c>
      <c r="X239" s="37">
        <v>4205166</v>
      </c>
      <c r="Y239" s="37">
        <v>526715</v>
      </c>
      <c r="Z239" s="37">
        <v>4731881</v>
      </c>
      <c r="AA239" s="46">
        <v>324225924</v>
      </c>
      <c r="AB239" s="37">
        <v>0</v>
      </c>
      <c r="AC239" s="37">
        <v>0</v>
      </c>
      <c r="AD239" s="37">
        <v>8726216</v>
      </c>
      <c r="AE239" s="37">
        <v>1571</v>
      </c>
      <c r="AF239" s="37">
        <v>1623</v>
      </c>
      <c r="AG239" s="37">
        <v>200</v>
      </c>
      <c r="AH239" s="37">
        <v>0</v>
      </c>
      <c r="AI239" s="37">
        <v>0</v>
      </c>
      <c r="AJ239" s="37">
        <v>-1870</v>
      </c>
      <c r="AK239" s="37">
        <v>0</v>
      </c>
      <c r="AL239" s="37">
        <v>0</v>
      </c>
      <c r="AM239" s="37">
        <v>0</v>
      </c>
      <c r="AN239" s="37">
        <v>-1870</v>
      </c>
      <c r="AO239" s="37">
        <v>9337781</v>
      </c>
      <c r="AP239" s="37">
        <v>4740896</v>
      </c>
      <c r="AQ239" s="37">
        <v>0</v>
      </c>
      <c r="AR239" s="37">
        <v>4596885</v>
      </c>
      <c r="AS239" s="37">
        <v>4596885</v>
      </c>
      <c r="AT239" s="37">
        <v>544121</v>
      </c>
      <c r="AU239" s="37">
        <v>5141006</v>
      </c>
      <c r="AV239" s="45">
        <v>375379657</v>
      </c>
      <c r="AW239" s="37">
        <v>0</v>
      </c>
      <c r="AX239" s="37">
        <v>0</v>
      </c>
      <c r="AY239" s="37">
        <v>9337781</v>
      </c>
      <c r="AZ239" s="37">
        <v>1623</v>
      </c>
      <c r="BA239" s="37">
        <v>1658</v>
      </c>
      <c r="BB239" s="37">
        <v>206</v>
      </c>
      <c r="BC239" s="37">
        <v>0</v>
      </c>
      <c r="BD239" s="37">
        <v>0</v>
      </c>
      <c r="BE239" s="37">
        <v>9880702</v>
      </c>
      <c r="BF239" s="37">
        <v>0</v>
      </c>
      <c r="BG239" s="37">
        <v>-11637</v>
      </c>
      <c r="BH239" s="37">
        <v>0</v>
      </c>
      <c r="BI239" s="37">
        <v>0</v>
      </c>
      <c r="BJ239" s="37">
        <v>0</v>
      </c>
      <c r="BK239" s="37">
        <v>0</v>
      </c>
      <c r="BL239" s="37">
        <v>-11637</v>
      </c>
      <c r="BM239" s="37">
        <v>9869065</v>
      </c>
      <c r="BN239" s="37">
        <v>6457438</v>
      </c>
      <c r="BO239" s="37">
        <v>3411627</v>
      </c>
      <c r="BP239" s="37">
        <v>3417586</v>
      </c>
      <c r="BQ239" s="37">
        <v>1058416</v>
      </c>
      <c r="BR239" s="37">
        <v>4476002</v>
      </c>
      <c r="BS239" s="45">
        <v>438702587</v>
      </c>
      <c r="BT239" s="37">
        <v>0</v>
      </c>
      <c r="BU239" s="37">
        <v>5959</v>
      </c>
      <c r="BV239" s="37">
        <v>9869065</v>
      </c>
      <c r="BW239" s="37">
        <v>1658</v>
      </c>
      <c r="BX239" s="37">
        <v>1697</v>
      </c>
      <c r="BY239" s="37">
        <v>206</v>
      </c>
      <c r="BZ239" s="37">
        <v>0</v>
      </c>
      <c r="CA239" s="37">
        <v>0</v>
      </c>
      <c r="CB239" s="37">
        <v>10450788</v>
      </c>
      <c r="CC239" s="37">
        <v>0</v>
      </c>
      <c r="CD239" s="37">
        <v>-19788</v>
      </c>
      <c r="CE239" s="37">
        <v>0</v>
      </c>
      <c r="CF239" s="37">
        <v>0</v>
      </c>
      <c r="CG239" s="37">
        <v>0</v>
      </c>
      <c r="CH239" s="37">
        <v>0</v>
      </c>
      <c r="CI239" s="37">
        <v>-19788</v>
      </c>
      <c r="CJ239" s="37">
        <v>10431000</v>
      </c>
      <c r="CK239" s="37">
        <v>6755381</v>
      </c>
      <c r="CL239" s="37">
        <v>0</v>
      </c>
      <c r="CM239" s="37">
        <v>3675619</v>
      </c>
      <c r="CN239" s="37">
        <v>3675619</v>
      </c>
      <c r="CO239" s="37">
        <v>1046325</v>
      </c>
      <c r="CP239" s="37">
        <v>4721944</v>
      </c>
      <c r="CQ239" s="45">
        <v>479287086</v>
      </c>
      <c r="CR239" s="37">
        <v>0</v>
      </c>
      <c r="CS239" s="37">
        <v>0</v>
      </c>
      <c r="CT239" s="37">
        <v>10431000</v>
      </c>
      <c r="CU239" s="37">
        <v>1697</v>
      </c>
      <c r="CV239" s="37">
        <v>1754</v>
      </c>
      <c r="CW239" s="37">
        <v>208.88</v>
      </c>
      <c r="CX239" s="37">
        <v>0</v>
      </c>
      <c r="CY239" s="37">
        <v>0</v>
      </c>
      <c r="CZ239" s="37">
        <v>11147740</v>
      </c>
      <c r="DA239" s="37">
        <v>0</v>
      </c>
      <c r="DB239" s="37">
        <v>0</v>
      </c>
      <c r="DC239" s="37">
        <v>0</v>
      </c>
      <c r="DD239" s="37">
        <v>0</v>
      </c>
      <c r="DE239" s="37">
        <v>0</v>
      </c>
      <c r="DF239" s="37">
        <v>0</v>
      </c>
      <c r="DG239" s="37">
        <v>11147740</v>
      </c>
      <c r="DH239" s="37">
        <v>0</v>
      </c>
      <c r="DI239" s="37">
        <v>0</v>
      </c>
      <c r="DJ239" s="37">
        <v>0</v>
      </c>
      <c r="DK239" s="37">
        <v>11147740</v>
      </c>
      <c r="DL239" s="37">
        <v>7118172</v>
      </c>
      <c r="DM239" s="37">
        <v>0</v>
      </c>
      <c r="DN239" s="37">
        <v>4029568</v>
      </c>
      <c r="DO239" s="37">
        <v>4029568</v>
      </c>
      <c r="DP239" s="37">
        <v>1054835</v>
      </c>
      <c r="DQ239" s="37">
        <v>5084403</v>
      </c>
      <c r="DR239" s="45">
        <v>514357868</v>
      </c>
      <c r="DS239" s="37">
        <v>0</v>
      </c>
      <c r="DT239" s="37">
        <v>0</v>
      </c>
      <c r="DU239" s="61">
        <v>11147740</v>
      </c>
      <c r="DV239" s="61">
        <v>1754</v>
      </c>
      <c r="DW239" s="61">
        <v>1819</v>
      </c>
      <c r="DX239" s="61">
        <v>212.43</v>
      </c>
      <c r="DY239" s="61">
        <v>0</v>
      </c>
      <c r="DZ239" s="61">
        <v>0</v>
      </c>
      <c r="EA239" s="61">
        <v>0</v>
      </c>
      <c r="EB239" s="61">
        <v>11947265</v>
      </c>
      <c r="EC239" s="61">
        <v>0</v>
      </c>
      <c r="ED239" s="61">
        <v>0</v>
      </c>
      <c r="EE239" s="61">
        <v>0</v>
      </c>
      <c r="EF239" s="61">
        <v>0</v>
      </c>
      <c r="EG239" s="61">
        <v>0</v>
      </c>
      <c r="EH239" s="61">
        <v>0</v>
      </c>
      <c r="EI239" s="61">
        <v>11947265</v>
      </c>
      <c r="EJ239" s="61">
        <v>0</v>
      </c>
      <c r="EK239" s="61">
        <v>0</v>
      </c>
      <c r="EL239" s="61">
        <v>0</v>
      </c>
      <c r="EM239" s="61">
        <v>11947265</v>
      </c>
      <c r="EN239" s="61">
        <v>7995742</v>
      </c>
      <c r="EO239" s="61">
        <v>0</v>
      </c>
      <c r="EP239" s="61">
        <v>3951523</v>
      </c>
      <c r="EQ239" s="61">
        <v>5661</v>
      </c>
      <c r="ER239" s="61">
        <v>3945862</v>
      </c>
      <c r="ES239" s="61">
        <v>3945862</v>
      </c>
      <c r="ET239" s="61">
        <v>1075263</v>
      </c>
      <c r="EU239" s="61">
        <v>5021125</v>
      </c>
      <c r="EV239" s="61">
        <v>565085312</v>
      </c>
      <c r="EW239" s="61">
        <v>637100</v>
      </c>
      <c r="EX239" s="61">
        <v>0</v>
      </c>
      <c r="EY239" s="61">
        <v>0</v>
      </c>
    </row>
    <row r="240" spans="1:155" s="37" customFormat="1" x14ac:dyDescent="0.2">
      <c r="A240" s="105">
        <v>3822</v>
      </c>
      <c r="B240" s="49" t="s">
        <v>270</v>
      </c>
      <c r="C240" s="37">
        <v>24158100.399999999</v>
      </c>
      <c r="D240" s="37">
        <v>4709</v>
      </c>
      <c r="E240" s="37">
        <v>4758</v>
      </c>
      <c r="F240" s="37">
        <v>190</v>
      </c>
      <c r="G240" s="37">
        <v>25313511.600000001</v>
      </c>
      <c r="H240" s="37">
        <v>10435523</v>
      </c>
      <c r="I240" s="37">
        <v>0</v>
      </c>
      <c r="J240" s="37">
        <v>14872670</v>
      </c>
      <c r="K240" s="37">
        <v>1944183</v>
      </c>
      <c r="L240" s="37">
        <f t="shared" si="3"/>
        <v>16816853</v>
      </c>
      <c r="M240" s="47">
        <v>956803305</v>
      </c>
      <c r="N240" s="41">
        <v>5318.6000000014901</v>
      </c>
      <c r="O240" s="41">
        <v>0</v>
      </c>
      <c r="P240" s="37">
        <v>25308193</v>
      </c>
      <c r="Q240" s="37">
        <v>4758</v>
      </c>
      <c r="R240" s="37">
        <v>4826</v>
      </c>
      <c r="S240" s="37">
        <v>194.37</v>
      </c>
      <c r="T240" s="37">
        <v>0</v>
      </c>
      <c r="U240" s="37">
        <v>26607910</v>
      </c>
      <c r="V240" s="37">
        <v>11729554</v>
      </c>
      <c r="W240" s="37">
        <v>14878356</v>
      </c>
      <c r="X240" s="37">
        <v>14861960</v>
      </c>
      <c r="Y240" s="37">
        <v>2036012</v>
      </c>
      <c r="Z240" s="37">
        <v>16897972</v>
      </c>
      <c r="AA240" s="46">
        <v>1086276007</v>
      </c>
      <c r="AB240" s="37">
        <v>16396</v>
      </c>
      <c r="AC240" s="37">
        <v>0</v>
      </c>
      <c r="AD240" s="37">
        <v>26591514</v>
      </c>
      <c r="AE240" s="37">
        <v>4826</v>
      </c>
      <c r="AF240" s="37">
        <v>4885</v>
      </c>
      <c r="AG240" s="37">
        <v>200</v>
      </c>
      <c r="AH240" s="37">
        <v>0</v>
      </c>
      <c r="AI240" s="37">
        <v>12297</v>
      </c>
      <c r="AJ240" s="37">
        <v>0</v>
      </c>
      <c r="AK240" s="37">
        <v>0</v>
      </c>
      <c r="AL240" s="37">
        <v>0</v>
      </c>
      <c r="AM240" s="37">
        <v>0</v>
      </c>
      <c r="AN240" s="37">
        <v>0</v>
      </c>
      <c r="AO240" s="37">
        <v>27905891</v>
      </c>
      <c r="AP240" s="37">
        <v>12921550</v>
      </c>
      <c r="AQ240" s="37">
        <v>0</v>
      </c>
      <c r="AR240" s="37">
        <v>14984341</v>
      </c>
      <c r="AS240" s="37">
        <v>14958645</v>
      </c>
      <c r="AT240" s="37">
        <v>2138848</v>
      </c>
      <c r="AU240" s="37">
        <v>17097493</v>
      </c>
      <c r="AV240" s="45">
        <v>1208471856</v>
      </c>
      <c r="AW240" s="37">
        <v>25696</v>
      </c>
      <c r="AX240" s="37">
        <v>0</v>
      </c>
      <c r="AY240" s="37">
        <v>27880195</v>
      </c>
      <c r="AZ240" s="37">
        <v>4885</v>
      </c>
      <c r="BA240" s="37">
        <v>4915</v>
      </c>
      <c r="BB240" s="37">
        <v>206</v>
      </c>
      <c r="BC240" s="37">
        <v>0</v>
      </c>
      <c r="BD240" s="37">
        <v>0</v>
      </c>
      <c r="BE240" s="37">
        <v>29063919</v>
      </c>
      <c r="BF240" s="37">
        <v>19272</v>
      </c>
      <c r="BG240" s="37">
        <v>0</v>
      </c>
      <c r="BH240" s="37">
        <v>0</v>
      </c>
      <c r="BI240" s="37">
        <v>0</v>
      </c>
      <c r="BJ240" s="37">
        <v>0</v>
      </c>
      <c r="BK240" s="37">
        <v>0</v>
      </c>
      <c r="BL240" s="37">
        <v>0</v>
      </c>
      <c r="BM240" s="37">
        <v>29083191</v>
      </c>
      <c r="BN240" s="37">
        <v>18395560</v>
      </c>
      <c r="BO240" s="37">
        <v>10687631</v>
      </c>
      <c r="BP240" s="37">
        <v>10660769</v>
      </c>
      <c r="BQ240" s="37">
        <v>2927444</v>
      </c>
      <c r="BR240" s="37">
        <v>13588213</v>
      </c>
      <c r="BS240" s="45">
        <v>1276090248</v>
      </c>
      <c r="BT240" s="37">
        <v>26862</v>
      </c>
      <c r="BU240" s="37">
        <v>0</v>
      </c>
      <c r="BV240" s="37">
        <v>29056329</v>
      </c>
      <c r="BW240" s="37">
        <v>4915</v>
      </c>
      <c r="BX240" s="37">
        <v>4915</v>
      </c>
      <c r="BY240" s="37">
        <v>206</v>
      </c>
      <c r="BZ240" s="37">
        <v>0</v>
      </c>
      <c r="CA240" s="37">
        <v>0</v>
      </c>
      <c r="CB240" s="37">
        <v>30068840</v>
      </c>
      <c r="CC240" s="37">
        <v>20147</v>
      </c>
      <c r="CD240" s="37">
        <v>0</v>
      </c>
      <c r="CE240" s="37">
        <v>0</v>
      </c>
      <c r="CF240" s="37">
        <v>0</v>
      </c>
      <c r="CG240" s="37">
        <v>0</v>
      </c>
      <c r="CH240" s="37">
        <v>0</v>
      </c>
      <c r="CI240" s="37">
        <v>0</v>
      </c>
      <c r="CJ240" s="37">
        <v>30088987</v>
      </c>
      <c r="CK240" s="37">
        <v>19033952</v>
      </c>
      <c r="CL240" s="37">
        <v>0</v>
      </c>
      <c r="CM240" s="37">
        <v>11055035</v>
      </c>
      <c r="CN240" s="37">
        <v>11055014</v>
      </c>
      <c r="CO240" s="37">
        <v>2904806</v>
      </c>
      <c r="CP240" s="37">
        <v>13959820</v>
      </c>
      <c r="CQ240" s="45">
        <v>1385451126</v>
      </c>
      <c r="CR240" s="37">
        <v>21</v>
      </c>
      <c r="CS240" s="37">
        <v>0</v>
      </c>
      <c r="CT240" s="37">
        <v>30088966</v>
      </c>
      <c r="CU240" s="37">
        <v>4915</v>
      </c>
      <c r="CV240" s="37">
        <v>4901</v>
      </c>
      <c r="CW240" s="37">
        <v>208.88</v>
      </c>
      <c r="CX240" s="37">
        <v>0</v>
      </c>
      <c r="CY240" s="37">
        <v>0</v>
      </c>
      <c r="CZ240" s="37">
        <v>31026957</v>
      </c>
      <c r="DA240" s="37">
        <v>16</v>
      </c>
      <c r="DB240" s="37">
        <v>0</v>
      </c>
      <c r="DC240" s="37">
        <v>0</v>
      </c>
      <c r="DD240" s="37">
        <v>0</v>
      </c>
      <c r="DE240" s="37">
        <v>0</v>
      </c>
      <c r="DF240" s="37">
        <v>16</v>
      </c>
      <c r="DG240" s="37">
        <v>31026973</v>
      </c>
      <c r="DH240" s="37">
        <v>69638</v>
      </c>
      <c r="DI240" s="37">
        <v>0</v>
      </c>
      <c r="DJ240" s="37">
        <v>69638</v>
      </c>
      <c r="DK240" s="37">
        <v>31096611</v>
      </c>
      <c r="DL240" s="37">
        <v>19506206</v>
      </c>
      <c r="DM240" s="37">
        <v>0</v>
      </c>
      <c r="DN240" s="37">
        <v>11590405</v>
      </c>
      <c r="DO240" s="37">
        <v>11561405</v>
      </c>
      <c r="DP240" s="37">
        <v>3454870</v>
      </c>
      <c r="DQ240" s="37">
        <v>15016275</v>
      </c>
      <c r="DR240" s="45">
        <v>1459076873</v>
      </c>
      <c r="DS240" s="37">
        <v>29000</v>
      </c>
      <c r="DT240" s="37">
        <v>0</v>
      </c>
      <c r="DU240" s="61">
        <v>31026973</v>
      </c>
      <c r="DV240" s="61">
        <v>4901</v>
      </c>
      <c r="DW240" s="61">
        <v>4890</v>
      </c>
      <c r="DX240" s="61">
        <v>212.43</v>
      </c>
      <c r="DY240" s="61">
        <v>0</v>
      </c>
      <c r="DZ240" s="61">
        <v>0</v>
      </c>
      <c r="EA240" s="61">
        <v>0</v>
      </c>
      <c r="EB240" s="61">
        <v>31996101</v>
      </c>
      <c r="EC240" s="61">
        <v>0</v>
      </c>
      <c r="ED240" s="61">
        <v>0</v>
      </c>
      <c r="EE240" s="61">
        <v>0</v>
      </c>
      <c r="EF240" s="61">
        <v>0</v>
      </c>
      <c r="EG240" s="61">
        <v>0</v>
      </c>
      <c r="EH240" s="61">
        <v>0</v>
      </c>
      <c r="EI240" s="61">
        <v>31996101</v>
      </c>
      <c r="EJ240" s="61">
        <v>0</v>
      </c>
      <c r="EK240" s="61">
        <v>52345</v>
      </c>
      <c r="EL240" s="61">
        <v>52345</v>
      </c>
      <c r="EM240" s="61">
        <v>32048446</v>
      </c>
      <c r="EN240" s="61">
        <v>20257406</v>
      </c>
      <c r="EO240" s="61">
        <v>0</v>
      </c>
      <c r="EP240" s="61">
        <v>11791040</v>
      </c>
      <c r="EQ240" s="61">
        <v>35583</v>
      </c>
      <c r="ER240" s="61">
        <v>11755457</v>
      </c>
      <c r="ES240" s="61">
        <v>11728261</v>
      </c>
      <c r="ET240" s="61">
        <v>3985846</v>
      </c>
      <c r="EU240" s="61">
        <v>15714107</v>
      </c>
      <c r="EV240" s="61">
        <v>1598924950</v>
      </c>
      <c r="EW240" s="61">
        <v>3620600</v>
      </c>
      <c r="EX240" s="61">
        <v>27196</v>
      </c>
      <c r="EY240" s="61">
        <v>0</v>
      </c>
    </row>
    <row r="241" spans="1:155" s="37" customFormat="1" x14ac:dyDescent="0.2">
      <c r="A241" s="105">
        <v>3857</v>
      </c>
      <c r="B241" s="49" t="s">
        <v>271</v>
      </c>
      <c r="C241" s="37">
        <v>20894234</v>
      </c>
      <c r="D241" s="37">
        <v>3478</v>
      </c>
      <c r="E241" s="37">
        <v>3638</v>
      </c>
      <c r="F241" s="37">
        <v>192</v>
      </c>
      <c r="G241" s="37">
        <v>22555600</v>
      </c>
      <c r="H241" s="37">
        <v>5496880</v>
      </c>
      <c r="I241" s="37">
        <v>0</v>
      </c>
      <c r="J241" s="37">
        <v>17058720</v>
      </c>
      <c r="K241" s="37">
        <v>801680</v>
      </c>
      <c r="L241" s="37">
        <f t="shared" si="3"/>
        <v>17860400</v>
      </c>
      <c r="M241" s="47">
        <v>892554666</v>
      </c>
      <c r="N241" s="41">
        <v>0</v>
      </c>
      <c r="O241" s="41">
        <v>0</v>
      </c>
      <c r="P241" s="37">
        <v>22555600</v>
      </c>
      <c r="Q241" s="37">
        <v>3638</v>
      </c>
      <c r="R241" s="37">
        <v>3780</v>
      </c>
      <c r="S241" s="37">
        <v>194.37</v>
      </c>
      <c r="T241" s="37">
        <v>0</v>
      </c>
      <c r="U241" s="37">
        <v>24170719</v>
      </c>
      <c r="V241" s="37">
        <v>7293833</v>
      </c>
      <c r="W241" s="37">
        <v>16876886</v>
      </c>
      <c r="X241" s="37">
        <v>16794899</v>
      </c>
      <c r="Y241" s="37">
        <v>796209</v>
      </c>
      <c r="Z241" s="37">
        <v>17591108</v>
      </c>
      <c r="AA241" s="46">
        <v>999027560</v>
      </c>
      <c r="AB241" s="37">
        <v>81987</v>
      </c>
      <c r="AC241" s="37">
        <v>0</v>
      </c>
      <c r="AD241" s="37">
        <v>24088732</v>
      </c>
      <c r="AE241" s="37">
        <v>3780</v>
      </c>
      <c r="AF241" s="37">
        <v>3932</v>
      </c>
      <c r="AG241" s="37">
        <v>200</v>
      </c>
      <c r="AH241" s="37">
        <v>0</v>
      </c>
      <c r="AI241" s="37">
        <v>61490</v>
      </c>
      <c r="AJ241" s="37">
        <v>0</v>
      </c>
      <c r="AK241" s="37">
        <v>0</v>
      </c>
      <c r="AL241" s="37">
        <v>0</v>
      </c>
      <c r="AM241" s="37">
        <v>0</v>
      </c>
      <c r="AN241" s="37">
        <v>0</v>
      </c>
      <c r="AO241" s="37">
        <v>25905268</v>
      </c>
      <c r="AP241" s="37">
        <v>8195419</v>
      </c>
      <c r="AQ241" s="37">
        <v>0</v>
      </c>
      <c r="AR241" s="37">
        <v>17709849</v>
      </c>
      <c r="AS241" s="37">
        <v>17606646</v>
      </c>
      <c r="AT241" s="37">
        <v>1118284</v>
      </c>
      <c r="AU241" s="37">
        <v>18724930</v>
      </c>
      <c r="AV241" s="45">
        <v>1116696098</v>
      </c>
      <c r="AW241" s="37">
        <v>103203</v>
      </c>
      <c r="AX241" s="37">
        <v>0</v>
      </c>
      <c r="AY241" s="37">
        <v>25802065</v>
      </c>
      <c r="AZ241" s="37">
        <v>3932</v>
      </c>
      <c r="BA241" s="37">
        <v>4063</v>
      </c>
      <c r="BB241" s="37">
        <v>206</v>
      </c>
      <c r="BC241" s="37">
        <v>0</v>
      </c>
      <c r="BD241" s="37">
        <v>0</v>
      </c>
      <c r="BE241" s="37">
        <v>27498668</v>
      </c>
      <c r="BF241" s="37">
        <v>77402</v>
      </c>
      <c r="BG241" s="37">
        <v>-1943</v>
      </c>
      <c r="BH241" s="37">
        <v>0</v>
      </c>
      <c r="BI241" s="37">
        <v>0</v>
      </c>
      <c r="BJ241" s="37">
        <v>0</v>
      </c>
      <c r="BK241" s="37">
        <v>0</v>
      </c>
      <c r="BL241" s="37">
        <v>-1943</v>
      </c>
      <c r="BM241" s="37">
        <v>27574127</v>
      </c>
      <c r="BN241" s="37">
        <v>13834173</v>
      </c>
      <c r="BO241" s="37">
        <v>13739954</v>
      </c>
      <c r="BP241" s="37">
        <v>13688608</v>
      </c>
      <c r="BQ241" s="37">
        <v>2361383</v>
      </c>
      <c r="BR241" s="37">
        <v>16049991</v>
      </c>
      <c r="BS241" s="45">
        <v>1183698628</v>
      </c>
      <c r="BT241" s="37">
        <v>51346</v>
      </c>
      <c r="BU241" s="37">
        <v>0</v>
      </c>
      <c r="BV241" s="37">
        <v>27522781</v>
      </c>
      <c r="BW241" s="37">
        <v>4063</v>
      </c>
      <c r="BX241" s="37">
        <v>4169</v>
      </c>
      <c r="BY241" s="37">
        <v>206</v>
      </c>
      <c r="BZ241" s="37">
        <v>0</v>
      </c>
      <c r="CA241" s="37">
        <v>0</v>
      </c>
      <c r="CB241" s="37">
        <v>29099620</v>
      </c>
      <c r="CC241" s="37">
        <v>38510</v>
      </c>
      <c r="CD241" s="37">
        <v>0</v>
      </c>
      <c r="CE241" s="37">
        <v>0</v>
      </c>
      <c r="CF241" s="37">
        <v>0</v>
      </c>
      <c r="CG241" s="37">
        <v>0</v>
      </c>
      <c r="CH241" s="37">
        <v>0</v>
      </c>
      <c r="CI241" s="37">
        <v>0</v>
      </c>
      <c r="CJ241" s="37">
        <v>29138130</v>
      </c>
      <c r="CK241" s="37">
        <v>15042094</v>
      </c>
      <c r="CL241" s="37">
        <v>0</v>
      </c>
      <c r="CM241" s="37">
        <v>14096036</v>
      </c>
      <c r="CN241" s="37">
        <v>14116976</v>
      </c>
      <c r="CO241" s="37">
        <v>1645241</v>
      </c>
      <c r="CP241" s="37">
        <v>15762217</v>
      </c>
      <c r="CQ241" s="45">
        <v>1335211222</v>
      </c>
      <c r="CR241" s="37">
        <v>0</v>
      </c>
      <c r="CS241" s="37">
        <v>20940</v>
      </c>
      <c r="CT241" s="37">
        <v>29138130</v>
      </c>
      <c r="CU241" s="37">
        <v>4169</v>
      </c>
      <c r="CV241" s="37">
        <v>4234</v>
      </c>
      <c r="CW241" s="37">
        <v>208.88</v>
      </c>
      <c r="CX241" s="37">
        <v>0</v>
      </c>
      <c r="CY241" s="37">
        <v>0</v>
      </c>
      <c r="CZ241" s="37">
        <v>30476840</v>
      </c>
      <c r="DA241" s="37">
        <v>0</v>
      </c>
      <c r="DB241" s="37">
        <v>0</v>
      </c>
      <c r="DC241" s="37">
        <v>0</v>
      </c>
      <c r="DD241" s="37">
        <v>750000</v>
      </c>
      <c r="DE241" s="37">
        <v>0</v>
      </c>
      <c r="DF241" s="37">
        <v>750000</v>
      </c>
      <c r="DG241" s="37">
        <v>31226840</v>
      </c>
      <c r="DH241" s="37">
        <v>0</v>
      </c>
      <c r="DI241" s="37">
        <v>0</v>
      </c>
      <c r="DJ241" s="37">
        <v>0</v>
      </c>
      <c r="DK241" s="37">
        <v>31226840</v>
      </c>
      <c r="DL241" s="37">
        <v>15038194</v>
      </c>
      <c r="DM241" s="37">
        <v>0</v>
      </c>
      <c r="DN241" s="37">
        <v>16188646</v>
      </c>
      <c r="DO241" s="37">
        <v>16188646</v>
      </c>
      <c r="DP241" s="37">
        <v>1908710</v>
      </c>
      <c r="DQ241" s="37">
        <v>18097356</v>
      </c>
      <c r="DR241" s="45">
        <v>1491712596</v>
      </c>
      <c r="DS241" s="37">
        <v>0</v>
      </c>
      <c r="DT241" s="37">
        <v>0</v>
      </c>
      <c r="DU241" s="61">
        <v>31226840</v>
      </c>
      <c r="DV241" s="61">
        <v>4234</v>
      </c>
      <c r="DW241" s="61">
        <v>4322</v>
      </c>
      <c r="DX241" s="61">
        <v>212.43</v>
      </c>
      <c r="DY241" s="61">
        <v>0</v>
      </c>
      <c r="DZ241" s="61">
        <v>0</v>
      </c>
      <c r="EA241" s="61">
        <v>0</v>
      </c>
      <c r="EB241" s="61">
        <v>32793996</v>
      </c>
      <c r="EC241" s="61">
        <v>0</v>
      </c>
      <c r="ED241" s="61">
        <v>37199</v>
      </c>
      <c r="EE241" s="61">
        <v>0</v>
      </c>
      <c r="EF241" s="61">
        <v>0</v>
      </c>
      <c r="EG241" s="61">
        <v>0</v>
      </c>
      <c r="EH241" s="61">
        <v>37199</v>
      </c>
      <c r="EI241" s="61">
        <v>32831195</v>
      </c>
      <c r="EJ241" s="61">
        <v>0</v>
      </c>
      <c r="EK241" s="61">
        <v>0</v>
      </c>
      <c r="EL241" s="61">
        <v>0</v>
      </c>
      <c r="EM241" s="61">
        <v>32831195</v>
      </c>
      <c r="EN241" s="61">
        <v>15197733</v>
      </c>
      <c r="EO241" s="61">
        <v>0</v>
      </c>
      <c r="EP241" s="61">
        <v>17633462</v>
      </c>
      <c r="EQ241" s="61">
        <v>16560</v>
      </c>
      <c r="ER241" s="61">
        <v>17616902</v>
      </c>
      <c r="ES241" s="61">
        <v>17616902</v>
      </c>
      <c r="ET241" s="61">
        <v>1956689</v>
      </c>
      <c r="EU241" s="61">
        <v>19573591</v>
      </c>
      <c r="EV241" s="61">
        <v>1594172107</v>
      </c>
      <c r="EW241" s="61">
        <v>1348700</v>
      </c>
      <c r="EX241" s="61">
        <v>0</v>
      </c>
      <c r="EY241" s="61">
        <v>0</v>
      </c>
    </row>
    <row r="242" spans="1:155" s="37" customFormat="1" x14ac:dyDescent="0.2">
      <c r="A242" s="105">
        <v>3871</v>
      </c>
      <c r="B242" s="49" t="s">
        <v>272</v>
      </c>
      <c r="C242" s="37">
        <v>3162453</v>
      </c>
      <c r="D242" s="37">
        <v>554</v>
      </c>
      <c r="E242" s="37">
        <v>571</v>
      </c>
      <c r="F242" s="37">
        <v>190</v>
      </c>
      <c r="G242" s="37">
        <v>3367986.4</v>
      </c>
      <c r="H242" s="37">
        <v>1035639</v>
      </c>
      <c r="I242" s="37">
        <v>13261</v>
      </c>
      <c r="J242" s="37">
        <v>2336221</v>
      </c>
      <c r="K242" s="37">
        <v>187850</v>
      </c>
      <c r="L242" s="37">
        <f t="shared" si="3"/>
        <v>2524071</v>
      </c>
      <c r="M242" s="47">
        <v>125521349</v>
      </c>
      <c r="N242" s="41">
        <v>9387.3999999999069</v>
      </c>
      <c r="O242" s="41">
        <v>0</v>
      </c>
      <c r="P242" s="37">
        <v>3371860</v>
      </c>
      <c r="Q242" s="37">
        <v>571</v>
      </c>
      <c r="R242" s="37">
        <v>607</v>
      </c>
      <c r="S242" s="37">
        <v>194.37</v>
      </c>
      <c r="T242" s="37">
        <v>39630</v>
      </c>
      <c r="U242" s="37">
        <v>3742057</v>
      </c>
      <c r="V242" s="37">
        <v>1494162</v>
      </c>
      <c r="W242" s="37">
        <v>2247895</v>
      </c>
      <c r="X242" s="37">
        <v>2247895</v>
      </c>
      <c r="Y242" s="37">
        <v>187850</v>
      </c>
      <c r="Z242" s="37">
        <v>2435745</v>
      </c>
      <c r="AA242" s="46">
        <v>133600711</v>
      </c>
      <c r="AB242" s="37">
        <v>0</v>
      </c>
      <c r="AC242" s="37">
        <v>0</v>
      </c>
      <c r="AD242" s="37">
        <v>3742057</v>
      </c>
      <c r="AE242" s="37">
        <v>607</v>
      </c>
      <c r="AF242" s="37">
        <v>635</v>
      </c>
      <c r="AG242" s="37">
        <v>200</v>
      </c>
      <c r="AH242" s="37">
        <v>0</v>
      </c>
      <c r="AI242" s="37">
        <v>0</v>
      </c>
      <c r="AJ242" s="37">
        <v>0</v>
      </c>
      <c r="AK242" s="37">
        <v>0</v>
      </c>
      <c r="AL242" s="37">
        <v>0</v>
      </c>
      <c r="AM242" s="37">
        <v>50</v>
      </c>
      <c r="AN242" s="37">
        <v>50</v>
      </c>
      <c r="AO242" s="37">
        <v>4041723</v>
      </c>
      <c r="AP242" s="37">
        <v>1955458</v>
      </c>
      <c r="AQ242" s="37">
        <v>0</v>
      </c>
      <c r="AR242" s="37">
        <v>2086265</v>
      </c>
      <c r="AS242" s="37">
        <v>2086265</v>
      </c>
      <c r="AT242" s="37">
        <v>185850</v>
      </c>
      <c r="AU242" s="37">
        <v>2272115</v>
      </c>
      <c r="AV242" s="45">
        <v>142543344</v>
      </c>
      <c r="AW242" s="37">
        <v>0</v>
      </c>
      <c r="AX242" s="37">
        <v>0</v>
      </c>
      <c r="AY242" s="37">
        <v>4041723</v>
      </c>
      <c r="AZ242" s="37">
        <v>635</v>
      </c>
      <c r="BA242" s="37">
        <v>661</v>
      </c>
      <c r="BB242" s="37">
        <v>206</v>
      </c>
      <c r="BC242" s="37">
        <v>0</v>
      </c>
      <c r="BD242" s="37">
        <v>0</v>
      </c>
      <c r="BE242" s="37">
        <v>4343378</v>
      </c>
      <c r="BF242" s="37">
        <v>0</v>
      </c>
      <c r="BG242" s="37">
        <v>0</v>
      </c>
      <c r="BH242" s="37">
        <v>0</v>
      </c>
      <c r="BI242" s="37">
        <v>0</v>
      </c>
      <c r="BJ242" s="37">
        <v>0</v>
      </c>
      <c r="BK242" s="37">
        <v>0</v>
      </c>
      <c r="BL242" s="37">
        <v>0</v>
      </c>
      <c r="BM242" s="37">
        <v>4343378</v>
      </c>
      <c r="BN242" s="37">
        <v>2712809</v>
      </c>
      <c r="BO242" s="37">
        <v>1630569</v>
      </c>
      <c r="BP242" s="37">
        <v>1630569</v>
      </c>
      <c r="BQ242" s="37">
        <v>939999</v>
      </c>
      <c r="BR242" s="37">
        <v>2570568</v>
      </c>
      <c r="BS242" s="45">
        <v>155805863</v>
      </c>
      <c r="BT242" s="37">
        <v>0</v>
      </c>
      <c r="BU242" s="37">
        <v>0</v>
      </c>
      <c r="BV242" s="37">
        <v>4343378</v>
      </c>
      <c r="BW242" s="37">
        <v>661</v>
      </c>
      <c r="BX242" s="37">
        <v>671</v>
      </c>
      <c r="BY242" s="37">
        <v>206</v>
      </c>
      <c r="BZ242" s="37">
        <v>0</v>
      </c>
      <c r="CA242" s="37">
        <v>0</v>
      </c>
      <c r="CB242" s="37">
        <v>4547313</v>
      </c>
      <c r="CC242" s="37">
        <v>0</v>
      </c>
      <c r="CD242" s="37">
        <v>-15547</v>
      </c>
      <c r="CE242" s="37">
        <v>0</v>
      </c>
      <c r="CF242" s="37">
        <v>0</v>
      </c>
      <c r="CG242" s="37">
        <v>0</v>
      </c>
      <c r="CH242" s="37">
        <v>1224</v>
      </c>
      <c r="CI242" s="37">
        <v>-14323</v>
      </c>
      <c r="CJ242" s="37">
        <v>4532990</v>
      </c>
      <c r="CK242" s="37">
        <v>2902435</v>
      </c>
      <c r="CL242" s="37">
        <v>0</v>
      </c>
      <c r="CM242" s="37">
        <v>1630555</v>
      </c>
      <c r="CN242" s="37">
        <v>1630555</v>
      </c>
      <c r="CO242" s="37">
        <v>956273</v>
      </c>
      <c r="CP242" s="37">
        <v>2586828</v>
      </c>
      <c r="CQ242" s="45">
        <v>169056220</v>
      </c>
      <c r="CR242" s="37">
        <v>0</v>
      </c>
      <c r="CS242" s="37">
        <v>0</v>
      </c>
      <c r="CT242" s="37">
        <v>4532990</v>
      </c>
      <c r="CU242" s="37">
        <v>671</v>
      </c>
      <c r="CV242" s="37">
        <v>699</v>
      </c>
      <c r="CW242" s="37">
        <v>208.88</v>
      </c>
      <c r="CX242" s="37">
        <v>0</v>
      </c>
      <c r="CY242" s="37">
        <v>0</v>
      </c>
      <c r="CZ242" s="37">
        <v>4868151</v>
      </c>
      <c r="DA242" s="37">
        <v>0</v>
      </c>
      <c r="DB242" s="37">
        <v>0</v>
      </c>
      <c r="DC242" s="37">
        <v>0</v>
      </c>
      <c r="DD242" s="37">
        <v>0</v>
      </c>
      <c r="DE242" s="37">
        <v>0</v>
      </c>
      <c r="DF242" s="37">
        <v>0</v>
      </c>
      <c r="DG242" s="37">
        <v>4868151</v>
      </c>
      <c r="DH242" s="37">
        <v>0</v>
      </c>
      <c r="DI242" s="37">
        <v>0</v>
      </c>
      <c r="DJ242" s="37">
        <v>0</v>
      </c>
      <c r="DK242" s="37">
        <v>4868151</v>
      </c>
      <c r="DL242" s="37">
        <v>3023020</v>
      </c>
      <c r="DM242" s="37">
        <v>0</v>
      </c>
      <c r="DN242" s="37">
        <v>1845131</v>
      </c>
      <c r="DO242" s="37">
        <v>1845131</v>
      </c>
      <c r="DP242" s="37">
        <v>1017100</v>
      </c>
      <c r="DQ242" s="37">
        <v>2862231</v>
      </c>
      <c r="DR242" s="45">
        <v>182242536</v>
      </c>
      <c r="DS242" s="37">
        <v>0</v>
      </c>
      <c r="DT242" s="37">
        <v>0</v>
      </c>
      <c r="DU242" s="61">
        <v>4868151</v>
      </c>
      <c r="DV242" s="61">
        <v>699</v>
      </c>
      <c r="DW242" s="61">
        <v>724</v>
      </c>
      <c r="DX242" s="61">
        <v>212.43</v>
      </c>
      <c r="DY242" s="61">
        <v>0</v>
      </c>
      <c r="DZ242" s="61">
        <v>0</v>
      </c>
      <c r="EA242" s="61">
        <v>0</v>
      </c>
      <c r="EB242" s="61">
        <v>5196061</v>
      </c>
      <c r="EC242" s="61">
        <v>0</v>
      </c>
      <c r="ED242" s="61">
        <v>0</v>
      </c>
      <c r="EE242" s="61">
        <v>0</v>
      </c>
      <c r="EF242" s="61">
        <v>0</v>
      </c>
      <c r="EG242" s="61">
        <v>0</v>
      </c>
      <c r="EH242" s="61">
        <v>0</v>
      </c>
      <c r="EI242" s="61">
        <v>5196061</v>
      </c>
      <c r="EJ242" s="61">
        <v>0</v>
      </c>
      <c r="EK242" s="61">
        <v>0</v>
      </c>
      <c r="EL242" s="61">
        <v>0</v>
      </c>
      <c r="EM242" s="61">
        <v>5196061</v>
      </c>
      <c r="EN242" s="61">
        <v>3588748</v>
      </c>
      <c r="EO242" s="61">
        <v>0</v>
      </c>
      <c r="EP242" s="61">
        <v>1607313</v>
      </c>
      <c r="EQ242" s="61">
        <v>26416</v>
      </c>
      <c r="ER242" s="61">
        <v>1580897</v>
      </c>
      <c r="ES242" s="61">
        <v>1580897</v>
      </c>
      <c r="ET242" s="61">
        <v>1043025</v>
      </c>
      <c r="EU242" s="61">
        <v>2623922</v>
      </c>
      <c r="EV242" s="61">
        <v>197780239</v>
      </c>
      <c r="EW242" s="61">
        <v>1991100</v>
      </c>
      <c r="EX242" s="61">
        <v>0</v>
      </c>
      <c r="EY242" s="61">
        <v>0</v>
      </c>
    </row>
    <row r="243" spans="1:155" s="37" customFormat="1" x14ac:dyDescent="0.2">
      <c r="A243" s="105">
        <v>3892</v>
      </c>
      <c r="B243" s="49" t="s">
        <v>273</v>
      </c>
      <c r="C243" s="37">
        <v>33508374</v>
      </c>
      <c r="D243" s="37">
        <v>5887</v>
      </c>
      <c r="E243" s="37">
        <v>6032</v>
      </c>
      <c r="F243" s="37">
        <v>190</v>
      </c>
      <c r="G243" s="37">
        <v>35480224</v>
      </c>
      <c r="H243" s="37">
        <v>7778864</v>
      </c>
      <c r="I243" s="37">
        <v>0</v>
      </c>
      <c r="J243" s="37">
        <v>27707242</v>
      </c>
      <c r="K243" s="37">
        <v>445800</v>
      </c>
      <c r="L243" s="37">
        <f t="shared" si="3"/>
        <v>28153042</v>
      </c>
      <c r="M243" s="47">
        <v>1590310563</v>
      </c>
      <c r="N243" s="41">
        <v>0</v>
      </c>
      <c r="O243" s="41">
        <v>5882</v>
      </c>
      <c r="P243" s="37">
        <v>35480224</v>
      </c>
      <c r="Q243" s="37">
        <v>6032</v>
      </c>
      <c r="R243" s="37">
        <v>6133</v>
      </c>
      <c r="S243" s="37">
        <v>194.37</v>
      </c>
      <c r="T243" s="37">
        <v>117341</v>
      </c>
      <c r="U243" s="37">
        <v>37383718</v>
      </c>
      <c r="V243" s="37">
        <v>9646650</v>
      </c>
      <c r="W243" s="37">
        <v>27737068</v>
      </c>
      <c r="X243" s="37">
        <v>27736603</v>
      </c>
      <c r="Y243" s="37">
        <v>1118694</v>
      </c>
      <c r="Z243" s="37">
        <v>28855297</v>
      </c>
      <c r="AA243" s="46">
        <v>1699120705</v>
      </c>
      <c r="AB243" s="37">
        <v>465</v>
      </c>
      <c r="AC243" s="37">
        <v>0</v>
      </c>
      <c r="AD243" s="37">
        <v>37383253</v>
      </c>
      <c r="AE243" s="37">
        <v>6133</v>
      </c>
      <c r="AF243" s="37">
        <v>6201</v>
      </c>
      <c r="AG243" s="37">
        <v>200</v>
      </c>
      <c r="AH243" s="37">
        <v>0</v>
      </c>
      <c r="AI243" s="37">
        <v>349</v>
      </c>
      <c r="AJ243" s="37">
        <v>155486</v>
      </c>
      <c r="AK243" s="37">
        <v>0</v>
      </c>
      <c r="AL243" s="37">
        <v>0</v>
      </c>
      <c r="AM243" s="37">
        <v>0</v>
      </c>
      <c r="AN243" s="37">
        <v>155486</v>
      </c>
      <c r="AO243" s="37">
        <v>39193796</v>
      </c>
      <c r="AP243" s="37">
        <v>11789140</v>
      </c>
      <c r="AQ243" s="37">
        <v>0</v>
      </c>
      <c r="AR243" s="37">
        <v>27404656</v>
      </c>
      <c r="AS243" s="37">
        <v>27398342</v>
      </c>
      <c r="AT243" s="37">
        <v>1331908</v>
      </c>
      <c r="AU243" s="37">
        <v>28730250</v>
      </c>
      <c r="AV243" s="45">
        <v>1875641895</v>
      </c>
      <c r="AW243" s="37">
        <v>6314</v>
      </c>
      <c r="AX243" s="37">
        <v>0</v>
      </c>
      <c r="AY243" s="37">
        <v>39187482</v>
      </c>
      <c r="AZ243" s="37">
        <v>6201</v>
      </c>
      <c r="BA243" s="37">
        <v>6249</v>
      </c>
      <c r="BB243" s="37">
        <v>206</v>
      </c>
      <c r="BC243" s="37">
        <v>0</v>
      </c>
      <c r="BD243" s="37">
        <v>0</v>
      </c>
      <c r="BE243" s="37">
        <v>40778099</v>
      </c>
      <c r="BF243" s="37">
        <v>4736</v>
      </c>
      <c r="BG243" s="37">
        <v>61408</v>
      </c>
      <c r="BH243" s="37">
        <v>0</v>
      </c>
      <c r="BI243" s="37">
        <v>0</v>
      </c>
      <c r="BJ243" s="37">
        <v>0</v>
      </c>
      <c r="BK243" s="37">
        <v>0</v>
      </c>
      <c r="BL243" s="37">
        <v>61408</v>
      </c>
      <c r="BM243" s="37">
        <v>40844243</v>
      </c>
      <c r="BN243" s="37">
        <v>20148448</v>
      </c>
      <c r="BO243" s="37">
        <v>20695795</v>
      </c>
      <c r="BP243" s="37">
        <v>20685045</v>
      </c>
      <c r="BQ243" s="37">
        <v>1929315</v>
      </c>
      <c r="BR243" s="37">
        <v>22614360</v>
      </c>
      <c r="BS243" s="45">
        <v>1955010470</v>
      </c>
      <c r="BT243" s="37">
        <v>10750</v>
      </c>
      <c r="BU243" s="37">
        <v>0</v>
      </c>
      <c r="BV243" s="37">
        <v>40833493</v>
      </c>
      <c r="BW243" s="37">
        <v>6249</v>
      </c>
      <c r="BX243" s="37">
        <v>6265</v>
      </c>
      <c r="BY243" s="37">
        <v>206</v>
      </c>
      <c r="BZ243" s="37">
        <v>0</v>
      </c>
      <c r="CA243" s="37">
        <v>0</v>
      </c>
      <c r="CB243" s="37">
        <v>42228606</v>
      </c>
      <c r="CC243" s="37">
        <v>8063</v>
      </c>
      <c r="CD243" s="37">
        <v>101673</v>
      </c>
      <c r="CE243" s="37">
        <v>0</v>
      </c>
      <c r="CF243" s="37">
        <v>0</v>
      </c>
      <c r="CG243" s="37">
        <v>0</v>
      </c>
      <c r="CH243" s="37">
        <v>0</v>
      </c>
      <c r="CI243" s="37">
        <v>101673</v>
      </c>
      <c r="CJ243" s="37">
        <v>42338342</v>
      </c>
      <c r="CK243" s="37">
        <v>20901680</v>
      </c>
      <c r="CL243" s="37">
        <v>0</v>
      </c>
      <c r="CM243" s="37">
        <v>21436662</v>
      </c>
      <c r="CN243" s="37">
        <v>21414625</v>
      </c>
      <c r="CO243" s="37">
        <v>1932936</v>
      </c>
      <c r="CP243" s="37">
        <v>23347561</v>
      </c>
      <c r="CQ243" s="45">
        <v>2078243593</v>
      </c>
      <c r="CR243" s="37">
        <v>22037</v>
      </c>
      <c r="CS243" s="37">
        <v>0</v>
      </c>
      <c r="CT243" s="37">
        <v>42316305</v>
      </c>
      <c r="CU243" s="37">
        <v>6265</v>
      </c>
      <c r="CV243" s="37">
        <v>6285</v>
      </c>
      <c r="CW243" s="37">
        <v>208.88</v>
      </c>
      <c r="CX243" s="37">
        <v>0</v>
      </c>
      <c r="CY243" s="37">
        <v>0</v>
      </c>
      <c r="CZ243" s="37">
        <v>43764215</v>
      </c>
      <c r="DA243" s="37">
        <v>16528</v>
      </c>
      <c r="DB243" s="37">
        <v>59966</v>
      </c>
      <c r="DC243" s="37">
        <v>0</v>
      </c>
      <c r="DD243" s="37">
        <v>0</v>
      </c>
      <c r="DE243" s="37">
        <v>0</v>
      </c>
      <c r="DF243" s="37">
        <v>76494</v>
      </c>
      <c r="DG243" s="37">
        <v>43840709</v>
      </c>
      <c r="DH243" s="37">
        <v>0</v>
      </c>
      <c r="DI243" s="37">
        <v>0</v>
      </c>
      <c r="DJ243" s="37">
        <v>0</v>
      </c>
      <c r="DK243" s="37">
        <v>43840709</v>
      </c>
      <c r="DL243" s="37">
        <v>21468101</v>
      </c>
      <c r="DM243" s="37">
        <v>0</v>
      </c>
      <c r="DN243" s="37">
        <v>22372608</v>
      </c>
      <c r="DO243" s="37">
        <v>22351178</v>
      </c>
      <c r="DP243" s="37">
        <v>1933570</v>
      </c>
      <c r="DQ243" s="37">
        <v>24284748</v>
      </c>
      <c r="DR243" s="45">
        <v>2149818906</v>
      </c>
      <c r="DS243" s="37">
        <v>21430</v>
      </c>
      <c r="DT243" s="37">
        <v>0</v>
      </c>
      <c r="DU243" s="61">
        <v>43819279</v>
      </c>
      <c r="DV243" s="61">
        <v>6285</v>
      </c>
      <c r="DW243" s="61">
        <v>6302</v>
      </c>
      <c r="DX243" s="61">
        <v>212.43</v>
      </c>
      <c r="DY243" s="61">
        <v>0</v>
      </c>
      <c r="DZ243" s="61">
        <v>0</v>
      </c>
      <c r="EA243" s="61">
        <v>0</v>
      </c>
      <c r="EB243" s="61">
        <v>45276530</v>
      </c>
      <c r="EC243" s="61">
        <v>16073</v>
      </c>
      <c r="ED243" s="61">
        <v>48049</v>
      </c>
      <c r="EE243" s="61">
        <v>0</v>
      </c>
      <c r="EF243" s="61">
        <v>0</v>
      </c>
      <c r="EG243" s="61">
        <v>0</v>
      </c>
      <c r="EH243" s="61">
        <v>64122</v>
      </c>
      <c r="EI243" s="61">
        <v>45340652</v>
      </c>
      <c r="EJ243" s="61">
        <v>0</v>
      </c>
      <c r="EK243" s="61">
        <v>0</v>
      </c>
      <c r="EL243" s="61">
        <v>0</v>
      </c>
      <c r="EM243" s="61">
        <v>45340652</v>
      </c>
      <c r="EN243" s="61">
        <v>23577199</v>
      </c>
      <c r="EO243" s="61">
        <v>0</v>
      </c>
      <c r="EP243" s="61">
        <v>21763453</v>
      </c>
      <c r="EQ243" s="61">
        <v>510757</v>
      </c>
      <c r="ER243" s="61">
        <v>21252696</v>
      </c>
      <c r="ES243" s="61">
        <v>21265088</v>
      </c>
      <c r="ET243" s="61">
        <v>1928102</v>
      </c>
      <c r="EU243" s="61">
        <v>23193190</v>
      </c>
      <c r="EV243" s="61">
        <v>2246838930</v>
      </c>
      <c r="EW243" s="61">
        <v>49479500</v>
      </c>
      <c r="EX243" s="61">
        <v>0</v>
      </c>
      <c r="EY243" s="61">
        <v>12392</v>
      </c>
    </row>
    <row r="244" spans="1:155" s="37" customFormat="1" x14ac:dyDescent="0.2">
      <c r="A244" s="105">
        <v>3899</v>
      </c>
      <c r="B244" s="49" t="s">
        <v>274</v>
      </c>
      <c r="C244" s="37">
        <v>6295852.8300000001</v>
      </c>
      <c r="D244" s="37">
        <v>1269</v>
      </c>
      <c r="E244" s="37">
        <v>1288</v>
      </c>
      <c r="F244" s="37">
        <v>190</v>
      </c>
      <c r="G244" s="37">
        <v>6634835.7599999998</v>
      </c>
      <c r="H244" s="37">
        <v>4280112</v>
      </c>
      <c r="I244" s="37">
        <v>0</v>
      </c>
      <c r="J244" s="37">
        <v>2354376</v>
      </c>
      <c r="K244" s="37">
        <v>177195</v>
      </c>
      <c r="L244" s="37">
        <f t="shared" si="3"/>
        <v>2531571</v>
      </c>
      <c r="M244" s="47">
        <v>147002168</v>
      </c>
      <c r="N244" s="41">
        <v>347.75999999977648</v>
      </c>
      <c r="O244" s="41">
        <v>0</v>
      </c>
      <c r="P244" s="37">
        <v>6634488</v>
      </c>
      <c r="Q244" s="37">
        <v>1288</v>
      </c>
      <c r="R244" s="37">
        <v>1291</v>
      </c>
      <c r="S244" s="37">
        <v>194.37</v>
      </c>
      <c r="T244" s="37">
        <v>0</v>
      </c>
      <c r="U244" s="37">
        <v>6900873</v>
      </c>
      <c r="V244" s="37">
        <v>4531560</v>
      </c>
      <c r="W244" s="37">
        <v>2369313</v>
      </c>
      <c r="X244" s="37">
        <v>2369313</v>
      </c>
      <c r="Y244" s="37">
        <v>172862</v>
      </c>
      <c r="Z244" s="37">
        <v>2542175</v>
      </c>
      <c r="AA244" s="46">
        <v>152921127</v>
      </c>
      <c r="AB244" s="37">
        <v>0</v>
      </c>
      <c r="AC244" s="37">
        <v>0</v>
      </c>
      <c r="AD244" s="37">
        <v>6900873</v>
      </c>
      <c r="AE244" s="37">
        <v>1291</v>
      </c>
      <c r="AF244" s="37">
        <v>1281</v>
      </c>
      <c r="AG244" s="37">
        <v>200</v>
      </c>
      <c r="AH244" s="37">
        <v>0</v>
      </c>
      <c r="AI244" s="37">
        <v>0</v>
      </c>
      <c r="AJ244" s="37">
        <v>0</v>
      </c>
      <c r="AK244" s="37">
        <v>0</v>
      </c>
      <c r="AL244" s="37">
        <v>0</v>
      </c>
      <c r="AM244" s="37">
        <v>0</v>
      </c>
      <c r="AN244" s="37">
        <v>0</v>
      </c>
      <c r="AO244" s="37">
        <v>7103619</v>
      </c>
      <c r="AP244" s="37">
        <v>4971559</v>
      </c>
      <c r="AQ244" s="37">
        <v>0</v>
      </c>
      <c r="AR244" s="37">
        <v>2132060</v>
      </c>
      <c r="AS244" s="37">
        <v>2147036.4500000002</v>
      </c>
      <c r="AT244" s="37">
        <v>149926</v>
      </c>
      <c r="AU244" s="37">
        <v>2296962.4500000002</v>
      </c>
      <c r="AV244" s="45">
        <v>163245112</v>
      </c>
      <c r="AW244" s="37">
        <v>0</v>
      </c>
      <c r="AX244" s="37">
        <v>14976</v>
      </c>
      <c r="AY244" s="37">
        <v>7103619</v>
      </c>
      <c r="AZ244" s="37">
        <v>1281</v>
      </c>
      <c r="BA244" s="37">
        <v>1273</v>
      </c>
      <c r="BB244" s="37">
        <v>206</v>
      </c>
      <c r="BC244" s="37">
        <v>0</v>
      </c>
      <c r="BD244" s="37">
        <v>0</v>
      </c>
      <c r="BE244" s="37">
        <v>7321494</v>
      </c>
      <c r="BF244" s="37">
        <v>0</v>
      </c>
      <c r="BG244" s="37">
        <v>0</v>
      </c>
      <c r="BH244" s="37">
        <v>0</v>
      </c>
      <c r="BI244" s="37">
        <v>250000</v>
      </c>
      <c r="BJ244" s="37">
        <v>0</v>
      </c>
      <c r="BK244" s="37">
        <v>0</v>
      </c>
      <c r="BL244" s="37">
        <v>250000</v>
      </c>
      <c r="BM244" s="37">
        <v>7571494</v>
      </c>
      <c r="BN244" s="37">
        <v>5772607</v>
      </c>
      <c r="BO244" s="37">
        <v>1798887</v>
      </c>
      <c r="BP244" s="37">
        <v>1804638</v>
      </c>
      <c r="BQ244" s="37">
        <v>483094</v>
      </c>
      <c r="BR244" s="37">
        <v>2287732</v>
      </c>
      <c r="BS244" s="45">
        <v>174455270</v>
      </c>
      <c r="BT244" s="37">
        <v>0</v>
      </c>
      <c r="BU244" s="37">
        <v>5751</v>
      </c>
      <c r="BV244" s="37">
        <v>7571494</v>
      </c>
      <c r="BW244" s="37">
        <v>1273</v>
      </c>
      <c r="BX244" s="37">
        <v>1255</v>
      </c>
      <c r="BY244" s="37">
        <v>206</v>
      </c>
      <c r="BZ244" s="37">
        <v>0</v>
      </c>
      <c r="CA244" s="37">
        <v>0</v>
      </c>
      <c r="CB244" s="37">
        <v>7722969</v>
      </c>
      <c r="CC244" s="37">
        <v>0</v>
      </c>
      <c r="CD244" s="37">
        <v>9026</v>
      </c>
      <c r="CE244" s="37">
        <v>0</v>
      </c>
      <c r="CF244" s="37">
        <v>0</v>
      </c>
      <c r="CG244" s="37">
        <v>0</v>
      </c>
      <c r="CH244" s="37">
        <v>0</v>
      </c>
      <c r="CI244" s="37">
        <v>9026</v>
      </c>
      <c r="CJ244" s="37">
        <v>7731995</v>
      </c>
      <c r="CK244" s="37">
        <v>6364733</v>
      </c>
      <c r="CL244" s="37">
        <v>0</v>
      </c>
      <c r="CM244" s="37">
        <v>1367262</v>
      </c>
      <c r="CN244" s="37">
        <v>1367262</v>
      </c>
      <c r="CO244" s="37">
        <v>499505</v>
      </c>
      <c r="CP244" s="37">
        <v>1866767</v>
      </c>
      <c r="CQ244" s="45">
        <v>193075687</v>
      </c>
      <c r="CR244" s="37">
        <v>0</v>
      </c>
      <c r="CS244" s="37">
        <v>0</v>
      </c>
      <c r="CT244" s="37">
        <v>7731995</v>
      </c>
      <c r="CU244" s="37">
        <v>1255</v>
      </c>
      <c r="CV244" s="37">
        <v>1261</v>
      </c>
      <c r="CW244" s="37">
        <v>208.88</v>
      </c>
      <c r="CX244" s="37">
        <v>0</v>
      </c>
      <c r="CY244" s="37">
        <v>0</v>
      </c>
      <c r="CZ244" s="37">
        <v>8032356</v>
      </c>
      <c r="DA244" s="37">
        <v>0</v>
      </c>
      <c r="DB244" s="37">
        <v>0</v>
      </c>
      <c r="DC244" s="37">
        <v>0</v>
      </c>
      <c r="DD244" s="37">
        <v>250000</v>
      </c>
      <c r="DE244" s="37">
        <v>0</v>
      </c>
      <c r="DF244" s="37">
        <v>250000</v>
      </c>
      <c r="DG244" s="37">
        <v>8282356</v>
      </c>
      <c r="DH244" s="37">
        <v>0</v>
      </c>
      <c r="DI244" s="37">
        <v>0</v>
      </c>
      <c r="DJ244" s="37">
        <v>0</v>
      </c>
      <c r="DK244" s="37">
        <v>8282356</v>
      </c>
      <c r="DL244" s="37">
        <v>6342753</v>
      </c>
      <c r="DM244" s="37">
        <v>0</v>
      </c>
      <c r="DN244" s="37">
        <v>1939603</v>
      </c>
      <c r="DO244" s="37">
        <v>1956978</v>
      </c>
      <c r="DP244" s="37">
        <v>509748</v>
      </c>
      <c r="DQ244" s="37">
        <v>2466726</v>
      </c>
      <c r="DR244" s="45">
        <v>213399779</v>
      </c>
      <c r="DS244" s="37">
        <v>0</v>
      </c>
      <c r="DT244" s="37">
        <v>17375</v>
      </c>
      <c r="DU244" s="61">
        <v>8282356</v>
      </c>
      <c r="DV244" s="61">
        <v>1261</v>
      </c>
      <c r="DW244" s="61">
        <v>1249</v>
      </c>
      <c r="DX244" s="61">
        <v>212.43</v>
      </c>
      <c r="DY244" s="61">
        <v>0</v>
      </c>
      <c r="DZ244" s="61">
        <v>0</v>
      </c>
      <c r="EA244" s="61">
        <v>0</v>
      </c>
      <c r="EB244" s="61">
        <v>8468869</v>
      </c>
      <c r="EC244" s="61">
        <v>0</v>
      </c>
      <c r="ED244" s="61">
        <v>32544</v>
      </c>
      <c r="EE244" s="61">
        <v>0</v>
      </c>
      <c r="EF244" s="61">
        <v>0</v>
      </c>
      <c r="EG244" s="61">
        <v>0</v>
      </c>
      <c r="EH244" s="61">
        <v>32544</v>
      </c>
      <c r="EI244" s="61">
        <v>8501413</v>
      </c>
      <c r="EJ244" s="61">
        <v>0</v>
      </c>
      <c r="EK244" s="61">
        <v>61025</v>
      </c>
      <c r="EL244" s="61">
        <v>61025</v>
      </c>
      <c r="EM244" s="61">
        <v>8562438</v>
      </c>
      <c r="EN244" s="61">
        <v>6662556</v>
      </c>
      <c r="EO244" s="61">
        <v>0</v>
      </c>
      <c r="EP244" s="61">
        <v>1899882</v>
      </c>
      <c r="EQ244" s="61">
        <v>4885</v>
      </c>
      <c r="ER244" s="61">
        <v>1894997</v>
      </c>
      <c r="ES244" s="61">
        <v>1895651</v>
      </c>
      <c r="ET244" s="61">
        <v>698933</v>
      </c>
      <c r="EU244" s="61">
        <v>2594584</v>
      </c>
      <c r="EV244" s="61">
        <v>233271304</v>
      </c>
      <c r="EW244" s="61">
        <v>439200</v>
      </c>
      <c r="EX244" s="61">
        <v>0</v>
      </c>
      <c r="EY244" s="61">
        <v>654</v>
      </c>
    </row>
    <row r="245" spans="1:155" s="37" customFormat="1" x14ac:dyDescent="0.2">
      <c r="A245" s="105">
        <v>3906</v>
      </c>
      <c r="B245" s="49" t="s">
        <v>275</v>
      </c>
      <c r="C245" s="37">
        <v>7222886</v>
      </c>
      <c r="D245" s="37">
        <v>1434</v>
      </c>
      <c r="E245" s="37">
        <v>1441</v>
      </c>
      <c r="F245" s="37">
        <v>190</v>
      </c>
      <c r="G245" s="37">
        <v>7532107</v>
      </c>
      <c r="H245" s="37">
        <v>2429748</v>
      </c>
      <c r="I245" s="37">
        <v>0</v>
      </c>
      <c r="J245" s="37">
        <v>5097756</v>
      </c>
      <c r="K245" s="37">
        <v>30424</v>
      </c>
      <c r="L245" s="37">
        <f t="shared" si="3"/>
        <v>5128180</v>
      </c>
      <c r="M245" s="47">
        <v>307350239</v>
      </c>
      <c r="N245" s="41">
        <v>4603</v>
      </c>
      <c r="O245" s="41">
        <v>0</v>
      </c>
      <c r="P245" s="37">
        <v>7527504</v>
      </c>
      <c r="Q245" s="37">
        <v>1441</v>
      </c>
      <c r="R245" s="37">
        <v>1466</v>
      </c>
      <c r="S245" s="37">
        <v>194.37</v>
      </c>
      <c r="T245" s="37">
        <v>21050</v>
      </c>
      <c r="U245" s="37">
        <v>7964102</v>
      </c>
      <c r="V245" s="37">
        <v>3105777</v>
      </c>
      <c r="W245" s="37">
        <v>4858325</v>
      </c>
      <c r="X245" s="37">
        <v>4794325</v>
      </c>
      <c r="Y245" s="37">
        <v>656706</v>
      </c>
      <c r="Z245" s="37">
        <v>5451031</v>
      </c>
      <c r="AA245" s="46">
        <v>326764046</v>
      </c>
      <c r="AB245" s="37">
        <v>64000</v>
      </c>
      <c r="AC245" s="37">
        <v>0</v>
      </c>
      <c r="AD245" s="37">
        <v>7900102</v>
      </c>
      <c r="AE245" s="37">
        <v>1466</v>
      </c>
      <c r="AF245" s="37">
        <v>1477</v>
      </c>
      <c r="AG245" s="37">
        <v>200</v>
      </c>
      <c r="AH245" s="37">
        <v>0</v>
      </c>
      <c r="AI245" s="37">
        <v>48000</v>
      </c>
      <c r="AJ245" s="37">
        <v>0</v>
      </c>
      <c r="AK245" s="37">
        <v>0</v>
      </c>
      <c r="AL245" s="37">
        <v>0</v>
      </c>
      <c r="AM245" s="37">
        <v>0</v>
      </c>
      <c r="AN245" s="37">
        <v>0</v>
      </c>
      <c r="AO245" s="37">
        <v>8302776</v>
      </c>
      <c r="AP245" s="37">
        <v>3855693</v>
      </c>
      <c r="AQ245" s="37">
        <v>0</v>
      </c>
      <c r="AR245" s="37">
        <v>4447083</v>
      </c>
      <c r="AS245" s="37">
        <v>4463853</v>
      </c>
      <c r="AT245" s="37">
        <v>731323</v>
      </c>
      <c r="AU245" s="37">
        <v>5195176</v>
      </c>
      <c r="AV245" s="45">
        <v>356709434</v>
      </c>
      <c r="AW245" s="37">
        <v>0</v>
      </c>
      <c r="AX245" s="37">
        <v>16770</v>
      </c>
      <c r="AY245" s="37">
        <v>8302776</v>
      </c>
      <c r="AZ245" s="37">
        <v>1477</v>
      </c>
      <c r="BA245" s="37">
        <v>1497</v>
      </c>
      <c r="BB245" s="37">
        <v>206</v>
      </c>
      <c r="BC245" s="37">
        <v>0</v>
      </c>
      <c r="BD245" s="37">
        <v>0</v>
      </c>
      <c r="BE245" s="37">
        <v>8723588</v>
      </c>
      <c r="BF245" s="37">
        <v>0</v>
      </c>
      <c r="BG245" s="37">
        <v>0</v>
      </c>
      <c r="BH245" s="37">
        <v>0</v>
      </c>
      <c r="BI245" s="37">
        <v>0</v>
      </c>
      <c r="BJ245" s="37">
        <v>0</v>
      </c>
      <c r="BK245" s="37">
        <v>0</v>
      </c>
      <c r="BL245" s="37">
        <v>0</v>
      </c>
      <c r="BM245" s="37">
        <v>8723588</v>
      </c>
      <c r="BN245" s="37">
        <v>5499448</v>
      </c>
      <c r="BO245" s="37">
        <v>3224140</v>
      </c>
      <c r="BP245" s="37">
        <v>3224138</v>
      </c>
      <c r="BQ245" s="37">
        <v>868999</v>
      </c>
      <c r="BR245" s="37">
        <v>4093137</v>
      </c>
      <c r="BS245" s="45">
        <v>390074392</v>
      </c>
      <c r="BT245" s="37">
        <v>2</v>
      </c>
      <c r="BU245" s="37">
        <v>0</v>
      </c>
      <c r="BV245" s="37">
        <v>8723586</v>
      </c>
      <c r="BW245" s="37">
        <v>1497</v>
      </c>
      <c r="BX245" s="37">
        <v>1483</v>
      </c>
      <c r="BY245" s="37">
        <v>206</v>
      </c>
      <c r="BZ245" s="37">
        <v>0</v>
      </c>
      <c r="CA245" s="37">
        <v>0</v>
      </c>
      <c r="CB245" s="37">
        <v>8947503</v>
      </c>
      <c r="CC245" s="37">
        <v>2</v>
      </c>
      <c r="CD245" s="37">
        <v>4143</v>
      </c>
      <c r="CE245" s="37">
        <v>0</v>
      </c>
      <c r="CF245" s="37">
        <v>0</v>
      </c>
      <c r="CG245" s="37">
        <v>0</v>
      </c>
      <c r="CH245" s="37">
        <v>0</v>
      </c>
      <c r="CI245" s="37">
        <v>4143</v>
      </c>
      <c r="CJ245" s="37">
        <v>8951648</v>
      </c>
      <c r="CK245" s="37">
        <v>5888624</v>
      </c>
      <c r="CL245" s="37">
        <v>0</v>
      </c>
      <c r="CM245" s="37">
        <v>3063024</v>
      </c>
      <c r="CN245" s="37">
        <v>3063020</v>
      </c>
      <c r="CO245" s="37">
        <v>848395</v>
      </c>
      <c r="CP245" s="37">
        <v>3911415</v>
      </c>
      <c r="CQ245" s="45">
        <v>426098524</v>
      </c>
      <c r="CR245" s="37">
        <v>4</v>
      </c>
      <c r="CS245" s="37">
        <v>0</v>
      </c>
      <c r="CT245" s="37">
        <v>8951644</v>
      </c>
      <c r="CU245" s="37">
        <v>1483</v>
      </c>
      <c r="CV245" s="37">
        <v>1489</v>
      </c>
      <c r="CW245" s="37">
        <v>208.88</v>
      </c>
      <c r="CX245" s="37">
        <v>0</v>
      </c>
      <c r="CY245" s="37">
        <v>0</v>
      </c>
      <c r="CZ245" s="37">
        <v>9298879</v>
      </c>
      <c r="DA245" s="37">
        <v>3</v>
      </c>
      <c r="DB245" s="37">
        <v>18192</v>
      </c>
      <c r="DC245" s="37">
        <v>0</v>
      </c>
      <c r="DD245" s="37">
        <v>0</v>
      </c>
      <c r="DE245" s="37">
        <v>0</v>
      </c>
      <c r="DF245" s="37">
        <v>18195</v>
      </c>
      <c r="DG245" s="37">
        <v>9317074</v>
      </c>
      <c r="DH245" s="37">
        <v>0</v>
      </c>
      <c r="DI245" s="37">
        <v>0</v>
      </c>
      <c r="DJ245" s="37">
        <v>0</v>
      </c>
      <c r="DK245" s="37">
        <v>9317074</v>
      </c>
      <c r="DL245" s="37">
        <v>5645412</v>
      </c>
      <c r="DM245" s="37">
        <v>0</v>
      </c>
      <c r="DN245" s="37">
        <v>3671662</v>
      </c>
      <c r="DO245" s="37">
        <v>3671666</v>
      </c>
      <c r="DP245" s="37">
        <v>843986.52</v>
      </c>
      <c r="DQ245" s="37">
        <v>4515652.5199999996</v>
      </c>
      <c r="DR245" s="45">
        <v>458809680</v>
      </c>
      <c r="DS245" s="37">
        <v>0</v>
      </c>
      <c r="DT245" s="37">
        <v>4</v>
      </c>
      <c r="DU245" s="61">
        <v>9317074</v>
      </c>
      <c r="DV245" s="61">
        <v>1489</v>
      </c>
      <c r="DW245" s="61">
        <v>1492</v>
      </c>
      <c r="DX245" s="61">
        <v>212.43</v>
      </c>
      <c r="DY245" s="61">
        <v>0</v>
      </c>
      <c r="DZ245" s="61">
        <v>0</v>
      </c>
      <c r="EA245" s="61">
        <v>0</v>
      </c>
      <c r="EB245" s="61">
        <v>9652792</v>
      </c>
      <c r="EC245" s="61">
        <v>0</v>
      </c>
      <c r="ED245" s="61">
        <v>20196</v>
      </c>
      <c r="EE245" s="61">
        <v>0</v>
      </c>
      <c r="EF245" s="61">
        <v>0</v>
      </c>
      <c r="EG245" s="61">
        <v>0</v>
      </c>
      <c r="EH245" s="61">
        <v>20196</v>
      </c>
      <c r="EI245" s="61">
        <v>9672988</v>
      </c>
      <c r="EJ245" s="61">
        <v>0</v>
      </c>
      <c r="EK245" s="61">
        <v>0</v>
      </c>
      <c r="EL245" s="61">
        <v>0</v>
      </c>
      <c r="EM245" s="61">
        <v>9672988</v>
      </c>
      <c r="EN245" s="61">
        <v>6029736</v>
      </c>
      <c r="EO245" s="61">
        <v>0</v>
      </c>
      <c r="EP245" s="61">
        <v>3643252</v>
      </c>
      <c r="EQ245" s="61">
        <v>3876</v>
      </c>
      <c r="ER245" s="61">
        <v>3639376</v>
      </c>
      <c r="ES245" s="61">
        <v>3639576</v>
      </c>
      <c r="ET245" s="61">
        <v>836928</v>
      </c>
      <c r="EU245" s="61">
        <v>4476504</v>
      </c>
      <c r="EV245" s="61">
        <v>510722328</v>
      </c>
      <c r="EW245" s="61">
        <v>442200</v>
      </c>
      <c r="EX245" s="61">
        <v>0</v>
      </c>
      <c r="EY245" s="61">
        <v>200</v>
      </c>
    </row>
    <row r="246" spans="1:155" s="37" customFormat="1" x14ac:dyDescent="0.2">
      <c r="A246" s="105">
        <v>3913</v>
      </c>
      <c r="B246" s="49" t="s">
        <v>276</v>
      </c>
      <c r="C246" s="37">
        <v>1631480</v>
      </c>
      <c r="D246" s="37">
        <v>277</v>
      </c>
      <c r="E246" s="37">
        <v>292</v>
      </c>
      <c r="F246" s="37">
        <v>190</v>
      </c>
      <c r="G246" s="37">
        <v>1775360</v>
      </c>
      <c r="H246" s="37">
        <v>973124</v>
      </c>
      <c r="I246" s="37">
        <v>0</v>
      </c>
      <c r="J246" s="37">
        <v>802000</v>
      </c>
      <c r="K246" s="37">
        <v>0</v>
      </c>
      <c r="L246" s="37">
        <f t="shared" si="3"/>
        <v>802000</v>
      </c>
      <c r="M246" s="47">
        <v>59541026</v>
      </c>
      <c r="N246" s="41">
        <v>236</v>
      </c>
      <c r="O246" s="41">
        <v>0</v>
      </c>
      <c r="P246" s="37">
        <v>1775124</v>
      </c>
      <c r="Q246" s="37">
        <v>292</v>
      </c>
      <c r="R246" s="37">
        <v>291</v>
      </c>
      <c r="S246" s="37">
        <v>194.37</v>
      </c>
      <c r="T246" s="37">
        <v>0</v>
      </c>
      <c r="U246" s="37">
        <v>1825606</v>
      </c>
      <c r="V246" s="37">
        <v>1059524</v>
      </c>
      <c r="W246" s="37">
        <v>766082</v>
      </c>
      <c r="X246" s="37">
        <v>766082</v>
      </c>
      <c r="Y246" s="37">
        <v>0</v>
      </c>
      <c r="Z246" s="37">
        <v>766082</v>
      </c>
      <c r="AA246" s="46">
        <v>67686099</v>
      </c>
      <c r="AB246" s="37">
        <v>0</v>
      </c>
      <c r="AC246" s="37">
        <v>0</v>
      </c>
      <c r="AD246" s="37">
        <v>1825606</v>
      </c>
      <c r="AE246" s="37">
        <v>291</v>
      </c>
      <c r="AF246" s="37">
        <v>286</v>
      </c>
      <c r="AG246" s="37">
        <v>200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0</v>
      </c>
      <c r="AN246" s="37">
        <v>0</v>
      </c>
      <c r="AO246" s="37">
        <v>1851438</v>
      </c>
      <c r="AP246" s="37">
        <v>968248</v>
      </c>
      <c r="AQ246" s="37">
        <v>0</v>
      </c>
      <c r="AR246" s="37">
        <v>883190</v>
      </c>
      <c r="AS246" s="37">
        <v>883190</v>
      </c>
      <c r="AT246" s="37">
        <v>39320</v>
      </c>
      <c r="AU246" s="37">
        <v>922510</v>
      </c>
      <c r="AV246" s="45">
        <v>77579877</v>
      </c>
      <c r="AW246" s="37">
        <v>0</v>
      </c>
      <c r="AX246" s="37">
        <v>0</v>
      </c>
      <c r="AY246" s="37">
        <v>1851438</v>
      </c>
      <c r="AZ246" s="37">
        <v>286</v>
      </c>
      <c r="BA246" s="37">
        <v>266</v>
      </c>
      <c r="BB246" s="37">
        <v>206</v>
      </c>
      <c r="BC246" s="37">
        <v>0</v>
      </c>
      <c r="BD246" s="37">
        <v>0</v>
      </c>
      <c r="BE246" s="37">
        <v>1776763</v>
      </c>
      <c r="BF246" s="37">
        <v>0</v>
      </c>
      <c r="BG246" s="37">
        <v>0</v>
      </c>
      <c r="BH246" s="37">
        <v>0</v>
      </c>
      <c r="BI246" s="37">
        <v>0</v>
      </c>
      <c r="BJ246" s="37">
        <v>0</v>
      </c>
      <c r="BK246" s="37">
        <v>0</v>
      </c>
      <c r="BL246" s="37">
        <v>0</v>
      </c>
      <c r="BM246" s="37">
        <v>1776763</v>
      </c>
      <c r="BN246" s="37">
        <v>1160212</v>
      </c>
      <c r="BO246" s="37">
        <v>616551</v>
      </c>
      <c r="BP246" s="37">
        <v>609871</v>
      </c>
      <c r="BQ246" s="37">
        <v>50240</v>
      </c>
      <c r="BR246" s="37">
        <v>660111</v>
      </c>
      <c r="BS246" s="45">
        <v>86610543</v>
      </c>
      <c r="BT246" s="37">
        <v>6680</v>
      </c>
      <c r="BU246" s="37">
        <v>0</v>
      </c>
      <c r="BV246" s="37">
        <v>1770083</v>
      </c>
      <c r="BW246" s="37">
        <v>266</v>
      </c>
      <c r="BX246" s="37">
        <v>261</v>
      </c>
      <c r="BY246" s="37">
        <v>206</v>
      </c>
      <c r="BZ246" s="37">
        <v>0</v>
      </c>
      <c r="CA246" s="37">
        <v>0</v>
      </c>
      <c r="CB246" s="37">
        <v>1790577</v>
      </c>
      <c r="CC246" s="37">
        <v>5010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1795587</v>
      </c>
      <c r="CK246" s="37">
        <v>1098653</v>
      </c>
      <c r="CL246" s="37">
        <v>0</v>
      </c>
      <c r="CM246" s="37">
        <v>696934</v>
      </c>
      <c r="CN246" s="37">
        <v>696934</v>
      </c>
      <c r="CO246" s="37">
        <v>68765</v>
      </c>
      <c r="CP246" s="37">
        <v>765699</v>
      </c>
      <c r="CQ246" s="45">
        <v>94308026</v>
      </c>
      <c r="CR246" s="37">
        <v>0</v>
      </c>
      <c r="CS246" s="37">
        <v>0</v>
      </c>
      <c r="CT246" s="37">
        <v>1795587</v>
      </c>
      <c r="CU246" s="37">
        <v>257</v>
      </c>
      <c r="CV246" s="37">
        <v>253</v>
      </c>
      <c r="CW246" s="37">
        <v>208.88</v>
      </c>
      <c r="CX246" s="37">
        <v>0</v>
      </c>
      <c r="CY246" s="37">
        <v>0</v>
      </c>
      <c r="CZ246" s="37">
        <v>1820487</v>
      </c>
      <c r="DA246" s="37">
        <v>0</v>
      </c>
      <c r="DB246" s="37">
        <v>0</v>
      </c>
      <c r="DC246" s="37">
        <v>0</v>
      </c>
      <c r="DD246" s="37">
        <v>0</v>
      </c>
      <c r="DE246" s="37">
        <v>0</v>
      </c>
      <c r="DF246" s="37">
        <v>0</v>
      </c>
      <c r="DG246" s="37">
        <v>1820487</v>
      </c>
      <c r="DH246" s="37">
        <v>21587</v>
      </c>
      <c r="DI246" s="37">
        <v>0</v>
      </c>
      <c r="DJ246" s="37">
        <v>21587</v>
      </c>
      <c r="DK246" s="37">
        <v>1842074</v>
      </c>
      <c r="DL246" s="37">
        <v>1088159</v>
      </c>
      <c r="DM246" s="37">
        <v>0</v>
      </c>
      <c r="DN246" s="37">
        <v>753915</v>
      </c>
      <c r="DO246" s="37">
        <v>753915</v>
      </c>
      <c r="DP246" s="37">
        <v>75953</v>
      </c>
      <c r="DQ246" s="37">
        <v>829868</v>
      </c>
      <c r="DR246" s="45">
        <v>97961882</v>
      </c>
      <c r="DS246" s="37">
        <v>0</v>
      </c>
      <c r="DT246" s="37">
        <v>0</v>
      </c>
      <c r="DU246" s="61">
        <v>1820487</v>
      </c>
      <c r="DV246" s="61">
        <v>253</v>
      </c>
      <c r="DW246" s="61">
        <v>246</v>
      </c>
      <c r="DX246" s="61">
        <v>212.43</v>
      </c>
      <c r="DY246" s="61">
        <v>0</v>
      </c>
      <c r="DZ246" s="61">
        <v>0</v>
      </c>
      <c r="EA246" s="61">
        <v>0</v>
      </c>
      <c r="EB246" s="61">
        <v>1822375</v>
      </c>
      <c r="EC246" s="61">
        <v>0</v>
      </c>
      <c r="ED246" s="61">
        <v>0</v>
      </c>
      <c r="EE246" s="61">
        <v>0</v>
      </c>
      <c r="EF246" s="61">
        <v>0</v>
      </c>
      <c r="EG246" s="61">
        <v>0</v>
      </c>
      <c r="EH246" s="61">
        <v>0</v>
      </c>
      <c r="EI246" s="61">
        <v>1822375</v>
      </c>
      <c r="EJ246" s="61">
        <v>0</v>
      </c>
      <c r="EK246" s="61">
        <v>37040</v>
      </c>
      <c r="EL246" s="61">
        <v>37040</v>
      </c>
      <c r="EM246" s="61">
        <v>1859415</v>
      </c>
      <c r="EN246" s="61">
        <v>1164911</v>
      </c>
      <c r="EO246" s="61">
        <v>0</v>
      </c>
      <c r="EP246" s="61">
        <v>694504</v>
      </c>
      <c r="EQ246" s="61">
        <v>163</v>
      </c>
      <c r="ER246" s="61">
        <v>694341</v>
      </c>
      <c r="ES246" s="61">
        <v>694504</v>
      </c>
      <c r="ET246" s="61">
        <v>82515</v>
      </c>
      <c r="EU246" s="61">
        <v>777019</v>
      </c>
      <c r="EV246" s="61">
        <v>105663379</v>
      </c>
      <c r="EW246" s="61">
        <v>22100</v>
      </c>
      <c r="EX246" s="61">
        <v>0</v>
      </c>
      <c r="EY246" s="61">
        <v>163</v>
      </c>
    </row>
    <row r="247" spans="1:155" s="37" customFormat="1" x14ac:dyDescent="0.2">
      <c r="A247" s="105">
        <v>3920</v>
      </c>
      <c r="B247" s="49" t="s">
        <v>277</v>
      </c>
      <c r="C247" s="37">
        <v>1922695.71</v>
      </c>
      <c r="D247" s="37">
        <v>364</v>
      </c>
      <c r="E247" s="37">
        <v>372</v>
      </c>
      <c r="F247" s="37">
        <v>190</v>
      </c>
      <c r="G247" s="37">
        <v>2035632.36</v>
      </c>
      <c r="H247" s="37">
        <v>1199185</v>
      </c>
      <c r="I247" s="37">
        <v>0</v>
      </c>
      <c r="J247" s="37">
        <v>836399</v>
      </c>
      <c r="K247" s="37">
        <v>66089</v>
      </c>
      <c r="L247" s="37">
        <f t="shared" si="3"/>
        <v>902488</v>
      </c>
      <c r="M247" s="47">
        <v>50587930</v>
      </c>
      <c r="N247" s="41">
        <v>48.360000000102445</v>
      </c>
      <c r="O247" s="41">
        <v>0</v>
      </c>
      <c r="P247" s="37">
        <v>2035584</v>
      </c>
      <c r="Q247" s="37">
        <v>372</v>
      </c>
      <c r="R247" s="37">
        <v>368</v>
      </c>
      <c r="S247" s="37">
        <v>194.37</v>
      </c>
      <c r="T247" s="37">
        <v>0</v>
      </c>
      <c r="U247" s="37">
        <v>2085224</v>
      </c>
      <c r="V247" s="37">
        <v>1326377</v>
      </c>
      <c r="W247" s="37">
        <v>758847</v>
      </c>
      <c r="X247" s="37">
        <v>758847</v>
      </c>
      <c r="Y247" s="37">
        <v>66089</v>
      </c>
      <c r="Z247" s="37">
        <v>824936</v>
      </c>
      <c r="AA247" s="46">
        <v>54552558</v>
      </c>
      <c r="AB247" s="37">
        <v>0</v>
      </c>
      <c r="AC247" s="37">
        <v>0</v>
      </c>
      <c r="AD247" s="37">
        <v>2085224</v>
      </c>
      <c r="AE247" s="37">
        <v>368</v>
      </c>
      <c r="AF247" s="37">
        <v>362</v>
      </c>
      <c r="AG247" s="37">
        <v>200</v>
      </c>
      <c r="AH247" s="37">
        <v>0</v>
      </c>
      <c r="AI247" s="37">
        <v>0</v>
      </c>
      <c r="AJ247" s="37">
        <v>0</v>
      </c>
      <c r="AK247" s="37">
        <v>0</v>
      </c>
      <c r="AL247" s="37">
        <v>0</v>
      </c>
      <c r="AM247" s="37">
        <v>0</v>
      </c>
      <c r="AN247" s="37">
        <v>0</v>
      </c>
      <c r="AO247" s="37">
        <v>2123626</v>
      </c>
      <c r="AP247" s="37">
        <v>1294907</v>
      </c>
      <c r="AQ247" s="37">
        <v>0</v>
      </c>
      <c r="AR247" s="37">
        <v>828719</v>
      </c>
      <c r="AS247" s="37">
        <v>828719</v>
      </c>
      <c r="AT247" s="37">
        <v>66089</v>
      </c>
      <c r="AU247" s="37">
        <v>894808</v>
      </c>
      <c r="AV247" s="45">
        <v>61300926</v>
      </c>
      <c r="AW247" s="37">
        <v>0</v>
      </c>
      <c r="AX247" s="37">
        <v>0</v>
      </c>
      <c r="AY247" s="37">
        <v>2123626</v>
      </c>
      <c r="AZ247" s="37">
        <v>362</v>
      </c>
      <c r="BA247" s="37">
        <v>351</v>
      </c>
      <c r="BB247" s="37">
        <v>206</v>
      </c>
      <c r="BC247" s="37">
        <v>0</v>
      </c>
      <c r="BD247" s="37">
        <v>0</v>
      </c>
      <c r="BE247" s="37">
        <v>2131402</v>
      </c>
      <c r="BF247" s="37">
        <v>0</v>
      </c>
      <c r="BG247" s="37">
        <v>0</v>
      </c>
      <c r="BH247" s="37">
        <v>0</v>
      </c>
      <c r="BI247" s="37">
        <v>0</v>
      </c>
      <c r="BJ247" s="37">
        <v>0</v>
      </c>
      <c r="BK247" s="37">
        <v>0</v>
      </c>
      <c r="BL247" s="37">
        <v>0</v>
      </c>
      <c r="BM247" s="37">
        <v>2131402</v>
      </c>
      <c r="BN247" s="37">
        <v>1556363</v>
      </c>
      <c r="BO247" s="37">
        <v>575039</v>
      </c>
      <c r="BP247" s="37">
        <v>575039</v>
      </c>
      <c r="BQ247" s="37">
        <v>66089</v>
      </c>
      <c r="BR247" s="37">
        <v>641128</v>
      </c>
      <c r="BS247" s="45">
        <v>66313399</v>
      </c>
      <c r="BT247" s="37">
        <v>0</v>
      </c>
      <c r="BU247" s="37">
        <v>0</v>
      </c>
      <c r="BV247" s="37">
        <v>2131402</v>
      </c>
      <c r="BW247" s="37">
        <v>351</v>
      </c>
      <c r="BX247" s="37">
        <v>349</v>
      </c>
      <c r="BY247" s="37">
        <v>206</v>
      </c>
      <c r="BZ247" s="37">
        <v>0</v>
      </c>
      <c r="CA247" s="37">
        <v>0</v>
      </c>
      <c r="CB247" s="37">
        <v>2191151</v>
      </c>
      <c r="CC247" s="37">
        <v>0</v>
      </c>
      <c r="CD247" s="37">
        <v>-2069</v>
      </c>
      <c r="CE247" s="37">
        <v>0</v>
      </c>
      <c r="CF247" s="37">
        <v>0</v>
      </c>
      <c r="CG247" s="37">
        <v>0</v>
      </c>
      <c r="CH247" s="37">
        <v>0</v>
      </c>
      <c r="CI247" s="37">
        <v>-2069</v>
      </c>
      <c r="CJ247" s="37">
        <v>2189082</v>
      </c>
      <c r="CK247" s="37">
        <v>1531403</v>
      </c>
      <c r="CL247" s="37">
        <v>0</v>
      </c>
      <c r="CM247" s="37">
        <v>657679</v>
      </c>
      <c r="CN247" s="37">
        <v>657679</v>
      </c>
      <c r="CO247" s="37">
        <v>66089</v>
      </c>
      <c r="CP247" s="37">
        <v>723768</v>
      </c>
      <c r="CQ247" s="45">
        <v>72943721</v>
      </c>
      <c r="CR247" s="37">
        <v>0</v>
      </c>
      <c r="CS247" s="37">
        <v>0</v>
      </c>
      <c r="CT247" s="37">
        <v>2189082</v>
      </c>
      <c r="CU247" s="37">
        <v>349</v>
      </c>
      <c r="CV247" s="37">
        <v>344</v>
      </c>
      <c r="CW247" s="37">
        <v>208.88</v>
      </c>
      <c r="CX247" s="37">
        <v>0</v>
      </c>
      <c r="CY247" s="37">
        <v>0</v>
      </c>
      <c r="CZ247" s="37">
        <v>2229574</v>
      </c>
      <c r="DA247" s="37">
        <v>0</v>
      </c>
      <c r="DB247" s="37">
        <v>0</v>
      </c>
      <c r="DC247" s="37">
        <v>0</v>
      </c>
      <c r="DD247" s="37">
        <v>0</v>
      </c>
      <c r="DE247" s="37">
        <v>0</v>
      </c>
      <c r="DF247" s="37">
        <v>0</v>
      </c>
      <c r="DG247" s="37">
        <v>2229574</v>
      </c>
      <c r="DH247" s="37">
        <v>25925</v>
      </c>
      <c r="DI247" s="37">
        <v>0</v>
      </c>
      <c r="DJ247" s="37">
        <v>25925</v>
      </c>
      <c r="DK247" s="37">
        <v>2255499</v>
      </c>
      <c r="DL247" s="37">
        <v>1583803</v>
      </c>
      <c r="DM247" s="37">
        <v>0</v>
      </c>
      <c r="DN247" s="37">
        <v>671696</v>
      </c>
      <c r="DO247" s="37">
        <v>671696</v>
      </c>
      <c r="DP247" s="37">
        <v>66089</v>
      </c>
      <c r="DQ247" s="37">
        <v>737785</v>
      </c>
      <c r="DR247" s="45">
        <v>84154032</v>
      </c>
      <c r="DS247" s="37">
        <v>0</v>
      </c>
      <c r="DT247" s="37">
        <v>0</v>
      </c>
      <c r="DU247" s="61">
        <v>2229574</v>
      </c>
      <c r="DV247" s="61">
        <v>344</v>
      </c>
      <c r="DW247" s="61">
        <v>337</v>
      </c>
      <c r="DX247" s="61">
        <v>212.43</v>
      </c>
      <c r="DY247" s="61">
        <v>0</v>
      </c>
      <c r="DZ247" s="61">
        <v>0</v>
      </c>
      <c r="EA247" s="61">
        <v>0</v>
      </c>
      <c r="EB247" s="61">
        <v>2255794</v>
      </c>
      <c r="EC247" s="61">
        <v>0</v>
      </c>
      <c r="ED247" s="61">
        <v>0</v>
      </c>
      <c r="EE247" s="61">
        <v>0</v>
      </c>
      <c r="EF247" s="61">
        <v>0</v>
      </c>
      <c r="EG247" s="61">
        <v>0</v>
      </c>
      <c r="EH247" s="61">
        <v>0</v>
      </c>
      <c r="EI247" s="61">
        <v>2255794</v>
      </c>
      <c r="EJ247" s="61">
        <v>0</v>
      </c>
      <c r="EK247" s="61">
        <v>33469</v>
      </c>
      <c r="EL247" s="61">
        <v>33469</v>
      </c>
      <c r="EM247" s="61">
        <v>2289263</v>
      </c>
      <c r="EN247" s="61">
        <v>1571031</v>
      </c>
      <c r="EO247" s="61">
        <v>0</v>
      </c>
      <c r="EP247" s="61">
        <v>718232</v>
      </c>
      <c r="EQ247" s="61">
        <v>141</v>
      </c>
      <c r="ER247" s="61">
        <v>718091</v>
      </c>
      <c r="ES247" s="61">
        <v>718091</v>
      </c>
      <c r="ET247" s="61">
        <v>66089</v>
      </c>
      <c r="EU247" s="61">
        <v>784180</v>
      </c>
      <c r="EV247" s="61">
        <v>103467448</v>
      </c>
      <c r="EW247" s="61">
        <v>18600</v>
      </c>
      <c r="EX247" s="61">
        <v>0</v>
      </c>
      <c r="EY247" s="61">
        <v>0</v>
      </c>
    </row>
    <row r="248" spans="1:155" s="37" customFormat="1" x14ac:dyDescent="0.2">
      <c r="A248" s="105">
        <v>3925</v>
      </c>
      <c r="B248" s="49" t="s">
        <v>278</v>
      </c>
      <c r="C248" s="37">
        <v>31162748</v>
      </c>
      <c r="D248" s="37">
        <v>4249</v>
      </c>
      <c r="E248" s="37">
        <v>4316</v>
      </c>
      <c r="F248" s="37">
        <v>235</v>
      </c>
      <c r="G248" s="37">
        <v>32667804</v>
      </c>
      <c r="H248" s="37">
        <v>1058763</v>
      </c>
      <c r="I248" s="37">
        <v>1242093</v>
      </c>
      <c r="J248" s="37">
        <v>32843565</v>
      </c>
      <c r="K248" s="37">
        <v>528881</v>
      </c>
      <c r="L248" s="37">
        <f t="shared" si="3"/>
        <v>33372446</v>
      </c>
      <c r="M248" s="47">
        <v>1747602583</v>
      </c>
      <c r="N248" s="41">
        <v>7569</v>
      </c>
      <c r="O248" s="41">
        <v>0</v>
      </c>
      <c r="P248" s="37">
        <v>33902328</v>
      </c>
      <c r="Q248" s="37">
        <v>4316</v>
      </c>
      <c r="R248" s="37">
        <v>4372</v>
      </c>
      <c r="S248" s="37">
        <v>194.37</v>
      </c>
      <c r="T248" s="37">
        <v>0</v>
      </c>
      <c r="U248" s="37">
        <v>35191977</v>
      </c>
      <c r="V248" s="37">
        <v>1600514</v>
      </c>
      <c r="W248" s="37">
        <v>33591463</v>
      </c>
      <c r="X248" s="37">
        <v>33599512</v>
      </c>
      <c r="Y248" s="37">
        <v>785698</v>
      </c>
      <c r="Z248" s="37">
        <v>34385210</v>
      </c>
      <c r="AA248" s="46">
        <v>1845583870</v>
      </c>
      <c r="AB248" s="37">
        <v>0</v>
      </c>
      <c r="AC248" s="37">
        <v>8049</v>
      </c>
      <c r="AD248" s="37">
        <v>35191977</v>
      </c>
      <c r="AE248" s="37">
        <v>4372</v>
      </c>
      <c r="AF248" s="37">
        <v>4417</v>
      </c>
      <c r="AG248" s="37">
        <v>200</v>
      </c>
      <c r="AH248" s="37">
        <v>0</v>
      </c>
      <c r="AI248" s="37">
        <v>0</v>
      </c>
      <c r="AJ248" s="37">
        <v>0</v>
      </c>
      <c r="AK248" s="37">
        <v>0</v>
      </c>
      <c r="AL248" s="37">
        <v>0</v>
      </c>
      <c r="AM248" s="37">
        <v>0</v>
      </c>
      <c r="AN248" s="37">
        <v>0</v>
      </c>
      <c r="AO248" s="37">
        <v>36437600</v>
      </c>
      <c r="AP248" s="37">
        <v>1562960</v>
      </c>
      <c r="AQ248" s="37">
        <v>0</v>
      </c>
      <c r="AR248" s="37">
        <v>34874640</v>
      </c>
      <c r="AS248" s="37">
        <v>34887787</v>
      </c>
      <c r="AT248" s="37">
        <v>917208</v>
      </c>
      <c r="AU248" s="37">
        <v>35804995</v>
      </c>
      <c r="AV248" s="45">
        <v>1979653319</v>
      </c>
      <c r="AW248" s="37">
        <v>0</v>
      </c>
      <c r="AX248" s="37">
        <v>13147</v>
      </c>
      <c r="AY248" s="37">
        <v>36437600</v>
      </c>
      <c r="AZ248" s="37">
        <v>4417</v>
      </c>
      <c r="BA248" s="37">
        <v>4474</v>
      </c>
      <c r="BB248" s="37">
        <v>206</v>
      </c>
      <c r="BC248" s="37">
        <v>0</v>
      </c>
      <c r="BD248" s="37">
        <v>0</v>
      </c>
      <c r="BE248" s="37">
        <v>37829460</v>
      </c>
      <c r="BF248" s="37">
        <v>0</v>
      </c>
      <c r="BG248" s="37">
        <v>0</v>
      </c>
      <c r="BH248" s="37">
        <v>0</v>
      </c>
      <c r="BI248" s="37">
        <v>0</v>
      </c>
      <c r="BJ248" s="37">
        <v>0</v>
      </c>
      <c r="BK248" s="37">
        <v>0</v>
      </c>
      <c r="BL248" s="37">
        <v>0</v>
      </c>
      <c r="BM248" s="37">
        <v>37829460</v>
      </c>
      <c r="BN248" s="37">
        <v>4439162</v>
      </c>
      <c r="BO248" s="37">
        <v>33390298</v>
      </c>
      <c r="BP248" s="37">
        <v>33364931</v>
      </c>
      <c r="BQ248" s="37">
        <v>712926</v>
      </c>
      <c r="BR248" s="37">
        <v>34077857</v>
      </c>
      <c r="BS248" s="45">
        <v>2055639807</v>
      </c>
      <c r="BT248" s="37">
        <v>25367</v>
      </c>
      <c r="BU248" s="37">
        <v>0</v>
      </c>
      <c r="BV248" s="37">
        <v>37804093</v>
      </c>
      <c r="BW248" s="37">
        <v>4474</v>
      </c>
      <c r="BX248" s="37">
        <v>4500</v>
      </c>
      <c r="BY248" s="37">
        <v>206</v>
      </c>
      <c r="BZ248" s="37">
        <v>0</v>
      </c>
      <c r="CA248" s="37">
        <v>0</v>
      </c>
      <c r="CB248" s="37">
        <v>38950785</v>
      </c>
      <c r="CC248" s="37">
        <v>19025</v>
      </c>
      <c r="CD248" s="37">
        <v>0</v>
      </c>
      <c r="CE248" s="37">
        <v>0</v>
      </c>
      <c r="CF248" s="37">
        <v>0</v>
      </c>
      <c r="CG248" s="37">
        <v>0</v>
      </c>
      <c r="CH248" s="37">
        <v>0</v>
      </c>
      <c r="CI248" s="37">
        <v>0</v>
      </c>
      <c r="CJ248" s="37">
        <v>38969810</v>
      </c>
      <c r="CK248" s="37">
        <v>4476427</v>
      </c>
      <c r="CL248" s="37">
        <v>0</v>
      </c>
      <c r="CM248" s="37">
        <v>34493383</v>
      </c>
      <c r="CN248" s="37">
        <v>34491514</v>
      </c>
      <c r="CO248" s="37">
        <v>690099</v>
      </c>
      <c r="CP248" s="37">
        <v>35181613</v>
      </c>
      <c r="CQ248" s="45">
        <v>2165476040</v>
      </c>
      <c r="CR248" s="37">
        <v>1869</v>
      </c>
      <c r="CS248" s="37">
        <v>0</v>
      </c>
      <c r="CT248" s="37">
        <v>38967941</v>
      </c>
      <c r="CU248" s="37">
        <v>4500</v>
      </c>
      <c r="CV248" s="37">
        <v>4515</v>
      </c>
      <c r="CW248" s="37">
        <v>208.88</v>
      </c>
      <c r="CX248" s="37">
        <v>0</v>
      </c>
      <c r="CY248" s="37">
        <v>0</v>
      </c>
      <c r="CZ248" s="37">
        <v>40040916</v>
      </c>
      <c r="DA248" s="37">
        <v>1402</v>
      </c>
      <c r="DB248" s="37">
        <v>0</v>
      </c>
      <c r="DC248" s="37">
        <v>0</v>
      </c>
      <c r="DD248" s="37">
        <v>0</v>
      </c>
      <c r="DE248" s="37">
        <v>0</v>
      </c>
      <c r="DF248" s="37">
        <v>1402</v>
      </c>
      <c r="DG248" s="37">
        <v>40042318</v>
      </c>
      <c r="DH248" s="37">
        <v>0</v>
      </c>
      <c r="DI248" s="37">
        <v>0</v>
      </c>
      <c r="DJ248" s="37">
        <v>0</v>
      </c>
      <c r="DK248" s="37">
        <v>40042318</v>
      </c>
      <c r="DL248" s="37">
        <v>4396668</v>
      </c>
      <c r="DM248" s="37">
        <v>0</v>
      </c>
      <c r="DN248" s="37">
        <v>35645650</v>
      </c>
      <c r="DO248" s="37">
        <v>35539229</v>
      </c>
      <c r="DP248" s="37">
        <v>625475</v>
      </c>
      <c r="DQ248" s="37">
        <v>36164704</v>
      </c>
      <c r="DR248" s="45">
        <v>2247656269</v>
      </c>
      <c r="DS248" s="37">
        <v>106421</v>
      </c>
      <c r="DT248" s="37">
        <v>0</v>
      </c>
      <c r="DU248" s="61">
        <v>39935897</v>
      </c>
      <c r="DV248" s="61">
        <v>4515</v>
      </c>
      <c r="DW248" s="61">
        <v>4522</v>
      </c>
      <c r="DX248" s="61">
        <v>212.43</v>
      </c>
      <c r="DY248" s="61">
        <v>0</v>
      </c>
      <c r="DZ248" s="61">
        <v>0</v>
      </c>
      <c r="EA248" s="61">
        <v>0</v>
      </c>
      <c r="EB248" s="61">
        <v>40958422</v>
      </c>
      <c r="EC248" s="61">
        <v>79816</v>
      </c>
      <c r="ED248" s="61">
        <v>0</v>
      </c>
      <c r="EE248" s="61">
        <v>0</v>
      </c>
      <c r="EF248" s="61">
        <v>0</v>
      </c>
      <c r="EG248" s="61">
        <v>0</v>
      </c>
      <c r="EH248" s="61">
        <v>79816</v>
      </c>
      <c r="EI248" s="61">
        <v>41038238</v>
      </c>
      <c r="EJ248" s="61">
        <v>0</v>
      </c>
      <c r="EK248" s="61">
        <v>0</v>
      </c>
      <c r="EL248" s="61">
        <v>0</v>
      </c>
      <c r="EM248" s="61">
        <v>41038238</v>
      </c>
      <c r="EN248" s="61">
        <v>4356467</v>
      </c>
      <c r="EO248" s="61">
        <v>0</v>
      </c>
      <c r="EP248" s="61">
        <v>36681771</v>
      </c>
      <c r="EQ248" s="61">
        <v>1026913</v>
      </c>
      <c r="ER248" s="61">
        <v>35654858</v>
      </c>
      <c r="ES248" s="61">
        <v>35662026</v>
      </c>
      <c r="ET248" s="61">
        <v>640214</v>
      </c>
      <c r="EU248" s="61">
        <v>36302240</v>
      </c>
      <c r="EV248" s="61">
        <v>2370640707</v>
      </c>
      <c r="EW248" s="61">
        <v>67060400</v>
      </c>
      <c r="EX248" s="61">
        <v>0</v>
      </c>
      <c r="EY248" s="61">
        <v>7168</v>
      </c>
    </row>
    <row r="249" spans="1:155" s="37" customFormat="1" x14ac:dyDescent="0.2">
      <c r="A249" s="105">
        <v>3934</v>
      </c>
      <c r="B249" s="49" t="s">
        <v>279</v>
      </c>
      <c r="C249" s="37">
        <v>3261458</v>
      </c>
      <c r="D249" s="37">
        <v>613</v>
      </c>
      <c r="E249" s="37">
        <v>610</v>
      </c>
      <c r="F249" s="37">
        <v>190</v>
      </c>
      <c r="G249" s="37">
        <v>3361398.9</v>
      </c>
      <c r="H249" s="37">
        <v>1651726</v>
      </c>
      <c r="I249" s="37">
        <v>0</v>
      </c>
      <c r="J249" s="37">
        <v>1709374</v>
      </c>
      <c r="K249" s="37">
        <v>13600</v>
      </c>
      <c r="L249" s="37">
        <f t="shared" si="3"/>
        <v>1722974</v>
      </c>
      <c r="M249" s="47">
        <v>103294849</v>
      </c>
      <c r="N249" s="41">
        <v>298.89999999990687</v>
      </c>
      <c r="O249" s="41">
        <v>0</v>
      </c>
      <c r="P249" s="37">
        <v>3361100</v>
      </c>
      <c r="Q249" s="37">
        <v>610</v>
      </c>
      <c r="R249" s="37">
        <v>601</v>
      </c>
      <c r="S249" s="37">
        <v>194.37</v>
      </c>
      <c r="T249" s="37">
        <v>0</v>
      </c>
      <c r="U249" s="37">
        <v>3428326</v>
      </c>
      <c r="V249" s="37">
        <v>1786425</v>
      </c>
      <c r="W249" s="37">
        <v>1641901</v>
      </c>
      <c r="X249" s="37">
        <v>1638360</v>
      </c>
      <c r="Y249" s="37">
        <v>492063.33</v>
      </c>
      <c r="Z249" s="37">
        <v>2130423.33</v>
      </c>
      <c r="AA249" s="46">
        <v>114125019</v>
      </c>
      <c r="AB249" s="37">
        <v>3541</v>
      </c>
      <c r="AC249" s="37">
        <v>0</v>
      </c>
      <c r="AD249" s="37">
        <v>3424785</v>
      </c>
      <c r="AE249" s="37">
        <v>601</v>
      </c>
      <c r="AF249" s="37">
        <v>600</v>
      </c>
      <c r="AG249" s="37">
        <v>200</v>
      </c>
      <c r="AH249" s="37">
        <v>0</v>
      </c>
      <c r="AI249" s="37">
        <v>2656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3541744</v>
      </c>
      <c r="AP249" s="37">
        <v>1920785</v>
      </c>
      <c r="AQ249" s="37">
        <v>0</v>
      </c>
      <c r="AR249" s="37">
        <v>1620959</v>
      </c>
      <c r="AS249" s="37">
        <v>1620000</v>
      </c>
      <c r="AT249" s="37">
        <v>496447.5</v>
      </c>
      <c r="AU249" s="37">
        <v>2116447.5</v>
      </c>
      <c r="AV249" s="45">
        <v>141077029</v>
      </c>
      <c r="AW249" s="37">
        <v>959</v>
      </c>
      <c r="AX249" s="37">
        <v>0</v>
      </c>
      <c r="AY249" s="37">
        <v>3540785</v>
      </c>
      <c r="AZ249" s="37">
        <v>600</v>
      </c>
      <c r="BA249" s="37">
        <v>607</v>
      </c>
      <c r="BB249" s="37">
        <v>206</v>
      </c>
      <c r="BC249" s="37">
        <v>0</v>
      </c>
      <c r="BD249" s="37">
        <v>0</v>
      </c>
      <c r="BE249" s="37">
        <v>3707137</v>
      </c>
      <c r="BF249" s="37">
        <v>719</v>
      </c>
      <c r="BG249" s="37">
        <v>0</v>
      </c>
      <c r="BH249" s="37">
        <v>0</v>
      </c>
      <c r="BI249" s="37">
        <v>0</v>
      </c>
      <c r="BJ249" s="37">
        <v>0</v>
      </c>
      <c r="BK249" s="37">
        <v>0</v>
      </c>
      <c r="BL249" s="37">
        <v>0</v>
      </c>
      <c r="BM249" s="37">
        <v>3707856</v>
      </c>
      <c r="BN249" s="37">
        <v>2262792</v>
      </c>
      <c r="BO249" s="37">
        <v>1445064</v>
      </c>
      <c r="BP249" s="37">
        <v>1445064</v>
      </c>
      <c r="BQ249" s="37">
        <v>541585</v>
      </c>
      <c r="BR249" s="37">
        <v>1986649</v>
      </c>
      <c r="BS249" s="45">
        <v>152275457</v>
      </c>
      <c r="BT249" s="37">
        <v>0</v>
      </c>
      <c r="BU249" s="37">
        <v>0</v>
      </c>
      <c r="BV249" s="37">
        <v>3707856</v>
      </c>
      <c r="BW249" s="37">
        <v>607</v>
      </c>
      <c r="BX249" s="37">
        <v>626</v>
      </c>
      <c r="BY249" s="37">
        <v>206</v>
      </c>
      <c r="BZ249" s="37">
        <v>0</v>
      </c>
      <c r="CA249" s="37">
        <v>0</v>
      </c>
      <c r="CB249" s="37">
        <v>3952871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3952871</v>
      </c>
      <c r="CK249" s="37">
        <v>2537712</v>
      </c>
      <c r="CL249" s="37">
        <v>0</v>
      </c>
      <c r="CM249" s="37">
        <v>1415159</v>
      </c>
      <c r="CN249" s="37">
        <v>1430000</v>
      </c>
      <c r="CO249" s="37">
        <v>547735</v>
      </c>
      <c r="CP249" s="37">
        <v>1977735</v>
      </c>
      <c r="CQ249" s="45">
        <v>169997938</v>
      </c>
      <c r="CR249" s="37">
        <v>0</v>
      </c>
      <c r="CS249" s="37">
        <v>14841</v>
      </c>
      <c r="CT249" s="37">
        <v>3952871</v>
      </c>
      <c r="CU249" s="37">
        <v>626</v>
      </c>
      <c r="CV249" s="37">
        <v>649</v>
      </c>
      <c r="CW249" s="37">
        <v>208.88</v>
      </c>
      <c r="CX249" s="37">
        <v>0</v>
      </c>
      <c r="CY249" s="37">
        <v>0</v>
      </c>
      <c r="CZ249" s="37">
        <v>4233667</v>
      </c>
      <c r="DA249" s="37">
        <v>0</v>
      </c>
      <c r="DB249" s="37">
        <v>0</v>
      </c>
      <c r="DC249" s="37">
        <v>0</v>
      </c>
      <c r="DD249" s="37">
        <v>0</v>
      </c>
      <c r="DE249" s="37">
        <v>0</v>
      </c>
      <c r="DF249" s="37">
        <v>0</v>
      </c>
      <c r="DG249" s="37">
        <v>4233667</v>
      </c>
      <c r="DH249" s="37">
        <v>0</v>
      </c>
      <c r="DI249" s="37">
        <v>0</v>
      </c>
      <c r="DJ249" s="37">
        <v>0</v>
      </c>
      <c r="DK249" s="37">
        <v>4233667</v>
      </c>
      <c r="DL249" s="37">
        <v>2743468</v>
      </c>
      <c r="DM249" s="37">
        <v>0</v>
      </c>
      <c r="DN249" s="37">
        <v>1490199</v>
      </c>
      <c r="DO249" s="37">
        <v>1490200</v>
      </c>
      <c r="DP249" s="37">
        <v>810110</v>
      </c>
      <c r="DQ249" s="37">
        <v>2300310</v>
      </c>
      <c r="DR249" s="45">
        <v>190100053</v>
      </c>
      <c r="DS249" s="37">
        <v>0</v>
      </c>
      <c r="DT249" s="37">
        <v>1</v>
      </c>
      <c r="DU249" s="61">
        <v>4233667</v>
      </c>
      <c r="DV249" s="61">
        <v>649</v>
      </c>
      <c r="DW249" s="61">
        <v>670</v>
      </c>
      <c r="DX249" s="61">
        <v>212.43</v>
      </c>
      <c r="DY249" s="61">
        <v>0</v>
      </c>
      <c r="DZ249" s="61">
        <v>0</v>
      </c>
      <c r="EA249" s="61">
        <v>0</v>
      </c>
      <c r="EB249" s="61">
        <v>4512986</v>
      </c>
      <c r="EC249" s="61">
        <v>0</v>
      </c>
      <c r="ED249" s="61">
        <v>0</v>
      </c>
      <c r="EE249" s="61">
        <v>0</v>
      </c>
      <c r="EF249" s="61">
        <v>0</v>
      </c>
      <c r="EG249" s="61">
        <v>0</v>
      </c>
      <c r="EH249" s="61">
        <v>0</v>
      </c>
      <c r="EI249" s="61">
        <v>4512986</v>
      </c>
      <c r="EJ249" s="61">
        <v>0</v>
      </c>
      <c r="EK249" s="61">
        <v>0</v>
      </c>
      <c r="EL249" s="61">
        <v>0</v>
      </c>
      <c r="EM249" s="61">
        <v>4512986</v>
      </c>
      <c r="EN249" s="61">
        <v>2838194</v>
      </c>
      <c r="EO249" s="61">
        <v>0</v>
      </c>
      <c r="EP249" s="61">
        <v>1674792</v>
      </c>
      <c r="EQ249" s="61">
        <v>4547</v>
      </c>
      <c r="ER249" s="61">
        <v>1670245</v>
      </c>
      <c r="ES249" s="61">
        <v>1670043</v>
      </c>
      <c r="ET249" s="61">
        <v>805457.5</v>
      </c>
      <c r="EU249" s="61">
        <v>2475500.5</v>
      </c>
      <c r="EV249" s="61">
        <v>208691750</v>
      </c>
      <c r="EW249" s="61">
        <v>383300</v>
      </c>
      <c r="EX249" s="61">
        <v>202</v>
      </c>
      <c r="EY249" s="61">
        <v>0</v>
      </c>
    </row>
    <row r="250" spans="1:155" s="37" customFormat="1" x14ac:dyDescent="0.2">
      <c r="A250" s="105">
        <v>3941</v>
      </c>
      <c r="B250" s="49" t="s">
        <v>280</v>
      </c>
      <c r="C250" s="37">
        <v>7156506</v>
      </c>
      <c r="D250" s="37">
        <v>1415</v>
      </c>
      <c r="E250" s="37">
        <v>1410</v>
      </c>
      <c r="F250" s="37">
        <v>190</v>
      </c>
      <c r="G250" s="37">
        <v>7399680</v>
      </c>
      <c r="H250" s="37">
        <v>3413043</v>
      </c>
      <c r="I250" s="37">
        <v>0</v>
      </c>
      <c r="J250" s="37">
        <v>3986637</v>
      </c>
      <c r="K250" s="37">
        <v>290366</v>
      </c>
      <c r="L250" s="37">
        <f t="shared" si="3"/>
        <v>4277003</v>
      </c>
      <c r="M250" s="47">
        <v>253207523</v>
      </c>
      <c r="N250" s="41">
        <v>0</v>
      </c>
      <c r="O250" s="41">
        <v>0</v>
      </c>
      <c r="P250" s="37">
        <v>7399680</v>
      </c>
      <c r="Q250" s="37">
        <v>1410</v>
      </c>
      <c r="R250" s="37">
        <v>1390</v>
      </c>
      <c r="S250" s="37">
        <v>194.37</v>
      </c>
      <c r="T250" s="37">
        <v>0</v>
      </c>
      <c r="U250" s="37">
        <v>7564894</v>
      </c>
      <c r="V250" s="37">
        <v>3977714</v>
      </c>
      <c r="W250" s="37">
        <v>3587180</v>
      </c>
      <c r="X250" s="37">
        <v>3587180</v>
      </c>
      <c r="Y250" s="37">
        <v>290000</v>
      </c>
      <c r="Z250" s="37">
        <v>3877180</v>
      </c>
      <c r="AA250" s="46">
        <v>273275598</v>
      </c>
      <c r="AB250" s="37">
        <v>0</v>
      </c>
      <c r="AC250" s="37">
        <v>0</v>
      </c>
      <c r="AD250" s="37">
        <v>7564894</v>
      </c>
      <c r="AE250" s="37">
        <v>1390</v>
      </c>
      <c r="AF250" s="37">
        <v>1368</v>
      </c>
      <c r="AG250" s="37">
        <v>200</v>
      </c>
      <c r="AH250" s="37">
        <v>0</v>
      </c>
      <c r="AI250" s="37">
        <v>0</v>
      </c>
      <c r="AJ250" s="37">
        <v>0</v>
      </c>
      <c r="AK250" s="37">
        <v>0</v>
      </c>
      <c r="AL250" s="37">
        <v>0</v>
      </c>
      <c r="AM250" s="37">
        <v>0</v>
      </c>
      <c r="AN250" s="37">
        <v>0</v>
      </c>
      <c r="AO250" s="37">
        <v>7718762</v>
      </c>
      <c r="AP250" s="37">
        <v>4060129</v>
      </c>
      <c r="AQ250" s="37">
        <v>0</v>
      </c>
      <c r="AR250" s="37">
        <v>3658633</v>
      </c>
      <c r="AS250" s="37">
        <v>3660827.48</v>
      </c>
      <c r="AT250" s="37">
        <v>287791.52</v>
      </c>
      <c r="AU250" s="37">
        <v>3948619</v>
      </c>
      <c r="AV250" s="45">
        <v>300939403</v>
      </c>
      <c r="AW250" s="37">
        <v>0</v>
      </c>
      <c r="AX250" s="37">
        <v>2194</v>
      </c>
      <c r="AY250" s="37">
        <v>7718762</v>
      </c>
      <c r="AZ250" s="37">
        <v>1368</v>
      </c>
      <c r="BA250" s="37">
        <v>1351</v>
      </c>
      <c r="BB250" s="37">
        <v>206</v>
      </c>
      <c r="BC250" s="37">
        <v>0</v>
      </c>
      <c r="BD250" s="37">
        <v>0</v>
      </c>
      <c r="BE250" s="37">
        <v>7901148</v>
      </c>
      <c r="BF250" s="37">
        <v>0</v>
      </c>
      <c r="BG250" s="37">
        <v>1084</v>
      </c>
      <c r="BH250" s="37">
        <v>0</v>
      </c>
      <c r="BI250" s="37">
        <v>0</v>
      </c>
      <c r="BJ250" s="37">
        <v>0</v>
      </c>
      <c r="BK250" s="37">
        <v>0</v>
      </c>
      <c r="BL250" s="37">
        <v>1084</v>
      </c>
      <c r="BM250" s="37">
        <v>7902232</v>
      </c>
      <c r="BN250" s="37">
        <v>5356819</v>
      </c>
      <c r="BO250" s="37">
        <v>2545413</v>
      </c>
      <c r="BP250" s="37">
        <v>2549053</v>
      </c>
      <c r="BQ250" s="37">
        <v>291354</v>
      </c>
      <c r="BR250" s="37">
        <v>2840407</v>
      </c>
      <c r="BS250" s="45">
        <v>336464534</v>
      </c>
      <c r="BT250" s="37">
        <v>0</v>
      </c>
      <c r="BU250" s="37">
        <v>3640</v>
      </c>
      <c r="BV250" s="37">
        <v>7902232</v>
      </c>
      <c r="BW250" s="37">
        <v>1351</v>
      </c>
      <c r="BX250" s="37">
        <v>1344</v>
      </c>
      <c r="BY250" s="37">
        <v>206</v>
      </c>
      <c r="BZ250" s="37">
        <v>0</v>
      </c>
      <c r="CA250" s="37">
        <v>0</v>
      </c>
      <c r="CB250" s="37">
        <v>8138148</v>
      </c>
      <c r="CC250" s="37">
        <v>0</v>
      </c>
      <c r="CD250" s="37">
        <v>15674</v>
      </c>
      <c r="CE250" s="37">
        <v>0</v>
      </c>
      <c r="CF250" s="37">
        <v>100000</v>
      </c>
      <c r="CG250" s="37">
        <v>0</v>
      </c>
      <c r="CH250" s="37">
        <v>0</v>
      </c>
      <c r="CI250" s="37">
        <v>115674</v>
      </c>
      <c r="CJ250" s="37">
        <v>8253822</v>
      </c>
      <c r="CK250" s="37">
        <v>5423435</v>
      </c>
      <c r="CL250" s="37">
        <v>0</v>
      </c>
      <c r="CM250" s="37">
        <v>2830387</v>
      </c>
      <c r="CN250" s="37">
        <v>2830387</v>
      </c>
      <c r="CO250" s="37">
        <v>527467</v>
      </c>
      <c r="CP250" s="37">
        <v>3357854</v>
      </c>
      <c r="CQ250" s="45">
        <v>368124368</v>
      </c>
      <c r="CR250" s="37">
        <v>0</v>
      </c>
      <c r="CS250" s="37">
        <v>0</v>
      </c>
      <c r="CT250" s="37">
        <v>8253822</v>
      </c>
      <c r="CU250" s="37">
        <v>1344</v>
      </c>
      <c r="CV250" s="37">
        <v>1338</v>
      </c>
      <c r="CW250" s="37">
        <v>208.88</v>
      </c>
      <c r="CX250" s="37">
        <v>0</v>
      </c>
      <c r="CY250" s="37">
        <v>0</v>
      </c>
      <c r="CZ250" s="37">
        <v>8496461</v>
      </c>
      <c r="DA250" s="37">
        <v>0</v>
      </c>
      <c r="DB250" s="37">
        <v>0</v>
      </c>
      <c r="DC250" s="37">
        <v>0</v>
      </c>
      <c r="DD250" s="37">
        <v>0</v>
      </c>
      <c r="DE250" s="37">
        <v>0</v>
      </c>
      <c r="DF250" s="37">
        <v>0</v>
      </c>
      <c r="DG250" s="37">
        <v>8496461</v>
      </c>
      <c r="DH250" s="37">
        <v>31751</v>
      </c>
      <c r="DI250" s="37">
        <v>0</v>
      </c>
      <c r="DJ250" s="37">
        <v>31751</v>
      </c>
      <c r="DK250" s="37">
        <v>8528212</v>
      </c>
      <c r="DL250" s="37">
        <v>5561629</v>
      </c>
      <c r="DM250" s="37">
        <v>0</v>
      </c>
      <c r="DN250" s="37">
        <v>2966583</v>
      </c>
      <c r="DO250" s="37">
        <v>2968791</v>
      </c>
      <c r="DP250" s="37">
        <v>352968</v>
      </c>
      <c r="DQ250" s="37">
        <v>3321759</v>
      </c>
      <c r="DR250" s="45">
        <v>392283230</v>
      </c>
      <c r="DS250" s="37">
        <v>0</v>
      </c>
      <c r="DT250" s="37">
        <v>2208</v>
      </c>
      <c r="DU250" s="61">
        <v>8496461</v>
      </c>
      <c r="DV250" s="61">
        <v>1338</v>
      </c>
      <c r="DW250" s="61">
        <v>1315</v>
      </c>
      <c r="DX250" s="61">
        <v>212.43</v>
      </c>
      <c r="DY250" s="61">
        <v>0</v>
      </c>
      <c r="DZ250" s="61">
        <v>0</v>
      </c>
      <c r="EA250" s="61">
        <v>0</v>
      </c>
      <c r="EB250" s="61">
        <v>8629753</v>
      </c>
      <c r="EC250" s="61">
        <v>0</v>
      </c>
      <c r="ED250" s="61">
        <v>0</v>
      </c>
      <c r="EE250" s="61">
        <v>0</v>
      </c>
      <c r="EF250" s="61">
        <v>0</v>
      </c>
      <c r="EG250" s="61">
        <v>0</v>
      </c>
      <c r="EH250" s="61">
        <v>0</v>
      </c>
      <c r="EI250" s="61">
        <v>8629753</v>
      </c>
      <c r="EJ250" s="61">
        <v>0</v>
      </c>
      <c r="EK250" s="61">
        <v>111563</v>
      </c>
      <c r="EL250" s="61">
        <v>111563</v>
      </c>
      <c r="EM250" s="61">
        <v>8741316</v>
      </c>
      <c r="EN250" s="61">
        <v>5716167</v>
      </c>
      <c r="EO250" s="61">
        <v>0</v>
      </c>
      <c r="EP250" s="61">
        <v>3025149</v>
      </c>
      <c r="EQ250" s="61">
        <v>22804</v>
      </c>
      <c r="ER250" s="61">
        <v>3002345</v>
      </c>
      <c r="ES250" s="61">
        <v>2995783</v>
      </c>
      <c r="ET250" s="61">
        <v>526827</v>
      </c>
      <c r="EU250" s="61">
        <v>3522610</v>
      </c>
      <c r="EV250" s="61">
        <v>414072930</v>
      </c>
      <c r="EW250" s="61">
        <v>2680600</v>
      </c>
      <c r="EX250" s="61">
        <v>6562</v>
      </c>
      <c r="EY250" s="61">
        <v>0</v>
      </c>
    </row>
    <row r="251" spans="1:155" s="37" customFormat="1" x14ac:dyDescent="0.2">
      <c r="A251" s="105">
        <v>3948</v>
      </c>
      <c r="B251" s="49" t="s">
        <v>281</v>
      </c>
      <c r="C251" s="37">
        <v>4025649</v>
      </c>
      <c r="D251" s="37">
        <v>719</v>
      </c>
      <c r="E251" s="37">
        <v>729</v>
      </c>
      <c r="F251" s="37">
        <v>190</v>
      </c>
      <c r="G251" s="37">
        <v>4220181</v>
      </c>
      <c r="H251" s="37">
        <v>2411107</v>
      </c>
      <c r="I251" s="37">
        <v>20071</v>
      </c>
      <c r="J251" s="37">
        <v>1789145</v>
      </c>
      <c r="K251" s="37">
        <v>83110</v>
      </c>
      <c r="L251" s="37">
        <f t="shared" si="3"/>
        <v>1872255</v>
      </c>
      <c r="M251" s="47">
        <v>95931955</v>
      </c>
      <c r="N251" s="41">
        <v>40000</v>
      </c>
      <c r="O251" s="41">
        <v>0</v>
      </c>
      <c r="P251" s="37">
        <v>4200252</v>
      </c>
      <c r="Q251" s="37">
        <v>729</v>
      </c>
      <c r="R251" s="37">
        <v>741</v>
      </c>
      <c r="S251" s="37">
        <v>194.37</v>
      </c>
      <c r="T251" s="37">
        <v>0</v>
      </c>
      <c r="U251" s="37">
        <v>4413418</v>
      </c>
      <c r="V251" s="37">
        <v>2753840</v>
      </c>
      <c r="W251" s="37">
        <v>1659578</v>
      </c>
      <c r="X251" s="37">
        <v>1659578</v>
      </c>
      <c r="Y251" s="37">
        <v>81344.11</v>
      </c>
      <c r="Z251" s="37">
        <v>1740922.11</v>
      </c>
      <c r="AA251" s="46">
        <v>101221680</v>
      </c>
      <c r="AB251" s="37">
        <v>0</v>
      </c>
      <c r="AC251" s="37">
        <v>0</v>
      </c>
      <c r="AD251" s="37">
        <v>4413418</v>
      </c>
      <c r="AE251" s="37">
        <v>741</v>
      </c>
      <c r="AF251" s="37">
        <v>756</v>
      </c>
      <c r="AG251" s="37">
        <v>200</v>
      </c>
      <c r="AH251" s="37">
        <v>0</v>
      </c>
      <c r="AI251" s="37">
        <v>0</v>
      </c>
      <c r="AJ251" s="37">
        <v>0</v>
      </c>
      <c r="AK251" s="37">
        <v>0</v>
      </c>
      <c r="AL251" s="37">
        <v>0</v>
      </c>
      <c r="AM251" s="37">
        <v>0</v>
      </c>
      <c r="AN251" s="37">
        <v>0</v>
      </c>
      <c r="AO251" s="37">
        <v>4653959</v>
      </c>
      <c r="AP251" s="37">
        <v>2954269</v>
      </c>
      <c r="AQ251" s="37">
        <v>0</v>
      </c>
      <c r="AR251" s="37">
        <v>1699690</v>
      </c>
      <c r="AS251" s="37">
        <v>1602803</v>
      </c>
      <c r="AT251" s="37">
        <v>79337.14</v>
      </c>
      <c r="AU251" s="37">
        <v>1682140.14</v>
      </c>
      <c r="AV251" s="45">
        <v>110224831</v>
      </c>
      <c r="AW251" s="37">
        <v>96887</v>
      </c>
      <c r="AX251" s="37">
        <v>0</v>
      </c>
      <c r="AY251" s="37">
        <v>4557072</v>
      </c>
      <c r="AZ251" s="37">
        <v>756</v>
      </c>
      <c r="BA251" s="37">
        <v>746</v>
      </c>
      <c r="BB251" s="37">
        <v>206</v>
      </c>
      <c r="BC251" s="37">
        <v>0</v>
      </c>
      <c r="BD251" s="37">
        <v>0</v>
      </c>
      <c r="BE251" s="37">
        <v>4650467</v>
      </c>
      <c r="BF251" s="37">
        <v>72665</v>
      </c>
      <c r="BG251" s="37">
        <v>0</v>
      </c>
      <c r="BH251" s="37">
        <v>0</v>
      </c>
      <c r="BI251" s="37">
        <v>0</v>
      </c>
      <c r="BJ251" s="37">
        <v>0</v>
      </c>
      <c r="BK251" s="37">
        <v>0</v>
      </c>
      <c r="BL251" s="37">
        <v>0</v>
      </c>
      <c r="BM251" s="37">
        <v>4723132</v>
      </c>
      <c r="BN251" s="37">
        <v>3659160</v>
      </c>
      <c r="BO251" s="37">
        <v>1063972</v>
      </c>
      <c r="BP251" s="37">
        <v>1063972</v>
      </c>
      <c r="BQ251" s="37">
        <v>81930</v>
      </c>
      <c r="BR251" s="37">
        <v>1145902</v>
      </c>
      <c r="BS251" s="45">
        <v>121191501</v>
      </c>
      <c r="BT251" s="37">
        <v>0</v>
      </c>
      <c r="BU251" s="37">
        <v>0</v>
      </c>
      <c r="BV251" s="37">
        <v>4723132</v>
      </c>
      <c r="BW251" s="37">
        <v>746</v>
      </c>
      <c r="BX251" s="37">
        <v>731</v>
      </c>
      <c r="BY251" s="37">
        <v>206</v>
      </c>
      <c r="BZ251" s="37">
        <v>0</v>
      </c>
      <c r="CA251" s="37">
        <v>0</v>
      </c>
      <c r="CB251" s="37">
        <v>4778752</v>
      </c>
      <c r="CC251" s="37">
        <v>0</v>
      </c>
      <c r="CD251" s="37">
        <v>0</v>
      </c>
      <c r="CE251" s="37">
        <v>0</v>
      </c>
      <c r="CF251" s="37">
        <v>0</v>
      </c>
      <c r="CG251" s="37">
        <v>0</v>
      </c>
      <c r="CH251" s="37">
        <v>0</v>
      </c>
      <c r="CI251" s="37">
        <v>0</v>
      </c>
      <c r="CJ251" s="37">
        <v>4778752</v>
      </c>
      <c r="CK251" s="37">
        <v>3591032</v>
      </c>
      <c r="CL251" s="37">
        <v>0</v>
      </c>
      <c r="CM251" s="37">
        <v>1187720</v>
      </c>
      <c r="CN251" s="37">
        <v>1187720</v>
      </c>
      <c r="CO251" s="37">
        <v>79480</v>
      </c>
      <c r="CP251" s="37">
        <v>1267200</v>
      </c>
      <c r="CQ251" s="45">
        <v>130627724</v>
      </c>
      <c r="CR251" s="37">
        <v>0</v>
      </c>
      <c r="CS251" s="37">
        <v>0</v>
      </c>
      <c r="CT251" s="37">
        <v>4778752</v>
      </c>
      <c r="CU251" s="37">
        <v>728</v>
      </c>
      <c r="CV251" s="37">
        <v>708</v>
      </c>
      <c r="CW251" s="37">
        <v>208.88</v>
      </c>
      <c r="CX251" s="37">
        <v>0</v>
      </c>
      <c r="CY251" s="37">
        <v>0</v>
      </c>
      <c r="CZ251" s="37">
        <v>4795355</v>
      </c>
      <c r="DA251" s="37">
        <v>0</v>
      </c>
      <c r="DB251" s="37">
        <v>0</v>
      </c>
      <c r="DC251" s="37">
        <v>0</v>
      </c>
      <c r="DD251" s="37">
        <v>0</v>
      </c>
      <c r="DE251" s="37">
        <v>0</v>
      </c>
      <c r="DF251" s="37">
        <v>0</v>
      </c>
      <c r="DG251" s="37">
        <v>4795355</v>
      </c>
      <c r="DH251" s="37">
        <v>101597</v>
      </c>
      <c r="DI251" s="37">
        <v>0</v>
      </c>
      <c r="DJ251" s="37">
        <v>101597</v>
      </c>
      <c r="DK251" s="37">
        <v>4896952</v>
      </c>
      <c r="DL251" s="37">
        <v>3521237</v>
      </c>
      <c r="DM251" s="37">
        <v>0</v>
      </c>
      <c r="DN251" s="37">
        <v>1375715</v>
      </c>
      <c r="DO251" s="37">
        <v>1375715</v>
      </c>
      <c r="DP251" s="37">
        <v>533812</v>
      </c>
      <c r="DQ251" s="37">
        <v>1909527</v>
      </c>
      <c r="DR251" s="45">
        <v>146286485</v>
      </c>
      <c r="DS251" s="37">
        <v>0</v>
      </c>
      <c r="DT251" s="37">
        <v>0</v>
      </c>
      <c r="DU251" s="61">
        <v>4795355</v>
      </c>
      <c r="DV251" s="61">
        <v>708</v>
      </c>
      <c r="DW251" s="61">
        <v>700</v>
      </c>
      <c r="DX251" s="61">
        <v>212.43</v>
      </c>
      <c r="DY251" s="61">
        <v>0</v>
      </c>
      <c r="DZ251" s="61">
        <v>0</v>
      </c>
      <c r="EA251" s="61">
        <v>0</v>
      </c>
      <c r="EB251" s="61">
        <v>4889871</v>
      </c>
      <c r="EC251" s="61">
        <v>0</v>
      </c>
      <c r="ED251" s="61">
        <v>0</v>
      </c>
      <c r="EE251" s="61">
        <v>0</v>
      </c>
      <c r="EF251" s="61">
        <v>0</v>
      </c>
      <c r="EG251" s="61">
        <v>0</v>
      </c>
      <c r="EH251" s="61">
        <v>0</v>
      </c>
      <c r="EI251" s="61">
        <v>4889871</v>
      </c>
      <c r="EJ251" s="61">
        <v>0</v>
      </c>
      <c r="EK251" s="61">
        <v>41913</v>
      </c>
      <c r="EL251" s="61">
        <v>41913</v>
      </c>
      <c r="EM251" s="61">
        <v>4931784</v>
      </c>
      <c r="EN251" s="61">
        <v>3667209</v>
      </c>
      <c r="EO251" s="61">
        <v>0</v>
      </c>
      <c r="EP251" s="61">
        <v>1264575</v>
      </c>
      <c r="EQ251" s="61">
        <v>9013</v>
      </c>
      <c r="ER251" s="61">
        <v>1255562</v>
      </c>
      <c r="ES251" s="61">
        <v>1255562</v>
      </c>
      <c r="ET251" s="61">
        <v>553188</v>
      </c>
      <c r="EU251" s="61">
        <v>1808750</v>
      </c>
      <c r="EV251" s="61">
        <v>164857836</v>
      </c>
      <c r="EW251" s="61">
        <v>821500</v>
      </c>
      <c r="EX251" s="61">
        <v>0</v>
      </c>
      <c r="EY251" s="61">
        <v>0</v>
      </c>
    </row>
    <row r="252" spans="1:155" s="37" customFormat="1" x14ac:dyDescent="0.2">
      <c r="A252" s="105">
        <v>3955</v>
      </c>
      <c r="B252" s="49" t="s">
        <v>282</v>
      </c>
      <c r="C252" s="37">
        <v>11670894.52</v>
      </c>
      <c r="D252" s="37">
        <v>2323</v>
      </c>
      <c r="E252" s="37">
        <v>2348</v>
      </c>
      <c r="F252" s="37">
        <v>190</v>
      </c>
      <c r="G252" s="37">
        <v>12242612.880000001</v>
      </c>
      <c r="H252" s="37">
        <v>6377288</v>
      </c>
      <c r="I252" s="37">
        <v>0</v>
      </c>
      <c r="J252" s="37">
        <v>5865184</v>
      </c>
      <c r="K252" s="37">
        <v>714420</v>
      </c>
      <c r="L252" s="37">
        <f t="shared" si="3"/>
        <v>6579604</v>
      </c>
      <c r="M252" s="47">
        <v>380148454</v>
      </c>
      <c r="N252" s="41">
        <v>140.88000000081956</v>
      </c>
      <c r="O252" s="41">
        <v>0</v>
      </c>
      <c r="P252" s="37">
        <v>12242472</v>
      </c>
      <c r="Q252" s="37">
        <v>2348</v>
      </c>
      <c r="R252" s="37">
        <v>2386</v>
      </c>
      <c r="S252" s="37">
        <v>194.37</v>
      </c>
      <c r="T252" s="37">
        <v>0</v>
      </c>
      <c r="U252" s="37">
        <v>12904371</v>
      </c>
      <c r="V252" s="37">
        <v>7269438</v>
      </c>
      <c r="W252" s="37">
        <v>5634933</v>
      </c>
      <c r="X252" s="37">
        <v>5634933</v>
      </c>
      <c r="Y252" s="37">
        <v>717147</v>
      </c>
      <c r="Z252" s="37">
        <v>6352080</v>
      </c>
      <c r="AA252" s="46">
        <v>411980487</v>
      </c>
      <c r="AB252" s="37">
        <v>0</v>
      </c>
      <c r="AC252" s="37">
        <v>0</v>
      </c>
      <c r="AD252" s="37">
        <v>12904371</v>
      </c>
      <c r="AE252" s="37">
        <v>2386</v>
      </c>
      <c r="AF252" s="37">
        <v>2424</v>
      </c>
      <c r="AG252" s="37">
        <v>200</v>
      </c>
      <c r="AH252" s="37">
        <v>0</v>
      </c>
      <c r="AI252" s="37">
        <v>0</v>
      </c>
      <c r="AJ252" s="37">
        <v>0</v>
      </c>
      <c r="AK252" s="37">
        <v>0</v>
      </c>
      <c r="AL252" s="37">
        <v>0</v>
      </c>
      <c r="AM252" s="37">
        <v>0</v>
      </c>
      <c r="AN252" s="37">
        <v>0</v>
      </c>
      <c r="AO252" s="37">
        <v>13594689</v>
      </c>
      <c r="AP252" s="37">
        <v>8021196</v>
      </c>
      <c r="AQ252" s="37">
        <v>0</v>
      </c>
      <c r="AR252" s="37">
        <v>5573493</v>
      </c>
      <c r="AS252" s="37">
        <v>5573493</v>
      </c>
      <c r="AT252" s="37">
        <v>729439</v>
      </c>
      <c r="AU252" s="37">
        <v>6302932</v>
      </c>
      <c r="AV252" s="45">
        <v>445453800</v>
      </c>
      <c r="AW252" s="37">
        <v>0</v>
      </c>
      <c r="AX252" s="37">
        <v>0</v>
      </c>
      <c r="AY252" s="37">
        <v>13594689</v>
      </c>
      <c r="AZ252" s="37">
        <v>2424</v>
      </c>
      <c r="BA252" s="37">
        <v>2445</v>
      </c>
      <c r="BB252" s="37">
        <v>206</v>
      </c>
      <c r="BC252" s="37">
        <v>0</v>
      </c>
      <c r="BD252" s="37">
        <v>0</v>
      </c>
      <c r="BE252" s="37">
        <v>14216135</v>
      </c>
      <c r="BF252" s="37">
        <v>0</v>
      </c>
      <c r="BG252" s="37">
        <v>-5058</v>
      </c>
      <c r="BH252" s="37">
        <v>0</v>
      </c>
      <c r="BI252" s="37">
        <v>0</v>
      </c>
      <c r="BJ252" s="37">
        <v>0</v>
      </c>
      <c r="BK252" s="37">
        <v>0</v>
      </c>
      <c r="BL252" s="37">
        <v>-5058</v>
      </c>
      <c r="BM252" s="37">
        <v>14211077</v>
      </c>
      <c r="BN252" s="37">
        <v>10417421</v>
      </c>
      <c r="BO252" s="37">
        <v>3793656</v>
      </c>
      <c r="BP252" s="37">
        <v>3797583</v>
      </c>
      <c r="BQ252" s="37">
        <v>738144</v>
      </c>
      <c r="BR252" s="37">
        <v>4535727</v>
      </c>
      <c r="BS252" s="45">
        <v>490050078</v>
      </c>
      <c r="BT252" s="37">
        <v>0</v>
      </c>
      <c r="BU252" s="37">
        <v>3927</v>
      </c>
      <c r="BV252" s="37">
        <v>14211077</v>
      </c>
      <c r="BW252" s="37">
        <v>2445</v>
      </c>
      <c r="BX252" s="37">
        <v>2449</v>
      </c>
      <c r="BY252" s="37">
        <v>206</v>
      </c>
      <c r="BZ252" s="37">
        <v>0</v>
      </c>
      <c r="CA252" s="37">
        <v>0</v>
      </c>
      <c r="CB252" s="37">
        <v>14738817</v>
      </c>
      <c r="CC252" s="37">
        <v>0</v>
      </c>
      <c r="CD252" s="37">
        <v>0</v>
      </c>
      <c r="CE252" s="37">
        <v>0</v>
      </c>
      <c r="CF252" s="37">
        <v>0</v>
      </c>
      <c r="CG252" s="37">
        <v>0</v>
      </c>
      <c r="CH252" s="37">
        <v>0</v>
      </c>
      <c r="CI252" s="37">
        <v>0</v>
      </c>
      <c r="CJ252" s="37">
        <v>14738817</v>
      </c>
      <c r="CK252" s="37">
        <v>10711419</v>
      </c>
      <c r="CL252" s="37">
        <v>0</v>
      </c>
      <c r="CM252" s="37">
        <v>4027398</v>
      </c>
      <c r="CN252" s="37">
        <v>4009343</v>
      </c>
      <c r="CO252" s="37">
        <v>1078058</v>
      </c>
      <c r="CP252" s="37">
        <v>5087401</v>
      </c>
      <c r="CQ252" s="45">
        <v>522016895</v>
      </c>
      <c r="CR252" s="37">
        <v>18055</v>
      </c>
      <c r="CS252" s="37">
        <v>0</v>
      </c>
      <c r="CT252" s="37">
        <v>14720762</v>
      </c>
      <c r="CU252" s="37">
        <v>2449</v>
      </c>
      <c r="CV252" s="37">
        <v>2460</v>
      </c>
      <c r="CW252" s="37">
        <v>208.88</v>
      </c>
      <c r="CX252" s="37">
        <v>0</v>
      </c>
      <c r="CY252" s="37">
        <v>0</v>
      </c>
      <c r="CZ252" s="37">
        <v>15300733</v>
      </c>
      <c r="DA252" s="37">
        <v>13541</v>
      </c>
      <c r="DB252" s="37">
        <v>0</v>
      </c>
      <c r="DC252" s="37">
        <v>0</v>
      </c>
      <c r="DD252" s="37">
        <v>130000</v>
      </c>
      <c r="DE252" s="37">
        <v>0</v>
      </c>
      <c r="DF252" s="37">
        <v>143541</v>
      </c>
      <c r="DG252" s="37">
        <v>15444274</v>
      </c>
      <c r="DH252" s="37">
        <v>0</v>
      </c>
      <c r="DI252" s="37">
        <v>0</v>
      </c>
      <c r="DJ252" s="37">
        <v>0</v>
      </c>
      <c r="DK252" s="37">
        <v>15444274</v>
      </c>
      <c r="DL252" s="37">
        <v>11142243</v>
      </c>
      <c r="DM252" s="37">
        <v>0</v>
      </c>
      <c r="DN252" s="37">
        <v>4302031</v>
      </c>
      <c r="DO252" s="37">
        <v>4302031</v>
      </c>
      <c r="DP252" s="37">
        <v>1285425</v>
      </c>
      <c r="DQ252" s="37">
        <v>5587456</v>
      </c>
      <c r="DR252" s="45">
        <v>548471286</v>
      </c>
      <c r="DS252" s="37">
        <v>0</v>
      </c>
      <c r="DT252" s="37">
        <v>0</v>
      </c>
      <c r="DU252" s="61">
        <v>15444274</v>
      </c>
      <c r="DV252" s="61">
        <v>2460</v>
      </c>
      <c r="DW252" s="61">
        <v>2479</v>
      </c>
      <c r="DX252" s="61">
        <v>212.43</v>
      </c>
      <c r="DY252" s="61">
        <v>0</v>
      </c>
      <c r="DZ252" s="61">
        <v>0</v>
      </c>
      <c r="EA252" s="61">
        <v>0</v>
      </c>
      <c r="EB252" s="61">
        <v>16090173</v>
      </c>
      <c r="EC252" s="61">
        <v>0</v>
      </c>
      <c r="ED252" s="61">
        <v>0</v>
      </c>
      <c r="EE252" s="61">
        <v>0</v>
      </c>
      <c r="EF252" s="61">
        <v>0</v>
      </c>
      <c r="EG252" s="61">
        <v>0</v>
      </c>
      <c r="EH252" s="61">
        <v>0</v>
      </c>
      <c r="EI252" s="61">
        <v>16090173</v>
      </c>
      <c r="EJ252" s="61">
        <v>0</v>
      </c>
      <c r="EK252" s="61">
        <v>0</v>
      </c>
      <c r="EL252" s="61">
        <v>0</v>
      </c>
      <c r="EM252" s="61">
        <v>16090173</v>
      </c>
      <c r="EN252" s="61">
        <v>12099599</v>
      </c>
      <c r="EO252" s="61">
        <v>0</v>
      </c>
      <c r="EP252" s="61">
        <v>3990574</v>
      </c>
      <c r="EQ252" s="61">
        <v>16849</v>
      </c>
      <c r="ER252" s="61">
        <v>3973725</v>
      </c>
      <c r="ES252" s="61">
        <v>3980215</v>
      </c>
      <c r="ET252" s="61">
        <v>1593764</v>
      </c>
      <c r="EU252" s="61">
        <v>5573979</v>
      </c>
      <c r="EV252" s="61">
        <v>589256287</v>
      </c>
      <c r="EW252" s="61">
        <v>1781200</v>
      </c>
      <c r="EX252" s="61">
        <v>0</v>
      </c>
      <c r="EY252" s="61">
        <v>6490</v>
      </c>
    </row>
    <row r="253" spans="1:155" s="37" customFormat="1" x14ac:dyDescent="0.2">
      <c r="A253" s="105">
        <v>3962</v>
      </c>
      <c r="B253" s="49" t="s">
        <v>283</v>
      </c>
      <c r="C253" s="37">
        <v>11681384</v>
      </c>
      <c r="D253" s="37">
        <v>2183</v>
      </c>
      <c r="E253" s="37">
        <v>2235</v>
      </c>
      <c r="F253" s="37">
        <v>190</v>
      </c>
      <c r="G253" s="37">
        <v>12384291.449999999</v>
      </c>
      <c r="H253" s="37">
        <v>6900463</v>
      </c>
      <c r="I253" s="37">
        <v>-1780</v>
      </c>
      <c r="J253" s="37">
        <v>5481892</v>
      </c>
      <c r="K253" s="37">
        <v>854427</v>
      </c>
      <c r="L253" s="37">
        <f t="shared" si="3"/>
        <v>6336319</v>
      </c>
      <c r="M253" s="47">
        <v>335450930</v>
      </c>
      <c r="N253" s="41">
        <v>156.44999999925494</v>
      </c>
      <c r="O253" s="41">
        <v>0</v>
      </c>
      <c r="P253" s="37">
        <v>12382355</v>
      </c>
      <c r="Q253" s="37">
        <v>2235</v>
      </c>
      <c r="R253" s="37">
        <v>2270</v>
      </c>
      <c r="S253" s="37">
        <v>194.37</v>
      </c>
      <c r="T253" s="37">
        <v>0</v>
      </c>
      <c r="U253" s="37">
        <v>13017474</v>
      </c>
      <c r="V253" s="37">
        <v>7605785</v>
      </c>
      <c r="W253" s="37">
        <v>5411689</v>
      </c>
      <c r="X253" s="37">
        <v>5411689</v>
      </c>
      <c r="Y253" s="37">
        <v>1014640</v>
      </c>
      <c r="Z253" s="37">
        <v>6426329</v>
      </c>
      <c r="AA253" s="46">
        <v>354744280</v>
      </c>
      <c r="AB253" s="37">
        <v>0</v>
      </c>
      <c r="AC253" s="37">
        <v>0</v>
      </c>
      <c r="AD253" s="37">
        <v>13017474</v>
      </c>
      <c r="AE253" s="37">
        <v>2270</v>
      </c>
      <c r="AF253" s="37">
        <v>2285</v>
      </c>
      <c r="AG253" s="37">
        <v>200</v>
      </c>
      <c r="AH253" s="37">
        <v>0</v>
      </c>
      <c r="AI253" s="37">
        <v>0</v>
      </c>
      <c r="AJ253" s="37">
        <v>0</v>
      </c>
      <c r="AK253" s="37">
        <v>0</v>
      </c>
      <c r="AL253" s="37">
        <v>0</v>
      </c>
      <c r="AM253" s="37">
        <v>0</v>
      </c>
      <c r="AN253" s="37">
        <v>0</v>
      </c>
      <c r="AO253" s="37">
        <v>13560492</v>
      </c>
      <c r="AP253" s="37">
        <v>8607918</v>
      </c>
      <c r="AQ253" s="37">
        <v>0</v>
      </c>
      <c r="AR253" s="37">
        <v>4952574</v>
      </c>
      <c r="AS253" s="37">
        <v>4952574</v>
      </c>
      <c r="AT253" s="37">
        <v>1241653</v>
      </c>
      <c r="AU253" s="37">
        <v>6194227</v>
      </c>
      <c r="AV253" s="45">
        <v>388511241</v>
      </c>
      <c r="AW253" s="37">
        <v>0</v>
      </c>
      <c r="AX253" s="37">
        <v>0</v>
      </c>
      <c r="AY253" s="37">
        <v>13560492</v>
      </c>
      <c r="AZ253" s="37">
        <v>2285</v>
      </c>
      <c r="BA253" s="37">
        <v>2323</v>
      </c>
      <c r="BB253" s="37">
        <v>206</v>
      </c>
      <c r="BC253" s="37">
        <v>0</v>
      </c>
      <c r="BD253" s="37">
        <v>0</v>
      </c>
      <c r="BE253" s="37">
        <v>14264544</v>
      </c>
      <c r="BF253" s="37">
        <v>0</v>
      </c>
      <c r="BG253" s="37">
        <v>0</v>
      </c>
      <c r="BH253" s="37">
        <v>0</v>
      </c>
      <c r="BI253" s="37">
        <v>0</v>
      </c>
      <c r="BJ253" s="37">
        <v>0</v>
      </c>
      <c r="BK253" s="37">
        <v>0</v>
      </c>
      <c r="BL253" s="37">
        <v>0</v>
      </c>
      <c r="BM253" s="37">
        <v>14264544</v>
      </c>
      <c r="BN253" s="37">
        <v>10389487</v>
      </c>
      <c r="BO253" s="37">
        <v>3875057</v>
      </c>
      <c r="BP253" s="37">
        <v>3873987</v>
      </c>
      <c r="BQ253" s="37">
        <v>1272327</v>
      </c>
      <c r="BR253" s="37">
        <v>5146314</v>
      </c>
      <c r="BS253" s="45">
        <v>434057025</v>
      </c>
      <c r="BT253" s="37">
        <v>1070</v>
      </c>
      <c r="BU253" s="37">
        <v>0</v>
      </c>
      <c r="BV253" s="37">
        <v>14263474</v>
      </c>
      <c r="BW253" s="37">
        <v>2323</v>
      </c>
      <c r="BX253" s="37">
        <v>2356</v>
      </c>
      <c r="BY253" s="37">
        <v>206</v>
      </c>
      <c r="BZ253" s="37">
        <v>0</v>
      </c>
      <c r="CA253" s="37">
        <v>0</v>
      </c>
      <c r="CB253" s="37">
        <v>14951435</v>
      </c>
      <c r="CC253" s="37">
        <v>803</v>
      </c>
      <c r="CD253" s="37">
        <v>28859</v>
      </c>
      <c r="CE253" s="37">
        <v>0</v>
      </c>
      <c r="CF253" s="37">
        <v>0</v>
      </c>
      <c r="CG253" s="37">
        <v>0</v>
      </c>
      <c r="CH253" s="37">
        <v>0</v>
      </c>
      <c r="CI253" s="37">
        <v>28859</v>
      </c>
      <c r="CJ253" s="37">
        <v>14981097</v>
      </c>
      <c r="CK253" s="37">
        <v>11155199</v>
      </c>
      <c r="CL253" s="37">
        <v>0</v>
      </c>
      <c r="CM253" s="37">
        <v>3825898</v>
      </c>
      <c r="CN253" s="37">
        <v>3825898</v>
      </c>
      <c r="CO253" s="37">
        <v>1012965</v>
      </c>
      <c r="CP253" s="37">
        <v>4838863</v>
      </c>
      <c r="CQ253" s="45">
        <v>464521777</v>
      </c>
      <c r="CR253" s="37">
        <v>0</v>
      </c>
      <c r="CS253" s="37">
        <v>0</v>
      </c>
      <c r="CT253" s="37">
        <v>14981097</v>
      </c>
      <c r="CU253" s="37">
        <v>2356</v>
      </c>
      <c r="CV253" s="37">
        <v>2387</v>
      </c>
      <c r="CW253" s="37">
        <v>208.88</v>
      </c>
      <c r="CX253" s="37">
        <v>0</v>
      </c>
      <c r="CY253" s="37">
        <v>0</v>
      </c>
      <c r="CZ253" s="37">
        <v>15676813</v>
      </c>
      <c r="DA253" s="37">
        <v>0</v>
      </c>
      <c r="DB253" s="37">
        <v>0</v>
      </c>
      <c r="DC253" s="37">
        <v>0</v>
      </c>
      <c r="DD253" s="37">
        <v>0</v>
      </c>
      <c r="DE253" s="37">
        <v>0</v>
      </c>
      <c r="DF253" s="37">
        <v>0</v>
      </c>
      <c r="DG253" s="37">
        <v>15676813</v>
      </c>
      <c r="DH253" s="37">
        <v>0</v>
      </c>
      <c r="DI253" s="37">
        <v>0</v>
      </c>
      <c r="DJ253" s="37">
        <v>0</v>
      </c>
      <c r="DK253" s="37">
        <v>15676813</v>
      </c>
      <c r="DL253" s="37">
        <v>11436667</v>
      </c>
      <c r="DM253" s="37">
        <v>0</v>
      </c>
      <c r="DN253" s="37">
        <v>4240146</v>
      </c>
      <c r="DO253" s="37">
        <v>4240146</v>
      </c>
      <c r="DP253" s="37">
        <v>1169380</v>
      </c>
      <c r="DQ253" s="37">
        <v>5409526</v>
      </c>
      <c r="DR253" s="45">
        <v>505173532</v>
      </c>
      <c r="DS253" s="37">
        <v>0</v>
      </c>
      <c r="DT253" s="37">
        <v>0</v>
      </c>
      <c r="DU253" s="61">
        <v>15676813</v>
      </c>
      <c r="DV253" s="61">
        <v>2387</v>
      </c>
      <c r="DW253" s="61">
        <v>2373</v>
      </c>
      <c r="DX253" s="61">
        <v>212.43</v>
      </c>
      <c r="DY253" s="61">
        <v>0</v>
      </c>
      <c r="DZ253" s="61">
        <v>0</v>
      </c>
      <c r="EA253" s="61">
        <v>0</v>
      </c>
      <c r="EB253" s="61">
        <v>16088964</v>
      </c>
      <c r="EC253" s="61">
        <v>0</v>
      </c>
      <c r="ED253" s="61">
        <v>44672</v>
      </c>
      <c r="EE253" s="61">
        <v>0</v>
      </c>
      <c r="EF253" s="61">
        <v>0</v>
      </c>
      <c r="EG253" s="61">
        <v>0</v>
      </c>
      <c r="EH253" s="61">
        <v>44672</v>
      </c>
      <c r="EI253" s="61">
        <v>16133636</v>
      </c>
      <c r="EJ253" s="61">
        <v>0</v>
      </c>
      <c r="EK253" s="61">
        <v>74580</v>
      </c>
      <c r="EL253" s="61">
        <v>74580</v>
      </c>
      <c r="EM253" s="61">
        <v>16208216</v>
      </c>
      <c r="EN253" s="61">
        <v>11718381</v>
      </c>
      <c r="EO253" s="61">
        <v>0</v>
      </c>
      <c r="EP253" s="61">
        <v>4489835</v>
      </c>
      <c r="EQ253" s="61">
        <v>29681</v>
      </c>
      <c r="ER253" s="61">
        <v>4460154</v>
      </c>
      <c r="ES253" s="61">
        <v>4460154</v>
      </c>
      <c r="ET253" s="61">
        <v>1122054</v>
      </c>
      <c r="EU253" s="61">
        <v>5582208</v>
      </c>
      <c r="EV253" s="61">
        <v>569244929</v>
      </c>
      <c r="EW253" s="61">
        <v>3026700</v>
      </c>
      <c r="EX253" s="61">
        <v>0</v>
      </c>
      <c r="EY253" s="61">
        <v>0</v>
      </c>
    </row>
    <row r="254" spans="1:155" s="37" customFormat="1" x14ac:dyDescent="0.2">
      <c r="A254" s="105">
        <v>3969</v>
      </c>
      <c r="B254" s="49" t="s">
        <v>284</v>
      </c>
      <c r="C254" s="37">
        <v>3514883</v>
      </c>
      <c r="D254" s="37">
        <v>595</v>
      </c>
      <c r="E254" s="37">
        <v>598</v>
      </c>
      <c r="F254" s="37">
        <v>190</v>
      </c>
      <c r="G254" s="37">
        <v>3646227.26</v>
      </c>
      <c r="H254" s="37">
        <v>2507336</v>
      </c>
      <c r="I254" s="37">
        <v>0</v>
      </c>
      <c r="J254" s="37">
        <v>1138072</v>
      </c>
      <c r="K254" s="37">
        <v>541330</v>
      </c>
      <c r="L254" s="37">
        <f t="shared" si="3"/>
        <v>1679402</v>
      </c>
      <c r="M254" s="47">
        <v>70393000</v>
      </c>
      <c r="N254" s="41">
        <v>819.25999999977648</v>
      </c>
      <c r="O254" s="41">
        <v>0</v>
      </c>
      <c r="P254" s="37">
        <v>3645408</v>
      </c>
      <c r="Q254" s="37">
        <v>598</v>
      </c>
      <c r="R254" s="37">
        <v>614</v>
      </c>
      <c r="S254" s="37">
        <v>194.37</v>
      </c>
      <c r="T254" s="37">
        <v>0</v>
      </c>
      <c r="U254" s="37">
        <v>3862287</v>
      </c>
      <c r="V254" s="37">
        <v>2667120</v>
      </c>
      <c r="W254" s="37">
        <v>1195167</v>
      </c>
      <c r="X254" s="37">
        <v>1195167</v>
      </c>
      <c r="Y254" s="37">
        <v>520018</v>
      </c>
      <c r="Z254" s="37">
        <v>1715185</v>
      </c>
      <c r="AA254" s="46">
        <v>72032200</v>
      </c>
      <c r="AB254" s="37">
        <v>0</v>
      </c>
      <c r="AC254" s="37">
        <v>0</v>
      </c>
      <c r="AD254" s="37">
        <v>3862287</v>
      </c>
      <c r="AE254" s="37">
        <v>614</v>
      </c>
      <c r="AF254" s="37">
        <v>617</v>
      </c>
      <c r="AG254" s="37">
        <v>200</v>
      </c>
      <c r="AH254" s="37">
        <v>0</v>
      </c>
      <c r="AI254" s="37">
        <v>0</v>
      </c>
      <c r="AJ254" s="37">
        <v>48870</v>
      </c>
      <c r="AK254" s="37">
        <v>0</v>
      </c>
      <c r="AL254" s="37">
        <v>25000</v>
      </c>
      <c r="AM254" s="37">
        <v>0</v>
      </c>
      <c r="AN254" s="37">
        <v>73870</v>
      </c>
      <c r="AO254" s="37">
        <v>4078428</v>
      </c>
      <c r="AP254" s="37">
        <v>2852242</v>
      </c>
      <c r="AQ254" s="37">
        <v>0</v>
      </c>
      <c r="AR254" s="37">
        <v>1226186</v>
      </c>
      <c r="AS254" s="37">
        <v>1226186</v>
      </c>
      <c r="AT254" s="37">
        <v>506660</v>
      </c>
      <c r="AU254" s="37">
        <v>1732846</v>
      </c>
      <c r="AV254" s="45">
        <v>73753600</v>
      </c>
      <c r="AW254" s="37">
        <v>0</v>
      </c>
      <c r="AX254" s="37">
        <v>0</v>
      </c>
      <c r="AY254" s="37">
        <v>4078428</v>
      </c>
      <c r="AZ254" s="37">
        <v>617</v>
      </c>
      <c r="BA254" s="37">
        <v>627</v>
      </c>
      <c r="BB254" s="37">
        <v>206</v>
      </c>
      <c r="BC254" s="37">
        <v>0</v>
      </c>
      <c r="BD254" s="37">
        <v>0</v>
      </c>
      <c r="BE254" s="37">
        <v>4273688</v>
      </c>
      <c r="BF254" s="37">
        <v>0</v>
      </c>
      <c r="BG254" s="37">
        <v>0</v>
      </c>
      <c r="BH254" s="37">
        <v>0</v>
      </c>
      <c r="BI254" s="37">
        <v>0</v>
      </c>
      <c r="BJ254" s="37">
        <v>0</v>
      </c>
      <c r="BK254" s="37">
        <v>0</v>
      </c>
      <c r="BL254" s="37">
        <v>0</v>
      </c>
      <c r="BM254" s="37">
        <v>4273688</v>
      </c>
      <c r="BN254" s="37">
        <v>3377602</v>
      </c>
      <c r="BO254" s="37">
        <v>896086</v>
      </c>
      <c r="BP254" s="37">
        <v>889113</v>
      </c>
      <c r="BQ254" s="37">
        <v>497157</v>
      </c>
      <c r="BR254" s="37">
        <v>1386270</v>
      </c>
      <c r="BS254" s="45">
        <v>71925600</v>
      </c>
      <c r="BT254" s="37">
        <v>6973</v>
      </c>
      <c r="BU254" s="37">
        <v>0</v>
      </c>
      <c r="BV254" s="37">
        <v>4266715</v>
      </c>
      <c r="BW254" s="37">
        <v>627</v>
      </c>
      <c r="BX254" s="37">
        <v>620</v>
      </c>
      <c r="BY254" s="37">
        <v>206</v>
      </c>
      <c r="BZ254" s="37">
        <v>0</v>
      </c>
      <c r="CA254" s="37">
        <v>0</v>
      </c>
      <c r="CB254" s="37">
        <v>4346801</v>
      </c>
      <c r="CC254" s="37">
        <v>5230</v>
      </c>
      <c r="CD254" s="37">
        <v>23760</v>
      </c>
      <c r="CE254" s="37">
        <v>0</v>
      </c>
      <c r="CF254" s="37">
        <v>0</v>
      </c>
      <c r="CG254" s="37">
        <v>0</v>
      </c>
      <c r="CH254" s="37">
        <v>0</v>
      </c>
      <c r="CI254" s="37">
        <v>23760</v>
      </c>
      <c r="CJ254" s="37">
        <v>4375791</v>
      </c>
      <c r="CK254" s="37">
        <v>3668802</v>
      </c>
      <c r="CL254" s="37">
        <v>0</v>
      </c>
      <c r="CM254" s="37">
        <v>706989</v>
      </c>
      <c r="CN254" s="37">
        <v>706989</v>
      </c>
      <c r="CO254" s="37">
        <v>495000</v>
      </c>
      <c r="CP254" s="37">
        <v>1201989</v>
      </c>
      <c r="CQ254" s="45">
        <v>75608500</v>
      </c>
      <c r="CR254" s="37">
        <v>0</v>
      </c>
      <c r="CS254" s="37">
        <v>0</v>
      </c>
      <c r="CT254" s="37">
        <v>4375791</v>
      </c>
      <c r="CU254" s="37">
        <v>620</v>
      </c>
      <c r="CV254" s="37">
        <v>609</v>
      </c>
      <c r="CW254" s="37">
        <v>208.88</v>
      </c>
      <c r="CX254" s="37">
        <v>0</v>
      </c>
      <c r="CY254" s="37">
        <v>0</v>
      </c>
      <c r="CZ254" s="37">
        <v>4425365</v>
      </c>
      <c r="DA254" s="37">
        <v>0</v>
      </c>
      <c r="DB254" s="37">
        <v>0</v>
      </c>
      <c r="DC254" s="37">
        <v>0</v>
      </c>
      <c r="DD254" s="37">
        <v>0</v>
      </c>
      <c r="DE254" s="37">
        <v>0</v>
      </c>
      <c r="DF254" s="37">
        <v>0</v>
      </c>
      <c r="DG254" s="37">
        <v>4425365</v>
      </c>
      <c r="DH254" s="37">
        <v>58133</v>
      </c>
      <c r="DI254" s="37">
        <v>0</v>
      </c>
      <c r="DJ254" s="37">
        <v>58133</v>
      </c>
      <c r="DK254" s="37">
        <v>4483498</v>
      </c>
      <c r="DL254" s="37">
        <v>3686663</v>
      </c>
      <c r="DM254" s="37">
        <v>0</v>
      </c>
      <c r="DN254" s="37">
        <v>796835</v>
      </c>
      <c r="DO254" s="37">
        <v>796835</v>
      </c>
      <c r="DP254" s="37">
        <v>504000</v>
      </c>
      <c r="DQ254" s="37">
        <v>1300835</v>
      </c>
      <c r="DR254" s="45">
        <v>84512900</v>
      </c>
      <c r="DS254" s="37">
        <v>0</v>
      </c>
      <c r="DT254" s="37">
        <v>0</v>
      </c>
      <c r="DU254" s="61">
        <v>4425365</v>
      </c>
      <c r="DV254" s="61">
        <v>609</v>
      </c>
      <c r="DW254" s="61">
        <v>596</v>
      </c>
      <c r="DX254" s="61">
        <v>212.43</v>
      </c>
      <c r="DY254" s="61">
        <v>0</v>
      </c>
      <c r="DZ254" s="61">
        <v>0</v>
      </c>
      <c r="EA254" s="61">
        <v>0</v>
      </c>
      <c r="EB254" s="61">
        <v>4457508</v>
      </c>
      <c r="EC254" s="61">
        <v>0</v>
      </c>
      <c r="ED254" s="61">
        <v>5118</v>
      </c>
      <c r="EE254" s="61">
        <v>0</v>
      </c>
      <c r="EF254" s="61">
        <v>0</v>
      </c>
      <c r="EG254" s="61">
        <v>0</v>
      </c>
      <c r="EH254" s="61">
        <v>5118</v>
      </c>
      <c r="EI254" s="61">
        <v>4462626</v>
      </c>
      <c r="EJ254" s="61">
        <v>0</v>
      </c>
      <c r="EK254" s="61">
        <v>74790</v>
      </c>
      <c r="EL254" s="61">
        <v>74790</v>
      </c>
      <c r="EM254" s="61">
        <v>4537416</v>
      </c>
      <c r="EN254" s="61">
        <v>3649553</v>
      </c>
      <c r="EO254" s="61">
        <v>0</v>
      </c>
      <c r="EP254" s="61">
        <v>887863</v>
      </c>
      <c r="EQ254" s="61">
        <v>9086</v>
      </c>
      <c r="ER254" s="61">
        <v>878777</v>
      </c>
      <c r="ES254" s="61">
        <v>878777</v>
      </c>
      <c r="ET254" s="61">
        <v>498268</v>
      </c>
      <c r="EU254" s="61">
        <v>1377045</v>
      </c>
      <c r="EV254" s="61">
        <v>100644300</v>
      </c>
      <c r="EW254" s="61">
        <v>664100</v>
      </c>
      <c r="EX254" s="61">
        <v>0</v>
      </c>
      <c r="EY254" s="61">
        <v>0</v>
      </c>
    </row>
    <row r="255" spans="1:155" s="37" customFormat="1" x14ac:dyDescent="0.2">
      <c r="A255" s="105">
        <v>2177</v>
      </c>
      <c r="B255" s="49" t="s">
        <v>285</v>
      </c>
      <c r="C255" s="37">
        <v>11752134</v>
      </c>
      <c r="D255" s="37">
        <v>1065</v>
      </c>
      <c r="E255" s="37">
        <v>1082</v>
      </c>
      <c r="F255" s="37">
        <v>353</v>
      </c>
      <c r="G255" s="37">
        <v>12321816</v>
      </c>
      <c r="H255" s="37">
        <v>1829085</v>
      </c>
      <c r="I255" s="37">
        <v>0</v>
      </c>
      <c r="J255" s="37">
        <v>10456409</v>
      </c>
      <c r="K255" s="37">
        <v>1110505</v>
      </c>
      <c r="L255" s="37">
        <f t="shared" si="3"/>
        <v>11566914</v>
      </c>
      <c r="M255" s="47">
        <v>2121396500</v>
      </c>
      <c r="N255" s="41">
        <v>36322</v>
      </c>
      <c r="O255" s="41">
        <v>0</v>
      </c>
      <c r="P255" s="37">
        <v>12285494</v>
      </c>
      <c r="Q255" s="37">
        <v>1082</v>
      </c>
      <c r="R255" s="37">
        <v>1102</v>
      </c>
      <c r="S255" s="37">
        <v>261.14999999999998</v>
      </c>
      <c r="T255" s="37">
        <v>0</v>
      </c>
      <c r="U255" s="37">
        <v>12800369</v>
      </c>
      <c r="V255" s="37">
        <v>1908994</v>
      </c>
      <c r="W255" s="37">
        <v>10891375</v>
      </c>
      <c r="X255" s="37">
        <v>10856528</v>
      </c>
      <c r="Y255" s="37">
        <v>1076982</v>
      </c>
      <c r="Z255" s="37">
        <v>11933510</v>
      </c>
      <c r="AA255" s="46">
        <v>2184500100</v>
      </c>
      <c r="AB255" s="37">
        <v>34847</v>
      </c>
      <c r="AC255" s="37">
        <v>0</v>
      </c>
      <c r="AD255" s="37">
        <v>12765522</v>
      </c>
      <c r="AE255" s="37">
        <v>1102</v>
      </c>
      <c r="AF255" s="37">
        <v>1132</v>
      </c>
      <c r="AG255" s="37">
        <v>200</v>
      </c>
      <c r="AH255" s="37">
        <v>0</v>
      </c>
      <c r="AI255" s="37">
        <v>26135</v>
      </c>
      <c r="AJ255" s="37">
        <v>0</v>
      </c>
      <c r="AK255" s="37">
        <v>0</v>
      </c>
      <c r="AL255" s="37">
        <v>0</v>
      </c>
      <c r="AM255" s="37">
        <v>0</v>
      </c>
      <c r="AN255" s="37">
        <v>0</v>
      </c>
      <c r="AO255" s="37">
        <v>13365578</v>
      </c>
      <c r="AP255" s="37">
        <v>1911010</v>
      </c>
      <c r="AQ255" s="37">
        <v>0</v>
      </c>
      <c r="AR255" s="37">
        <v>11454568</v>
      </c>
      <c r="AS255" s="37">
        <v>11428432</v>
      </c>
      <c r="AT255" s="37">
        <v>1069334</v>
      </c>
      <c r="AU255" s="37">
        <v>12497766</v>
      </c>
      <c r="AV255" s="45">
        <v>2288823700</v>
      </c>
      <c r="AW255" s="37">
        <v>26136</v>
      </c>
      <c r="AX255" s="37">
        <v>0</v>
      </c>
      <c r="AY255" s="37">
        <v>13339442</v>
      </c>
      <c r="AZ255" s="37">
        <v>1132</v>
      </c>
      <c r="BA255" s="37">
        <v>1150</v>
      </c>
      <c r="BB255" s="37">
        <v>206</v>
      </c>
      <c r="BC255" s="37">
        <v>0</v>
      </c>
      <c r="BD255" s="37">
        <v>0</v>
      </c>
      <c r="BE255" s="37">
        <v>13788454</v>
      </c>
      <c r="BF255" s="37">
        <v>19602</v>
      </c>
      <c r="BG255" s="37">
        <v>0</v>
      </c>
      <c r="BH255" s="37">
        <v>0</v>
      </c>
      <c r="BI255" s="37">
        <v>0</v>
      </c>
      <c r="BJ255" s="37">
        <v>0</v>
      </c>
      <c r="BK255" s="37">
        <v>0</v>
      </c>
      <c r="BL255" s="37">
        <v>0</v>
      </c>
      <c r="BM255" s="37">
        <v>13808056</v>
      </c>
      <c r="BN255" s="37">
        <v>2213138</v>
      </c>
      <c r="BO255" s="37">
        <v>11594918</v>
      </c>
      <c r="BP255" s="37">
        <v>11594918</v>
      </c>
      <c r="BQ255" s="37">
        <v>981302</v>
      </c>
      <c r="BR255" s="37">
        <v>12576220</v>
      </c>
      <c r="BS255" s="45">
        <v>2395991600</v>
      </c>
      <c r="BT255" s="37">
        <v>0</v>
      </c>
      <c r="BU255" s="37">
        <v>0</v>
      </c>
      <c r="BV255" s="37">
        <v>13808056</v>
      </c>
      <c r="BW255" s="37">
        <v>1150</v>
      </c>
      <c r="BX255" s="37">
        <v>1169</v>
      </c>
      <c r="BY255" s="37">
        <v>206</v>
      </c>
      <c r="BZ255" s="37">
        <v>0</v>
      </c>
      <c r="CA255" s="37">
        <v>0</v>
      </c>
      <c r="CB255" s="37">
        <v>14277009</v>
      </c>
      <c r="CC255" s="37">
        <v>0</v>
      </c>
      <c r="CD255" s="37">
        <v>0</v>
      </c>
      <c r="CE255" s="37">
        <v>0</v>
      </c>
      <c r="CF255" s="37">
        <v>0</v>
      </c>
      <c r="CG255" s="37">
        <v>0</v>
      </c>
      <c r="CH255" s="37">
        <v>0</v>
      </c>
      <c r="CI255" s="37">
        <v>0</v>
      </c>
      <c r="CJ255" s="37">
        <v>14277009</v>
      </c>
      <c r="CK255" s="37">
        <v>2215972</v>
      </c>
      <c r="CL255" s="37">
        <v>0</v>
      </c>
      <c r="CM255" s="37">
        <v>12061037</v>
      </c>
      <c r="CN255" s="37">
        <v>12085463</v>
      </c>
      <c r="CO255" s="37">
        <v>733400</v>
      </c>
      <c r="CP255" s="37">
        <v>12818863</v>
      </c>
      <c r="CQ255" s="45">
        <v>2431513800</v>
      </c>
      <c r="CR255" s="37">
        <v>0</v>
      </c>
      <c r="CS255" s="37">
        <v>24426</v>
      </c>
      <c r="CT255" s="37">
        <v>14277009</v>
      </c>
      <c r="CU255" s="37">
        <v>1169</v>
      </c>
      <c r="CV255" s="37">
        <v>1184</v>
      </c>
      <c r="CW255" s="37">
        <v>208.88</v>
      </c>
      <c r="CX255" s="37">
        <v>0</v>
      </c>
      <c r="CY255" s="37">
        <v>0</v>
      </c>
      <c r="CZ255" s="37">
        <v>14707518</v>
      </c>
      <c r="DA255" s="37">
        <v>0</v>
      </c>
      <c r="DB255" s="37">
        <v>0</v>
      </c>
      <c r="DC255" s="37">
        <v>0</v>
      </c>
      <c r="DD255" s="37">
        <v>0</v>
      </c>
      <c r="DE255" s="37">
        <v>0</v>
      </c>
      <c r="DF255" s="37">
        <v>0</v>
      </c>
      <c r="DG255" s="37">
        <v>14707518</v>
      </c>
      <c r="DH255" s="37">
        <v>0</v>
      </c>
      <c r="DI255" s="37">
        <v>0</v>
      </c>
      <c r="DJ255" s="37">
        <v>0</v>
      </c>
      <c r="DK255" s="37">
        <v>14707518</v>
      </c>
      <c r="DL255" s="37">
        <v>2329594</v>
      </c>
      <c r="DM255" s="37">
        <v>0</v>
      </c>
      <c r="DN255" s="37">
        <v>12377924</v>
      </c>
      <c r="DO255" s="37">
        <v>12390346</v>
      </c>
      <c r="DP255" s="37">
        <v>5753</v>
      </c>
      <c r="DQ255" s="37">
        <v>12396099</v>
      </c>
      <c r="DR255" s="45">
        <v>2461043200</v>
      </c>
      <c r="DS255" s="37">
        <v>0</v>
      </c>
      <c r="DT255" s="37">
        <v>12422</v>
      </c>
      <c r="DU255" s="61">
        <v>14707518</v>
      </c>
      <c r="DV255" s="61">
        <v>1184</v>
      </c>
      <c r="DW255" s="61">
        <v>1190</v>
      </c>
      <c r="DX255" s="61">
        <v>212.43</v>
      </c>
      <c r="DY255" s="61">
        <v>0</v>
      </c>
      <c r="DZ255" s="61">
        <v>0</v>
      </c>
      <c r="EA255" s="61">
        <v>0</v>
      </c>
      <c r="EB255" s="61">
        <v>15034841</v>
      </c>
      <c r="EC255" s="61">
        <v>0</v>
      </c>
      <c r="ED255" s="61">
        <v>1207</v>
      </c>
      <c r="EE255" s="61">
        <v>0</v>
      </c>
      <c r="EF255" s="61">
        <v>0</v>
      </c>
      <c r="EG255" s="61">
        <v>0</v>
      </c>
      <c r="EH255" s="61">
        <v>1207</v>
      </c>
      <c r="EI255" s="61">
        <v>15036048</v>
      </c>
      <c r="EJ255" s="61">
        <v>0</v>
      </c>
      <c r="EK255" s="61">
        <v>0</v>
      </c>
      <c r="EL255" s="61">
        <v>0</v>
      </c>
      <c r="EM255" s="61">
        <v>15036048</v>
      </c>
      <c r="EN255" s="61">
        <v>2210539</v>
      </c>
      <c r="EO255" s="61">
        <v>0</v>
      </c>
      <c r="EP255" s="61">
        <v>12825509</v>
      </c>
      <c r="EQ255" s="61">
        <v>222243</v>
      </c>
      <c r="ER255" s="61">
        <v>12603266</v>
      </c>
      <c r="ES255" s="61">
        <v>12603266</v>
      </c>
      <c r="ET255" s="61">
        <v>5210</v>
      </c>
      <c r="EU255" s="61">
        <v>12608476</v>
      </c>
      <c r="EV255" s="61">
        <v>2573476600</v>
      </c>
      <c r="EW255" s="61">
        <v>45361400</v>
      </c>
      <c r="EX255" s="61">
        <v>0</v>
      </c>
      <c r="EY255" s="61">
        <v>0</v>
      </c>
    </row>
    <row r="256" spans="1:155" s="37" customFormat="1" x14ac:dyDescent="0.2">
      <c r="A256" s="105">
        <v>3976</v>
      </c>
      <c r="B256" s="49" t="s">
        <v>286</v>
      </c>
      <c r="C256" s="37">
        <v>31488</v>
      </c>
      <c r="D256" s="37">
        <v>59</v>
      </c>
      <c r="E256" s="37">
        <v>57</v>
      </c>
      <c r="F256" s="37">
        <v>190</v>
      </c>
      <c r="G256" s="37">
        <v>41268</v>
      </c>
      <c r="H256" s="37">
        <v>30997</v>
      </c>
      <c r="I256" s="37">
        <v>0</v>
      </c>
      <c r="J256" s="37">
        <v>10271</v>
      </c>
      <c r="K256" s="37">
        <v>0</v>
      </c>
      <c r="L256" s="37">
        <f t="shared" si="3"/>
        <v>10271</v>
      </c>
      <c r="M256" s="47">
        <v>337170</v>
      </c>
      <c r="N256" s="41">
        <v>0</v>
      </c>
      <c r="O256" s="41">
        <v>0</v>
      </c>
      <c r="P256" s="37">
        <v>41268</v>
      </c>
      <c r="Q256" s="37">
        <v>57</v>
      </c>
      <c r="R256" s="37">
        <v>58</v>
      </c>
      <c r="S256" s="37">
        <v>194.37</v>
      </c>
      <c r="T256" s="37">
        <v>0</v>
      </c>
      <c r="U256" s="37">
        <v>53265</v>
      </c>
      <c r="V256" s="37">
        <v>52640</v>
      </c>
      <c r="W256" s="37">
        <v>625</v>
      </c>
      <c r="X256" s="37">
        <v>625</v>
      </c>
      <c r="Y256" s="37">
        <v>0</v>
      </c>
      <c r="Z256" s="37">
        <v>625</v>
      </c>
      <c r="AA256" s="46">
        <v>396040</v>
      </c>
      <c r="AB256" s="37">
        <v>0</v>
      </c>
      <c r="AC256" s="37">
        <v>0</v>
      </c>
      <c r="AD256" s="37">
        <v>53265</v>
      </c>
      <c r="AE256" s="37">
        <v>58</v>
      </c>
      <c r="AF256" s="37">
        <v>61</v>
      </c>
      <c r="AG256" s="37">
        <v>200</v>
      </c>
      <c r="AH256" s="37">
        <v>4181.6400000000003</v>
      </c>
      <c r="AI256" s="37">
        <v>0</v>
      </c>
      <c r="AJ256" s="37">
        <v>0</v>
      </c>
      <c r="AK256" s="37">
        <v>0</v>
      </c>
      <c r="AL256" s="37">
        <v>0</v>
      </c>
      <c r="AM256" s="37">
        <v>0</v>
      </c>
      <c r="AN256" s="37">
        <v>0</v>
      </c>
      <c r="AO256" s="37">
        <v>323300</v>
      </c>
      <c r="AP256" s="37">
        <v>0</v>
      </c>
      <c r="AQ256" s="37">
        <v>0</v>
      </c>
      <c r="AR256" s="37">
        <v>323300</v>
      </c>
      <c r="AS256" s="37">
        <v>1000</v>
      </c>
      <c r="AT256" s="37">
        <v>0</v>
      </c>
      <c r="AU256" s="37">
        <v>1000</v>
      </c>
      <c r="AV256" s="45">
        <v>416286</v>
      </c>
      <c r="AW256" s="37">
        <v>322300</v>
      </c>
      <c r="AX256" s="37">
        <v>0</v>
      </c>
      <c r="AY256" s="37">
        <v>1000</v>
      </c>
      <c r="AZ256" s="37">
        <v>61</v>
      </c>
      <c r="BA256" s="37">
        <v>68</v>
      </c>
      <c r="BB256" s="37">
        <v>206</v>
      </c>
      <c r="BC256" s="37">
        <v>5377.61</v>
      </c>
      <c r="BD256" s="37">
        <v>365677</v>
      </c>
      <c r="BE256" s="37">
        <v>380800</v>
      </c>
      <c r="BF256" s="37">
        <v>241725</v>
      </c>
      <c r="BG256" s="37">
        <v>0</v>
      </c>
      <c r="BH256" s="37">
        <v>0</v>
      </c>
      <c r="BI256" s="37">
        <v>0</v>
      </c>
      <c r="BJ256" s="37">
        <v>0</v>
      </c>
      <c r="BK256" s="37">
        <v>0</v>
      </c>
      <c r="BL256" s="37">
        <v>0</v>
      </c>
      <c r="BM256" s="37">
        <v>622525</v>
      </c>
      <c r="BN256" s="37">
        <v>0</v>
      </c>
      <c r="BO256" s="37">
        <v>622525</v>
      </c>
      <c r="BP256" s="37">
        <v>1500</v>
      </c>
      <c r="BQ256" s="37">
        <v>0</v>
      </c>
      <c r="BR256" s="37">
        <v>1500</v>
      </c>
      <c r="BS256" s="45">
        <v>570294</v>
      </c>
      <c r="BT256" s="37">
        <v>621025</v>
      </c>
      <c r="BU256" s="37">
        <v>0</v>
      </c>
      <c r="BV256" s="37">
        <v>1500</v>
      </c>
      <c r="BW256" s="37">
        <v>68</v>
      </c>
      <c r="BX256" s="37">
        <v>69</v>
      </c>
      <c r="BY256" s="37">
        <v>206</v>
      </c>
      <c r="BZ256" s="37">
        <v>5671.94</v>
      </c>
      <c r="CA256" s="37">
        <v>391364</v>
      </c>
      <c r="CB256" s="37">
        <v>407100</v>
      </c>
      <c r="CC256" s="37">
        <v>465769</v>
      </c>
      <c r="CD256" s="37">
        <v>-2372</v>
      </c>
      <c r="CE256" s="37">
        <v>0</v>
      </c>
      <c r="CF256" s="37">
        <v>0</v>
      </c>
      <c r="CG256" s="37">
        <v>0</v>
      </c>
      <c r="CH256" s="37">
        <v>0</v>
      </c>
      <c r="CI256" s="37">
        <v>-2372</v>
      </c>
      <c r="CJ256" s="37">
        <v>870497</v>
      </c>
      <c r="CK256" s="37">
        <v>0</v>
      </c>
      <c r="CL256" s="37">
        <v>0</v>
      </c>
      <c r="CM256" s="37">
        <v>870497</v>
      </c>
      <c r="CN256" s="37">
        <v>2000</v>
      </c>
      <c r="CO256" s="37">
        <v>0</v>
      </c>
      <c r="CP256" s="37">
        <v>2000</v>
      </c>
      <c r="CQ256" s="45">
        <v>785825</v>
      </c>
      <c r="CR256" s="37">
        <v>868497</v>
      </c>
      <c r="CS256" s="37">
        <v>0</v>
      </c>
      <c r="CT256" s="37">
        <v>2000</v>
      </c>
      <c r="CU256" s="37">
        <v>69</v>
      </c>
      <c r="CV256" s="37">
        <v>73</v>
      </c>
      <c r="CW256" s="37">
        <v>208.88</v>
      </c>
      <c r="CX256" s="37">
        <v>5862.13</v>
      </c>
      <c r="CY256" s="37">
        <v>427935</v>
      </c>
      <c r="CZ256" s="37">
        <v>445300</v>
      </c>
      <c r="DA256" s="37">
        <v>651373</v>
      </c>
      <c r="DB256" s="37">
        <v>0</v>
      </c>
      <c r="DC256" s="37">
        <v>0</v>
      </c>
      <c r="DD256" s="37">
        <v>0</v>
      </c>
      <c r="DE256" s="37">
        <v>0</v>
      </c>
      <c r="DF256" s="37">
        <v>651373</v>
      </c>
      <c r="DG256" s="37">
        <v>1096673</v>
      </c>
      <c r="DH256" s="37">
        <v>0</v>
      </c>
      <c r="DI256" s="37">
        <v>0</v>
      </c>
      <c r="DJ256" s="37">
        <v>0</v>
      </c>
      <c r="DK256" s="37">
        <v>1096673</v>
      </c>
      <c r="DL256" s="37">
        <v>39626</v>
      </c>
      <c r="DM256" s="37">
        <v>0</v>
      </c>
      <c r="DN256" s="37">
        <v>1057047</v>
      </c>
      <c r="DO256" s="37">
        <v>2000</v>
      </c>
      <c r="DP256" s="37">
        <v>0</v>
      </c>
      <c r="DQ256" s="37">
        <v>2000</v>
      </c>
      <c r="DR256" s="45">
        <v>756171</v>
      </c>
      <c r="DS256" s="37">
        <v>1055047</v>
      </c>
      <c r="DT256" s="37">
        <v>0</v>
      </c>
      <c r="DU256" s="61">
        <v>41626</v>
      </c>
      <c r="DV256" s="61">
        <v>73</v>
      </c>
      <c r="DW256" s="61">
        <v>72</v>
      </c>
      <c r="DX256" s="61">
        <v>212.43</v>
      </c>
      <c r="DY256" s="61">
        <v>5517.35</v>
      </c>
      <c r="DZ256" s="61">
        <v>397249</v>
      </c>
      <c r="EA256" s="61">
        <v>0</v>
      </c>
      <c r="EB256" s="61">
        <v>453600</v>
      </c>
      <c r="EC256" s="61">
        <v>791285</v>
      </c>
      <c r="ED256" s="61">
        <v>0</v>
      </c>
      <c r="EE256" s="61">
        <v>0</v>
      </c>
      <c r="EF256" s="61">
        <v>0</v>
      </c>
      <c r="EG256" s="61">
        <v>0</v>
      </c>
      <c r="EH256" s="61">
        <v>791285</v>
      </c>
      <c r="EI256" s="61">
        <v>1244885</v>
      </c>
      <c r="EJ256" s="61">
        <v>0</v>
      </c>
      <c r="EK256" s="61">
        <v>6300</v>
      </c>
      <c r="EL256" s="61">
        <v>6300</v>
      </c>
      <c r="EM256" s="61">
        <v>1251185</v>
      </c>
      <c r="EN256" s="61">
        <v>0</v>
      </c>
      <c r="EO256" s="61">
        <v>0</v>
      </c>
      <c r="EP256" s="61">
        <v>1251185</v>
      </c>
      <c r="EQ256" s="61">
        <v>849</v>
      </c>
      <c r="ER256" s="61">
        <v>1250336</v>
      </c>
      <c r="ES256" s="61">
        <v>10000</v>
      </c>
      <c r="ET256" s="61">
        <v>0</v>
      </c>
      <c r="EU256" s="61">
        <v>10000</v>
      </c>
      <c r="EV256" s="61">
        <v>316691</v>
      </c>
      <c r="EW256" s="61">
        <v>26900</v>
      </c>
      <c r="EX256" s="61">
        <v>1240336</v>
      </c>
      <c r="EY256" s="61">
        <v>0</v>
      </c>
    </row>
    <row r="257" spans="1:155" s="37" customFormat="1" x14ac:dyDescent="0.2">
      <c r="A257" s="105">
        <v>4690</v>
      </c>
      <c r="B257" s="49" t="s">
        <v>287</v>
      </c>
      <c r="C257" s="37">
        <v>574448</v>
      </c>
      <c r="D257" s="37">
        <v>123</v>
      </c>
      <c r="E257" s="37">
        <v>122</v>
      </c>
      <c r="F257" s="37">
        <v>190</v>
      </c>
      <c r="G257" s="37">
        <v>592957.81999999995</v>
      </c>
      <c r="H257" s="37">
        <v>62569</v>
      </c>
      <c r="I257" s="37">
        <v>0</v>
      </c>
      <c r="J257" s="37">
        <v>530351</v>
      </c>
      <c r="K257" s="37">
        <v>26616</v>
      </c>
      <c r="L257" s="37">
        <f t="shared" si="3"/>
        <v>556967</v>
      </c>
      <c r="M257" s="47">
        <v>61866222</v>
      </c>
      <c r="N257" s="41">
        <v>37.819999999948777</v>
      </c>
      <c r="O257" s="41">
        <v>0</v>
      </c>
      <c r="P257" s="37">
        <v>592920</v>
      </c>
      <c r="Q257" s="37">
        <v>122</v>
      </c>
      <c r="R257" s="37">
        <v>124</v>
      </c>
      <c r="S257" s="37">
        <v>194.37</v>
      </c>
      <c r="T257" s="37">
        <v>0</v>
      </c>
      <c r="U257" s="37">
        <v>626742</v>
      </c>
      <c r="V257" s="37">
        <v>54748</v>
      </c>
      <c r="W257" s="37">
        <v>571994</v>
      </c>
      <c r="X257" s="37">
        <v>571951</v>
      </c>
      <c r="Y257" s="37">
        <v>21200</v>
      </c>
      <c r="Z257" s="37">
        <v>593151</v>
      </c>
      <c r="AA257" s="46">
        <v>65366770</v>
      </c>
      <c r="AB257" s="37">
        <v>0</v>
      </c>
      <c r="AC257" s="37">
        <v>0</v>
      </c>
      <c r="AD257" s="37">
        <v>626699</v>
      </c>
      <c r="AE257" s="37">
        <v>124</v>
      </c>
      <c r="AF257" s="37">
        <v>129</v>
      </c>
      <c r="AG257" s="37">
        <v>200</v>
      </c>
      <c r="AH257" s="37">
        <v>0</v>
      </c>
      <c r="AI257" s="37">
        <v>0</v>
      </c>
      <c r="AJ257" s="37">
        <v>0</v>
      </c>
      <c r="AK257" s="37">
        <v>0</v>
      </c>
      <c r="AL257" s="37">
        <v>0</v>
      </c>
      <c r="AM257" s="37">
        <v>0</v>
      </c>
      <c r="AN257" s="37">
        <v>0</v>
      </c>
      <c r="AO257" s="37">
        <v>677769</v>
      </c>
      <c r="AP257" s="37">
        <v>130834</v>
      </c>
      <c r="AQ257" s="37">
        <v>0</v>
      </c>
      <c r="AR257" s="37">
        <v>546935</v>
      </c>
      <c r="AS257" s="37">
        <v>546935</v>
      </c>
      <c r="AT257" s="37">
        <v>79290</v>
      </c>
      <c r="AU257" s="37">
        <v>626225</v>
      </c>
      <c r="AV257" s="45">
        <v>74788884</v>
      </c>
      <c r="AW257" s="37">
        <v>0</v>
      </c>
      <c r="AX257" s="37">
        <v>0</v>
      </c>
      <c r="AY257" s="37">
        <v>677769</v>
      </c>
      <c r="AZ257" s="37">
        <v>129</v>
      </c>
      <c r="BA257" s="37">
        <v>138</v>
      </c>
      <c r="BB257" s="37">
        <v>206</v>
      </c>
      <c r="BC257" s="37">
        <v>0</v>
      </c>
      <c r="BD257" s="37">
        <v>0</v>
      </c>
      <c r="BE257" s="37">
        <v>753483</v>
      </c>
      <c r="BF257" s="37">
        <v>0</v>
      </c>
      <c r="BG257" s="37">
        <v>0</v>
      </c>
      <c r="BH257" s="37">
        <v>0</v>
      </c>
      <c r="BI257" s="37">
        <v>0</v>
      </c>
      <c r="BJ257" s="37">
        <v>0</v>
      </c>
      <c r="BK257" s="37">
        <v>0</v>
      </c>
      <c r="BL257" s="37">
        <v>0</v>
      </c>
      <c r="BM257" s="37">
        <v>753483</v>
      </c>
      <c r="BN257" s="37">
        <v>322490</v>
      </c>
      <c r="BO257" s="37">
        <v>430993</v>
      </c>
      <c r="BP257" s="37">
        <v>430993</v>
      </c>
      <c r="BQ257" s="37">
        <v>79291</v>
      </c>
      <c r="BR257" s="37">
        <v>510284</v>
      </c>
      <c r="BS257" s="45">
        <v>80383659</v>
      </c>
      <c r="BT257" s="37">
        <v>0</v>
      </c>
      <c r="BU257" s="37">
        <v>0</v>
      </c>
      <c r="BV257" s="37">
        <v>753483</v>
      </c>
      <c r="BW257" s="37">
        <v>138</v>
      </c>
      <c r="BX257" s="37">
        <v>143</v>
      </c>
      <c r="BY257" s="37">
        <v>206</v>
      </c>
      <c r="BZ257" s="37">
        <v>0</v>
      </c>
      <c r="CA257" s="37">
        <v>0</v>
      </c>
      <c r="CB257" s="37">
        <v>810241</v>
      </c>
      <c r="CC257" s="37">
        <v>0</v>
      </c>
      <c r="CD257" s="37">
        <v>0</v>
      </c>
      <c r="CE257" s="37">
        <v>0</v>
      </c>
      <c r="CF257" s="37">
        <v>0</v>
      </c>
      <c r="CG257" s="37">
        <v>0</v>
      </c>
      <c r="CH257" s="37">
        <v>0</v>
      </c>
      <c r="CI257" s="37">
        <v>0</v>
      </c>
      <c r="CJ257" s="37">
        <v>810241</v>
      </c>
      <c r="CK257" s="37">
        <v>417491</v>
      </c>
      <c r="CL257" s="37">
        <v>0</v>
      </c>
      <c r="CM257" s="37">
        <v>392750</v>
      </c>
      <c r="CN257" s="37">
        <v>393939</v>
      </c>
      <c r="CO257" s="37">
        <v>79140</v>
      </c>
      <c r="CP257" s="37">
        <v>473079</v>
      </c>
      <c r="CQ257" s="45">
        <v>85437384</v>
      </c>
      <c r="CR257" s="37">
        <v>0</v>
      </c>
      <c r="CS257" s="37">
        <v>1189</v>
      </c>
      <c r="CT257" s="37">
        <v>810241</v>
      </c>
      <c r="CU257" s="37">
        <v>143</v>
      </c>
      <c r="CV257" s="37">
        <v>150</v>
      </c>
      <c r="CW257" s="37">
        <v>208.88</v>
      </c>
      <c r="CX257" s="37">
        <v>0</v>
      </c>
      <c r="CY257" s="37">
        <v>0</v>
      </c>
      <c r="CZ257" s="37">
        <v>881235</v>
      </c>
      <c r="DA257" s="37">
        <v>0</v>
      </c>
      <c r="DB257" s="37">
        <v>0</v>
      </c>
      <c r="DC257" s="37">
        <v>0</v>
      </c>
      <c r="DD257" s="37">
        <v>0</v>
      </c>
      <c r="DE257" s="37">
        <v>0</v>
      </c>
      <c r="DF257" s="37">
        <v>0</v>
      </c>
      <c r="DG257" s="37">
        <v>881235</v>
      </c>
      <c r="DH257" s="37">
        <v>0</v>
      </c>
      <c r="DI257" s="37">
        <v>0</v>
      </c>
      <c r="DJ257" s="37">
        <v>0</v>
      </c>
      <c r="DK257" s="37">
        <v>881235</v>
      </c>
      <c r="DL257" s="37">
        <v>421059</v>
      </c>
      <c r="DM257" s="37">
        <v>0</v>
      </c>
      <c r="DN257" s="37">
        <v>460176</v>
      </c>
      <c r="DO257" s="37">
        <v>460675</v>
      </c>
      <c r="DP257" s="37">
        <v>111200</v>
      </c>
      <c r="DQ257" s="37">
        <v>571875</v>
      </c>
      <c r="DR257" s="45">
        <v>93994252</v>
      </c>
      <c r="DS257" s="37">
        <v>0</v>
      </c>
      <c r="DT257" s="37">
        <v>499</v>
      </c>
      <c r="DU257" s="61">
        <v>881235</v>
      </c>
      <c r="DV257" s="61">
        <v>150</v>
      </c>
      <c r="DW257" s="61">
        <v>157</v>
      </c>
      <c r="DX257" s="61">
        <v>212.43</v>
      </c>
      <c r="DY257" s="61">
        <v>0</v>
      </c>
      <c r="DZ257" s="61">
        <v>0</v>
      </c>
      <c r="EA257" s="61">
        <v>266.81</v>
      </c>
      <c r="EB257" s="61">
        <v>955711</v>
      </c>
      <c r="EC257" s="61">
        <v>0</v>
      </c>
      <c r="ED257" s="61">
        <v>0</v>
      </c>
      <c r="EE257" s="61">
        <v>0</v>
      </c>
      <c r="EF257" s="61">
        <v>0</v>
      </c>
      <c r="EG257" s="61">
        <v>0</v>
      </c>
      <c r="EH257" s="61">
        <v>0</v>
      </c>
      <c r="EI257" s="61">
        <v>955711</v>
      </c>
      <c r="EJ257" s="61">
        <v>0</v>
      </c>
      <c r="EK257" s="61">
        <v>0</v>
      </c>
      <c r="EL257" s="61">
        <v>0</v>
      </c>
      <c r="EM257" s="61">
        <v>955711</v>
      </c>
      <c r="EN257" s="61">
        <v>435425</v>
      </c>
      <c r="EO257" s="61">
        <v>0</v>
      </c>
      <c r="EP257" s="61">
        <v>520286</v>
      </c>
      <c r="EQ257" s="61">
        <v>17</v>
      </c>
      <c r="ER257" s="61">
        <v>520269</v>
      </c>
      <c r="ES257" s="61">
        <v>520255</v>
      </c>
      <c r="ET257" s="61">
        <v>110596</v>
      </c>
      <c r="EU257" s="61">
        <v>630851</v>
      </c>
      <c r="EV257" s="61">
        <v>102919274</v>
      </c>
      <c r="EW257" s="61">
        <v>2800</v>
      </c>
      <c r="EX257" s="61">
        <v>14</v>
      </c>
      <c r="EY257" s="61">
        <v>0</v>
      </c>
    </row>
    <row r="258" spans="1:155" s="37" customFormat="1" x14ac:dyDescent="0.2">
      <c r="A258" s="105">
        <v>2016</v>
      </c>
      <c r="B258" s="49" t="s">
        <v>288</v>
      </c>
      <c r="C258" s="37">
        <v>3316932</v>
      </c>
      <c r="D258" s="37">
        <v>633</v>
      </c>
      <c r="E258" s="37">
        <v>650</v>
      </c>
      <c r="F258" s="37">
        <v>190</v>
      </c>
      <c r="G258" s="37">
        <v>3529513</v>
      </c>
      <c r="H258" s="37">
        <v>2290771</v>
      </c>
      <c r="I258" s="37">
        <v>0</v>
      </c>
      <c r="J258" s="37">
        <v>1214582</v>
      </c>
      <c r="K258" s="37">
        <v>6400</v>
      </c>
      <c r="L258" s="37">
        <f t="shared" si="3"/>
        <v>1220982</v>
      </c>
      <c r="M258" s="47">
        <v>69613881</v>
      </c>
      <c r="N258" s="41">
        <v>24160</v>
      </c>
      <c r="O258" s="41">
        <v>0</v>
      </c>
      <c r="P258" s="37">
        <v>3505353</v>
      </c>
      <c r="Q258" s="37">
        <v>650</v>
      </c>
      <c r="R258" s="37">
        <v>674</v>
      </c>
      <c r="S258" s="37">
        <v>194.37</v>
      </c>
      <c r="T258" s="37">
        <v>26556</v>
      </c>
      <c r="U258" s="37">
        <v>3792342</v>
      </c>
      <c r="V258" s="37">
        <v>2485047</v>
      </c>
      <c r="W258" s="37">
        <v>1307295</v>
      </c>
      <c r="X258" s="37">
        <v>1307295</v>
      </c>
      <c r="Y258" s="37">
        <v>370</v>
      </c>
      <c r="Z258" s="37">
        <v>1307665</v>
      </c>
      <c r="AA258" s="46">
        <v>71311842</v>
      </c>
      <c r="AB258" s="37">
        <v>0</v>
      </c>
      <c r="AC258" s="37">
        <v>0</v>
      </c>
      <c r="AD258" s="37">
        <v>3792342</v>
      </c>
      <c r="AE258" s="37">
        <v>674</v>
      </c>
      <c r="AF258" s="37">
        <v>690</v>
      </c>
      <c r="AG258" s="37">
        <v>200</v>
      </c>
      <c r="AH258" s="37">
        <v>0</v>
      </c>
      <c r="AI258" s="37">
        <v>0</v>
      </c>
      <c r="AJ258" s="37">
        <v>0</v>
      </c>
      <c r="AK258" s="37">
        <v>0</v>
      </c>
      <c r="AL258" s="37">
        <v>0</v>
      </c>
      <c r="AM258" s="37">
        <v>0</v>
      </c>
      <c r="AN258" s="37">
        <v>0</v>
      </c>
      <c r="AO258" s="37">
        <v>4020368</v>
      </c>
      <c r="AP258" s="37">
        <v>2786491</v>
      </c>
      <c r="AQ258" s="37">
        <v>0</v>
      </c>
      <c r="AR258" s="37">
        <v>1233877</v>
      </c>
      <c r="AS258" s="37">
        <v>1233877</v>
      </c>
      <c r="AT258" s="37">
        <v>226.67</v>
      </c>
      <c r="AU258" s="37">
        <v>1234103.67</v>
      </c>
      <c r="AV258" s="45">
        <v>75281679</v>
      </c>
      <c r="AW258" s="37">
        <v>0</v>
      </c>
      <c r="AX258" s="37">
        <v>0</v>
      </c>
      <c r="AY258" s="37">
        <v>4020368</v>
      </c>
      <c r="AZ258" s="37">
        <v>690</v>
      </c>
      <c r="BA258" s="37">
        <v>696</v>
      </c>
      <c r="BB258" s="37">
        <v>206</v>
      </c>
      <c r="BC258" s="37">
        <v>0</v>
      </c>
      <c r="BD258" s="37">
        <v>0</v>
      </c>
      <c r="BE258" s="37">
        <v>4198704</v>
      </c>
      <c r="BF258" s="37">
        <v>0</v>
      </c>
      <c r="BG258" s="37">
        <v>-18098</v>
      </c>
      <c r="BH258" s="37">
        <v>0</v>
      </c>
      <c r="BI258" s="37">
        <v>0</v>
      </c>
      <c r="BJ258" s="37">
        <v>0</v>
      </c>
      <c r="BK258" s="37">
        <v>0</v>
      </c>
      <c r="BL258" s="37">
        <v>-18098</v>
      </c>
      <c r="BM258" s="37">
        <v>4180606</v>
      </c>
      <c r="BN258" s="37">
        <v>3366890</v>
      </c>
      <c r="BO258" s="37">
        <v>813716</v>
      </c>
      <c r="BP258" s="37">
        <v>813715.72</v>
      </c>
      <c r="BQ258" s="37">
        <v>133735.36000000002</v>
      </c>
      <c r="BR258" s="37">
        <v>947451.08</v>
      </c>
      <c r="BS258" s="45">
        <v>81044764</v>
      </c>
      <c r="BT258" s="37">
        <v>0</v>
      </c>
      <c r="BU258" s="37">
        <v>0</v>
      </c>
      <c r="BV258" s="37">
        <v>4180606</v>
      </c>
      <c r="BW258" s="37">
        <v>696</v>
      </c>
      <c r="BX258" s="37">
        <v>690</v>
      </c>
      <c r="BY258" s="37">
        <v>206</v>
      </c>
      <c r="BZ258" s="37">
        <v>0</v>
      </c>
      <c r="CA258" s="37">
        <v>0</v>
      </c>
      <c r="CB258" s="37">
        <v>4286708</v>
      </c>
      <c r="CC258" s="37">
        <v>0</v>
      </c>
      <c r="CD258" s="37">
        <v>11307</v>
      </c>
      <c r="CE258" s="37">
        <v>0</v>
      </c>
      <c r="CF258" s="37">
        <v>0</v>
      </c>
      <c r="CG258" s="37">
        <v>0</v>
      </c>
      <c r="CH258" s="37">
        <v>0</v>
      </c>
      <c r="CI258" s="37">
        <v>11307</v>
      </c>
      <c r="CJ258" s="37">
        <v>4298015</v>
      </c>
      <c r="CK258" s="37">
        <v>3466800</v>
      </c>
      <c r="CL258" s="37">
        <v>0</v>
      </c>
      <c r="CM258" s="37">
        <v>831215</v>
      </c>
      <c r="CN258" s="37">
        <v>831215</v>
      </c>
      <c r="CO258" s="37">
        <v>185985.23</v>
      </c>
      <c r="CP258" s="37">
        <v>1017200.23</v>
      </c>
      <c r="CQ258" s="45">
        <v>86351652</v>
      </c>
      <c r="CR258" s="37">
        <v>0</v>
      </c>
      <c r="CS258" s="37">
        <v>0</v>
      </c>
      <c r="CT258" s="37">
        <v>4298015</v>
      </c>
      <c r="CU258" s="37">
        <v>690</v>
      </c>
      <c r="CV258" s="37">
        <v>681</v>
      </c>
      <c r="CW258" s="37">
        <v>208.88</v>
      </c>
      <c r="CX258" s="37">
        <v>0</v>
      </c>
      <c r="CY258" s="37">
        <v>0</v>
      </c>
      <c r="CZ258" s="37">
        <v>4384203</v>
      </c>
      <c r="DA258" s="37">
        <v>0</v>
      </c>
      <c r="DB258" s="37">
        <v>0</v>
      </c>
      <c r="DC258" s="37">
        <v>0</v>
      </c>
      <c r="DD258" s="37">
        <v>0</v>
      </c>
      <c r="DE258" s="37">
        <v>0</v>
      </c>
      <c r="DF258" s="37">
        <v>0</v>
      </c>
      <c r="DG258" s="37">
        <v>4384203</v>
      </c>
      <c r="DH258" s="37">
        <v>45065</v>
      </c>
      <c r="DI258" s="37">
        <v>0</v>
      </c>
      <c r="DJ258" s="37">
        <v>45065</v>
      </c>
      <c r="DK258" s="37">
        <v>4429268</v>
      </c>
      <c r="DL258" s="37">
        <v>3681034</v>
      </c>
      <c r="DM258" s="37">
        <v>0</v>
      </c>
      <c r="DN258" s="37">
        <v>748234</v>
      </c>
      <c r="DO258" s="37">
        <v>384097.15</v>
      </c>
      <c r="DP258" s="37">
        <v>734822.85</v>
      </c>
      <c r="DQ258" s="37">
        <v>1118920</v>
      </c>
      <c r="DR258" s="45">
        <v>93088497</v>
      </c>
      <c r="DS258" s="37">
        <v>364137</v>
      </c>
      <c r="DT258" s="37">
        <v>0</v>
      </c>
      <c r="DU258" s="61">
        <v>4065131</v>
      </c>
      <c r="DV258" s="61">
        <v>681</v>
      </c>
      <c r="DW258" s="61">
        <v>671</v>
      </c>
      <c r="DX258" s="61">
        <v>212.43</v>
      </c>
      <c r="DY258" s="61">
        <v>118.21</v>
      </c>
      <c r="DZ258" s="61">
        <v>79319</v>
      </c>
      <c r="EA258" s="61">
        <v>0</v>
      </c>
      <c r="EB258" s="61">
        <v>4227300</v>
      </c>
      <c r="EC258" s="61">
        <v>239304</v>
      </c>
      <c r="ED258" s="61">
        <v>0</v>
      </c>
      <c r="EE258" s="61">
        <v>0</v>
      </c>
      <c r="EF258" s="61">
        <v>0</v>
      </c>
      <c r="EG258" s="61">
        <v>0</v>
      </c>
      <c r="EH258" s="61">
        <v>239304</v>
      </c>
      <c r="EI258" s="61">
        <v>4466604</v>
      </c>
      <c r="EJ258" s="61">
        <v>0</v>
      </c>
      <c r="EK258" s="61">
        <v>50400</v>
      </c>
      <c r="EL258" s="61">
        <v>50400</v>
      </c>
      <c r="EM258" s="61">
        <v>4517004</v>
      </c>
      <c r="EN258" s="61">
        <v>3942311</v>
      </c>
      <c r="EO258" s="61">
        <v>0</v>
      </c>
      <c r="EP258" s="61">
        <v>574693</v>
      </c>
      <c r="EQ258" s="61">
        <v>357</v>
      </c>
      <c r="ER258" s="61">
        <v>574336</v>
      </c>
      <c r="ES258" s="61">
        <v>482935</v>
      </c>
      <c r="ET258" s="61">
        <v>789771</v>
      </c>
      <c r="EU258" s="61">
        <v>1272706</v>
      </c>
      <c r="EV258" s="61">
        <v>101581000</v>
      </c>
      <c r="EW258" s="61">
        <v>28500</v>
      </c>
      <c r="EX258" s="61">
        <v>91401</v>
      </c>
      <c r="EY258" s="61">
        <v>0</v>
      </c>
    </row>
    <row r="259" spans="1:155" s="37" customFormat="1" x14ac:dyDescent="0.2">
      <c r="A259" s="105">
        <v>3983</v>
      </c>
      <c r="B259" s="49" t="s">
        <v>289</v>
      </c>
      <c r="C259" s="37">
        <v>5488704</v>
      </c>
      <c r="D259" s="37">
        <v>1130</v>
      </c>
      <c r="E259" s="37">
        <v>1160</v>
      </c>
      <c r="F259" s="37">
        <v>190</v>
      </c>
      <c r="G259" s="37">
        <v>5854821.5999999996</v>
      </c>
      <c r="H259" s="37">
        <v>3547953</v>
      </c>
      <c r="I259" s="37">
        <v>0</v>
      </c>
      <c r="J259" s="37">
        <v>2306567</v>
      </c>
      <c r="K259" s="37">
        <v>254880</v>
      </c>
      <c r="L259" s="37">
        <f t="shared" si="3"/>
        <v>2561447</v>
      </c>
      <c r="M259" s="47">
        <v>159258706</v>
      </c>
      <c r="N259" s="41">
        <v>301.59999999962747</v>
      </c>
      <c r="O259" s="41">
        <v>0</v>
      </c>
      <c r="P259" s="37">
        <v>5854520</v>
      </c>
      <c r="Q259" s="37">
        <v>1160</v>
      </c>
      <c r="R259" s="37">
        <v>1195</v>
      </c>
      <c r="S259" s="37">
        <v>194.37</v>
      </c>
      <c r="T259" s="37">
        <v>0</v>
      </c>
      <c r="U259" s="37">
        <v>6263437</v>
      </c>
      <c r="V259" s="37">
        <v>3813496</v>
      </c>
      <c r="W259" s="37">
        <v>2449941</v>
      </c>
      <c r="X259" s="37">
        <v>2449941</v>
      </c>
      <c r="Y259" s="37">
        <v>248300</v>
      </c>
      <c r="Z259" s="37">
        <v>2698241</v>
      </c>
      <c r="AA259" s="46">
        <v>177292618</v>
      </c>
      <c r="AB259" s="37">
        <v>0</v>
      </c>
      <c r="AC259" s="37">
        <v>0</v>
      </c>
      <c r="AD259" s="37">
        <v>6263437</v>
      </c>
      <c r="AE259" s="37">
        <v>1195</v>
      </c>
      <c r="AF259" s="37">
        <v>1190</v>
      </c>
      <c r="AG259" s="37">
        <v>200</v>
      </c>
      <c r="AH259" s="37">
        <v>0</v>
      </c>
      <c r="AI259" s="37">
        <v>0</v>
      </c>
      <c r="AJ259" s="37">
        <v>0</v>
      </c>
      <c r="AK259" s="37">
        <v>0</v>
      </c>
      <c r="AL259" s="37">
        <v>0</v>
      </c>
      <c r="AM259" s="37">
        <v>0</v>
      </c>
      <c r="AN259" s="37">
        <v>0</v>
      </c>
      <c r="AO259" s="37">
        <v>6475230</v>
      </c>
      <c r="AP259" s="37">
        <v>4201856</v>
      </c>
      <c r="AQ259" s="37">
        <v>0</v>
      </c>
      <c r="AR259" s="37">
        <v>2273374</v>
      </c>
      <c r="AS259" s="37">
        <v>2273374</v>
      </c>
      <c r="AT259" s="37">
        <v>255000</v>
      </c>
      <c r="AU259" s="37">
        <v>2528374</v>
      </c>
      <c r="AV259" s="45">
        <v>199797152</v>
      </c>
      <c r="AW259" s="37">
        <v>0</v>
      </c>
      <c r="AX259" s="37">
        <v>0</v>
      </c>
      <c r="AY259" s="37">
        <v>6475230</v>
      </c>
      <c r="AZ259" s="37">
        <v>1190</v>
      </c>
      <c r="BA259" s="37">
        <v>1207</v>
      </c>
      <c r="BB259" s="37">
        <v>206</v>
      </c>
      <c r="BC259" s="37">
        <v>0</v>
      </c>
      <c r="BD259" s="37">
        <v>0</v>
      </c>
      <c r="BE259" s="37">
        <v>6816376</v>
      </c>
      <c r="BF259" s="37">
        <v>0</v>
      </c>
      <c r="BG259" s="37">
        <v>0</v>
      </c>
      <c r="BH259" s="37">
        <v>0</v>
      </c>
      <c r="BI259" s="37">
        <v>0</v>
      </c>
      <c r="BJ259" s="37">
        <v>0</v>
      </c>
      <c r="BK259" s="37">
        <v>0</v>
      </c>
      <c r="BL259" s="37">
        <v>0</v>
      </c>
      <c r="BM259" s="37">
        <v>6816376</v>
      </c>
      <c r="BN259" s="37">
        <v>4945897</v>
      </c>
      <c r="BO259" s="37">
        <v>1870479</v>
      </c>
      <c r="BP259" s="37">
        <v>1870479</v>
      </c>
      <c r="BQ259" s="37">
        <v>249000</v>
      </c>
      <c r="BR259" s="37">
        <v>2119479</v>
      </c>
      <c r="BS259" s="45">
        <v>223948789</v>
      </c>
      <c r="BT259" s="37">
        <v>0</v>
      </c>
      <c r="BU259" s="37">
        <v>0</v>
      </c>
      <c r="BV259" s="37">
        <v>6816376</v>
      </c>
      <c r="BW259" s="37">
        <v>1207</v>
      </c>
      <c r="BX259" s="37">
        <v>1213</v>
      </c>
      <c r="BY259" s="37">
        <v>206</v>
      </c>
      <c r="BZ259" s="37">
        <v>46.63</v>
      </c>
      <c r="CA259" s="37">
        <v>56562</v>
      </c>
      <c r="CB259" s="37">
        <v>7156700</v>
      </c>
      <c r="CC259" s="37">
        <v>0</v>
      </c>
      <c r="CD259" s="37">
        <v>0</v>
      </c>
      <c r="CE259" s="37">
        <v>0</v>
      </c>
      <c r="CF259" s="37">
        <v>0</v>
      </c>
      <c r="CG259" s="37">
        <v>0</v>
      </c>
      <c r="CH259" s="37">
        <v>0</v>
      </c>
      <c r="CI259" s="37">
        <v>0</v>
      </c>
      <c r="CJ259" s="37">
        <v>7156700</v>
      </c>
      <c r="CK259" s="37">
        <v>5378142</v>
      </c>
      <c r="CL259" s="37">
        <v>0</v>
      </c>
      <c r="CM259" s="37">
        <v>1778558</v>
      </c>
      <c r="CN259" s="37">
        <v>1778558</v>
      </c>
      <c r="CO259" s="37">
        <v>255000</v>
      </c>
      <c r="CP259" s="37">
        <v>2033558</v>
      </c>
      <c r="CQ259" s="45">
        <v>239408316</v>
      </c>
      <c r="CR259" s="37">
        <v>0</v>
      </c>
      <c r="CS259" s="37">
        <v>0</v>
      </c>
      <c r="CT259" s="37">
        <v>7156700</v>
      </c>
      <c r="CU259" s="37">
        <v>1213</v>
      </c>
      <c r="CV259" s="37">
        <v>1228</v>
      </c>
      <c r="CW259" s="37">
        <v>208.88</v>
      </c>
      <c r="CX259" s="37">
        <v>0</v>
      </c>
      <c r="CY259" s="37">
        <v>0</v>
      </c>
      <c r="CZ259" s="37">
        <v>7501705</v>
      </c>
      <c r="DA259" s="37">
        <v>0</v>
      </c>
      <c r="DB259" s="37">
        <v>0</v>
      </c>
      <c r="DC259" s="37">
        <v>0</v>
      </c>
      <c r="DD259" s="37">
        <v>0</v>
      </c>
      <c r="DE259" s="37">
        <v>0</v>
      </c>
      <c r="DF259" s="37">
        <v>0</v>
      </c>
      <c r="DG259" s="37">
        <v>7501705</v>
      </c>
      <c r="DH259" s="37">
        <v>0</v>
      </c>
      <c r="DI259" s="37">
        <v>0</v>
      </c>
      <c r="DJ259" s="37">
        <v>0</v>
      </c>
      <c r="DK259" s="37">
        <v>7501705</v>
      </c>
      <c r="DL259" s="37">
        <v>5530320</v>
      </c>
      <c r="DM259" s="37">
        <v>0</v>
      </c>
      <c r="DN259" s="37">
        <v>1971385</v>
      </c>
      <c r="DO259" s="37">
        <v>1971385</v>
      </c>
      <c r="DP259" s="37">
        <v>755000</v>
      </c>
      <c r="DQ259" s="37">
        <v>2726385</v>
      </c>
      <c r="DR259" s="45">
        <v>249953574</v>
      </c>
      <c r="DS259" s="37">
        <v>0</v>
      </c>
      <c r="DT259" s="37">
        <v>0</v>
      </c>
      <c r="DU259" s="61">
        <v>7501705</v>
      </c>
      <c r="DV259" s="61">
        <v>1228</v>
      </c>
      <c r="DW259" s="61">
        <v>1221</v>
      </c>
      <c r="DX259" s="61">
        <v>212.43</v>
      </c>
      <c r="DY259" s="61">
        <v>0</v>
      </c>
      <c r="DZ259" s="61">
        <v>0</v>
      </c>
      <c r="EA259" s="61">
        <v>0</v>
      </c>
      <c r="EB259" s="61">
        <v>7718320</v>
      </c>
      <c r="EC259" s="61">
        <v>0</v>
      </c>
      <c r="ED259" s="61">
        <v>0</v>
      </c>
      <c r="EE259" s="61">
        <v>0</v>
      </c>
      <c r="EF259" s="61">
        <v>0</v>
      </c>
      <c r="EG259" s="61">
        <v>0</v>
      </c>
      <c r="EH259" s="61">
        <v>0</v>
      </c>
      <c r="EI259" s="61">
        <v>7718320</v>
      </c>
      <c r="EJ259" s="61">
        <v>0</v>
      </c>
      <c r="EK259" s="61">
        <v>31607</v>
      </c>
      <c r="EL259" s="61">
        <v>31607</v>
      </c>
      <c r="EM259" s="61">
        <v>7749927</v>
      </c>
      <c r="EN259" s="61">
        <v>5836476</v>
      </c>
      <c r="EO259" s="61">
        <v>0</v>
      </c>
      <c r="EP259" s="61">
        <v>1913451</v>
      </c>
      <c r="EQ259" s="61">
        <v>6710</v>
      </c>
      <c r="ER259" s="61">
        <v>1906741</v>
      </c>
      <c r="ES259" s="61">
        <v>1906740</v>
      </c>
      <c r="ET259" s="61">
        <v>775000</v>
      </c>
      <c r="EU259" s="61">
        <v>2681740</v>
      </c>
      <c r="EV259" s="61">
        <v>268327836</v>
      </c>
      <c r="EW259" s="61">
        <v>671400</v>
      </c>
      <c r="EX259" s="61">
        <v>1</v>
      </c>
      <c r="EY259" s="61">
        <v>0</v>
      </c>
    </row>
    <row r="260" spans="1:155" s="37" customFormat="1" x14ac:dyDescent="0.2">
      <c r="A260" s="105">
        <v>3514</v>
      </c>
      <c r="B260" s="49" t="s">
        <v>290</v>
      </c>
      <c r="C260" s="37">
        <v>1417606</v>
      </c>
      <c r="D260" s="37">
        <v>232</v>
      </c>
      <c r="E260" s="37">
        <v>247</v>
      </c>
      <c r="F260" s="37">
        <v>196</v>
      </c>
      <c r="G260" s="37">
        <v>1557582</v>
      </c>
      <c r="H260" s="37">
        <v>19273</v>
      </c>
      <c r="I260" s="37">
        <v>0</v>
      </c>
      <c r="J260" s="37">
        <v>1531640</v>
      </c>
      <c r="K260" s="37">
        <v>78688</v>
      </c>
      <c r="L260" s="37">
        <f t="shared" si="3"/>
        <v>1610328</v>
      </c>
      <c r="M260" s="47">
        <v>130412648</v>
      </c>
      <c r="N260" s="41">
        <v>6669</v>
      </c>
      <c r="O260" s="41">
        <v>0</v>
      </c>
      <c r="P260" s="37">
        <v>1550913</v>
      </c>
      <c r="Q260" s="37">
        <v>247</v>
      </c>
      <c r="R260" s="37">
        <v>266</v>
      </c>
      <c r="S260" s="37">
        <v>194.37</v>
      </c>
      <c r="T260" s="37">
        <v>0</v>
      </c>
      <c r="U260" s="37">
        <v>1721916</v>
      </c>
      <c r="V260" s="37">
        <v>95201</v>
      </c>
      <c r="W260" s="37">
        <v>1626715</v>
      </c>
      <c r="X260" s="37">
        <v>1626715</v>
      </c>
      <c r="Y260" s="37">
        <v>73522</v>
      </c>
      <c r="Z260" s="37">
        <v>1700237</v>
      </c>
      <c r="AA260" s="46">
        <v>131597541</v>
      </c>
      <c r="AB260" s="37">
        <v>0</v>
      </c>
      <c r="AC260" s="37">
        <v>0</v>
      </c>
      <c r="AD260" s="37">
        <v>1721916</v>
      </c>
      <c r="AE260" s="37">
        <v>266</v>
      </c>
      <c r="AF260" s="37">
        <v>288</v>
      </c>
      <c r="AG260" s="37">
        <v>200</v>
      </c>
      <c r="AH260" s="37">
        <v>0</v>
      </c>
      <c r="AI260" s="37">
        <v>0</v>
      </c>
      <c r="AJ260" s="37">
        <v>0</v>
      </c>
      <c r="AK260" s="37">
        <v>0</v>
      </c>
      <c r="AL260" s="37">
        <v>0</v>
      </c>
      <c r="AM260" s="37">
        <v>0</v>
      </c>
      <c r="AN260" s="37">
        <v>0</v>
      </c>
      <c r="AO260" s="37">
        <v>1921931</v>
      </c>
      <c r="AP260" s="37">
        <v>396870</v>
      </c>
      <c r="AQ260" s="37">
        <v>0</v>
      </c>
      <c r="AR260" s="37">
        <v>1525061</v>
      </c>
      <c r="AS260" s="37">
        <v>1525060.56</v>
      </c>
      <c r="AT260" s="37">
        <v>363101</v>
      </c>
      <c r="AU260" s="37">
        <v>1888161.56</v>
      </c>
      <c r="AV260" s="45">
        <v>154744990</v>
      </c>
      <c r="AW260" s="37">
        <v>0</v>
      </c>
      <c r="AX260" s="37">
        <v>0</v>
      </c>
      <c r="AY260" s="37">
        <v>1921931</v>
      </c>
      <c r="AZ260" s="37">
        <v>288</v>
      </c>
      <c r="BA260" s="37">
        <v>308</v>
      </c>
      <c r="BB260" s="37">
        <v>206</v>
      </c>
      <c r="BC260" s="37">
        <v>0</v>
      </c>
      <c r="BD260" s="37">
        <v>0</v>
      </c>
      <c r="BE260" s="37">
        <v>2118846</v>
      </c>
      <c r="BF260" s="37">
        <v>0</v>
      </c>
      <c r="BG260" s="37">
        <v>0</v>
      </c>
      <c r="BH260" s="37">
        <v>0</v>
      </c>
      <c r="BI260" s="37">
        <v>0</v>
      </c>
      <c r="BJ260" s="37">
        <v>0</v>
      </c>
      <c r="BK260" s="37">
        <v>0</v>
      </c>
      <c r="BL260" s="37">
        <v>0</v>
      </c>
      <c r="BM260" s="37">
        <v>2118846</v>
      </c>
      <c r="BN260" s="37">
        <v>777245</v>
      </c>
      <c r="BO260" s="37">
        <v>1341601</v>
      </c>
      <c r="BP260" s="37">
        <v>1341600.96</v>
      </c>
      <c r="BQ260" s="37">
        <v>365502</v>
      </c>
      <c r="BR260" s="37">
        <v>1707102.96</v>
      </c>
      <c r="BS260" s="45">
        <v>172192279</v>
      </c>
      <c r="BT260" s="37">
        <v>0</v>
      </c>
      <c r="BU260" s="37">
        <v>0</v>
      </c>
      <c r="BV260" s="37">
        <v>2118846</v>
      </c>
      <c r="BW260" s="37">
        <v>308</v>
      </c>
      <c r="BX260" s="37">
        <v>335</v>
      </c>
      <c r="BY260" s="37">
        <v>206</v>
      </c>
      <c r="BZ260" s="37">
        <v>0</v>
      </c>
      <c r="CA260" s="37">
        <v>0</v>
      </c>
      <c r="CB260" s="37">
        <v>2373599</v>
      </c>
      <c r="CC260" s="37">
        <v>0</v>
      </c>
      <c r="CD260" s="37">
        <v>0</v>
      </c>
      <c r="CE260" s="37">
        <v>0</v>
      </c>
      <c r="CF260" s="37">
        <v>0</v>
      </c>
      <c r="CG260" s="37">
        <v>0</v>
      </c>
      <c r="CH260" s="37">
        <v>0</v>
      </c>
      <c r="CI260" s="37">
        <v>0</v>
      </c>
      <c r="CJ260" s="37">
        <v>2373599</v>
      </c>
      <c r="CK260" s="37">
        <v>870333</v>
      </c>
      <c r="CL260" s="37">
        <v>0</v>
      </c>
      <c r="CM260" s="37">
        <v>1503266</v>
      </c>
      <c r="CN260" s="37">
        <v>1503265.95</v>
      </c>
      <c r="CO260" s="37">
        <v>358005</v>
      </c>
      <c r="CP260" s="37">
        <v>1861270.95</v>
      </c>
      <c r="CQ260" s="45">
        <v>183190541</v>
      </c>
      <c r="CR260" s="37">
        <v>0</v>
      </c>
      <c r="CS260" s="37">
        <v>0</v>
      </c>
      <c r="CT260" s="37">
        <v>2373599</v>
      </c>
      <c r="CU260" s="37">
        <v>335</v>
      </c>
      <c r="CV260" s="37">
        <v>361</v>
      </c>
      <c r="CW260" s="37">
        <v>208.88</v>
      </c>
      <c r="CX260" s="37">
        <v>0</v>
      </c>
      <c r="CY260" s="37">
        <v>0</v>
      </c>
      <c r="CZ260" s="37">
        <v>2633224</v>
      </c>
      <c r="DA260" s="37">
        <v>0</v>
      </c>
      <c r="DB260" s="37">
        <v>0</v>
      </c>
      <c r="DC260" s="37">
        <v>0</v>
      </c>
      <c r="DD260" s="37">
        <v>0</v>
      </c>
      <c r="DE260" s="37">
        <v>0</v>
      </c>
      <c r="DF260" s="37">
        <v>0</v>
      </c>
      <c r="DG260" s="37">
        <v>2633224</v>
      </c>
      <c r="DH260" s="37">
        <v>0</v>
      </c>
      <c r="DI260" s="37">
        <v>0</v>
      </c>
      <c r="DJ260" s="37">
        <v>0</v>
      </c>
      <c r="DK260" s="37">
        <v>2633224</v>
      </c>
      <c r="DL260" s="37">
        <v>1203426</v>
      </c>
      <c r="DM260" s="37">
        <v>0</v>
      </c>
      <c r="DN260" s="37">
        <v>1429798</v>
      </c>
      <c r="DO260" s="37">
        <v>1429798</v>
      </c>
      <c r="DP260" s="37">
        <v>358613</v>
      </c>
      <c r="DQ260" s="37">
        <v>1788411</v>
      </c>
      <c r="DR260" s="45">
        <v>202186846</v>
      </c>
      <c r="DS260" s="37">
        <v>0</v>
      </c>
      <c r="DT260" s="37">
        <v>0</v>
      </c>
      <c r="DU260" s="61">
        <v>2633224</v>
      </c>
      <c r="DV260" s="61">
        <v>361</v>
      </c>
      <c r="DW260" s="61">
        <v>377</v>
      </c>
      <c r="DX260" s="61">
        <v>212.43</v>
      </c>
      <c r="DY260" s="61">
        <v>0</v>
      </c>
      <c r="DZ260" s="61">
        <v>0</v>
      </c>
      <c r="EA260" s="61">
        <v>0</v>
      </c>
      <c r="EB260" s="61">
        <v>2830018</v>
      </c>
      <c r="EC260" s="61">
        <v>0</v>
      </c>
      <c r="ED260" s="61">
        <v>0</v>
      </c>
      <c r="EE260" s="61">
        <v>0</v>
      </c>
      <c r="EF260" s="61">
        <v>0</v>
      </c>
      <c r="EG260" s="61">
        <v>0</v>
      </c>
      <c r="EH260" s="61">
        <v>0</v>
      </c>
      <c r="EI260" s="61">
        <v>2830018</v>
      </c>
      <c r="EJ260" s="61">
        <v>0</v>
      </c>
      <c r="EK260" s="61">
        <v>0</v>
      </c>
      <c r="EL260" s="61">
        <v>0</v>
      </c>
      <c r="EM260" s="61">
        <v>2830018</v>
      </c>
      <c r="EN260" s="61">
        <v>1375714</v>
      </c>
      <c r="EO260" s="61">
        <v>0</v>
      </c>
      <c r="EP260" s="61">
        <v>1454304</v>
      </c>
      <c r="EQ260" s="61">
        <v>1065</v>
      </c>
      <c r="ER260" s="61">
        <v>1453239</v>
      </c>
      <c r="ES260" s="61">
        <v>1453239</v>
      </c>
      <c r="ET260" s="61">
        <v>346463</v>
      </c>
      <c r="EU260" s="61">
        <v>1799702</v>
      </c>
      <c r="EV260" s="61">
        <v>220663616</v>
      </c>
      <c r="EW260" s="61">
        <v>130600</v>
      </c>
      <c r="EX260" s="61">
        <v>0</v>
      </c>
      <c r="EY260" s="61">
        <v>0</v>
      </c>
    </row>
    <row r="261" spans="1:155" s="37" customFormat="1" x14ac:dyDescent="0.2">
      <c r="A261" s="105">
        <v>616</v>
      </c>
      <c r="B261" s="49" t="s">
        <v>291</v>
      </c>
      <c r="C261" s="37">
        <v>1930279.69</v>
      </c>
      <c r="D261" s="37">
        <v>233</v>
      </c>
      <c r="E261" s="37">
        <v>237</v>
      </c>
      <c r="F261" s="37">
        <v>265.10000000000002</v>
      </c>
      <c r="G261" s="37">
        <v>2026245.72</v>
      </c>
      <c r="H261" s="37">
        <v>54057</v>
      </c>
      <c r="I261" s="37">
        <v>0</v>
      </c>
      <c r="J261" s="37">
        <v>1972086</v>
      </c>
      <c r="K261" s="37">
        <v>122555</v>
      </c>
      <c r="L261" s="37">
        <f t="shared" si="3"/>
        <v>2094641</v>
      </c>
      <c r="M261" s="47">
        <v>385151793</v>
      </c>
      <c r="N261" s="41">
        <v>102.71999999997206</v>
      </c>
      <c r="O261" s="41">
        <v>0</v>
      </c>
      <c r="P261" s="37">
        <v>2026143</v>
      </c>
      <c r="Q261" s="37">
        <v>237</v>
      </c>
      <c r="R261" s="37">
        <v>242</v>
      </c>
      <c r="S261" s="37">
        <v>196.63</v>
      </c>
      <c r="T261" s="37">
        <v>0</v>
      </c>
      <c r="U261" s="37">
        <v>2116474</v>
      </c>
      <c r="V261" s="37">
        <v>73434</v>
      </c>
      <c r="W261" s="37">
        <v>2043040</v>
      </c>
      <c r="X261" s="37">
        <v>2051786</v>
      </c>
      <c r="Y261" s="37">
        <v>122087.29</v>
      </c>
      <c r="Z261" s="37">
        <v>2173873.29</v>
      </c>
      <c r="AA261" s="46">
        <v>440856372</v>
      </c>
      <c r="AB261" s="37">
        <v>0</v>
      </c>
      <c r="AC261" s="37">
        <v>8746</v>
      </c>
      <c r="AD261" s="37">
        <v>2116474</v>
      </c>
      <c r="AE261" s="37">
        <v>242</v>
      </c>
      <c r="AF261" s="37">
        <v>246</v>
      </c>
      <c r="AG261" s="37">
        <v>200</v>
      </c>
      <c r="AH261" s="37">
        <v>0</v>
      </c>
      <c r="AI261" s="37">
        <v>0</v>
      </c>
      <c r="AJ261" s="37">
        <v>-17245</v>
      </c>
      <c r="AK261" s="37">
        <v>0</v>
      </c>
      <c r="AL261" s="37">
        <v>0</v>
      </c>
      <c r="AM261" s="37">
        <v>0</v>
      </c>
      <c r="AN261" s="37">
        <v>-17245</v>
      </c>
      <c r="AO261" s="37">
        <v>2183412</v>
      </c>
      <c r="AP261" s="37">
        <v>60000</v>
      </c>
      <c r="AQ261" s="37">
        <v>0</v>
      </c>
      <c r="AR261" s="37">
        <v>2123412</v>
      </c>
      <c r="AS261" s="37">
        <v>2123412</v>
      </c>
      <c r="AT261" s="37">
        <v>122332</v>
      </c>
      <c r="AU261" s="37">
        <v>2245744</v>
      </c>
      <c r="AV261" s="45">
        <v>510902807</v>
      </c>
      <c r="AW261" s="37">
        <v>0</v>
      </c>
      <c r="AX261" s="37">
        <v>0</v>
      </c>
      <c r="AY261" s="37">
        <v>2183412</v>
      </c>
      <c r="AZ261" s="37">
        <v>246</v>
      </c>
      <c r="BA261" s="37">
        <v>247</v>
      </c>
      <c r="BB261" s="37">
        <v>206</v>
      </c>
      <c r="BC261" s="37">
        <v>0</v>
      </c>
      <c r="BD261" s="37">
        <v>0</v>
      </c>
      <c r="BE261" s="37">
        <v>2243170</v>
      </c>
      <c r="BF261" s="37">
        <v>0</v>
      </c>
      <c r="BG261" s="37">
        <v>0</v>
      </c>
      <c r="BH261" s="37">
        <v>0</v>
      </c>
      <c r="BI261" s="37">
        <v>0</v>
      </c>
      <c r="BJ261" s="37">
        <v>0</v>
      </c>
      <c r="BK261" s="37">
        <v>0</v>
      </c>
      <c r="BL261" s="37">
        <v>0</v>
      </c>
      <c r="BM261" s="37">
        <v>2243170</v>
      </c>
      <c r="BN261" s="37">
        <v>75596</v>
      </c>
      <c r="BO261" s="37">
        <v>2167574</v>
      </c>
      <c r="BP261" s="37">
        <v>2167574.0099999998</v>
      </c>
      <c r="BQ261" s="37">
        <v>118877.89</v>
      </c>
      <c r="BR261" s="37">
        <v>2286451.9</v>
      </c>
      <c r="BS261" s="45">
        <v>585828491</v>
      </c>
      <c r="BT261" s="37">
        <v>0</v>
      </c>
      <c r="BU261" s="37">
        <v>0</v>
      </c>
      <c r="BV261" s="37">
        <v>2243170</v>
      </c>
      <c r="BW261" s="37">
        <v>247</v>
      </c>
      <c r="BX261" s="37">
        <v>248</v>
      </c>
      <c r="BY261" s="37">
        <v>206</v>
      </c>
      <c r="BZ261" s="37">
        <v>0</v>
      </c>
      <c r="CA261" s="37">
        <v>0</v>
      </c>
      <c r="CB261" s="37">
        <v>2303340</v>
      </c>
      <c r="CC261" s="37">
        <v>0</v>
      </c>
      <c r="CD261" s="37">
        <v>0</v>
      </c>
      <c r="CE261" s="37">
        <v>0</v>
      </c>
      <c r="CF261" s="37">
        <v>0</v>
      </c>
      <c r="CG261" s="37">
        <v>0</v>
      </c>
      <c r="CH261" s="37">
        <v>0</v>
      </c>
      <c r="CI261" s="37">
        <v>0</v>
      </c>
      <c r="CJ261" s="37">
        <v>2303340</v>
      </c>
      <c r="CK261" s="37">
        <v>64257</v>
      </c>
      <c r="CL261" s="37">
        <v>0</v>
      </c>
      <c r="CM261" s="37">
        <v>2239083</v>
      </c>
      <c r="CN261" s="37">
        <v>2229795</v>
      </c>
      <c r="CO261" s="37">
        <v>118877.89</v>
      </c>
      <c r="CP261" s="37">
        <v>2348672.89</v>
      </c>
      <c r="CQ261" s="45">
        <v>684551451</v>
      </c>
      <c r="CR261" s="37">
        <v>9288</v>
      </c>
      <c r="CS261" s="37">
        <v>0</v>
      </c>
      <c r="CT261" s="37">
        <v>2294052</v>
      </c>
      <c r="CU261" s="37">
        <v>248</v>
      </c>
      <c r="CV261" s="37">
        <v>251</v>
      </c>
      <c r="CW261" s="37">
        <v>208.88</v>
      </c>
      <c r="CX261" s="37">
        <v>0</v>
      </c>
      <c r="CY261" s="37">
        <v>0</v>
      </c>
      <c r="CZ261" s="37">
        <v>2374232</v>
      </c>
      <c r="DA261" s="37">
        <v>6966</v>
      </c>
      <c r="DB261" s="37">
        <v>0</v>
      </c>
      <c r="DC261" s="37">
        <v>0</v>
      </c>
      <c r="DD261" s="37">
        <v>0</v>
      </c>
      <c r="DE261" s="37">
        <v>0</v>
      </c>
      <c r="DF261" s="37">
        <v>6966</v>
      </c>
      <c r="DG261" s="37">
        <v>2381198</v>
      </c>
      <c r="DH261" s="37">
        <v>0</v>
      </c>
      <c r="DI261" s="37">
        <v>0</v>
      </c>
      <c r="DJ261" s="37">
        <v>0</v>
      </c>
      <c r="DK261" s="37">
        <v>2381198</v>
      </c>
      <c r="DL261" s="37">
        <v>54618</v>
      </c>
      <c r="DM261" s="37">
        <v>0</v>
      </c>
      <c r="DN261" s="37">
        <v>2326580</v>
      </c>
      <c r="DO261" s="37">
        <v>2336039</v>
      </c>
      <c r="DP261" s="37">
        <v>198967</v>
      </c>
      <c r="DQ261" s="37">
        <v>2535006</v>
      </c>
      <c r="DR261" s="45">
        <v>753952996</v>
      </c>
      <c r="DS261" s="37">
        <v>0</v>
      </c>
      <c r="DT261" s="37">
        <v>9459</v>
      </c>
      <c r="DU261" s="61">
        <v>2381198</v>
      </c>
      <c r="DV261" s="61">
        <v>251</v>
      </c>
      <c r="DW261" s="61">
        <v>248</v>
      </c>
      <c r="DX261" s="61">
        <v>212.43</v>
      </c>
      <c r="DY261" s="61">
        <v>0</v>
      </c>
      <c r="DZ261" s="61">
        <v>0</v>
      </c>
      <c r="EA261" s="61">
        <v>0</v>
      </c>
      <c r="EB261" s="61">
        <v>2405419</v>
      </c>
      <c r="EC261" s="61">
        <v>0</v>
      </c>
      <c r="ED261" s="61">
        <v>0</v>
      </c>
      <c r="EE261" s="61">
        <v>0</v>
      </c>
      <c r="EF261" s="61">
        <v>0</v>
      </c>
      <c r="EG261" s="61">
        <v>0</v>
      </c>
      <c r="EH261" s="61">
        <v>0</v>
      </c>
      <c r="EI261" s="61">
        <v>2405419</v>
      </c>
      <c r="EJ261" s="61">
        <v>0</v>
      </c>
      <c r="EK261" s="61">
        <v>19399</v>
      </c>
      <c r="EL261" s="61">
        <v>19399</v>
      </c>
      <c r="EM261" s="61">
        <v>2424818</v>
      </c>
      <c r="EN261" s="61">
        <v>38135</v>
      </c>
      <c r="EO261" s="61">
        <v>0</v>
      </c>
      <c r="EP261" s="61">
        <v>2386683</v>
      </c>
      <c r="EQ261" s="61">
        <v>350</v>
      </c>
      <c r="ER261" s="61">
        <v>2386333</v>
      </c>
      <c r="ES261" s="61">
        <v>2386882</v>
      </c>
      <c r="ET261" s="61">
        <v>197890.39</v>
      </c>
      <c r="EU261" s="61">
        <v>2584772.39</v>
      </c>
      <c r="EV261" s="61">
        <v>857099920</v>
      </c>
      <c r="EW261" s="61">
        <v>116100</v>
      </c>
      <c r="EX261" s="61">
        <v>0</v>
      </c>
      <c r="EY261" s="61">
        <v>549</v>
      </c>
    </row>
    <row r="262" spans="1:155" s="37" customFormat="1" x14ac:dyDescent="0.2">
      <c r="A262" s="105">
        <v>1945</v>
      </c>
      <c r="B262" s="49" t="s">
        <v>292</v>
      </c>
      <c r="C262" s="37">
        <v>5044309</v>
      </c>
      <c r="D262" s="37">
        <v>803</v>
      </c>
      <c r="E262" s="37">
        <v>808</v>
      </c>
      <c r="F262" s="37">
        <v>201</v>
      </c>
      <c r="G262" s="37">
        <v>5238264</v>
      </c>
      <c r="H262" s="37">
        <v>1334736</v>
      </c>
      <c r="I262" s="37">
        <v>0</v>
      </c>
      <c r="J262" s="37">
        <v>3890562</v>
      </c>
      <c r="K262" s="37">
        <v>185364</v>
      </c>
      <c r="L262" s="37">
        <f t="shared" si="3"/>
        <v>4075926</v>
      </c>
      <c r="M262" s="47">
        <v>198569695</v>
      </c>
      <c r="N262" s="41">
        <v>12966</v>
      </c>
      <c r="O262" s="41">
        <v>0</v>
      </c>
      <c r="P262" s="37">
        <v>5225298</v>
      </c>
      <c r="Q262" s="37">
        <v>808</v>
      </c>
      <c r="R262" s="37">
        <v>831</v>
      </c>
      <c r="S262" s="37">
        <v>194.37</v>
      </c>
      <c r="T262" s="37">
        <v>0</v>
      </c>
      <c r="U262" s="37">
        <v>5535557</v>
      </c>
      <c r="V262" s="37">
        <v>1544502</v>
      </c>
      <c r="W262" s="37">
        <v>3991055</v>
      </c>
      <c r="X262" s="37">
        <v>3991055</v>
      </c>
      <c r="Y262" s="37">
        <v>246904.38</v>
      </c>
      <c r="Z262" s="37">
        <v>4237959.38</v>
      </c>
      <c r="AA262" s="46">
        <v>226306387</v>
      </c>
      <c r="AB262" s="37">
        <v>0</v>
      </c>
      <c r="AC262" s="37">
        <v>0</v>
      </c>
      <c r="AD262" s="37">
        <v>5535557</v>
      </c>
      <c r="AE262" s="37">
        <v>831</v>
      </c>
      <c r="AF262" s="37">
        <v>841</v>
      </c>
      <c r="AG262" s="37">
        <v>200</v>
      </c>
      <c r="AH262" s="37">
        <v>0</v>
      </c>
      <c r="AI262" s="37">
        <v>0</v>
      </c>
      <c r="AJ262" s="37">
        <v>0</v>
      </c>
      <c r="AK262" s="37">
        <v>0</v>
      </c>
      <c r="AL262" s="37">
        <v>0</v>
      </c>
      <c r="AM262" s="37">
        <v>0</v>
      </c>
      <c r="AN262" s="37">
        <v>0</v>
      </c>
      <c r="AO262" s="37">
        <v>5770370</v>
      </c>
      <c r="AP262" s="37">
        <v>1591711</v>
      </c>
      <c r="AQ262" s="37">
        <v>0</v>
      </c>
      <c r="AR262" s="37">
        <v>4178659</v>
      </c>
      <c r="AS262" s="37">
        <v>4178659</v>
      </c>
      <c r="AT262" s="37">
        <v>245212</v>
      </c>
      <c r="AU262" s="37">
        <v>4423871</v>
      </c>
      <c r="AV262" s="45">
        <v>262931681</v>
      </c>
      <c r="AW262" s="37">
        <v>0</v>
      </c>
      <c r="AX262" s="37">
        <v>0</v>
      </c>
      <c r="AY262" s="37">
        <v>5770370</v>
      </c>
      <c r="AZ262" s="37">
        <v>841</v>
      </c>
      <c r="BA262" s="37">
        <v>863</v>
      </c>
      <c r="BB262" s="37">
        <v>206</v>
      </c>
      <c r="BC262" s="37">
        <v>0</v>
      </c>
      <c r="BD262" s="37">
        <v>0</v>
      </c>
      <c r="BE262" s="37">
        <v>6099097</v>
      </c>
      <c r="BF262" s="37">
        <v>0</v>
      </c>
      <c r="BG262" s="37">
        <v>-3886</v>
      </c>
      <c r="BH262" s="37">
        <v>0</v>
      </c>
      <c r="BI262" s="37">
        <v>0</v>
      </c>
      <c r="BJ262" s="37">
        <v>0</v>
      </c>
      <c r="BK262" s="37">
        <v>0</v>
      </c>
      <c r="BL262" s="37">
        <v>-3886</v>
      </c>
      <c r="BM262" s="37">
        <v>6095211</v>
      </c>
      <c r="BN262" s="37">
        <v>2417383</v>
      </c>
      <c r="BO262" s="37">
        <v>3677828</v>
      </c>
      <c r="BP262" s="37">
        <v>3677758</v>
      </c>
      <c r="BQ262" s="37">
        <v>243697</v>
      </c>
      <c r="BR262" s="37">
        <v>3921455</v>
      </c>
      <c r="BS262" s="45">
        <v>300348948</v>
      </c>
      <c r="BT262" s="37">
        <v>70</v>
      </c>
      <c r="BU262" s="37">
        <v>0</v>
      </c>
      <c r="BV262" s="37">
        <v>6095141</v>
      </c>
      <c r="BW262" s="37">
        <v>863</v>
      </c>
      <c r="BX262" s="37">
        <v>876</v>
      </c>
      <c r="BY262" s="37">
        <v>206</v>
      </c>
      <c r="BZ262" s="37">
        <v>0</v>
      </c>
      <c r="CA262" s="37">
        <v>0</v>
      </c>
      <c r="CB262" s="37">
        <v>6367416</v>
      </c>
      <c r="CC262" s="37">
        <v>53</v>
      </c>
      <c r="CD262" s="37">
        <v>0</v>
      </c>
      <c r="CE262" s="37">
        <v>0</v>
      </c>
      <c r="CF262" s="37">
        <v>0</v>
      </c>
      <c r="CG262" s="37">
        <v>0</v>
      </c>
      <c r="CH262" s="37">
        <v>0</v>
      </c>
      <c r="CI262" s="37">
        <v>0</v>
      </c>
      <c r="CJ262" s="37">
        <v>6367469</v>
      </c>
      <c r="CK262" s="37">
        <v>2797567</v>
      </c>
      <c r="CL262" s="37">
        <v>0</v>
      </c>
      <c r="CM262" s="37">
        <v>3569902</v>
      </c>
      <c r="CN262" s="37">
        <v>3569902</v>
      </c>
      <c r="CO262" s="37">
        <v>241650</v>
      </c>
      <c r="CP262" s="37">
        <v>3811552</v>
      </c>
      <c r="CQ262" s="45">
        <v>321364019</v>
      </c>
      <c r="CR262" s="37">
        <v>0</v>
      </c>
      <c r="CS262" s="37">
        <v>0</v>
      </c>
      <c r="CT262" s="37">
        <v>6367469</v>
      </c>
      <c r="CU262" s="37">
        <v>876</v>
      </c>
      <c r="CV262" s="37">
        <v>898</v>
      </c>
      <c r="CW262" s="37">
        <v>208.88</v>
      </c>
      <c r="CX262" s="37">
        <v>0</v>
      </c>
      <c r="CY262" s="37">
        <v>0</v>
      </c>
      <c r="CZ262" s="37">
        <v>6714957</v>
      </c>
      <c r="DA262" s="37">
        <v>0</v>
      </c>
      <c r="DB262" s="37">
        <v>0</v>
      </c>
      <c r="DC262" s="37">
        <v>0</v>
      </c>
      <c r="DD262" s="37">
        <v>0</v>
      </c>
      <c r="DE262" s="37">
        <v>0</v>
      </c>
      <c r="DF262" s="37">
        <v>0</v>
      </c>
      <c r="DG262" s="37">
        <v>6714957</v>
      </c>
      <c r="DH262" s="37">
        <v>0</v>
      </c>
      <c r="DI262" s="37">
        <v>0</v>
      </c>
      <c r="DJ262" s="37">
        <v>0</v>
      </c>
      <c r="DK262" s="37">
        <v>6714957</v>
      </c>
      <c r="DL262" s="37">
        <v>2889849</v>
      </c>
      <c r="DM262" s="37">
        <v>0</v>
      </c>
      <c r="DN262" s="37">
        <v>3825108</v>
      </c>
      <c r="DO262" s="37">
        <v>3825108</v>
      </c>
      <c r="DP262" s="37">
        <v>238522</v>
      </c>
      <c r="DQ262" s="37">
        <v>4063630</v>
      </c>
      <c r="DR262" s="45">
        <v>336218703</v>
      </c>
      <c r="DS262" s="37">
        <v>0</v>
      </c>
      <c r="DT262" s="37">
        <v>0</v>
      </c>
      <c r="DU262" s="61">
        <v>6714957</v>
      </c>
      <c r="DV262" s="61">
        <v>898</v>
      </c>
      <c r="DW262" s="61">
        <v>909</v>
      </c>
      <c r="DX262" s="61">
        <v>212.43</v>
      </c>
      <c r="DY262" s="61">
        <v>0</v>
      </c>
      <c r="DZ262" s="61">
        <v>0</v>
      </c>
      <c r="EA262" s="61">
        <v>0</v>
      </c>
      <c r="EB262" s="61">
        <v>6990310</v>
      </c>
      <c r="EC262" s="61">
        <v>0</v>
      </c>
      <c r="ED262" s="61">
        <v>0</v>
      </c>
      <c r="EE262" s="61">
        <v>0</v>
      </c>
      <c r="EF262" s="61">
        <v>0</v>
      </c>
      <c r="EG262" s="61">
        <v>0</v>
      </c>
      <c r="EH262" s="61">
        <v>0</v>
      </c>
      <c r="EI262" s="61">
        <v>6990310</v>
      </c>
      <c r="EJ262" s="61">
        <v>0</v>
      </c>
      <c r="EK262" s="61">
        <v>0</v>
      </c>
      <c r="EL262" s="61">
        <v>0</v>
      </c>
      <c r="EM262" s="61">
        <v>6990310</v>
      </c>
      <c r="EN262" s="61">
        <v>3244729</v>
      </c>
      <c r="EO262" s="61">
        <v>0</v>
      </c>
      <c r="EP262" s="61">
        <v>3745581</v>
      </c>
      <c r="EQ262" s="61">
        <v>11291</v>
      </c>
      <c r="ER262" s="61">
        <v>3734290</v>
      </c>
      <c r="ES262" s="61">
        <v>3735182</v>
      </c>
      <c r="ET262" s="61">
        <v>237005</v>
      </c>
      <c r="EU262" s="61">
        <v>3972187</v>
      </c>
      <c r="EV262" s="61">
        <v>355941680</v>
      </c>
      <c r="EW262" s="61">
        <v>1011800</v>
      </c>
      <c r="EX262" s="61">
        <v>0</v>
      </c>
      <c r="EY262" s="61">
        <v>892</v>
      </c>
    </row>
    <row r="263" spans="1:155" s="37" customFormat="1" x14ac:dyDescent="0.2">
      <c r="A263" s="105">
        <v>1526</v>
      </c>
      <c r="B263" s="49" t="s">
        <v>293</v>
      </c>
      <c r="C263" s="37">
        <v>8280142</v>
      </c>
      <c r="D263" s="37">
        <v>1367</v>
      </c>
      <c r="E263" s="37">
        <v>1397</v>
      </c>
      <c r="F263" s="37">
        <v>194</v>
      </c>
      <c r="G263" s="37">
        <v>8732647</v>
      </c>
      <c r="H263" s="37">
        <v>329043</v>
      </c>
      <c r="I263" s="37">
        <v>0</v>
      </c>
      <c r="J263" s="37">
        <v>8403604</v>
      </c>
      <c r="K263" s="37">
        <v>1315985</v>
      </c>
      <c r="L263" s="37">
        <f t="shared" si="3"/>
        <v>9719589</v>
      </c>
      <c r="M263" s="47">
        <v>762490209</v>
      </c>
      <c r="N263" s="41">
        <v>0</v>
      </c>
      <c r="O263" s="41">
        <v>0</v>
      </c>
      <c r="P263" s="37">
        <v>8732647</v>
      </c>
      <c r="Q263" s="37">
        <v>1397</v>
      </c>
      <c r="R263" s="37">
        <v>1447</v>
      </c>
      <c r="S263" s="37">
        <v>194.37</v>
      </c>
      <c r="T263" s="37">
        <v>0</v>
      </c>
      <c r="U263" s="37">
        <v>9326450</v>
      </c>
      <c r="V263" s="37">
        <v>342321</v>
      </c>
      <c r="W263" s="37">
        <v>8984129</v>
      </c>
      <c r="X263" s="37">
        <v>8984129</v>
      </c>
      <c r="Y263" s="37">
        <v>1041077</v>
      </c>
      <c r="Z263" s="37">
        <v>10025206</v>
      </c>
      <c r="AA263" s="46">
        <v>817278494</v>
      </c>
      <c r="AB263" s="37">
        <v>0</v>
      </c>
      <c r="AC263" s="37">
        <v>0</v>
      </c>
      <c r="AD263" s="37">
        <v>9326450</v>
      </c>
      <c r="AE263" s="37">
        <v>1447</v>
      </c>
      <c r="AF263" s="37">
        <v>1490</v>
      </c>
      <c r="AG263" s="37">
        <v>200</v>
      </c>
      <c r="AH263" s="37">
        <v>0</v>
      </c>
      <c r="AI263" s="37">
        <v>0</v>
      </c>
      <c r="AJ263" s="37">
        <v>46566</v>
      </c>
      <c r="AK263" s="37">
        <v>0</v>
      </c>
      <c r="AL263" s="37">
        <v>0</v>
      </c>
      <c r="AM263" s="37">
        <v>0</v>
      </c>
      <c r="AN263" s="37">
        <v>46566</v>
      </c>
      <c r="AO263" s="37">
        <v>9948167</v>
      </c>
      <c r="AP263" s="37">
        <v>454200</v>
      </c>
      <c r="AQ263" s="37">
        <v>0</v>
      </c>
      <c r="AR263" s="37">
        <v>9493967</v>
      </c>
      <c r="AS263" s="37">
        <v>9493967</v>
      </c>
      <c r="AT263" s="37">
        <v>1552622</v>
      </c>
      <c r="AU263" s="37">
        <v>11046589</v>
      </c>
      <c r="AV263" s="45">
        <v>956467828</v>
      </c>
      <c r="AW263" s="37">
        <v>0</v>
      </c>
      <c r="AX263" s="37">
        <v>0</v>
      </c>
      <c r="AY263" s="37">
        <v>9948167</v>
      </c>
      <c r="AZ263" s="37">
        <v>1490</v>
      </c>
      <c r="BA263" s="37">
        <v>1535</v>
      </c>
      <c r="BB263" s="37">
        <v>206</v>
      </c>
      <c r="BC263" s="37">
        <v>0</v>
      </c>
      <c r="BD263" s="37">
        <v>0</v>
      </c>
      <c r="BE263" s="37">
        <v>10564822</v>
      </c>
      <c r="BF263" s="37">
        <v>0</v>
      </c>
      <c r="BG263" s="37">
        <v>144505</v>
      </c>
      <c r="BH263" s="37">
        <v>0</v>
      </c>
      <c r="BI263" s="37">
        <v>0</v>
      </c>
      <c r="BJ263" s="37">
        <v>0</v>
      </c>
      <c r="BK263" s="37">
        <v>0</v>
      </c>
      <c r="BL263" s="37">
        <v>144505</v>
      </c>
      <c r="BM263" s="37">
        <v>10709327</v>
      </c>
      <c r="BN263" s="37">
        <v>1051470</v>
      </c>
      <c r="BO263" s="37">
        <v>9657857</v>
      </c>
      <c r="BP263" s="37">
        <v>9657857</v>
      </c>
      <c r="BQ263" s="37">
        <v>1599680</v>
      </c>
      <c r="BR263" s="37">
        <v>11257537</v>
      </c>
      <c r="BS263" s="45">
        <v>1119449310</v>
      </c>
      <c r="BT263" s="37">
        <v>0</v>
      </c>
      <c r="BU263" s="37">
        <v>0</v>
      </c>
      <c r="BV263" s="37">
        <v>10709327</v>
      </c>
      <c r="BW263" s="37">
        <v>1535</v>
      </c>
      <c r="BX263" s="37">
        <v>1572</v>
      </c>
      <c r="BY263" s="37">
        <v>206</v>
      </c>
      <c r="BZ263" s="37">
        <v>0</v>
      </c>
      <c r="CA263" s="37">
        <v>0</v>
      </c>
      <c r="CB263" s="37">
        <v>11291299</v>
      </c>
      <c r="CC263" s="37">
        <v>0</v>
      </c>
      <c r="CD263" s="37">
        <v>55620</v>
      </c>
      <c r="CE263" s="37">
        <v>0</v>
      </c>
      <c r="CF263" s="37">
        <v>0</v>
      </c>
      <c r="CG263" s="37">
        <v>0</v>
      </c>
      <c r="CH263" s="37">
        <v>0</v>
      </c>
      <c r="CI263" s="37">
        <v>55620</v>
      </c>
      <c r="CJ263" s="37">
        <v>11346919</v>
      </c>
      <c r="CK263" s="37">
        <v>998281</v>
      </c>
      <c r="CL263" s="37">
        <v>0</v>
      </c>
      <c r="CM263" s="37">
        <v>10348638</v>
      </c>
      <c r="CN263" s="37">
        <v>10363003</v>
      </c>
      <c r="CO263" s="37">
        <v>1539792</v>
      </c>
      <c r="CP263" s="37">
        <v>11902795</v>
      </c>
      <c r="CQ263" s="45">
        <v>1253775515</v>
      </c>
      <c r="CR263" s="37">
        <v>0</v>
      </c>
      <c r="CS263" s="37">
        <v>14365</v>
      </c>
      <c r="CT263" s="37">
        <v>11346919</v>
      </c>
      <c r="CU263" s="37">
        <v>1572</v>
      </c>
      <c r="CV263" s="37">
        <v>1614</v>
      </c>
      <c r="CW263" s="37">
        <v>208.88</v>
      </c>
      <c r="CX263" s="37">
        <v>0</v>
      </c>
      <c r="CY263" s="37">
        <v>0</v>
      </c>
      <c r="CZ263" s="37">
        <v>11987210</v>
      </c>
      <c r="DA263" s="37">
        <v>0</v>
      </c>
      <c r="DB263" s="37">
        <v>0</v>
      </c>
      <c r="DC263" s="37">
        <v>0</v>
      </c>
      <c r="DD263" s="37">
        <v>0</v>
      </c>
      <c r="DE263" s="37">
        <v>0</v>
      </c>
      <c r="DF263" s="37">
        <v>0</v>
      </c>
      <c r="DG263" s="37">
        <v>11987210</v>
      </c>
      <c r="DH263" s="37">
        <v>0</v>
      </c>
      <c r="DI263" s="37">
        <v>0</v>
      </c>
      <c r="DJ263" s="37">
        <v>0</v>
      </c>
      <c r="DK263" s="37">
        <v>11987210</v>
      </c>
      <c r="DL263" s="37">
        <v>998439</v>
      </c>
      <c r="DM263" s="37">
        <v>0</v>
      </c>
      <c r="DN263" s="37">
        <v>10988771</v>
      </c>
      <c r="DO263" s="37">
        <v>10988771</v>
      </c>
      <c r="DP263" s="37">
        <v>1538165</v>
      </c>
      <c r="DQ263" s="37">
        <v>12526936</v>
      </c>
      <c r="DR263" s="45">
        <v>1426944861</v>
      </c>
      <c r="DS263" s="37">
        <v>0</v>
      </c>
      <c r="DT263" s="37">
        <v>0</v>
      </c>
      <c r="DU263" s="61">
        <v>11987210</v>
      </c>
      <c r="DV263" s="61">
        <v>1614</v>
      </c>
      <c r="DW263" s="61">
        <v>1635</v>
      </c>
      <c r="DX263" s="61">
        <v>212.43</v>
      </c>
      <c r="DY263" s="61">
        <v>0</v>
      </c>
      <c r="DZ263" s="61">
        <v>0</v>
      </c>
      <c r="EA263" s="61">
        <v>0</v>
      </c>
      <c r="EB263" s="61">
        <v>12490501</v>
      </c>
      <c r="EC263" s="61">
        <v>0</v>
      </c>
      <c r="ED263" s="61">
        <v>0</v>
      </c>
      <c r="EE263" s="61">
        <v>0</v>
      </c>
      <c r="EF263" s="61">
        <v>0</v>
      </c>
      <c r="EG263" s="61">
        <v>0</v>
      </c>
      <c r="EH263" s="61">
        <v>0</v>
      </c>
      <c r="EI263" s="61">
        <v>12490501</v>
      </c>
      <c r="EJ263" s="61">
        <v>0</v>
      </c>
      <c r="EK263" s="61">
        <v>0</v>
      </c>
      <c r="EL263" s="61">
        <v>0</v>
      </c>
      <c r="EM263" s="61">
        <v>12490501</v>
      </c>
      <c r="EN263" s="61">
        <v>922506</v>
      </c>
      <c r="EO263" s="61">
        <v>0</v>
      </c>
      <c r="EP263" s="61">
        <v>11567995</v>
      </c>
      <c r="EQ263" s="61">
        <v>9404</v>
      </c>
      <c r="ER263" s="61">
        <v>11558591</v>
      </c>
      <c r="ES263" s="61">
        <v>11558591</v>
      </c>
      <c r="ET263" s="61">
        <v>1544573</v>
      </c>
      <c r="EU263" s="61">
        <v>13103164</v>
      </c>
      <c r="EV263" s="61">
        <v>1561052087</v>
      </c>
      <c r="EW263" s="61">
        <v>1120300</v>
      </c>
      <c r="EX263" s="61">
        <v>0</v>
      </c>
      <c r="EY263" s="61">
        <v>0</v>
      </c>
    </row>
    <row r="264" spans="1:155" s="37" customFormat="1" x14ac:dyDescent="0.2">
      <c r="A264" s="105">
        <v>3654</v>
      </c>
      <c r="B264" s="49" t="s">
        <v>294</v>
      </c>
      <c r="C264" s="37">
        <v>2890779</v>
      </c>
      <c r="D264" s="37">
        <v>370</v>
      </c>
      <c r="E264" s="37">
        <v>367</v>
      </c>
      <c r="F264" s="37">
        <v>250</v>
      </c>
      <c r="G264" s="37">
        <v>2959121</v>
      </c>
      <c r="H264" s="37">
        <v>116262</v>
      </c>
      <c r="I264" s="37">
        <v>0</v>
      </c>
      <c r="J264" s="37">
        <v>2824395</v>
      </c>
      <c r="K264" s="37">
        <v>0</v>
      </c>
      <c r="L264" s="37">
        <f t="shared" ref="L264:L327" si="4">J264+K264</f>
        <v>2824395</v>
      </c>
      <c r="M264" s="37">
        <v>143980639</v>
      </c>
      <c r="N264" s="41">
        <v>18464</v>
      </c>
      <c r="O264" s="41">
        <v>0</v>
      </c>
      <c r="P264" s="37">
        <v>2940657</v>
      </c>
      <c r="Q264" s="37">
        <v>367</v>
      </c>
      <c r="R264" s="37">
        <v>357</v>
      </c>
      <c r="S264" s="37">
        <v>194.37</v>
      </c>
      <c r="T264" s="37">
        <v>0</v>
      </c>
      <c r="U264" s="37">
        <v>2929920</v>
      </c>
      <c r="V264" s="37">
        <v>142259</v>
      </c>
      <c r="W264" s="37">
        <v>2787661</v>
      </c>
      <c r="X264" s="37">
        <v>2772405</v>
      </c>
      <c r="Y264" s="37">
        <v>337391</v>
      </c>
      <c r="Z264" s="37">
        <v>3109796</v>
      </c>
      <c r="AA264" s="37">
        <v>154870443</v>
      </c>
      <c r="AB264" s="37">
        <v>15256</v>
      </c>
      <c r="AC264" s="37">
        <v>0</v>
      </c>
      <c r="AD264" s="37">
        <v>2914664</v>
      </c>
      <c r="AE264" s="37">
        <v>357</v>
      </c>
      <c r="AF264" s="37">
        <v>355</v>
      </c>
      <c r="AG264" s="37">
        <v>200</v>
      </c>
      <c r="AH264" s="37">
        <v>0</v>
      </c>
      <c r="AI264" s="37">
        <v>11442</v>
      </c>
      <c r="AJ264" s="37">
        <v>0</v>
      </c>
      <c r="AK264" s="37">
        <v>0</v>
      </c>
      <c r="AL264" s="37">
        <v>0</v>
      </c>
      <c r="AM264" s="37">
        <v>0</v>
      </c>
      <c r="AN264" s="37">
        <v>0</v>
      </c>
      <c r="AO264" s="37">
        <v>2980776</v>
      </c>
      <c r="AP264" s="37">
        <v>83520</v>
      </c>
      <c r="AQ264" s="37">
        <v>0</v>
      </c>
      <c r="AR264" s="37">
        <v>2897256</v>
      </c>
      <c r="AS264" s="37">
        <v>2784416</v>
      </c>
      <c r="AT264" s="37">
        <v>334328</v>
      </c>
      <c r="AU264" s="37">
        <v>3118744</v>
      </c>
      <c r="AV264" s="40">
        <v>172201536</v>
      </c>
      <c r="AW264" s="37">
        <v>112840</v>
      </c>
      <c r="AX264" s="37">
        <v>0</v>
      </c>
      <c r="AY264" s="37">
        <v>2867936</v>
      </c>
      <c r="AZ264" s="37">
        <v>355</v>
      </c>
      <c r="BA264" s="37">
        <v>364</v>
      </c>
      <c r="BB264" s="37">
        <v>206</v>
      </c>
      <c r="BC264" s="37">
        <v>0</v>
      </c>
      <c r="BD264" s="37">
        <v>0</v>
      </c>
      <c r="BE264" s="37">
        <v>3015627</v>
      </c>
      <c r="BF264" s="37">
        <v>84630</v>
      </c>
      <c r="BG264" s="37">
        <v>0</v>
      </c>
      <c r="BH264" s="37">
        <v>0</v>
      </c>
      <c r="BI264" s="37">
        <v>0</v>
      </c>
      <c r="BJ264" s="37">
        <v>0</v>
      </c>
      <c r="BK264" s="37">
        <v>0</v>
      </c>
      <c r="BL264" s="37">
        <v>0</v>
      </c>
      <c r="BM264" s="37">
        <v>3100257</v>
      </c>
      <c r="BN264" s="37">
        <v>278899</v>
      </c>
      <c r="BO264" s="37">
        <v>2821358</v>
      </c>
      <c r="BP264" s="37">
        <v>2608251</v>
      </c>
      <c r="BQ264" s="37">
        <v>336828</v>
      </c>
      <c r="BR264" s="37">
        <v>2945079</v>
      </c>
      <c r="BS264" s="40">
        <v>194349228</v>
      </c>
      <c r="BT264" s="37">
        <v>213107</v>
      </c>
      <c r="BU264" s="37">
        <v>0</v>
      </c>
      <c r="BV264" s="37">
        <v>2887150</v>
      </c>
      <c r="BW264" s="37">
        <v>364</v>
      </c>
      <c r="BX264" s="37">
        <v>373</v>
      </c>
      <c r="BY264" s="37">
        <v>206</v>
      </c>
      <c r="BZ264" s="37">
        <v>0</v>
      </c>
      <c r="CA264" s="37">
        <v>0</v>
      </c>
      <c r="CB264" s="37">
        <v>3035373</v>
      </c>
      <c r="CC264" s="37">
        <v>159830</v>
      </c>
      <c r="CD264" s="37">
        <v>0</v>
      </c>
      <c r="CE264" s="37">
        <v>0</v>
      </c>
      <c r="CF264" s="37">
        <v>0</v>
      </c>
      <c r="CG264" s="37">
        <v>0</v>
      </c>
      <c r="CH264" s="37">
        <v>0</v>
      </c>
      <c r="CI264" s="37">
        <v>0</v>
      </c>
      <c r="CJ264" s="37">
        <v>3195203</v>
      </c>
      <c r="CK264" s="37">
        <v>270825</v>
      </c>
      <c r="CL264" s="37">
        <v>0</v>
      </c>
      <c r="CM264" s="37">
        <v>2924378</v>
      </c>
      <c r="CN264" s="37">
        <v>2698842</v>
      </c>
      <c r="CO264" s="37">
        <v>334191</v>
      </c>
      <c r="CP264" s="37">
        <v>3033033</v>
      </c>
      <c r="CQ264" s="40">
        <v>220721769</v>
      </c>
      <c r="CR264" s="37">
        <v>225536</v>
      </c>
      <c r="CS264" s="37">
        <v>0</v>
      </c>
      <c r="CT264" s="37">
        <v>2969667</v>
      </c>
      <c r="CU264" s="37">
        <v>373</v>
      </c>
      <c r="CV264" s="37">
        <v>382</v>
      </c>
      <c r="CW264" s="37">
        <v>208.88</v>
      </c>
      <c r="CX264" s="37">
        <v>0</v>
      </c>
      <c r="CY264" s="37">
        <v>0</v>
      </c>
      <c r="CZ264" s="37">
        <v>3121112</v>
      </c>
      <c r="DA264" s="37">
        <v>169152</v>
      </c>
      <c r="DB264" s="37">
        <v>0</v>
      </c>
      <c r="DC264" s="37">
        <v>0</v>
      </c>
      <c r="DD264" s="37">
        <v>0</v>
      </c>
      <c r="DE264" s="37">
        <v>0</v>
      </c>
      <c r="DF264" s="37">
        <v>169152</v>
      </c>
      <c r="DG264" s="37">
        <v>3290264</v>
      </c>
      <c r="DH264" s="37">
        <v>0</v>
      </c>
      <c r="DI264" s="37">
        <v>0</v>
      </c>
      <c r="DJ264" s="37">
        <v>0</v>
      </c>
      <c r="DK264" s="37">
        <v>3290264</v>
      </c>
      <c r="DL264" s="37">
        <v>266639</v>
      </c>
      <c r="DM264" s="37">
        <v>0</v>
      </c>
      <c r="DN264" s="37">
        <v>3023625</v>
      </c>
      <c r="DO264" s="37">
        <v>2875128</v>
      </c>
      <c r="DP264" s="37">
        <v>333388</v>
      </c>
      <c r="DQ264" s="37">
        <v>3208516</v>
      </c>
      <c r="DR264" s="40">
        <v>252381769</v>
      </c>
      <c r="DS264" s="37">
        <v>148497</v>
      </c>
      <c r="DT264" s="37">
        <v>0</v>
      </c>
      <c r="DU264" s="61">
        <v>3141767</v>
      </c>
      <c r="DV264" s="61">
        <v>382</v>
      </c>
      <c r="DW264" s="61">
        <v>395</v>
      </c>
      <c r="DX264" s="61">
        <v>212.43</v>
      </c>
      <c r="DY264" s="61">
        <v>0</v>
      </c>
      <c r="DZ264" s="61">
        <v>0</v>
      </c>
      <c r="EA264" s="61">
        <v>0</v>
      </c>
      <c r="EB264" s="61">
        <v>3332595</v>
      </c>
      <c r="EC264" s="61">
        <v>111373</v>
      </c>
      <c r="ED264" s="61">
        <v>17737</v>
      </c>
      <c r="EE264" s="61">
        <v>0</v>
      </c>
      <c r="EF264" s="61">
        <v>0</v>
      </c>
      <c r="EG264" s="61">
        <v>0</v>
      </c>
      <c r="EH264" s="61">
        <v>129110</v>
      </c>
      <c r="EI264" s="61">
        <v>3461705</v>
      </c>
      <c r="EJ264" s="61">
        <v>0</v>
      </c>
      <c r="EK264" s="61">
        <v>0</v>
      </c>
      <c r="EL264" s="61">
        <v>0</v>
      </c>
      <c r="EM264" s="61">
        <v>3461705</v>
      </c>
      <c r="EN264" s="61">
        <v>264079</v>
      </c>
      <c r="EO264" s="61">
        <v>0</v>
      </c>
      <c r="EP264" s="61">
        <v>3197626</v>
      </c>
      <c r="EQ264" s="61">
        <v>1829</v>
      </c>
      <c r="ER264" s="61">
        <v>3195797</v>
      </c>
      <c r="ES264" s="61">
        <v>3050750</v>
      </c>
      <c r="ET264" s="61">
        <v>334478</v>
      </c>
      <c r="EU264" s="61">
        <v>3385228</v>
      </c>
      <c r="EV264" s="61">
        <v>307500848</v>
      </c>
      <c r="EW264" s="61">
        <v>166100</v>
      </c>
      <c r="EX264" s="61">
        <v>145047</v>
      </c>
      <c r="EY264" s="61">
        <v>0</v>
      </c>
    </row>
    <row r="265" spans="1:155" s="37" customFormat="1" x14ac:dyDescent="0.2">
      <c r="A265" s="105">
        <v>3990</v>
      </c>
      <c r="B265" s="49" t="s">
        <v>295</v>
      </c>
      <c r="C265" s="37">
        <v>2427330</v>
      </c>
      <c r="D265" s="37">
        <v>418</v>
      </c>
      <c r="E265" s="37">
        <v>415</v>
      </c>
      <c r="F265" s="37">
        <v>190</v>
      </c>
      <c r="G265" s="37">
        <v>2488759.15</v>
      </c>
      <c r="H265" s="37">
        <v>1465453</v>
      </c>
      <c r="I265" s="37">
        <v>0</v>
      </c>
      <c r="J265" s="37">
        <v>993147</v>
      </c>
      <c r="K265" s="37">
        <v>58025.65</v>
      </c>
      <c r="L265" s="37">
        <f t="shared" si="4"/>
        <v>1051172.6499999999</v>
      </c>
      <c r="M265" s="47">
        <v>51064078</v>
      </c>
      <c r="N265" s="41">
        <v>30159.149999999907</v>
      </c>
      <c r="O265" s="41">
        <v>0</v>
      </c>
      <c r="P265" s="37">
        <v>2458600</v>
      </c>
      <c r="Q265" s="37">
        <v>415</v>
      </c>
      <c r="R265" s="37">
        <v>419</v>
      </c>
      <c r="S265" s="37">
        <v>194.37</v>
      </c>
      <c r="T265" s="37">
        <v>24000</v>
      </c>
      <c r="U265" s="37">
        <v>2587739</v>
      </c>
      <c r="V265" s="37">
        <v>1611514</v>
      </c>
      <c r="W265" s="37">
        <v>976225</v>
      </c>
      <c r="X265" s="37">
        <v>960786.75</v>
      </c>
      <c r="Y265" s="37">
        <v>153983.32999999999</v>
      </c>
      <c r="Z265" s="37">
        <v>1114770.08</v>
      </c>
      <c r="AA265" s="46">
        <v>53017113</v>
      </c>
      <c r="AB265" s="37">
        <v>15438</v>
      </c>
      <c r="AC265" s="37">
        <v>0</v>
      </c>
      <c r="AD265" s="37">
        <v>2572301</v>
      </c>
      <c r="AE265" s="37">
        <v>419</v>
      </c>
      <c r="AF265" s="37">
        <v>427</v>
      </c>
      <c r="AG265" s="37">
        <v>200</v>
      </c>
      <c r="AH265" s="37">
        <v>0</v>
      </c>
      <c r="AI265" s="37">
        <v>11579</v>
      </c>
      <c r="AJ265" s="37">
        <v>0</v>
      </c>
      <c r="AK265" s="37">
        <v>0</v>
      </c>
      <c r="AL265" s="37">
        <v>0</v>
      </c>
      <c r="AM265" s="37">
        <v>121</v>
      </c>
      <c r="AN265" s="37">
        <v>121</v>
      </c>
      <c r="AO265" s="37">
        <v>2718513</v>
      </c>
      <c r="AP265" s="37">
        <v>1833612</v>
      </c>
      <c r="AQ265" s="37">
        <v>0</v>
      </c>
      <c r="AR265" s="37">
        <v>884901</v>
      </c>
      <c r="AS265" s="37">
        <v>887903.51</v>
      </c>
      <c r="AT265" s="37">
        <v>153687.37</v>
      </c>
      <c r="AU265" s="37">
        <v>1041590.88</v>
      </c>
      <c r="AV265" s="45">
        <v>55891082</v>
      </c>
      <c r="AW265" s="37">
        <v>0</v>
      </c>
      <c r="AX265" s="37">
        <v>3003</v>
      </c>
      <c r="AY265" s="37">
        <v>2718513</v>
      </c>
      <c r="AZ265" s="37">
        <v>427</v>
      </c>
      <c r="BA265" s="37">
        <v>438</v>
      </c>
      <c r="BB265" s="37">
        <v>206</v>
      </c>
      <c r="BC265" s="37">
        <v>0</v>
      </c>
      <c r="BD265" s="37">
        <v>0</v>
      </c>
      <c r="BE265" s="37">
        <v>2878773</v>
      </c>
      <c r="BF265" s="37">
        <v>0</v>
      </c>
      <c r="BG265" s="37">
        <v>0</v>
      </c>
      <c r="BH265" s="37">
        <v>0</v>
      </c>
      <c r="BI265" s="37">
        <v>0</v>
      </c>
      <c r="BJ265" s="37">
        <v>0</v>
      </c>
      <c r="BK265" s="37">
        <v>0</v>
      </c>
      <c r="BL265" s="37">
        <v>0</v>
      </c>
      <c r="BM265" s="37">
        <v>2878773</v>
      </c>
      <c r="BN265" s="37">
        <v>2172574</v>
      </c>
      <c r="BO265" s="37">
        <v>706199</v>
      </c>
      <c r="BP265" s="37">
        <v>706198.52</v>
      </c>
      <c r="BQ265" s="37">
        <v>153000</v>
      </c>
      <c r="BR265" s="37">
        <v>859198.52</v>
      </c>
      <c r="BS265" s="45">
        <v>58822440</v>
      </c>
      <c r="BT265" s="37">
        <v>0</v>
      </c>
      <c r="BU265" s="37">
        <v>0</v>
      </c>
      <c r="BV265" s="37">
        <v>2878773</v>
      </c>
      <c r="BW265" s="37">
        <v>438</v>
      </c>
      <c r="BX265" s="37">
        <v>447</v>
      </c>
      <c r="BY265" s="37">
        <v>206</v>
      </c>
      <c r="BZ265" s="37">
        <v>0</v>
      </c>
      <c r="CA265" s="37">
        <v>0</v>
      </c>
      <c r="CB265" s="37">
        <v>3030007</v>
      </c>
      <c r="CC265" s="37">
        <v>0</v>
      </c>
      <c r="CD265" s="37">
        <v>0</v>
      </c>
      <c r="CE265" s="37">
        <v>0</v>
      </c>
      <c r="CF265" s="37">
        <v>0</v>
      </c>
      <c r="CG265" s="37">
        <v>0</v>
      </c>
      <c r="CH265" s="37">
        <v>1043</v>
      </c>
      <c r="CI265" s="37">
        <v>1043</v>
      </c>
      <c r="CJ265" s="37">
        <v>3031050</v>
      </c>
      <c r="CK265" s="37">
        <v>2347392</v>
      </c>
      <c r="CL265" s="37">
        <v>0</v>
      </c>
      <c r="CM265" s="37">
        <v>683658</v>
      </c>
      <c r="CN265" s="37">
        <v>684223.91</v>
      </c>
      <c r="CO265" s="37">
        <v>152434.09</v>
      </c>
      <c r="CP265" s="37">
        <v>836658</v>
      </c>
      <c r="CQ265" s="45">
        <v>62438488</v>
      </c>
      <c r="CR265" s="37">
        <v>0</v>
      </c>
      <c r="CS265" s="37">
        <v>566</v>
      </c>
      <c r="CT265" s="37">
        <v>3031050</v>
      </c>
      <c r="CU265" s="37">
        <v>447</v>
      </c>
      <c r="CV265" s="37">
        <v>458</v>
      </c>
      <c r="CW265" s="37">
        <v>208.88</v>
      </c>
      <c r="CX265" s="37">
        <v>0</v>
      </c>
      <c r="CY265" s="37">
        <v>0</v>
      </c>
      <c r="CZ265" s="37">
        <v>3201306</v>
      </c>
      <c r="DA265" s="37">
        <v>0</v>
      </c>
      <c r="DB265" s="37">
        <v>0</v>
      </c>
      <c r="DC265" s="37">
        <v>0</v>
      </c>
      <c r="DD265" s="37">
        <v>0</v>
      </c>
      <c r="DE265" s="37">
        <v>0</v>
      </c>
      <c r="DF265" s="37">
        <v>0</v>
      </c>
      <c r="DG265" s="37">
        <v>3201306</v>
      </c>
      <c r="DH265" s="37">
        <v>0</v>
      </c>
      <c r="DI265" s="37">
        <v>0</v>
      </c>
      <c r="DJ265" s="37">
        <v>0</v>
      </c>
      <c r="DK265" s="37">
        <v>3201306</v>
      </c>
      <c r="DL265" s="37">
        <v>2477347</v>
      </c>
      <c r="DM265" s="37">
        <v>0</v>
      </c>
      <c r="DN265" s="37">
        <v>723959</v>
      </c>
      <c r="DO265" s="37">
        <v>716969</v>
      </c>
      <c r="DP265" s="37">
        <v>153177.48000000001</v>
      </c>
      <c r="DQ265" s="37">
        <v>870146.48</v>
      </c>
      <c r="DR265" s="45">
        <v>67469876</v>
      </c>
      <c r="DS265" s="37">
        <v>6990</v>
      </c>
      <c r="DT265" s="37">
        <v>0</v>
      </c>
      <c r="DU265" s="61">
        <v>3194316</v>
      </c>
      <c r="DV265" s="61">
        <v>458</v>
      </c>
      <c r="DW265" s="61">
        <v>466</v>
      </c>
      <c r="DX265" s="61">
        <v>212.43</v>
      </c>
      <c r="DY265" s="61">
        <v>0</v>
      </c>
      <c r="DZ265" s="61">
        <v>0</v>
      </c>
      <c r="EA265" s="61">
        <v>0</v>
      </c>
      <c r="EB265" s="61">
        <v>3349105</v>
      </c>
      <c r="EC265" s="61">
        <v>5243</v>
      </c>
      <c r="ED265" s="61">
        <v>0</v>
      </c>
      <c r="EE265" s="61">
        <v>0</v>
      </c>
      <c r="EF265" s="61">
        <v>0</v>
      </c>
      <c r="EG265" s="61">
        <v>0</v>
      </c>
      <c r="EH265" s="61">
        <v>5243</v>
      </c>
      <c r="EI265" s="61">
        <v>3354348</v>
      </c>
      <c r="EJ265" s="61">
        <v>0</v>
      </c>
      <c r="EK265" s="61">
        <v>0</v>
      </c>
      <c r="EL265" s="61">
        <v>0</v>
      </c>
      <c r="EM265" s="61">
        <v>3354348</v>
      </c>
      <c r="EN265" s="61">
        <v>2570421</v>
      </c>
      <c r="EO265" s="61">
        <v>0</v>
      </c>
      <c r="EP265" s="61">
        <v>783927</v>
      </c>
      <c r="EQ265" s="61">
        <v>1110</v>
      </c>
      <c r="ER265" s="61">
        <v>782817</v>
      </c>
      <c r="ES265" s="61">
        <v>729863</v>
      </c>
      <c r="ET265" s="61">
        <v>153155</v>
      </c>
      <c r="EU265" s="61">
        <v>883018</v>
      </c>
      <c r="EV265" s="61">
        <v>74373060</v>
      </c>
      <c r="EW265" s="61">
        <v>93500</v>
      </c>
      <c r="EX265" s="61">
        <v>52954</v>
      </c>
      <c r="EY265" s="61">
        <v>0</v>
      </c>
    </row>
    <row r="266" spans="1:155" s="37" customFormat="1" x14ac:dyDescent="0.2">
      <c r="A266" s="105">
        <v>4011</v>
      </c>
      <c r="B266" s="49" t="s">
        <v>296</v>
      </c>
      <c r="C266" s="37">
        <v>658455</v>
      </c>
      <c r="D266" s="37">
        <v>115</v>
      </c>
      <c r="E266" s="37">
        <v>115</v>
      </c>
      <c r="F266" s="37">
        <v>190</v>
      </c>
      <c r="G266" s="37">
        <v>680340</v>
      </c>
      <c r="H266" s="37">
        <v>255339</v>
      </c>
      <c r="I266" s="37">
        <v>0</v>
      </c>
      <c r="J266" s="37">
        <v>430917</v>
      </c>
      <c r="K266" s="37">
        <v>22000</v>
      </c>
      <c r="L266" s="37">
        <f t="shared" si="4"/>
        <v>452917</v>
      </c>
      <c r="M266" s="47">
        <v>33059374</v>
      </c>
      <c r="N266" s="41">
        <v>0</v>
      </c>
      <c r="O266" s="41">
        <v>5916</v>
      </c>
      <c r="P266" s="37">
        <v>680340</v>
      </c>
      <c r="Q266" s="37">
        <v>115</v>
      </c>
      <c r="R266" s="37">
        <v>109</v>
      </c>
      <c r="S266" s="37">
        <v>194.37</v>
      </c>
      <c r="T266" s="37">
        <v>0</v>
      </c>
      <c r="U266" s="37">
        <v>666030</v>
      </c>
      <c r="V266" s="37">
        <v>261899</v>
      </c>
      <c r="W266" s="37">
        <v>404131</v>
      </c>
      <c r="X266" s="37">
        <v>404131</v>
      </c>
      <c r="Y266" s="37">
        <v>22001</v>
      </c>
      <c r="Z266" s="37">
        <v>426132</v>
      </c>
      <c r="AA266" s="46">
        <v>34742767</v>
      </c>
      <c r="AB266" s="37">
        <v>0</v>
      </c>
      <c r="AC266" s="37">
        <v>0</v>
      </c>
      <c r="AD266" s="37">
        <v>666030</v>
      </c>
      <c r="AE266" s="37">
        <v>109</v>
      </c>
      <c r="AF266" s="37">
        <v>104</v>
      </c>
      <c r="AG266" s="37">
        <v>200</v>
      </c>
      <c r="AH266" s="37">
        <v>0</v>
      </c>
      <c r="AI266" s="37">
        <v>0</v>
      </c>
      <c r="AJ266" s="37">
        <v>0</v>
      </c>
      <c r="AK266" s="37">
        <v>0</v>
      </c>
      <c r="AL266" s="37">
        <v>0</v>
      </c>
      <c r="AM266" s="37">
        <v>0</v>
      </c>
      <c r="AN266" s="37">
        <v>0</v>
      </c>
      <c r="AO266" s="37">
        <v>656278</v>
      </c>
      <c r="AP266" s="37">
        <v>307454</v>
      </c>
      <c r="AQ266" s="37">
        <v>0</v>
      </c>
      <c r="AR266" s="37">
        <v>348824</v>
      </c>
      <c r="AS266" s="37">
        <v>348824</v>
      </c>
      <c r="AT266" s="37">
        <v>22001</v>
      </c>
      <c r="AU266" s="37">
        <v>370825</v>
      </c>
      <c r="AV266" s="45">
        <v>37616062</v>
      </c>
      <c r="AW266" s="37">
        <v>0</v>
      </c>
      <c r="AX266" s="37">
        <v>0</v>
      </c>
      <c r="AY266" s="37">
        <v>656278</v>
      </c>
      <c r="AZ266" s="37">
        <v>104</v>
      </c>
      <c r="BA266" s="37">
        <v>106</v>
      </c>
      <c r="BB266" s="37">
        <v>206</v>
      </c>
      <c r="BC266" s="37">
        <v>0</v>
      </c>
      <c r="BD266" s="37">
        <v>0</v>
      </c>
      <c r="BE266" s="37">
        <v>690735</v>
      </c>
      <c r="BF266" s="37">
        <v>0</v>
      </c>
      <c r="BG266" s="37">
        <v>0</v>
      </c>
      <c r="BH266" s="37">
        <v>0</v>
      </c>
      <c r="BI266" s="37">
        <v>0</v>
      </c>
      <c r="BJ266" s="37">
        <v>0</v>
      </c>
      <c r="BK266" s="37">
        <v>0</v>
      </c>
      <c r="BL266" s="37">
        <v>0</v>
      </c>
      <c r="BM266" s="37">
        <v>690735</v>
      </c>
      <c r="BN266" s="37">
        <v>357515</v>
      </c>
      <c r="BO266" s="37">
        <v>333220</v>
      </c>
      <c r="BP266" s="37">
        <v>333220</v>
      </c>
      <c r="BQ266" s="37">
        <v>21000</v>
      </c>
      <c r="BR266" s="37">
        <v>354220</v>
      </c>
      <c r="BS266" s="45">
        <v>40158873</v>
      </c>
      <c r="BT266" s="37">
        <v>0</v>
      </c>
      <c r="BU266" s="37">
        <v>0</v>
      </c>
      <c r="BV266" s="37">
        <v>690735</v>
      </c>
      <c r="BW266" s="37">
        <v>106</v>
      </c>
      <c r="BX266" s="37">
        <v>109</v>
      </c>
      <c r="BY266" s="37">
        <v>206</v>
      </c>
      <c r="BZ266" s="37">
        <v>0</v>
      </c>
      <c r="CA266" s="37">
        <v>0</v>
      </c>
      <c r="CB266" s="37">
        <v>732738</v>
      </c>
      <c r="CC266" s="37">
        <v>0</v>
      </c>
      <c r="CD266" s="37">
        <v>0</v>
      </c>
      <c r="CE266" s="37">
        <v>0</v>
      </c>
      <c r="CF266" s="37">
        <v>0</v>
      </c>
      <c r="CG266" s="37">
        <v>0</v>
      </c>
      <c r="CH266" s="37">
        <v>0</v>
      </c>
      <c r="CI266" s="37">
        <v>0</v>
      </c>
      <c r="CJ266" s="37">
        <v>732738</v>
      </c>
      <c r="CK266" s="37">
        <v>450175</v>
      </c>
      <c r="CL266" s="37">
        <v>0</v>
      </c>
      <c r="CM266" s="37">
        <v>282563</v>
      </c>
      <c r="CN266" s="37">
        <v>282563</v>
      </c>
      <c r="CO266" s="37">
        <v>22001</v>
      </c>
      <c r="CP266" s="37">
        <v>304564</v>
      </c>
      <c r="CQ266" s="45">
        <v>42846482</v>
      </c>
      <c r="CR266" s="37">
        <v>0</v>
      </c>
      <c r="CS266" s="37">
        <v>0</v>
      </c>
      <c r="CT266" s="37">
        <v>732738</v>
      </c>
      <c r="CU266" s="37">
        <v>109</v>
      </c>
      <c r="CV266" s="37">
        <v>118</v>
      </c>
      <c r="CW266" s="37">
        <v>208.88</v>
      </c>
      <c r="CX266" s="37">
        <v>0</v>
      </c>
      <c r="CY266" s="37">
        <v>0</v>
      </c>
      <c r="CZ266" s="37">
        <v>817888</v>
      </c>
      <c r="DA266" s="37">
        <v>0</v>
      </c>
      <c r="DB266" s="37">
        <v>0</v>
      </c>
      <c r="DC266" s="37">
        <v>0</v>
      </c>
      <c r="DD266" s="37">
        <v>0</v>
      </c>
      <c r="DE266" s="37">
        <v>0</v>
      </c>
      <c r="DF266" s="37">
        <v>0</v>
      </c>
      <c r="DG266" s="37">
        <v>817888</v>
      </c>
      <c r="DH266" s="37">
        <v>0</v>
      </c>
      <c r="DI266" s="37">
        <v>0</v>
      </c>
      <c r="DJ266" s="37">
        <v>0</v>
      </c>
      <c r="DK266" s="37">
        <v>817888</v>
      </c>
      <c r="DL266" s="37">
        <v>501495</v>
      </c>
      <c r="DM266" s="37">
        <v>0</v>
      </c>
      <c r="DN266" s="37">
        <v>316393</v>
      </c>
      <c r="DO266" s="37">
        <v>309461</v>
      </c>
      <c r="DP266" s="37">
        <v>56700</v>
      </c>
      <c r="DQ266" s="37">
        <v>366161</v>
      </c>
      <c r="DR266" s="45">
        <v>46018409</v>
      </c>
      <c r="DS266" s="37">
        <v>6932</v>
      </c>
      <c r="DT266" s="37">
        <v>0</v>
      </c>
      <c r="DU266" s="61">
        <v>810956</v>
      </c>
      <c r="DV266" s="61">
        <v>118</v>
      </c>
      <c r="DW266" s="61">
        <v>121</v>
      </c>
      <c r="DX266" s="61">
        <v>212.43</v>
      </c>
      <c r="DY266" s="61">
        <v>0</v>
      </c>
      <c r="DZ266" s="61">
        <v>0</v>
      </c>
      <c r="EA266" s="61">
        <v>0</v>
      </c>
      <c r="EB266" s="61">
        <v>857278</v>
      </c>
      <c r="EC266" s="61">
        <v>5199</v>
      </c>
      <c r="ED266" s="61">
        <v>0</v>
      </c>
      <c r="EE266" s="61">
        <v>0</v>
      </c>
      <c r="EF266" s="61">
        <v>0</v>
      </c>
      <c r="EG266" s="61">
        <v>0</v>
      </c>
      <c r="EH266" s="61">
        <v>5199</v>
      </c>
      <c r="EI266" s="61">
        <v>862477</v>
      </c>
      <c r="EJ266" s="61">
        <v>0</v>
      </c>
      <c r="EK266" s="61">
        <v>0</v>
      </c>
      <c r="EL266" s="61">
        <v>0</v>
      </c>
      <c r="EM266" s="61">
        <v>862477</v>
      </c>
      <c r="EN266" s="61">
        <v>570605</v>
      </c>
      <c r="EO266" s="61">
        <v>0</v>
      </c>
      <c r="EP266" s="61">
        <v>291872</v>
      </c>
      <c r="EQ266" s="61">
        <v>3379</v>
      </c>
      <c r="ER266" s="61">
        <v>288493</v>
      </c>
      <c r="ES266" s="61">
        <v>281408</v>
      </c>
      <c r="ET266" s="61">
        <v>61720</v>
      </c>
      <c r="EU266" s="61">
        <v>343128</v>
      </c>
      <c r="EV266" s="61">
        <v>47963306</v>
      </c>
      <c r="EW266" s="61">
        <v>472300</v>
      </c>
      <c r="EX266" s="61">
        <v>7085</v>
      </c>
      <c r="EY266" s="61">
        <v>0</v>
      </c>
    </row>
    <row r="267" spans="1:155" s="37" customFormat="1" x14ac:dyDescent="0.2">
      <c r="A267" s="105">
        <v>4018</v>
      </c>
      <c r="B267" s="49" t="s">
        <v>297</v>
      </c>
      <c r="C267" s="37">
        <v>20724286</v>
      </c>
      <c r="D267" s="37">
        <v>3616</v>
      </c>
      <c r="E267" s="37">
        <v>3762</v>
      </c>
      <c r="F267" s="37">
        <v>190</v>
      </c>
      <c r="G267" s="37">
        <v>22275817.739999998</v>
      </c>
      <c r="H267" s="37">
        <v>8612926</v>
      </c>
      <c r="I267" s="37">
        <v>0</v>
      </c>
      <c r="J267" s="37">
        <v>13656974</v>
      </c>
      <c r="K267" s="37">
        <v>1490470</v>
      </c>
      <c r="L267" s="37">
        <f t="shared" si="4"/>
        <v>15147444</v>
      </c>
      <c r="M267" s="47">
        <v>884507459</v>
      </c>
      <c r="N267" s="41">
        <v>5917.7399999983609</v>
      </c>
      <c r="O267" s="41">
        <v>0</v>
      </c>
      <c r="P267" s="37">
        <v>22269900</v>
      </c>
      <c r="Q267" s="37">
        <v>3762</v>
      </c>
      <c r="R267" s="37">
        <v>3942</v>
      </c>
      <c r="S267" s="37">
        <v>194.37</v>
      </c>
      <c r="T267" s="37">
        <v>0</v>
      </c>
      <c r="U267" s="37">
        <v>24101664</v>
      </c>
      <c r="V267" s="37">
        <v>10539959</v>
      </c>
      <c r="W267" s="37">
        <v>13561705</v>
      </c>
      <c r="X267" s="37">
        <v>13561705</v>
      </c>
      <c r="Y267" s="37">
        <v>1582756</v>
      </c>
      <c r="Z267" s="37">
        <v>15144461</v>
      </c>
      <c r="AA267" s="46">
        <v>1140725080</v>
      </c>
      <c r="AB267" s="37">
        <v>0</v>
      </c>
      <c r="AC267" s="37">
        <v>0</v>
      </c>
      <c r="AD267" s="37">
        <v>24101664</v>
      </c>
      <c r="AE267" s="37">
        <v>3942</v>
      </c>
      <c r="AF267" s="37">
        <v>4107</v>
      </c>
      <c r="AG267" s="37">
        <v>200</v>
      </c>
      <c r="AH267" s="37">
        <v>0</v>
      </c>
      <c r="AI267" s="37">
        <v>0</v>
      </c>
      <c r="AJ267" s="37">
        <v>0</v>
      </c>
      <c r="AK267" s="37">
        <v>0</v>
      </c>
      <c r="AL267" s="37">
        <v>0</v>
      </c>
      <c r="AM267" s="37">
        <v>0</v>
      </c>
      <c r="AN267" s="37">
        <v>0</v>
      </c>
      <c r="AO267" s="37">
        <v>25931885</v>
      </c>
      <c r="AP267" s="37">
        <v>9566976</v>
      </c>
      <c r="AQ267" s="37">
        <v>0</v>
      </c>
      <c r="AR267" s="37">
        <v>16364909</v>
      </c>
      <c r="AS267" s="37">
        <v>16364909</v>
      </c>
      <c r="AT267" s="37">
        <v>1622338</v>
      </c>
      <c r="AU267" s="37">
        <v>17987247</v>
      </c>
      <c r="AV267" s="45">
        <v>1261656479</v>
      </c>
      <c r="AW267" s="37">
        <v>0</v>
      </c>
      <c r="AX267" s="37">
        <v>0</v>
      </c>
      <c r="AY267" s="37">
        <v>25931885</v>
      </c>
      <c r="AZ267" s="37">
        <v>4107</v>
      </c>
      <c r="BA267" s="37">
        <v>4258</v>
      </c>
      <c r="BB267" s="37">
        <v>206</v>
      </c>
      <c r="BC267" s="37">
        <v>0</v>
      </c>
      <c r="BD267" s="37">
        <v>0</v>
      </c>
      <c r="BE267" s="37">
        <v>27762458</v>
      </c>
      <c r="BF267" s="37">
        <v>0</v>
      </c>
      <c r="BG267" s="37">
        <v>-21348</v>
      </c>
      <c r="BH267" s="37">
        <v>0</v>
      </c>
      <c r="BI267" s="37">
        <v>0</v>
      </c>
      <c r="BJ267" s="37">
        <v>0</v>
      </c>
      <c r="BK267" s="37">
        <v>0</v>
      </c>
      <c r="BL267" s="37">
        <v>-21348</v>
      </c>
      <c r="BM267" s="37">
        <v>27741110</v>
      </c>
      <c r="BN267" s="37">
        <v>15049225</v>
      </c>
      <c r="BO267" s="37">
        <v>12691885</v>
      </c>
      <c r="BP267" s="37">
        <v>12691885</v>
      </c>
      <c r="BQ267" s="37">
        <v>1440295</v>
      </c>
      <c r="BR267" s="37">
        <v>14132180</v>
      </c>
      <c r="BS267" s="45">
        <v>1340932088</v>
      </c>
      <c r="BT267" s="37">
        <v>0</v>
      </c>
      <c r="BU267" s="37">
        <v>0</v>
      </c>
      <c r="BV267" s="37">
        <v>27741110</v>
      </c>
      <c r="BW267" s="37">
        <v>4258</v>
      </c>
      <c r="BX267" s="37">
        <v>4394</v>
      </c>
      <c r="BY267" s="37">
        <v>206</v>
      </c>
      <c r="BZ267" s="37">
        <v>0</v>
      </c>
      <c r="CA267" s="37">
        <v>0</v>
      </c>
      <c r="CB267" s="37">
        <v>29532338</v>
      </c>
      <c r="CC267" s="37">
        <v>0</v>
      </c>
      <c r="CD267" s="37">
        <v>-3051</v>
      </c>
      <c r="CE267" s="37">
        <v>0</v>
      </c>
      <c r="CF267" s="37">
        <v>0</v>
      </c>
      <c r="CG267" s="37">
        <v>0</v>
      </c>
      <c r="CH267" s="37">
        <v>0</v>
      </c>
      <c r="CI267" s="37">
        <v>-3051</v>
      </c>
      <c r="CJ267" s="37">
        <v>29529287</v>
      </c>
      <c r="CK267" s="37">
        <v>16459475</v>
      </c>
      <c r="CL267" s="37">
        <v>0</v>
      </c>
      <c r="CM267" s="37">
        <v>13069812</v>
      </c>
      <c r="CN267" s="37">
        <v>13063091</v>
      </c>
      <c r="CO267" s="37">
        <v>1457451</v>
      </c>
      <c r="CP267" s="37">
        <v>14520542</v>
      </c>
      <c r="CQ267" s="45">
        <v>1465548731</v>
      </c>
      <c r="CR267" s="37">
        <v>6721</v>
      </c>
      <c r="CS267" s="37">
        <v>0</v>
      </c>
      <c r="CT267" s="37">
        <v>29522566</v>
      </c>
      <c r="CU267" s="37">
        <v>4394</v>
      </c>
      <c r="CV267" s="37">
        <v>4521</v>
      </c>
      <c r="CW267" s="37">
        <v>208.88</v>
      </c>
      <c r="CX267" s="37">
        <v>0</v>
      </c>
      <c r="CY267" s="37">
        <v>0</v>
      </c>
      <c r="CZ267" s="37">
        <v>31320222</v>
      </c>
      <c r="DA267" s="37">
        <v>5041</v>
      </c>
      <c r="DB267" s="37">
        <v>8440</v>
      </c>
      <c r="DC267" s="37">
        <v>0</v>
      </c>
      <c r="DD267" s="37">
        <v>0</v>
      </c>
      <c r="DE267" s="37">
        <v>0</v>
      </c>
      <c r="DF267" s="37">
        <v>13481</v>
      </c>
      <c r="DG267" s="37">
        <v>31333703</v>
      </c>
      <c r="DH267" s="37">
        <v>0</v>
      </c>
      <c r="DI267" s="37">
        <v>0</v>
      </c>
      <c r="DJ267" s="37">
        <v>0</v>
      </c>
      <c r="DK267" s="37">
        <v>31333703</v>
      </c>
      <c r="DL267" s="37">
        <v>17411275</v>
      </c>
      <c r="DM267" s="37">
        <v>0</v>
      </c>
      <c r="DN267" s="37">
        <v>13922428</v>
      </c>
      <c r="DO267" s="37">
        <v>13922428</v>
      </c>
      <c r="DP267" s="37">
        <v>1405151</v>
      </c>
      <c r="DQ267" s="37">
        <v>15327579</v>
      </c>
      <c r="DR267" s="45">
        <v>1588938697</v>
      </c>
      <c r="DS267" s="37">
        <v>0</v>
      </c>
      <c r="DT267" s="37">
        <v>0</v>
      </c>
      <c r="DU267" s="61">
        <v>31333703</v>
      </c>
      <c r="DV267" s="61">
        <v>4521</v>
      </c>
      <c r="DW267" s="61">
        <v>4590</v>
      </c>
      <c r="DX267" s="61">
        <v>212.43</v>
      </c>
      <c r="DY267" s="61">
        <v>0</v>
      </c>
      <c r="DZ267" s="61">
        <v>0</v>
      </c>
      <c r="EA267" s="61">
        <v>0</v>
      </c>
      <c r="EB267" s="61">
        <v>32786967</v>
      </c>
      <c r="EC267" s="61">
        <v>0</v>
      </c>
      <c r="ED267" s="61">
        <v>0</v>
      </c>
      <c r="EE267" s="61">
        <v>0</v>
      </c>
      <c r="EF267" s="61">
        <v>0</v>
      </c>
      <c r="EG267" s="61">
        <v>0</v>
      </c>
      <c r="EH267" s="61">
        <v>0</v>
      </c>
      <c r="EI267" s="61">
        <v>32786967</v>
      </c>
      <c r="EJ267" s="61">
        <v>0</v>
      </c>
      <c r="EK267" s="61">
        <v>0</v>
      </c>
      <c r="EL267" s="61">
        <v>0</v>
      </c>
      <c r="EM267" s="61">
        <v>32786967</v>
      </c>
      <c r="EN267" s="61">
        <v>18629897</v>
      </c>
      <c r="EO267" s="61">
        <v>0</v>
      </c>
      <c r="EP267" s="61">
        <v>14157070</v>
      </c>
      <c r="EQ267" s="61">
        <v>229107</v>
      </c>
      <c r="ER267" s="61">
        <v>13927963</v>
      </c>
      <c r="ES267" s="61">
        <v>13920820</v>
      </c>
      <c r="ET267" s="61">
        <v>1418851</v>
      </c>
      <c r="EU267" s="61">
        <v>15339671</v>
      </c>
      <c r="EV267" s="61">
        <v>1782656741</v>
      </c>
      <c r="EW267" s="61">
        <v>26625000</v>
      </c>
      <c r="EX267" s="61">
        <v>7143</v>
      </c>
      <c r="EY267" s="61">
        <v>0</v>
      </c>
    </row>
    <row r="268" spans="1:155" s="37" customFormat="1" x14ac:dyDescent="0.2">
      <c r="A268" s="105">
        <v>4025</v>
      </c>
      <c r="B268" s="49" t="s">
        <v>298</v>
      </c>
      <c r="C268" s="37">
        <v>3524425</v>
      </c>
      <c r="D268" s="37">
        <v>620</v>
      </c>
      <c r="E268" s="37">
        <v>622</v>
      </c>
      <c r="F268" s="37">
        <v>190</v>
      </c>
      <c r="G268" s="37">
        <v>3654250</v>
      </c>
      <c r="H268" s="37">
        <v>2099424</v>
      </c>
      <c r="I268" s="37">
        <v>4800</v>
      </c>
      <c r="J268" s="37">
        <v>1559626</v>
      </c>
      <c r="K268" s="37">
        <v>73325</v>
      </c>
      <c r="L268" s="37">
        <f t="shared" si="4"/>
        <v>1632951</v>
      </c>
      <c r="M268" s="47">
        <v>89517610</v>
      </c>
      <c r="N268" s="41">
        <v>0</v>
      </c>
      <c r="O268" s="41">
        <v>0</v>
      </c>
      <c r="P268" s="37">
        <v>3659050</v>
      </c>
      <c r="Q268" s="37">
        <v>622</v>
      </c>
      <c r="R268" s="37">
        <v>622</v>
      </c>
      <c r="S268" s="37">
        <v>194.37</v>
      </c>
      <c r="T268" s="37">
        <v>0</v>
      </c>
      <c r="U268" s="37">
        <v>3779950</v>
      </c>
      <c r="V268" s="37">
        <v>2311988</v>
      </c>
      <c r="W268" s="37">
        <v>1467962</v>
      </c>
      <c r="X268" s="37">
        <v>1467962</v>
      </c>
      <c r="Y268" s="37">
        <v>70000</v>
      </c>
      <c r="Z268" s="37">
        <v>1537962</v>
      </c>
      <c r="AA268" s="46">
        <v>99551665</v>
      </c>
      <c r="AB268" s="37">
        <v>0</v>
      </c>
      <c r="AC268" s="37">
        <v>0</v>
      </c>
      <c r="AD268" s="37">
        <v>3779950</v>
      </c>
      <c r="AE268" s="37">
        <v>622</v>
      </c>
      <c r="AF268" s="37">
        <v>624</v>
      </c>
      <c r="AG268" s="37">
        <v>200</v>
      </c>
      <c r="AH268" s="37">
        <v>0</v>
      </c>
      <c r="AI268" s="37">
        <v>0</v>
      </c>
      <c r="AJ268" s="37">
        <v>0</v>
      </c>
      <c r="AK268" s="37">
        <v>0</v>
      </c>
      <c r="AL268" s="37">
        <v>0</v>
      </c>
      <c r="AM268" s="37">
        <v>0</v>
      </c>
      <c r="AN268" s="37">
        <v>0</v>
      </c>
      <c r="AO268" s="37">
        <v>3916904</v>
      </c>
      <c r="AP268" s="37">
        <v>2383624</v>
      </c>
      <c r="AQ268" s="37">
        <v>0</v>
      </c>
      <c r="AR268" s="37">
        <v>1533280</v>
      </c>
      <c r="AS268" s="37">
        <v>1533280</v>
      </c>
      <c r="AT268" s="37">
        <v>125496</v>
      </c>
      <c r="AU268" s="37">
        <v>1658776</v>
      </c>
      <c r="AV268" s="45">
        <v>111535503</v>
      </c>
      <c r="AW268" s="37">
        <v>0</v>
      </c>
      <c r="AX268" s="37">
        <v>0</v>
      </c>
      <c r="AY268" s="37">
        <v>3916904</v>
      </c>
      <c r="AZ268" s="37">
        <v>624</v>
      </c>
      <c r="BA268" s="37">
        <v>630</v>
      </c>
      <c r="BB268" s="37">
        <v>206</v>
      </c>
      <c r="BC268" s="37">
        <v>0</v>
      </c>
      <c r="BD268" s="37">
        <v>0</v>
      </c>
      <c r="BE268" s="37">
        <v>4084347</v>
      </c>
      <c r="BF268" s="37">
        <v>0</v>
      </c>
      <c r="BG268" s="37">
        <v>0</v>
      </c>
      <c r="BH268" s="37">
        <v>0</v>
      </c>
      <c r="BI268" s="37">
        <v>0</v>
      </c>
      <c r="BJ268" s="37">
        <v>0</v>
      </c>
      <c r="BK268" s="37">
        <v>0</v>
      </c>
      <c r="BL268" s="37">
        <v>0</v>
      </c>
      <c r="BM268" s="37">
        <v>4084347</v>
      </c>
      <c r="BN268" s="37">
        <v>2970697</v>
      </c>
      <c r="BO268" s="37">
        <v>1113650</v>
      </c>
      <c r="BP268" s="37">
        <v>1114073.32</v>
      </c>
      <c r="BQ268" s="37">
        <v>122397.68</v>
      </c>
      <c r="BR268" s="37">
        <v>1236471</v>
      </c>
      <c r="BS268" s="45">
        <v>114676908</v>
      </c>
      <c r="BT268" s="37">
        <v>0</v>
      </c>
      <c r="BU268" s="37">
        <v>423</v>
      </c>
      <c r="BV268" s="37">
        <v>4084347</v>
      </c>
      <c r="BW268" s="37">
        <v>630</v>
      </c>
      <c r="BX268" s="37">
        <v>633</v>
      </c>
      <c r="BY268" s="37">
        <v>206</v>
      </c>
      <c r="BZ268" s="37">
        <v>0</v>
      </c>
      <c r="CA268" s="37">
        <v>0</v>
      </c>
      <c r="CB268" s="37">
        <v>4234194</v>
      </c>
      <c r="CC268" s="37">
        <v>0</v>
      </c>
      <c r="CD268" s="37">
        <v>-6307</v>
      </c>
      <c r="CE268" s="37">
        <v>0</v>
      </c>
      <c r="CF268" s="37">
        <v>0</v>
      </c>
      <c r="CG268" s="37">
        <v>0</v>
      </c>
      <c r="CH268" s="37">
        <v>0</v>
      </c>
      <c r="CI268" s="37">
        <v>-6307</v>
      </c>
      <c r="CJ268" s="37">
        <v>4227887</v>
      </c>
      <c r="CK268" s="37">
        <v>3228792</v>
      </c>
      <c r="CL268" s="37">
        <v>0</v>
      </c>
      <c r="CM268" s="37">
        <v>999095</v>
      </c>
      <c r="CN268" s="37">
        <v>999095.2</v>
      </c>
      <c r="CO268" s="37">
        <v>375247.8</v>
      </c>
      <c r="CP268" s="37">
        <v>1374343</v>
      </c>
      <c r="CQ268" s="45">
        <v>121377146</v>
      </c>
      <c r="CR268" s="37">
        <v>0</v>
      </c>
      <c r="CS268" s="37">
        <v>0</v>
      </c>
      <c r="CT268" s="37">
        <v>4227887</v>
      </c>
      <c r="CU268" s="37">
        <v>633</v>
      </c>
      <c r="CV268" s="37">
        <v>632</v>
      </c>
      <c r="CW268" s="37">
        <v>208.88</v>
      </c>
      <c r="CX268" s="37">
        <v>0</v>
      </c>
      <c r="CY268" s="37">
        <v>0</v>
      </c>
      <c r="CZ268" s="37">
        <v>4353222</v>
      </c>
      <c r="DA268" s="37">
        <v>0</v>
      </c>
      <c r="DB268" s="37">
        <v>0</v>
      </c>
      <c r="DC268" s="37">
        <v>0</v>
      </c>
      <c r="DD268" s="37">
        <v>0</v>
      </c>
      <c r="DE268" s="37">
        <v>0</v>
      </c>
      <c r="DF268" s="37">
        <v>0</v>
      </c>
      <c r="DG268" s="37">
        <v>4353222</v>
      </c>
      <c r="DH268" s="37">
        <v>6888</v>
      </c>
      <c r="DI268" s="37">
        <v>0</v>
      </c>
      <c r="DJ268" s="37">
        <v>6888</v>
      </c>
      <c r="DK268" s="37">
        <v>4360110</v>
      </c>
      <c r="DL268" s="37">
        <v>3362614</v>
      </c>
      <c r="DM268" s="37">
        <v>0</v>
      </c>
      <c r="DN268" s="37">
        <v>997496</v>
      </c>
      <c r="DO268" s="37">
        <v>997496</v>
      </c>
      <c r="DP268" s="37">
        <v>690194</v>
      </c>
      <c r="DQ268" s="37">
        <v>1687690</v>
      </c>
      <c r="DR268" s="45">
        <v>131580110</v>
      </c>
      <c r="DS268" s="37">
        <v>0</v>
      </c>
      <c r="DT268" s="37">
        <v>0</v>
      </c>
      <c r="DU268" s="61">
        <v>4353222</v>
      </c>
      <c r="DV268" s="61">
        <v>632</v>
      </c>
      <c r="DW268" s="61">
        <v>626</v>
      </c>
      <c r="DX268" s="61">
        <v>212.43</v>
      </c>
      <c r="DY268" s="61">
        <v>0</v>
      </c>
      <c r="DZ268" s="61">
        <v>0</v>
      </c>
      <c r="EA268" s="61">
        <v>0</v>
      </c>
      <c r="EB268" s="61">
        <v>4444875</v>
      </c>
      <c r="EC268" s="61">
        <v>0</v>
      </c>
      <c r="ED268" s="61">
        <v>-11424</v>
      </c>
      <c r="EE268" s="61">
        <v>0</v>
      </c>
      <c r="EF268" s="61">
        <v>0</v>
      </c>
      <c r="EG268" s="61">
        <v>0</v>
      </c>
      <c r="EH268" s="61">
        <v>-11424</v>
      </c>
      <c r="EI268" s="61">
        <v>4433451</v>
      </c>
      <c r="EJ268" s="61">
        <v>0</v>
      </c>
      <c r="EK268" s="61">
        <v>35502</v>
      </c>
      <c r="EL268" s="61">
        <v>35502</v>
      </c>
      <c r="EM268" s="61">
        <v>4468953</v>
      </c>
      <c r="EN268" s="61">
        <v>3494378</v>
      </c>
      <c r="EO268" s="61">
        <v>0</v>
      </c>
      <c r="EP268" s="61">
        <v>974575</v>
      </c>
      <c r="EQ268" s="61">
        <v>268</v>
      </c>
      <c r="ER268" s="61">
        <v>974307</v>
      </c>
      <c r="ES268" s="61">
        <v>969910</v>
      </c>
      <c r="ET268" s="61">
        <v>691709</v>
      </c>
      <c r="EU268" s="61">
        <v>1661619</v>
      </c>
      <c r="EV268" s="61">
        <v>139289887</v>
      </c>
      <c r="EW268" s="61">
        <v>22500</v>
      </c>
      <c r="EX268" s="61">
        <v>4397</v>
      </c>
      <c r="EY268" s="61">
        <v>0</v>
      </c>
    </row>
    <row r="269" spans="1:155" s="37" customFormat="1" x14ac:dyDescent="0.2">
      <c r="A269" s="105">
        <v>4060</v>
      </c>
      <c r="B269" s="49" t="s">
        <v>299</v>
      </c>
      <c r="C269" s="37">
        <v>24316465</v>
      </c>
      <c r="D269" s="37">
        <v>4064</v>
      </c>
      <c r="E269" s="37">
        <v>4071</v>
      </c>
      <c r="F269" s="37">
        <v>191.47</v>
      </c>
      <c r="G269" s="37">
        <v>25137814.350000001</v>
      </c>
      <c r="H269" s="37">
        <v>1074220</v>
      </c>
      <c r="I269" s="37">
        <v>0</v>
      </c>
      <c r="J269" s="37">
        <v>24080234</v>
      </c>
      <c r="K269" s="37">
        <v>668048</v>
      </c>
      <c r="L269" s="37">
        <f t="shared" si="4"/>
        <v>24748282</v>
      </c>
      <c r="M269" s="47">
        <v>1408493044</v>
      </c>
      <c r="N269" s="41">
        <v>0</v>
      </c>
      <c r="O269" s="41">
        <v>16639.64999999851</v>
      </c>
      <c r="P269" s="37">
        <v>25137814</v>
      </c>
      <c r="Q269" s="37">
        <v>4071</v>
      </c>
      <c r="R269" s="37">
        <v>4091</v>
      </c>
      <c r="S269" s="37">
        <v>194.37</v>
      </c>
      <c r="T269" s="37">
        <v>0</v>
      </c>
      <c r="U269" s="37">
        <v>26056479</v>
      </c>
      <c r="V269" s="37">
        <v>779468</v>
      </c>
      <c r="W269" s="37">
        <v>25277011</v>
      </c>
      <c r="X269" s="37">
        <v>25268518</v>
      </c>
      <c r="Y269" s="37">
        <v>678187.71</v>
      </c>
      <c r="Z269" s="37">
        <v>25946705.710000001</v>
      </c>
      <c r="AA269" s="46">
        <v>1555364646</v>
      </c>
      <c r="AB269" s="37">
        <v>8493</v>
      </c>
      <c r="AC269" s="37">
        <v>0</v>
      </c>
      <c r="AD269" s="37">
        <v>26047986</v>
      </c>
      <c r="AE269" s="37">
        <v>4091</v>
      </c>
      <c r="AF269" s="37">
        <v>4111</v>
      </c>
      <c r="AG269" s="37">
        <v>200</v>
      </c>
      <c r="AH269" s="37">
        <v>0</v>
      </c>
      <c r="AI269" s="37">
        <v>6370</v>
      </c>
      <c r="AJ269" s="37">
        <v>-21340</v>
      </c>
      <c r="AK269" s="37">
        <v>0</v>
      </c>
      <c r="AL269" s="37">
        <v>0</v>
      </c>
      <c r="AM269" s="37">
        <v>0</v>
      </c>
      <c r="AN269" s="37">
        <v>-21340</v>
      </c>
      <c r="AO269" s="37">
        <v>26982543</v>
      </c>
      <c r="AP269" s="37">
        <v>1250100</v>
      </c>
      <c r="AQ269" s="37">
        <v>0</v>
      </c>
      <c r="AR269" s="37">
        <v>25732443</v>
      </c>
      <c r="AS269" s="37">
        <v>25740032</v>
      </c>
      <c r="AT269" s="37">
        <v>1584825</v>
      </c>
      <c r="AU269" s="37">
        <v>27324857</v>
      </c>
      <c r="AV269" s="45">
        <v>1713849845</v>
      </c>
      <c r="AW269" s="37">
        <v>0</v>
      </c>
      <c r="AX269" s="37">
        <v>7589</v>
      </c>
      <c r="AY269" s="37">
        <v>26982543</v>
      </c>
      <c r="AZ269" s="37">
        <v>4111</v>
      </c>
      <c r="BA269" s="37">
        <v>4141</v>
      </c>
      <c r="BB269" s="37">
        <v>206</v>
      </c>
      <c r="BC269" s="37">
        <v>0</v>
      </c>
      <c r="BD269" s="37">
        <v>0</v>
      </c>
      <c r="BE269" s="37">
        <v>28032500</v>
      </c>
      <c r="BF269" s="37">
        <v>0</v>
      </c>
      <c r="BG269" s="37">
        <v>0</v>
      </c>
      <c r="BH269" s="37">
        <v>0</v>
      </c>
      <c r="BI269" s="37">
        <v>0</v>
      </c>
      <c r="BJ269" s="37">
        <v>0</v>
      </c>
      <c r="BK269" s="37">
        <v>0</v>
      </c>
      <c r="BL269" s="37">
        <v>0</v>
      </c>
      <c r="BM269" s="37">
        <v>28032500</v>
      </c>
      <c r="BN269" s="37">
        <v>6661182</v>
      </c>
      <c r="BO269" s="37">
        <v>21371318</v>
      </c>
      <c r="BP269" s="37">
        <v>21371312</v>
      </c>
      <c r="BQ269" s="37">
        <v>1581745</v>
      </c>
      <c r="BR269" s="37">
        <v>22953057</v>
      </c>
      <c r="BS269" s="45">
        <v>1873105530</v>
      </c>
      <c r="BT269" s="37">
        <v>6</v>
      </c>
      <c r="BU269" s="37">
        <v>0</v>
      </c>
      <c r="BV269" s="37">
        <v>28032494</v>
      </c>
      <c r="BW269" s="37">
        <v>4141</v>
      </c>
      <c r="BX269" s="37">
        <v>4155</v>
      </c>
      <c r="BY269" s="37">
        <v>206</v>
      </c>
      <c r="BZ269" s="37">
        <v>0</v>
      </c>
      <c r="CA269" s="37">
        <v>0</v>
      </c>
      <c r="CB269" s="37">
        <v>28983203</v>
      </c>
      <c r="CC269" s="37">
        <v>5</v>
      </c>
      <c r="CD269" s="37">
        <v>-1451</v>
      </c>
      <c r="CE269" s="37">
        <v>0</v>
      </c>
      <c r="CF269" s="37">
        <v>0</v>
      </c>
      <c r="CG269" s="37">
        <v>0</v>
      </c>
      <c r="CH269" s="37">
        <v>0</v>
      </c>
      <c r="CI269" s="37">
        <v>-1451</v>
      </c>
      <c r="CJ269" s="37">
        <v>28981757</v>
      </c>
      <c r="CK269" s="37">
        <v>6106195</v>
      </c>
      <c r="CL269" s="37">
        <v>0</v>
      </c>
      <c r="CM269" s="37">
        <v>22875562</v>
      </c>
      <c r="CN269" s="37">
        <v>22875555</v>
      </c>
      <c r="CO269" s="37">
        <v>1577700</v>
      </c>
      <c r="CP269" s="37">
        <v>24453255</v>
      </c>
      <c r="CQ269" s="45">
        <v>1991849562</v>
      </c>
      <c r="CR269" s="37">
        <v>7</v>
      </c>
      <c r="CS269" s="37">
        <v>0</v>
      </c>
      <c r="CT269" s="37">
        <v>28981750</v>
      </c>
      <c r="CU269" s="37">
        <v>4155</v>
      </c>
      <c r="CV269" s="37">
        <v>4152</v>
      </c>
      <c r="CW269" s="37">
        <v>208.88</v>
      </c>
      <c r="CX269" s="37">
        <v>0</v>
      </c>
      <c r="CY269" s="37">
        <v>0</v>
      </c>
      <c r="CZ269" s="37">
        <v>29828093</v>
      </c>
      <c r="DA269" s="37">
        <v>5</v>
      </c>
      <c r="DB269" s="37">
        <v>5647</v>
      </c>
      <c r="DC269" s="37">
        <v>0</v>
      </c>
      <c r="DD269" s="37">
        <v>0</v>
      </c>
      <c r="DE269" s="37">
        <v>0</v>
      </c>
      <c r="DF269" s="37">
        <v>5652</v>
      </c>
      <c r="DG269" s="37">
        <v>29833745</v>
      </c>
      <c r="DH269" s="37">
        <v>14368</v>
      </c>
      <c r="DI269" s="37">
        <v>0</v>
      </c>
      <c r="DJ269" s="37">
        <v>14368</v>
      </c>
      <c r="DK269" s="37">
        <v>29848113</v>
      </c>
      <c r="DL269" s="37">
        <v>5531209</v>
      </c>
      <c r="DM269" s="37">
        <v>0</v>
      </c>
      <c r="DN269" s="37">
        <v>24316904</v>
      </c>
      <c r="DO269" s="37">
        <v>24316904</v>
      </c>
      <c r="DP269" s="37">
        <v>1575925</v>
      </c>
      <c r="DQ269" s="37">
        <v>25892829</v>
      </c>
      <c r="DR269" s="45">
        <v>2072551256</v>
      </c>
      <c r="DS269" s="37">
        <v>0</v>
      </c>
      <c r="DT269" s="37">
        <v>0</v>
      </c>
      <c r="DU269" s="61">
        <v>29833745</v>
      </c>
      <c r="DV269" s="61">
        <v>4152</v>
      </c>
      <c r="DW269" s="61">
        <v>4164</v>
      </c>
      <c r="DX269" s="61">
        <v>212.43</v>
      </c>
      <c r="DY269" s="61">
        <v>0</v>
      </c>
      <c r="DZ269" s="61">
        <v>0</v>
      </c>
      <c r="EA269" s="61">
        <v>0</v>
      </c>
      <c r="EB269" s="61">
        <v>30804522</v>
      </c>
      <c r="EC269" s="61">
        <v>0</v>
      </c>
      <c r="ED269" s="61">
        <v>23491</v>
      </c>
      <c r="EE269" s="61">
        <v>0</v>
      </c>
      <c r="EF269" s="61">
        <v>0</v>
      </c>
      <c r="EG269" s="61">
        <v>0</v>
      </c>
      <c r="EH269" s="61">
        <v>23491</v>
      </c>
      <c r="EI269" s="61">
        <v>30828013</v>
      </c>
      <c r="EJ269" s="61">
        <v>0</v>
      </c>
      <c r="EK269" s="61">
        <v>0</v>
      </c>
      <c r="EL269" s="61">
        <v>0</v>
      </c>
      <c r="EM269" s="61">
        <v>30828013</v>
      </c>
      <c r="EN269" s="61">
        <v>6818092</v>
      </c>
      <c r="EO269" s="61">
        <v>0</v>
      </c>
      <c r="EP269" s="61">
        <v>24009921</v>
      </c>
      <c r="EQ269" s="61">
        <v>58273</v>
      </c>
      <c r="ER269" s="61">
        <v>23951648</v>
      </c>
      <c r="ES269" s="61">
        <v>23922057</v>
      </c>
      <c r="ET269" s="61">
        <v>1576696</v>
      </c>
      <c r="EU269" s="61">
        <v>25498753</v>
      </c>
      <c r="EV269" s="61">
        <v>2216548239</v>
      </c>
      <c r="EW269" s="61">
        <v>5065500</v>
      </c>
      <c r="EX269" s="61">
        <v>29591</v>
      </c>
      <c r="EY269" s="61">
        <v>0</v>
      </c>
    </row>
    <row r="270" spans="1:155" s="37" customFormat="1" x14ac:dyDescent="0.2">
      <c r="A270" s="105">
        <v>4067</v>
      </c>
      <c r="B270" s="49" t="s">
        <v>300</v>
      </c>
      <c r="C270" s="37">
        <v>5478436</v>
      </c>
      <c r="D270" s="37">
        <v>1197</v>
      </c>
      <c r="E270" s="37">
        <v>1230</v>
      </c>
      <c r="F270" s="37">
        <v>190</v>
      </c>
      <c r="G270" s="37">
        <v>5863410</v>
      </c>
      <c r="H270" s="37">
        <v>3946623</v>
      </c>
      <c r="I270" s="37">
        <v>0</v>
      </c>
      <c r="J270" s="37">
        <v>1916787</v>
      </c>
      <c r="K270" s="37">
        <v>385768</v>
      </c>
      <c r="L270" s="37">
        <f t="shared" si="4"/>
        <v>2302555</v>
      </c>
      <c r="M270" s="37">
        <v>132078762</v>
      </c>
      <c r="N270" s="41">
        <v>0</v>
      </c>
      <c r="O270" s="41">
        <v>0</v>
      </c>
      <c r="P270" s="37">
        <v>5863410</v>
      </c>
      <c r="Q270" s="37">
        <v>1230</v>
      </c>
      <c r="R270" s="37">
        <v>1267</v>
      </c>
      <c r="S270" s="37">
        <v>194.37</v>
      </c>
      <c r="T270" s="37">
        <v>0</v>
      </c>
      <c r="U270" s="37">
        <v>6286056</v>
      </c>
      <c r="V270" s="37">
        <v>4525041</v>
      </c>
      <c r="W270" s="37">
        <v>1761015</v>
      </c>
      <c r="X270" s="37">
        <v>1765976</v>
      </c>
      <c r="Y270" s="37">
        <v>399315.81</v>
      </c>
      <c r="Z270" s="37">
        <v>2165291.81</v>
      </c>
      <c r="AA270" s="37">
        <v>140916270</v>
      </c>
      <c r="AB270" s="37">
        <v>0</v>
      </c>
      <c r="AC270" s="37">
        <v>4961</v>
      </c>
      <c r="AD270" s="37">
        <v>6286056</v>
      </c>
      <c r="AE270" s="37">
        <v>1267</v>
      </c>
      <c r="AF270" s="37">
        <v>1298</v>
      </c>
      <c r="AG270" s="37">
        <v>200</v>
      </c>
      <c r="AH270" s="37">
        <v>138.63</v>
      </c>
      <c r="AI270" s="37">
        <v>0</v>
      </c>
      <c r="AJ270" s="37">
        <v>0</v>
      </c>
      <c r="AK270" s="37">
        <v>0</v>
      </c>
      <c r="AL270" s="37">
        <v>0</v>
      </c>
      <c r="AM270" s="37">
        <v>0</v>
      </c>
      <c r="AN270" s="37">
        <v>0</v>
      </c>
      <c r="AO270" s="37">
        <v>6879400</v>
      </c>
      <c r="AP270" s="37">
        <v>4963224</v>
      </c>
      <c r="AQ270" s="37">
        <v>0</v>
      </c>
      <c r="AR270" s="37">
        <v>1916176</v>
      </c>
      <c r="AS270" s="37">
        <v>1910875.5</v>
      </c>
      <c r="AT270" s="37">
        <v>397024.57</v>
      </c>
      <c r="AU270" s="37">
        <v>2307900.0699999998</v>
      </c>
      <c r="AV270" s="40">
        <v>155415359</v>
      </c>
      <c r="AW270" s="37">
        <v>5301</v>
      </c>
      <c r="AX270" s="37">
        <v>0</v>
      </c>
      <c r="AY270" s="37">
        <v>6874100</v>
      </c>
      <c r="AZ270" s="37">
        <v>1298</v>
      </c>
      <c r="BA270" s="37">
        <v>1319</v>
      </c>
      <c r="BB270" s="37">
        <v>206</v>
      </c>
      <c r="BC270" s="37">
        <v>98.08</v>
      </c>
      <c r="BD270" s="37">
        <v>129368</v>
      </c>
      <c r="BE270" s="37">
        <v>7386400</v>
      </c>
      <c r="BF270" s="37">
        <v>3976</v>
      </c>
      <c r="BG270" s="37">
        <v>0</v>
      </c>
      <c r="BH270" s="37">
        <v>0</v>
      </c>
      <c r="BI270" s="37">
        <v>0</v>
      </c>
      <c r="BJ270" s="37">
        <v>0</v>
      </c>
      <c r="BK270" s="37">
        <v>0</v>
      </c>
      <c r="BL270" s="37">
        <v>0</v>
      </c>
      <c r="BM270" s="37">
        <v>7390376</v>
      </c>
      <c r="BN270" s="37">
        <v>6071940</v>
      </c>
      <c r="BO270" s="37">
        <v>1318436</v>
      </c>
      <c r="BP270" s="37">
        <v>1318436</v>
      </c>
      <c r="BQ270" s="37">
        <v>393018.1</v>
      </c>
      <c r="BR270" s="37">
        <v>1711454.1</v>
      </c>
      <c r="BS270" s="40">
        <v>174320826</v>
      </c>
      <c r="BT270" s="37">
        <v>0</v>
      </c>
      <c r="BU270" s="37">
        <v>0</v>
      </c>
      <c r="BV270" s="37">
        <v>7390376</v>
      </c>
      <c r="BW270" s="37">
        <v>1319</v>
      </c>
      <c r="BX270" s="37">
        <v>1330</v>
      </c>
      <c r="BY270" s="37">
        <v>206</v>
      </c>
      <c r="BZ270" s="37">
        <v>90.99</v>
      </c>
      <c r="CA270" s="37">
        <v>121017</v>
      </c>
      <c r="CB270" s="37">
        <v>7847000</v>
      </c>
      <c r="CC270" s="37">
        <v>0</v>
      </c>
      <c r="CD270" s="37">
        <v>0</v>
      </c>
      <c r="CE270" s="37">
        <v>0</v>
      </c>
      <c r="CF270" s="37">
        <v>0</v>
      </c>
      <c r="CG270" s="37">
        <v>0</v>
      </c>
      <c r="CH270" s="37">
        <v>0</v>
      </c>
      <c r="CI270" s="37">
        <v>0</v>
      </c>
      <c r="CJ270" s="37">
        <v>7847000</v>
      </c>
      <c r="CK270" s="37">
        <v>6193736</v>
      </c>
      <c r="CL270" s="37">
        <v>0</v>
      </c>
      <c r="CM270" s="37">
        <v>1653264</v>
      </c>
      <c r="CN270" s="37">
        <v>1665064</v>
      </c>
      <c r="CO270" s="37">
        <v>367801.34</v>
      </c>
      <c r="CP270" s="37">
        <v>2032865.34</v>
      </c>
      <c r="CQ270" s="40">
        <v>195811516</v>
      </c>
      <c r="CR270" s="37">
        <v>0</v>
      </c>
      <c r="CS270" s="37">
        <v>11800</v>
      </c>
      <c r="CT270" s="37">
        <v>7847000</v>
      </c>
      <c r="CU270" s="37">
        <v>1330</v>
      </c>
      <c r="CV270" s="37">
        <v>1331</v>
      </c>
      <c r="CW270" s="37">
        <v>208.88</v>
      </c>
      <c r="CX270" s="37">
        <v>0</v>
      </c>
      <c r="CY270" s="37">
        <v>0</v>
      </c>
      <c r="CZ270" s="37">
        <v>8130919</v>
      </c>
      <c r="DA270" s="37">
        <v>0</v>
      </c>
      <c r="DB270" s="37">
        <v>0</v>
      </c>
      <c r="DC270" s="37">
        <v>0</v>
      </c>
      <c r="DD270" s="37">
        <v>0</v>
      </c>
      <c r="DE270" s="37">
        <v>0</v>
      </c>
      <c r="DF270" s="37">
        <v>0</v>
      </c>
      <c r="DG270" s="37">
        <v>8130919</v>
      </c>
      <c r="DH270" s="37">
        <v>0</v>
      </c>
      <c r="DI270" s="37">
        <v>0</v>
      </c>
      <c r="DJ270" s="37">
        <v>0</v>
      </c>
      <c r="DK270" s="37">
        <v>8130919</v>
      </c>
      <c r="DL270" s="37">
        <v>6605075</v>
      </c>
      <c r="DM270" s="37">
        <v>0</v>
      </c>
      <c r="DN270" s="37">
        <v>1525844</v>
      </c>
      <c r="DO270" s="37">
        <v>1519735</v>
      </c>
      <c r="DP270" s="37">
        <v>717038</v>
      </c>
      <c r="DQ270" s="37">
        <v>2236773</v>
      </c>
      <c r="DR270" s="40">
        <v>231152134</v>
      </c>
      <c r="DS270" s="37">
        <v>6109</v>
      </c>
      <c r="DT270" s="37">
        <v>0</v>
      </c>
      <c r="DU270" s="61">
        <v>8124810</v>
      </c>
      <c r="DV270" s="61">
        <v>1331</v>
      </c>
      <c r="DW270" s="61">
        <v>1329</v>
      </c>
      <c r="DX270" s="61">
        <v>212.43</v>
      </c>
      <c r="DY270" s="61">
        <v>0</v>
      </c>
      <c r="DZ270" s="61">
        <v>0</v>
      </c>
      <c r="EA270" s="61">
        <v>0</v>
      </c>
      <c r="EB270" s="61">
        <v>8394921</v>
      </c>
      <c r="EC270" s="61">
        <v>4582</v>
      </c>
      <c r="ED270" s="61">
        <v>0</v>
      </c>
      <c r="EE270" s="61">
        <v>0</v>
      </c>
      <c r="EF270" s="61">
        <v>0</v>
      </c>
      <c r="EG270" s="61">
        <v>0</v>
      </c>
      <c r="EH270" s="61">
        <v>4582</v>
      </c>
      <c r="EI270" s="61">
        <v>8399503</v>
      </c>
      <c r="EJ270" s="61">
        <v>0</v>
      </c>
      <c r="EK270" s="61">
        <v>12633</v>
      </c>
      <c r="EL270" s="61">
        <v>12633</v>
      </c>
      <c r="EM270" s="61">
        <v>8412136</v>
      </c>
      <c r="EN270" s="61">
        <v>7971596</v>
      </c>
      <c r="EO270" s="61">
        <v>0</v>
      </c>
      <c r="EP270" s="61">
        <v>440540</v>
      </c>
      <c r="EQ270" s="61">
        <v>4173</v>
      </c>
      <c r="ER270" s="61">
        <v>436367</v>
      </c>
      <c r="ES270" s="61">
        <v>436367</v>
      </c>
      <c r="ET270" s="61">
        <v>972827</v>
      </c>
      <c r="EU270" s="61">
        <v>1409194</v>
      </c>
      <c r="EV270" s="61">
        <v>255184211</v>
      </c>
      <c r="EW270" s="61">
        <v>755700</v>
      </c>
      <c r="EX270" s="61">
        <v>0</v>
      </c>
      <c r="EY270" s="61">
        <v>0</v>
      </c>
    </row>
    <row r="271" spans="1:155" s="37" customFormat="1" x14ac:dyDescent="0.2">
      <c r="A271" s="105">
        <v>4074</v>
      </c>
      <c r="B271" s="49" t="s">
        <v>301</v>
      </c>
      <c r="C271" s="37">
        <v>8483529</v>
      </c>
      <c r="D271" s="37">
        <v>1687</v>
      </c>
      <c r="E271" s="37">
        <v>1726</v>
      </c>
      <c r="F271" s="37">
        <v>190</v>
      </c>
      <c r="G271" s="37">
        <v>9007994</v>
      </c>
      <c r="H271" s="37">
        <v>5213944</v>
      </c>
      <c r="I271" s="37">
        <v>0</v>
      </c>
      <c r="J271" s="37">
        <v>3794050</v>
      </c>
      <c r="K271" s="37">
        <v>225708</v>
      </c>
      <c r="L271" s="37">
        <f t="shared" si="4"/>
        <v>4019758</v>
      </c>
      <c r="M271" s="47">
        <v>243239278</v>
      </c>
      <c r="N271" s="41">
        <v>0</v>
      </c>
      <c r="O271" s="41">
        <v>0</v>
      </c>
      <c r="P271" s="37">
        <v>9007994</v>
      </c>
      <c r="Q271" s="37">
        <v>1726</v>
      </c>
      <c r="R271" s="37">
        <v>1777</v>
      </c>
      <c r="S271" s="37">
        <v>194.37</v>
      </c>
      <c r="T271" s="37">
        <v>0</v>
      </c>
      <c r="U271" s="37">
        <v>9619558</v>
      </c>
      <c r="V271" s="37">
        <v>5708582</v>
      </c>
      <c r="W271" s="37">
        <v>3910976</v>
      </c>
      <c r="X271" s="37">
        <v>3806623</v>
      </c>
      <c r="Y271" s="37">
        <v>521624</v>
      </c>
      <c r="Z271" s="37">
        <v>4328247</v>
      </c>
      <c r="AA271" s="46">
        <v>260626968</v>
      </c>
      <c r="AB271" s="37">
        <v>104353</v>
      </c>
      <c r="AC271" s="37">
        <v>0</v>
      </c>
      <c r="AD271" s="37">
        <v>9515205</v>
      </c>
      <c r="AE271" s="37">
        <v>1777</v>
      </c>
      <c r="AF271" s="37">
        <v>1799</v>
      </c>
      <c r="AG271" s="37">
        <v>200</v>
      </c>
      <c r="AH271" s="37">
        <v>0</v>
      </c>
      <c r="AI271" s="37">
        <v>78265</v>
      </c>
      <c r="AJ271" s="37">
        <v>0</v>
      </c>
      <c r="AK271" s="37">
        <v>0</v>
      </c>
      <c r="AL271" s="37">
        <v>0</v>
      </c>
      <c r="AM271" s="37">
        <v>0</v>
      </c>
      <c r="AN271" s="37">
        <v>0</v>
      </c>
      <c r="AO271" s="37">
        <v>10071080</v>
      </c>
      <c r="AP271" s="37">
        <v>6272511</v>
      </c>
      <c r="AQ271" s="37">
        <v>0</v>
      </c>
      <c r="AR271" s="37">
        <v>3798569</v>
      </c>
      <c r="AS271" s="37">
        <v>3793015</v>
      </c>
      <c r="AT271" s="37">
        <v>611940</v>
      </c>
      <c r="AU271" s="37">
        <v>4404955</v>
      </c>
      <c r="AV271" s="45">
        <v>278107976</v>
      </c>
      <c r="AW271" s="37">
        <v>5554</v>
      </c>
      <c r="AX271" s="37">
        <v>0</v>
      </c>
      <c r="AY271" s="37">
        <v>10065526</v>
      </c>
      <c r="AZ271" s="37">
        <v>1799</v>
      </c>
      <c r="BA271" s="37">
        <v>1814</v>
      </c>
      <c r="BB271" s="37">
        <v>206</v>
      </c>
      <c r="BC271" s="37">
        <v>0</v>
      </c>
      <c r="BD271" s="37">
        <v>0</v>
      </c>
      <c r="BE271" s="37">
        <v>10523141</v>
      </c>
      <c r="BF271" s="37">
        <v>4166</v>
      </c>
      <c r="BG271" s="37">
        <v>0</v>
      </c>
      <c r="BH271" s="37">
        <v>0</v>
      </c>
      <c r="BI271" s="37">
        <v>0</v>
      </c>
      <c r="BJ271" s="37">
        <v>0</v>
      </c>
      <c r="BK271" s="37">
        <v>0</v>
      </c>
      <c r="BL271" s="37">
        <v>0</v>
      </c>
      <c r="BM271" s="37">
        <v>10527307</v>
      </c>
      <c r="BN271" s="37">
        <v>8141120</v>
      </c>
      <c r="BO271" s="37">
        <v>2386187</v>
      </c>
      <c r="BP271" s="37">
        <v>2386187</v>
      </c>
      <c r="BQ271" s="37">
        <v>687173</v>
      </c>
      <c r="BR271" s="37">
        <v>3073360</v>
      </c>
      <c r="BS271" s="45">
        <v>312710559</v>
      </c>
      <c r="BT271" s="37">
        <v>0</v>
      </c>
      <c r="BU271" s="37">
        <v>0</v>
      </c>
      <c r="BV271" s="37">
        <v>10527307</v>
      </c>
      <c r="BW271" s="37">
        <v>1814</v>
      </c>
      <c r="BX271" s="37">
        <v>1820</v>
      </c>
      <c r="BY271" s="37">
        <v>206</v>
      </c>
      <c r="BZ271" s="37">
        <v>0</v>
      </c>
      <c r="CA271" s="37">
        <v>0</v>
      </c>
      <c r="CB271" s="37">
        <v>10937053</v>
      </c>
      <c r="CC271" s="37">
        <v>0</v>
      </c>
      <c r="CD271" s="37">
        <v>104679</v>
      </c>
      <c r="CE271" s="37">
        <v>0</v>
      </c>
      <c r="CF271" s="37">
        <v>0</v>
      </c>
      <c r="CG271" s="37">
        <v>0</v>
      </c>
      <c r="CH271" s="37">
        <v>0</v>
      </c>
      <c r="CI271" s="37">
        <v>104679</v>
      </c>
      <c r="CJ271" s="37">
        <v>11041732</v>
      </c>
      <c r="CK271" s="37">
        <v>8439512</v>
      </c>
      <c r="CL271" s="37">
        <v>0</v>
      </c>
      <c r="CM271" s="37">
        <v>2602220</v>
      </c>
      <c r="CN271" s="37">
        <v>2602220</v>
      </c>
      <c r="CO271" s="37">
        <v>741635</v>
      </c>
      <c r="CP271" s="37">
        <v>3343855</v>
      </c>
      <c r="CQ271" s="45">
        <v>359137586</v>
      </c>
      <c r="CR271" s="37">
        <v>0</v>
      </c>
      <c r="CS271" s="37">
        <v>0</v>
      </c>
      <c r="CT271" s="37">
        <v>11041732</v>
      </c>
      <c r="CU271" s="37">
        <v>1820</v>
      </c>
      <c r="CV271" s="37">
        <v>1830</v>
      </c>
      <c r="CW271" s="37">
        <v>208.88</v>
      </c>
      <c r="CX271" s="37">
        <v>0</v>
      </c>
      <c r="CY271" s="37">
        <v>0</v>
      </c>
      <c r="CZ271" s="37">
        <v>11484659</v>
      </c>
      <c r="DA271" s="37">
        <v>0</v>
      </c>
      <c r="DB271" s="37">
        <v>1287</v>
      </c>
      <c r="DC271" s="37">
        <v>0</v>
      </c>
      <c r="DD271" s="37">
        <v>0</v>
      </c>
      <c r="DE271" s="37">
        <v>0</v>
      </c>
      <c r="DF271" s="37">
        <v>1287</v>
      </c>
      <c r="DG271" s="37">
        <v>11485946</v>
      </c>
      <c r="DH271" s="37">
        <v>0</v>
      </c>
      <c r="DI271" s="37">
        <v>0</v>
      </c>
      <c r="DJ271" s="37">
        <v>0</v>
      </c>
      <c r="DK271" s="37">
        <v>11485946</v>
      </c>
      <c r="DL271" s="37">
        <v>8766531</v>
      </c>
      <c r="DM271" s="37">
        <v>0</v>
      </c>
      <c r="DN271" s="37">
        <v>2719415</v>
      </c>
      <c r="DO271" s="37">
        <v>2725691</v>
      </c>
      <c r="DP271" s="37">
        <v>862839</v>
      </c>
      <c r="DQ271" s="37">
        <v>3588530</v>
      </c>
      <c r="DR271" s="45">
        <v>395251725</v>
      </c>
      <c r="DS271" s="37">
        <v>0</v>
      </c>
      <c r="DT271" s="37">
        <v>6276</v>
      </c>
      <c r="DU271" s="61">
        <v>11485946</v>
      </c>
      <c r="DV271" s="61">
        <v>1830</v>
      </c>
      <c r="DW271" s="61">
        <v>1847</v>
      </c>
      <c r="DX271" s="61">
        <v>212.43</v>
      </c>
      <c r="DY271" s="61">
        <v>0</v>
      </c>
      <c r="DZ271" s="61">
        <v>0</v>
      </c>
      <c r="EA271" s="61">
        <v>0</v>
      </c>
      <c r="EB271" s="61">
        <v>11984998</v>
      </c>
      <c r="EC271" s="61">
        <v>0</v>
      </c>
      <c r="ED271" s="61">
        <v>4544</v>
      </c>
      <c r="EE271" s="61">
        <v>0</v>
      </c>
      <c r="EF271" s="61">
        <v>0</v>
      </c>
      <c r="EG271" s="61">
        <v>0</v>
      </c>
      <c r="EH271" s="61">
        <v>4544</v>
      </c>
      <c r="EI271" s="61">
        <v>11989542</v>
      </c>
      <c r="EJ271" s="61">
        <v>0</v>
      </c>
      <c r="EK271" s="61">
        <v>0</v>
      </c>
      <c r="EL271" s="61">
        <v>0</v>
      </c>
      <c r="EM271" s="61">
        <v>11989542</v>
      </c>
      <c r="EN271" s="61">
        <v>9014685</v>
      </c>
      <c r="EO271" s="61">
        <v>0</v>
      </c>
      <c r="EP271" s="61">
        <v>2974857</v>
      </c>
      <c r="EQ271" s="61">
        <v>5914</v>
      </c>
      <c r="ER271" s="61">
        <v>2968943</v>
      </c>
      <c r="ES271" s="61">
        <v>2981921</v>
      </c>
      <c r="ET271" s="61">
        <v>912068</v>
      </c>
      <c r="EU271" s="61">
        <v>3893989</v>
      </c>
      <c r="EV271" s="61">
        <v>438162634</v>
      </c>
      <c r="EW271" s="61">
        <v>665500</v>
      </c>
      <c r="EX271" s="61">
        <v>0</v>
      </c>
      <c r="EY271" s="61">
        <v>12978</v>
      </c>
    </row>
    <row r="272" spans="1:155" s="37" customFormat="1" x14ac:dyDescent="0.2">
      <c r="A272" s="105">
        <v>4088</v>
      </c>
      <c r="B272" s="49" t="s">
        <v>302</v>
      </c>
      <c r="C272" s="37">
        <v>6146950</v>
      </c>
      <c r="D272" s="37">
        <v>1122</v>
      </c>
      <c r="E272" s="37">
        <v>1126</v>
      </c>
      <c r="F272" s="37">
        <v>190</v>
      </c>
      <c r="G272" s="37">
        <v>6383294</v>
      </c>
      <c r="H272" s="37">
        <v>3616903</v>
      </c>
      <c r="I272" s="37">
        <v>0</v>
      </c>
      <c r="J272" s="37">
        <v>2766391</v>
      </c>
      <c r="K272" s="37">
        <v>430345</v>
      </c>
      <c r="L272" s="37">
        <f t="shared" si="4"/>
        <v>3196736</v>
      </c>
      <c r="M272" s="47">
        <v>166551526</v>
      </c>
      <c r="N272" s="41">
        <v>0</v>
      </c>
      <c r="O272" s="41">
        <v>0</v>
      </c>
      <c r="P272" s="37">
        <v>6383294</v>
      </c>
      <c r="Q272" s="37">
        <v>1126</v>
      </c>
      <c r="R272" s="37">
        <v>1135</v>
      </c>
      <c r="S272" s="37">
        <v>194.37</v>
      </c>
      <c r="T272" s="37">
        <v>0</v>
      </c>
      <c r="U272" s="37">
        <v>6654925</v>
      </c>
      <c r="V272" s="37">
        <v>4008307</v>
      </c>
      <c r="W272" s="37">
        <v>2646618</v>
      </c>
      <c r="X272" s="37">
        <v>2646618</v>
      </c>
      <c r="Y272" s="37">
        <v>433089</v>
      </c>
      <c r="Z272" s="37">
        <v>3079707</v>
      </c>
      <c r="AA272" s="46">
        <v>183474512</v>
      </c>
      <c r="AB272" s="37">
        <v>0</v>
      </c>
      <c r="AC272" s="37">
        <v>0</v>
      </c>
      <c r="AD272" s="37">
        <v>6654925</v>
      </c>
      <c r="AE272" s="37">
        <v>1135</v>
      </c>
      <c r="AF272" s="37">
        <v>1157</v>
      </c>
      <c r="AG272" s="37">
        <v>200</v>
      </c>
      <c r="AH272" s="37">
        <v>0</v>
      </c>
      <c r="AI272" s="37">
        <v>0</v>
      </c>
      <c r="AJ272" s="37">
        <v>-2171</v>
      </c>
      <c r="AK272" s="37">
        <v>0</v>
      </c>
      <c r="AL272" s="37">
        <v>0</v>
      </c>
      <c r="AM272" s="37">
        <v>0</v>
      </c>
      <c r="AN272" s="37">
        <v>-2171</v>
      </c>
      <c r="AO272" s="37">
        <v>7013148</v>
      </c>
      <c r="AP272" s="37">
        <v>4297836</v>
      </c>
      <c r="AQ272" s="37">
        <v>0</v>
      </c>
      <c r="AR272" s="37">
        <v>2715312</v>
      </c>
      <c r="AS272" s="37">
        <v>2715312</v>
      </c>
      <c r="AT272" s="37">
        <v>41933</v>
      </c>
      <c r="AU272" s="37">
        <v>2757245</v>
      </c>
      <c r="AV272" s="45">
        <v>205261176</v>
      </c>
      <c r="AW272" s="37">
        <v>0</v>
      </c>
      <c r="AX272" s="37">
        <v>0</v>
      </c>
      <c r="AY272" s="37">
        <v>7013148</v>
      </c>
      <c r="AZ272" s="37">
        <v>1157</v>
      </c>
      <c r="BA272" s="37">
        <v>1172</v>
      </c>
      <c r="BB272" s="37">
        <v>206</v>
      </c>
      <c r="BC272" s="37">
        <v>0</v>
      </c>
      <c r="BD272" s="37">
        <v>0</v>
      </c>
      <c r="BE272" s="37">
        <v>7345498</v>
      </c>
      <c r="BF272" s="37">
        <v>0</v>
      </c>
      <c r="BG272" s="37">
        <v>41316</v>
      </c>
      <c r="BH272" s="37">
        <v>0</v>
      </c>
      <c r="BI272" s="37">
        <v>0</v>
      </c>
      <c r="BJ272" s="37">
        <v>0</v>
      </c>
      <c r="BK272" s="37">
        <v>0</v>
      </c>
      <c r="BL272" s="37">
        <v>41316</v>
      </c>
      <c r="BM272" s="37">
        <v>7386814</v>
      </c>
      <c r="BN272" s="37">
        <v>5253071</v>
      </c>
      <c r="BO272" s="37">
        <v>2133743</v>
      </c>
      <c r="BP272" s="37">
        <v>2133743</v>
      </c>
      <c r="BQ272" s="37">
        <v>0</v>
      </c>
      <c r="BR272" s="37">
        <v>2133743</v>
      </c>
      <c r="BS272" s="45">
        <v>226374328</v>
      </c>
      <c r="BT272" s="37">
        <v>0</v>
      </c>
      <c r="BU272" s="37">
        <v>0</v>
      </c>
      <c r="BV272" s="37">
        <v>7386814</v>
      </c>
      <c r="BW272" s="37">
        <v>1172</v>
      </c>
      <c r="BX272" s="37">
        <v>1206</v>
      </c>
      <c r="BY272" s="37">
        <v>206</v>
      </c>
      <c r="BZ272" s="37">
        <v>0</v>
      </c>
      <c r="CA272" s="37">
        <v>0</v>
      </c>
      <c r="CB272" s="37">
        <v>7849540</v>
      </c>
      <c r="CC272" s="37">
        <v>0</v>
      </c>
      <c r="CD272" s="37">
        <v>-43311</v>
      </c>
      <c r="CE272" s="37">
        <v>0</v>
      </c>
      <c r="CF272" s="37">
        <v>0</v>
      </c>
      <c r="CG272" s="37">
        <v>0</v>
      </c>
      <c r="CH272" s="37">
        <v>0</v>
      </c>
      <c r="CI272" s="37">
        <v>-43311</v>
      </c>
      <c r="CJ272" s="37">
        <v>7806229</v>
      </c>
      <c r="CK272" s="37">
        <v>5369200</v>
      </c>
      <c r="CL272" s="37">
        <v>0</v>
      </c>
      <c r="CM272" s="37">
        <v>2437029</v>
      </c>
      <c r="CN272" s="37">
        <v>2437029</v>
      </c>
      <c r="CO272" s="37">
        <v>0</v>
      </c>
      <c r="CP272" s="37">
        <v>2437029</v>
      </c>
      <c r="CQ272" s="45">
        <v>239055116</v>
      </c>
      <c r="CR272" s="37">
        <v>0</v>
      </c>
      <c r="CS272" s="37">
        <v>0</v>
      </c>
      <c r="CT272" s="37">
        <v>7806229</v>
      </c>
      <c r="CU272" s="37">
        <v>1206</v>
      </c>
      <c r="CV272" s="37">
        <v>1229</v>
      </c>
      <c r="CW272" s="37">
        <v>208.88</v>
      </c>
      <c r="CX272" s="37">
        <v>0</v>
      </c>
      <c r="CY272" s="37">
        <v>0</v>
      </c>
      <c r="CZ272" s="37">
        <v>8211822</v>
      </c>
      <c r="DA272" s="37">
        <v>0</v>
      </c>
      <c r="DB272" s="37">
        <v>0</v>
      </c>
      <c r="DC272" s="37">
        <v>0</v>
      </c>
      <c r="DD272" s="37">
        <v>0</v>
      </c>
      <c r="DE272" s="37">
        <v>0</v>
      </c>
      <c r="DF272" s="37">
        <v>0</v>
      </c>
      <c r="DG272" s="37">
        <v>8211822</v>
      </c>
      <c r="DH272" s="37">
        <v>0</v>
      </c>
      <c r="DI272" s="37">
        <v>0</v>
      </c>
      <c r="DJ272" s="37">
        <v>0</v>
      </c>
      <c r="DK272" s="37">
        <v>8211822</v>
      </c>
      <c r="DL272" s="37">
        <v>5846231</v>
      </c>
      <c r="DM272" s="37">
        <v>0</v>
      </c>
      <c r="DN272" s="37">
        <v>2365591</v>
      </c>
      <c r="DO272" s="37">
        <v>2365591</v>
      </c>
      <c r="DP272" s="37">
        <v>757684</v>
      </c>
      <c r="DQ272" s="37">
        <v>3123275</v>
      </c>
      <c r="DR272" s="45">
        <v>257964568</v>
      </c>
      <c r="DS272" s="37">
        <v>0</v>
      </c>
      <c r="DT272" s="37">
        <v>0</v>
      </c>
      <c r="DU272" s="61">
        <v>8211822</v>
      </c>
      <c r="DV272" s="61">
        <v>1229</v>
      </c>
      <c r="DW272" s="61">
        <v>1250</v>
      </c>
      <c r="DX272" s="61">
        <v>212.43</v>
      </c>
      <c r="DY272" s="61">
        <v>0</v>
      </c>
      <c r="DZ272" s="61">
        <v>0</v>
      </c>
      <c r="EA272" s="61">
        <v>0</v>
      </c>
      <c r="EB272" s="61">
        <v>8617675</v>
      </c>
      <c r="EC272" s="61">
        <v>0</v>
      </c>
      <c r="ED272" s="61">
        <v>36304</v>
      </c>
      <c r="EE272" s="61">
        <v>0</v>
      </c>
      <c r="EF272" s="61">
        <v>0</v>
      </c>
      <c r="EG272" s="61">
        <v>0</v>
      </c>
      <c r="EH272" s="61">
        <v>36304</v>
      </c>
      <c r="EI272" s="61">
        <v>8653979</v>
      </c>
      <c r="EJ272" s="61">
        <v>0</v>
      </c>
      <c r="EK272" s="61">
        <v>0</v>
      </c>
      <c r="EL272" s="61">
        <v>0</v>
      </c>
      <c r="EM272" s="61">
        <v>8653979</v>
      </c>
      <c r="EN272" s="61">
        <v>6164110</v>
      </c>
      <c r="EO272" s="61">
        <v>0</v>
      </c>
      <c r="EP272" s="61">
        <v>2489869</v>
      </c>
      <c r="EQ272" s="61">
        <v>2080</v>
      </c>
      <c r="ER272" s="61">
        <v>2487789</v>
      </c>
      <c r="ES272" s="61">
        <v>2487790</v>
      </c>
      <c r="ET272" s="61">
        <v>843044</v>
      </c>
      <c r="EU272" s="61">
        <v>3330834</v>
      </c>
      <c r="EV272" s="61">
        <v>285536298</v>
      </c>
      <c r="EW272" s="61">
        <v>178300</v>
      </c>
      <c r="EX272" s="61">
        <v>0</v>
      </c>
      <c r="EY272" s="61">
        <v>1</v>
      </c>
    </row>
    <row r="273" spans="1:155" s="37" customFormat="1" x14ac:dyDescent="0.2">
      <c r="A273" s="105">
        <v>4095</v>
      </c>
      <c r="B273" s="49" t="s">
        <v>303</v>
      </c>
      <c r="C273" s="37">
        <v>12621275.9</v>
      </c>
      <c r="D273" s="37">
        <v>2362</v>
      </c>
      <c r="E273" s="37">
        <v>2418</v>
      </c>
      <c r="F273" s="37">
        <v>190</v>
      </c>
      <c r="G273" s="37">
        <v>13379930.460000001</v>
      </c>
      <c r="H273" s="37">
        <v>6970660</v>
      </c>
      <c r="I273" s="37">
        <v>0</v>
      </c>
      <c r="J273" s="37">
        <v>6350917.79</v>
      </c>
      <c r="K273" s="37">
        <v>1220708</v>
      </c>
      <c r="L273" s="37">
        <f t="shared" si="4"/>
        <v>7571625.79</v>
      </c>
      <c r="M273" s="47">
        <v>407591257</v>
      </c>
      <c r="N273" s="41">
        <v>58352.670000000857</v>
      </c>
      <c r="O273" s="41">
        <v>0</v>
      </c>
      <c r="P273" s="37">
        <v>13321578</v>
      </c>
      <c r="Q273" s="37">
        <v>2418</v>
      </c>
      <c r="R273" s="37">
        <v>2473</v>
      </c>
      <c r="S273" s="37">
        <v>194.37</v>
      </c>
      <c r="T273" s="37">
        <v>0</v>
      </c>
      <c r="U273" s="37">
        <v>14105275</v>
      </c>
      <c r="V273" s="37">
        <v>7745216</v>
      </c>
      <c r="W273" s="37">
        <v>6360059</v>
      </c>
      <c r="X273" s="37">
        <v>6338059</v>
      </c>
      <c r="Y273" s="37">
        <v>1224816</v>
      </c>
      <c r="Z273" s="37">
        <v>7562875</v>
      </c>
      <c r="AA273" s="46">
        <v>463576877</v>
      </c>
      <c r="AB273" s="37">
        <v>22000</v>
      </c>
      <c r="AC273" s="37">
        <v>0</v>
      </c>
      <c r="AD273" s="37">
        <v>14083275</v>
      </c>
      <c r="AE273" s="37">
        <v>2473</v>
      </c>
      <c r="AF273" s="37">
        <v>2537</v>
      </c>
      <c r="AG273" s="37">
        <v>200</v>
      </c>
      <c r="AH273" s="37">
        <v>0</v>
      </c>
      <c r="AI273" s="37">
        <v>16500</v>
      </c>
      <c r="AJ273" s="37">
        <v>67977</v>
      </c>
      <c r="AK273" s="37">
        <v>0</v>
      </c>
      <c r="AL273" s="37">
        <v>0</v>
      </c>
      <c r="AM273" s="37">
        <v>0</v>
      </c>
      <c r="AN273" s="37">
        <v>67977</v>
      </c>
      <c r="AO273" s="37">
        <v>15039610</v>
      </c>
      <c r="AP273" s="37">
        <v>8420674</v>
      </c>
      <c r="AQ273" s="37">
        <v>0</v>
      </c>
      <c r="AR273" s="37">
        <v>6618936</v>
      </c>
      <c r="AS273" s="37">
        <v>6579486</v>
      </c>
      <c r="AT273" s="37">
        <v>1240083</v>
      </c>
      <c r="AU273" s="37">
        <v>7819569</v>
      </c>
      <c r="AV273" s="45">
        <v>565244992</v>
      </c>
      <c r="AW273" s="37">
        <v>39450</v>
      </c>
      <c r="AX273" s="37">
        <v>0</v>
      </c>
      <c r="AY273" s="37">
        <v>15000160</v>
      </c>
      <c r="AZ273" s="37">
        <v>2537</v>
      </c>
      <c r="BA273" s="37">
        <v>2597</v>
      </c>
      <c r="BB273" s="37">
        <v>206</v>
      </c>
      <c r="BC273" s="37">
        <v>0</v>
      </c>
      <c r="BD273" s="37">
        <v>0</v>
      </c>
      <c r="BE273" s="37">
        <v>15889900</v>
      </c>
      <c r="BF273" s="37">
        <v>29588</v>
      </c>
      <c r="BG273" s="37">
        <v>-13400</v>
      </c>
      <c r="BH273" s="37">
        <v>0</v>
      </c>
      <c r="BI273" s="37">
        <v>0</v>
      </c>
      <c r="BJ273" s="37">
        <v>0</v>
      </c>
      <c r="BK273" s="37">
        <v>0</v>
      </c>
      <c r="BL273" s="37">
        <v>-13400</v>
      </c>
      <c r="BM273" s="37">
        <v>15906088</v>
      </c>
      <c r="BN273" s="37">
        <v>10694966</v>
      </c>
      <c r="BO273" s="37">
        <v>5211122</v>
      </c>
      <c r="BP273" s="37">
        <v>5211122</v>
      </c>
      <c r="BQ273" s="37">
        <v>1244301.99</v>
      </c>
      <c r="BR273" s="37">
        <v>6455423.9900000002</v>
      </c>
      <c r="BS273" s="45">
        <v>628941851</v>
      </c>
      <c r="BT273" s="37">
        <v>0</v>
      </c>
      <c r="BU273" s="37">
        <v>0</v>
      </c>
      <c r="BV273" s="37">
        <v>15906088</v>
      </c>
      <c r="BW273" s="37">
        <v>2597</v>
      </c>
      <c r="BX273" s="37">
        <v>2629</v>
      </c>
      <c r="BY273" s="37">
        <v>206</v>
      </c>
      <c r="BZ273" s="37">
        <v>0</v>
      </c>
      <c r="CA273" s="37">
        <v>0</v>
      </c>
      <c r="CB273" s="37">
        <v>16643647</v>
      </c>
      <c r="CC273" s="37">
        <v>0</v>
      </c>
      <c r="CD273" s="37">
        <v>-25210</v>
      </c>
      <c r="CE273" s="37">
        <v>0</v>
      </c>
      <c r="CF273" s="37">
        <v>0</v>
      </c>
      <c r="CG273" s="37">
        <v>0</v>
      </c>
      <c r="CH273" s="37">
        <v>0</v>
      </c>
      <c r="CI273" s="37">
        <v>-25210</v>
      </c>
      <c r="CJ273" s="37">
        <v>16618437</v>
      </c>
      <c r="CK273" s="37">
        <v>11170937</v>
      </c>
      <c r="CL273" s="37">
        <v>0</v>
      </c>
      <c r="CM273" s="37">
        <v>5447500</v>
      </c>
      <c r="CN273" s="37">
        <v>5447500</v>
      </c>
      <c r="CO273" s="37">
        <v>1199827.74</v>
      </c>
      <c r="CP273" s="37">
        <v>6647327.7400000002</v>
      </c>
      <c r="CQ273" s="45">
        <v>688232089</v>
      </c>
      <c r="CR273" s="37">
        <v>0</v>
      </c>
      <c r="CS273" s="37">
        <v>0</v>
      </c>
      <c r="CT273" s="37">
        <v>16618437</v>
      </c>
      <c r="CU273" s="37">
        <v>2629</v>
      </c>
      <c r="CV273" s="37">
        <v>2640</v>
      </c>
      <c r="CW273" s="37">
        <v>208.88</v>
      </c>
      <c r="CX273" s="37">
        <v>0</v>
      </c>
      <c r="CY273" s="37">
        <v>0</v>
      </c>
      <c r="CZ273" s="37">
        <v>17239411</v>
      </c>
      <c r="DA273" s="37">
        <v>0</v>
      </c>
      <c r="DB273" s="37">
        <v>-3104</v>
      </c>
      <c r="DC273" s="37">
        <v>0</v>
      </c>
      <c r="DD273" s="37">
        <v>0</v>
      </c>
      <c r="DE273" s="37">
        <v>0</v>
      </c>
      <c r="DF273" s="37">
        <v>-3104</v>
      </c>
      <c r="DG273" s="37">
        <v>17236307</v>
      </c>
      <c r="DH273" s="37">
        <v>0</v>
      </c>
      <c r="DI273" s="37">
        <v>0</v>
      </c>
      <c r="DJ273" s="37">
        <v>0</v>
      </c>
      <c r="DK273" s="37">
        <v>17236307</v>
      </c>
      <c r="DL273" s="37">
        <v>11346429</v>
      </c>
      <c r="DM273" s="37">
        <v>0</v>
      </c>
      <c r="DN273" s="37">
        <v>5889878</v>
      </c>
      <c r="DO273" s="37">
        <v>5889878</v>
      </c>
      <c r="DP273" s="37">
        <v>1964310.17</v>
      </c>
      <c r="DQ273" s="37">
        <v>7854188.1699999999</v>
      </c>
      <c r="DR273" s="45">
        <v>697500890</v>
      </c>
      <c r="DS273" s="37">
        <v>0</v>
      </c>
      <c r="DT273" s="37">
        <v>0</v>
      </c>
      <c r="DU273" s="61">
        <v>17236307</v>
      </c>
      <c r="DV273" s="61">
        <v>2640</v>
      </c>
      <c r="DW273" s="61">
        <v>2664</v>
      </c>
      <c r="DX273" s="61">
        <v>212.43</v>
      </c>
      <c r="DY273" s="61">
        <v>0</v>
      </c>
      <c r="DZ273" s="61">
        <v>0</v>
      </c>
      <c r="EA273" s="61">
        <v>0</v>
      </c>
      <c r="EB273" s="61">
        <v>17958903</v>
      </c>
      <c r="EC273" s="61">
        <v>0</v>
      </c>
      <c r="ED273" s="61">
        <v>12790</v>
      </c>
      <c r="EE273" s="61">
        <v>0</v>
      </c>
      <c r="EF273" s="61">
        <v>0</v>
      </c>
      <c r="EG273" s="61">
        <v>0</v>
      </c>
      <c r="EH273" s="61">
        <v>12790</v>
      </c>
      <c r="EI273" s="61">
        <v>17971693</v>
      </c>
      <c r="EJ273" s="61">
        <v>0</v>
      </c>
      <c r="EK273" s="61">
        <v>0</v>
      </c>
      <c r="EL273" s="61">
        <v>0</v>
      </c>
      <c r="EM273" s="61">
        <v>17971693</v>
      </c>
      <c r="EN273" s="61">
        <v>12203971</v>
      </c>
      <c r="EO273" s="61">
        <v>0</v>
      </c>
      <c r="EP273" s="61">
        <v>5767722</v>
      </c>
      <c r="EQ273" s="61">
        <v>36103</v>
      </c>
      <c r="ER273" s="61">
        <v>5731619</v>
      </c>
      <c r="ES273" s="61">
        <v>5734736</v>
      </c>
      <c r="ET273" s="61">
        <v>1907526</v>
      </c>
      <c r="EU273" s="61">
        <v>7642262</v>
      </c>
      <c r="EV273" s="61">
        <v>752207893</v>
      </c>
      <c r="EW273" s="61">
        <v>3553500</v>
      </c>
      <c r="EX273" s="61">
        <v>0</v>
      </c>
      <c r="EY273" s="61">
        <v>3117</v>
      </c>
    </row>
    <row r="274" spans="1:155" s="37" customFormat="1" x14ac:dyDescent="0.2">
      <c r="A274" s="105">
        <v>4137</v>
      </c>
      <c r="B274" s="49" t="s">
        <v>304</v>
      </c>
      <c r="C274" s="37">
        <v>4576289</v>
      </c>
      <c r="D274" s="37">
        <v>913</v>
      </c>
      <c r="E274" s="37">
        <v>925</v>
      </c>
      <c r="F274" s="37">
        <v>190</v>
      </c>
      <c r="G274" s="37">
        <v>4812183</v>
      </c>
      <c r="H274" s="37">
        <v>2241269</v>
      </c>
      <c r="I274" s="37">
        <v>0</v>
      </c>
      <c r="J274" s="37">
        <v>2300910</v>
      </c>
      <c r="K274" s="37">
        <v>339550</v>
      </c>
      <c r="L274" s="37">
        <f t="shared" si="4"/>
        <v>2640460</v>
      </c>
      <c r="M274" s="47">
        <v>173322902</v>
      </c>
      <c r="N274" s="41">
        <v>270004</v>
      </c>
      <c r="O274" s="41">
        <v>0</v>
      </c>
      <c r="P274" s="37">
        <v>4542179</v>
      </c>
      <c r="Q274" s="37">
        <v>925</v>
      </c>
      <c r="R274" s="37">
        <v>934</v>
      </c>
      <c r="S274" s="37">
        <v>194.37</v>
      </c>
      <c r="T274" s="37">
        <v>0</v>
      </c>
      <c r="U274" s="37">
        <v>4767911</v>
      </c>
      <c r="V274" s="37">
        <v>2527840</v>
      </c>
      <c r="W274" s="37">
        <v>2240071</v>
      </c>
      <c r="X274" s="37">
        <v>2234966</v>
      </c>
      <c r="Y274" s="37">
        <v>402750</v>
      </c>
      <c r="Z274" s="37">
        <v>2637716</v>
      </c>
      <c r="AA274" s="46">
        <v>203848823</v>
      </c>
      <c r="AB274" s="37">
        <v>5105</v>
      </c>
      <c r="AC274" s="37">
        <v>0</v>
      </c>
      <c r="AD274" s="37">
        <v>4762806</v>
      </c>
      <c r="AE274" s="37">
        <v>934</v>
      </c>
      <c r="AF274" s="37">
        <v>936</v>
      </c>
      <c r="AG274" s="37">
        <v>200</v>
      </c>
      <c r="AH274" s="37">
        <v>0.64</v>
      </c>
      <c r="AI274" s="37">
        <v>3829</v>
      </c>
      <c r="AJ274" s="37">
        <v>0</v>
      </c>
      <c r="AK274" s="37">
        <v>0</v>
      </c>
      <c r="AL274" s="37">
        <v>0</v>
      </c>
      <c r="AM274" s="37">
        <v>0</v>
      </c>
      <c r="AN274" s="37">
        <v>0</v>
      </c>
      <c r="AO274" s="37">
        <v>4964629</v>
      </c>
      <c r="AP274" s="37">
        <v>2490153</v>
      </c>
      <c r="AQ274" s="37">
        <v>0</v>
      </c>
      <c r="AR274" s="37">
        <v>2474476</v>
      </c>
      <c r="AS274" s="37">
        <v>2474476</v>
      </c>
      <c r="AT274" s="37">
        <v>336275</v>
      </c>
      <c r="AU274" s="37">
        <v>2810751</v>
      </c>
      <c r="AV274" s="45">
        <v>227568834</v>
      </c>
      <c r="AW274" s="37">
        <v>0</v>
      </c>
      <c r="AX274" s="37">
        <v>0</v>
      </c>
      <c r="AY274" s="37">
        <v>4964629</v>
      </c>
      <c r="AZ274" s="37">
        <v>936</v>
      </c>
      <c r="BA274" s="37">
        <v>932</v>
      </c>
      <c r="BB274" s="37">
        <v>206</v>
      </c>
      <c r="BC274" s="37">
        <v>89.91</v>
      </c>
      <c r="BD274" s="37">
        <v>83796</v>
      </c>
      <c r="BE274" s="37">
        <v>5219200</v>
      </c>
      <c r="BF274" s="37">
        <v>0</v>
      </c>
      <c r="BG274" s="37">
        <v>0</v>
      </c>
      <c r="BH274" s="37">
        <v>0</v>
      </c>
      <c r="BI274" s="37">
        <v>0</v>
      </c>
      <c r="BJ274" s="37">
        <v>0</v>
      </c>
      <c r="BK274" s="37">
        <v>0</v>
      </c>
      <c r="BL274" s="37">
        <v>0</v>
      </c>
      <c r="BM274" s="37">
        <v>5219200</v>
      </c>
      <c r="BN274" s="37">
        <v>3303578</v>
      </c>
      <c r="BO274" s="37">
        <v>1915622</v>
      </c>
      <c r="BP274" s="37">
        <v>1915622</v>
      </c>
      <c r="BQ274" s="37">
        <v>335350</v>
      </c>
      <c r="BR274" s="37">
        <v>2250972</v>
      </c>
      <c r="BS274" s="45">
        <v>254553978</v>
      </c>
      <c r="BT274" s="37">
        <v>0</v>
      </c>
      <c r="BU274" s="37">
        <v>0</v>
      </c>
      <c r="BV274" s="37">
        <v>5219200</v>
      </c>
      <c r="BW274" s="37">
        <v>932</v>
      </c>
      <c r="BX274" s="37">
        <v>928</v>
      </c>
      <c r="BY274" s="37">
        <v>206</v>
      </c>
      <c r="BZ274" s="37">
        <v>94</v>
      </c>
      <c r="CA274" s="37">
        <v>87232</v>
      </c>
      <c r="CB274" s="37">
        <v>5475200</v>
      </c>
      <c r="CC274" s="37">
        <v>0</v>
      </c>
      <c r="CD274" s="37">
        <v>-9783</v>
      </c>
      <c r="CE274" s="37">
        <v>0</v>
      </c>
      <c r="CF274" s="37">
        <v>0</v>
      </c>
      <c r="CG274" s="37">
        <v>300000</v>
      </c>
      <c r="CH274" s="37">
        <v>0</v>
      </c>
      <c r="CI274" s="37">
        <v>290217</v>
      </c>
      <c r="CJ274" s="37">
        <v>5765417</v>
      </c>
      <c r="CK274" s="37">
        <v>3378370</v>
      </c>
      <c r="CL274" s="37">
        <v>0</v>
      </c>
      <c r="CM274" s="37">
        <v>2387047</v>
      </c>
      <c r="CN274" s="37">
        <v>2387047</v>
      </c>
      <c r="CO274" s="37">
        <v>646591</v>
      </c>
      <c r="CP274" s="37">
        <v>3033638</v>
      </c>
      <c r="CQ274" s="45">
        <v>274793143</v>
      </c>
      <c r="CR274" s="37">
        <v>0</v>
      </c>
      <c r="CS274" s="37">
        <v>0</v>
      </c>
      <c r="CT274" s="37">
        <v>5465417</v>
      </c>
      <c r="CU274" s="37">
        <v>928</v>
      </c>
      <c r="CV274" s="37">
        <v>923</v>
      </c>
      <c r="CW274" s="37">
        <v>208.88</v>
      </c>
      <c r="CX274" s="37">
        <v>1.66</v>
      </c>
      <c r="CY274" s="37">
        <v>1532</v>
      </c>
      <c r="CZ274" s="37">
        <v>5630300</v>
      </c>
      <c r="DA274" s="37">
        <v>0</v>
      </c>
      <c r="DB274" s="37">
        <v>0</v>
      </c>
      <c r="DC274" s="37">
        <v>0</v>
      </c>
      <c r="DD274" s="37">
        <v>0</v>
      </c>
      <c r="DE274" s="37">
        <v>0</v>
      </c>
      <c r="DF274" s="37">
        <v>0</v>
      </c>
      <c r="DG274" s="37">
        <v>5630300</v>
      </c>
      <c r="DH274" s="37">
        <v>24400</v>
      </c>
      <c r="DI274" s="37">
        <v>300000</v>
      </c>
      <c r="DJ274" s="37">
        <v>324400</v>
      </c>
      <c r="DK274" s="37">
        <v>5954700</v>
      </c>
      <c r="DL274" s="37">
        <v>3681101</v>
      </c>
      <c r="DM274" s="37">
        <v>0</v>
      </c>
      <c r="DN274" s="37">
        <v>2273599</v>
      </c>
      <c r="DO274" s="37">
        <v>2273599</v>
      </c>
      <c r="DP274" s="37">
        <v>659881</v>
      </c>
      <c r="DQ274" s="37">
        <v>2933480</v>
      </c>
      <c r="DR274" s="45">
        <v>296520784</v>
      </c>
      <c r="DS274" s="37">
        <v>0</v>
      </c>
      <c r="DT274" s="37">
        <v>0</v>
      </c>
      <c r="DU274" s="61">
        <v>5630300</v>
      </c>
      <c r="DV274" s="61">
        <v>923</v>
      </c>
      <c r="DW274" s="61">
        <v>940</v>
      </c>
      <c r="DX274" s="61">
        <v>212.43</v>
      </c>
      <c r="DY274" s="61">
        <v>0</v>
      </c>
      <c r="DZ274" s="61">
        <v>0</v>
      </c>
      <c r="EA274" s="61">
        <v>0</v>
      </c>
      <c r="EB274" s="61">
        <v>5933684</v>
      </c>
      <c r="EC274" s="61">
        <v>0</v>
      </c>
      <c r="ED274" s="61">
        <v>0</v>
      </c>
      <c r="EE274" s="61">
        <v>0</v>
      </c>
      <c r="EF274" s="61">
        <v>0</v>
      </c>
      <c r="EG274" s="61">
        <v>0</v>
      </c>
      <c r="EH274" s="61">
        <v>0</v>
      </c>
      <c r="EI274" s="61">
        <v>5933684</v>
      </c>
      <c r="EJ274" s="61">
        <v>300000</v>
      </c>
      <c r="EK274" s="61">
        <v>0</v>
      </c>
      <c r="EL274" s="61">
        <v>300000</v>
      </c>
      <c r="EM274" s="61">
        <v>6233684</v>
      </c>
      <c r="EN274" s="61">
        <v>3664062</v>
      </c>
      <c r="EO274" s="61">
        <v>0</v>
      </c>
      <c r="EP274" s="61">
        <v>2569622</v>
      </c>
      <c r="EQ274" s="61">
        <v>5252</v>
      </c>
      <c r="ER274" s="61">
        <v>2564370</v>
      </c>
      <c r="ES274" s="61">
        <v>2564370</v>
      </c>
      <c r="ET274" s="61">
        <v>649066</v>
      </c>
      <c r="EU274" s="61">
        <v>3213436</v>
      </c>
      <c r="EV274" s="61">
        <v>315517585</v>
      </c>
      <c r="EW274" s="61">
        <v>515700</v>
      </c>
      <c r="EX274" s="61">
        <v>0</v>
      </c>
      <c r="EY274" s="61">
        <v>0</v>
      </c>
    </row>
    <row r="275" spans="1:155" s="37" customFormat="1" x14ac:dyDescent="0.2">
      <c r="A275" s="105">
        <v>4144</v>
      </c>
      <c r="B275" s="49" t="s">
        <v>305</v>
      </c>
      <c r="C275" s="37">
        <v>15600878</v>
      </c>
      <c r="D275" s="37">
        <v>2520</v>
      </c>
      <c r="E275" s="37">
        <v>2651</v>
      </c>
      <c r="F275" s="37">
        <v>198</v>
      </c>
      <c r="G275" s="37">
        <v>16937239</v>
      </c>
      <c r="H275" s="37">
        <v>7499430</v>
      </c>
      <c r="I275" s="37">
        <v>0</v>
      </c>
      <c r="J275" s="37">
        <v>9439976</v>
      </c>
      <c r="K275" s="37">
        <v>1275508</v>
      </c>
      <c r="L275" s="37">
        <f t="shared" si="4"/>
        <v>10715484</v>
      </c>
      <c r="M275" s="47">
        <v>519980913</v>
      </c>
      <c r="N275" s="41">
        <v>0</v>
      </c>
      <c r="O275" s="41">
        <v>2167</v>
      </c>
      <c r="P275" s="37">
        <v>16937239</v>
      </c>
      <c r="Q275" s="37">
        <v>2651</v>
      </c>
      <c r="R275" s="37">
        <v>2791</v>
      </c>
      <c r="S275" s="37">
        <v>194.37</v>
      </c>
      <c r="T275" s="37">
        <v>14515</v>
      </c>
      <c r="U275" s="37">
        <v>18388701</v>
      </c>
      <c r="V275" s="37">
        <v>8444251</v>
      </c>
      <c r="W275" s="37">
        <v>9944450</v>
      </c>
      <c r="X275" s="37">
        <v>9944450</v>
      </c>
      <c r="Y275" s="37">
        <v>1284773</v>
      </c>
      <c r="Z275" s="37">
        <v>11229223</v>
      </c>
      <c r="AA275" s="46">
        <v>598977809</v>
      </c>
      <c r="AB275" s="37">
        <v>0</v>
      </c>
      <c r="AC275" s="37">
        <v>0</v>
      </c>
      <c r="AD275" s="37">
        <v>18388701</v>
      </c>
      <c r="AE275" s="37">
        <v>2791</v>
      </c>
      <c r="AF275" s="37">
        <v>2903</v>
      </c>
      <c r="AG275" s="37">
        <v>200</v>
      </c>
      <c r="AH275" s="37">
        <v>0</v>
      </c>
      <c r="AI275" s="37">
        <v>0</v>
      </c>
      <c r="AJ275" s="37">
        <v>27671</v>
      </c>
      <c r="AK275" s="37">
        <v>0</v>
      </c>
      <c r="AL275" s="37">
        <v>0</v>
      </c>
      <c r="AM275" s="37">
        <v>0</v>
      </c>
      <c r="AN275" s="37">
        <v>27671</v>
      </c>
      <c r="AO275" s="37">
        <v>19734890</v>
      </c>
      <c r="AP275" s="37">
        <v>9257641</v>
      </c>
      <c r="AQ275" s="37">
        <v>0</v>
      </c>
      <c r="AR275" s="37">
        <v>10477249</v>
      </c>
      <c r="AS275" s="37">
        <v>10451049</v>
      </c>
      <c r="AT275" s="37">
        <v>1284363</v>
      </c>
      <c r="AU275" s="37">
        <v>11735412</v>
      </c>
      <c r="AV275" s="45">
        <v>692607962</v>
      </c>
      <c r="AW275" s="37">
        <v>26200</v>
      </c>
      <c r="AX275" s="37">
        <v>0</v>
      </c>
      <c r="AY275" s="37">
        <v>19708690</v>
      </c>
      <c r="AZ275" s="37">
        <v>2903</v>
      </c>
      <c r="BA275" s="37">
        <v>2983</v>
      </c>
      <c r="BB275" s="37">
        <v>206</v>
      </c>
      <c r="BC275" s="37">
        <v>0</v>
      </c>
      <c r="BD275" s="37">
        <v>0</v>
      </c>
      <c r="BE275" s="37">
        <v>20866324</v>
      </c>
      <c r="BF275" s="37">
        <v>19650</v>
      </c>
      <c r="BG275" s="37">
        <v>-26926</v>
      </c>
      <c r="BH275" s="37">
        <v>0</v>
      </c>
      <c r="BI275" s="37">
        <v>0</v>
      </c>
      <c r="BJ275" s="37">
        <v>0</v>
      </c>
      <c r="BK275" s="37">
        <v>0</v>
      </c>
      <c r="BL275" s="37">
        <v>-26926</v>
      </c>
      <c r="BM275" s="37">
        <v>20859048</v>
      </c>
      <c r="BN275" s="37">
        <v>11875961</v>
      </c>
      <c r="BO275" s="37">
        <v>8983087</v>
      </c>
      <c r="BP275" s="37">
        <v>8990082</v>
      </c>
      <c r="BQ275" s="37">
        <v>2091899</v>
      </c>
      <c r="BR275" s="37">
        <v>11081981</v>
      </c>
      <c r="BS275" s="45">
        <v>733213065</v>
      </c>
      <c r="BT275" s="37">
        <v>0</v>
      </c>
      <c r="BU275" s="37">
        <v>6995</v>
      </c>
      <c r="BV275" s="37">
        <v>20859048</v>
      </c>
      <c r="BW275" s="37">
        <v>2983</v>
      </c>
      <c r="BX275" s="37">
        <v>3044</v>
      </c>
      <c r="BY275" s="37">
        <v>206</v>
      </c>
      <c r="BZ275" s="37">
        <v>0</v>
      </c>
      <c r="CA275" s="37">
        <v>0</v>
      </c>
      <c r="CB275" s="37">
        <v>21912660</v>
      </c>
      <c r="CC275" s="37">
        <v>0</v>
      </c>
      <c r="CD275" s="37">
        <v>24198</v>
      </c>
      <c r="CE275" s="37">
        <v>0</v>
      </c>
      <c r="CF275" s="37">
        <v>0</v>
      </c>
      <c r="CG275" s="37">
        <v>0</v>
      </c>
      <c r="CH275" s="37">
        <v>0</v>
      </c>
      <c r="CI275" s="37">
        <v>24198</v>
      </c>
      <c r="CJ275" s="37">
        <v>21936858</v>
      </c>
      <c r="CK275" s="37">
        <v>12993976</v>
      </c>
      <c r="CL275" s="37">
        <v>0</v>
      </c>
      <c r="CM275" s="37">
        <v>8942882</v>
      </c>
      <c r="CN275" s="37">
        <v>8942882</v>
      </c>
      <c r="CO275" s="37">
        <v>2387190</v>
      </c>
      <c r="CP275" s="37">
        <v>11330072</v>
      </c>
      <c r="CQ275" s="45">
        <v>800141786</v>
      </c>
      <c r="CR275" s="37">
        <v>0</v>
      </c>
      <c r="CS275" s="37">
        <v>0</v>
      </c>
      <c r="CT275" s="37">
        <v>21936858</v>
      </c>
      <c r="CU275" s="37">
        <v>3044</v>
      </c>
      <c r="CV275" s="37">
        <v>3120</v>
      </c>
      <c r="CW275" s="37">
        <v>208.88</v>
      </c>
      <c r="CX275" s="37">
        <v>0</v>
      </c>
      <c r="CY275" s="37">
        <v>0</v>
      </c>
      <c r="CZ275" s="37">
        <v>23136266</v>
      </c>
      <c r="DA275" s="37">
        <v>0</v>
      </c>
      <c r="DB275" s="37">
        <v>-6767</v>
      </c>
      <c r="DC275" s="37">
        <v>0</v>
      </c>
      <c r="DD275" s="37">
        <v>0</v>
      </c>
      <c r="DE275" s="37">
        <v>0</v>
      </c>
      <c r="DF275" s="37">
        <v>-6767</v>
      </c>
      <c r="DG275" s="37">
        <v>23129499</v>
      </c>
      <c r="DH275" s="37">
        <v>0</v>
      </c>
      <c r="DI275" s="37">
        <v>0</v>
      </c>
      <c r="DJ275" s="37">
        <v>0</v>
      </c>
      <c r="DK275" s="37">
        <v>23129499</v>
      </c>
      <c r="DL275" s="37">
        <v>13752713</v>
      </c>
      <c r="DM275" s="37">
        <v>0</v>
      </c>
      <c r="DN275" s="37">
        <v>9376786</v>
      </c>
      <c r="DO275" s="37">
        <v>9376786</v>
      </c>
      <c r="DP275" s="37">
        <v>2415000</v>
      </c>
      <c r="DQ275" s="37">
        <v>11791786</v>
      </c>
      <c r="DR275" s="45">
        <v>855213857</v>
      </c>
      <c r="DS275" s="37">
        <v>0</v>
      </c>
      <c r="DT275" s="37">
        <v>0</v>
      </c>
      <c r="DU275" s="61">
        <v>23129499</v>
      </c>
      <c r="DV275" s="61">
        <v>3120</v>
      </c>
      <c r="DW275" s="61">
        <v>3194</v>
      </c>
      <c r="DX275" s="61">
        <v>212.43</v>
      </c>
      <c r="DY275" s="61">
        <v>0</v>
      </c>
      <c r="DZ275" s="61">
        <v>0</v>
      </c>
      <c r="EA275" s="61">
        <v>0</v>
      </c>
      <c r="EB275" s="61">
        <v>24356582</v>
      </c>
      <c r="EC275" s="61">
        <v>0</v>
      </c>
      <c r="ED275" s="61">
        <v>82113</v>
      </c>
      <c r="EE275" s="61">
        <v>0</v>
      </c>
      <c r="EF275" s="61">
        <v>0</v>
      </c>
      <c r="EG275" s="61">
        <v>0</v>
      </c>
      <c r="EH275" s="61">
        <v>82113</v>
      </c>
      <c r="EI275" s="61">
        <v>24438695</v>
      </c>
      <c r="EJ275" s="61">
        <v>0</v>
      </c>
      <c r="EK275" s="61">
        <v>0</v>
      </c>
      <c r="EL275" s="61">
        <v>0</v>
      </c>
      <c r="EM275" s="61">
        <v>24438695</v>
      </c>
      <c r="EN275" s="61">
        <v>14724279</v>
      </c>
      <c r="EO275" s="61">
        <v>0</v>
      </c>
      <c r="EP275" s="61">
        <v>9714416</v>
      </c>
      <c r="EQ275" s="61">
        <v>12458</v>
      </c>
      <c r="ER275" s="61">
        <v>9701958</v>
      </c>
      <c r="ES275" s="61">
        <v>9701958</v>
      </c>
      <c r="ET275" s="61">
        <v>2465000</v>
      </c>
      <c r="EU275" s="61">
        <v>12166958</v>
      </c>
      <c r="EV275" s="61">
        <v>913239125</v>
      </c>
      <c r="EW275" s="61">
        <v>935100</v>
      </c>
      <c r="EX275" s="61">
        <v>0</v>
      </c>
      <c r="EY275" s="61">
        <v>0</v>
      </c>
    </row>
    <row r="276" spans="1:155" s="37" customFormat="1" x14ac:dyDescent="0.2">
      <c r="A276" s="105">
        <v>4165</v>
      </c>
      <c r="B276" s="49" t="s">
        <v>306</v>
      </c>
      <c r="C276" s="37">
        <v>6265707</v>
      </c>
      <c r="D276" s="37">
        <v>1272</v>
      </c>
      <c r="E276" s="37">
        <v>1326</v>
      </c>
      <c r="F276" s="37">
        <v>190</v>
      </c>
      <c r="G276" s="37">
        <v>6783816</v>
      </c>
      <c r="H276" s="37">
        <v>3919985</v>
      </c>
      <c r="I276" s="37">
        <v>0</v>
      </c>
      <c r="J276" s="37">
        <v>2873250</v>
      </c>
      <c r="K276" s="37">
        <v>527323</v>
      </c>
      <c r="L276" s="37">
        <f t="shared" si="4"/>
        <v>3400573</v>
      </c>
      <c r="M276" s="47">
        <v>199679316</v>
      </c>
      <c r="N276" s="41">
        <v>0</v>
      </c>
      <c r="O276" s="41">
        <v>9419</v>
      </c>
      <c r="P276" s="37">
        <v>6783816</v>
      </c>
      <c r="Q276" s="37">
        <v>1326</v>
      </c>
      <c r="R276" s="37">
        <v>1391</v>
      </c>
      <c r="S276" s="37">
        <v>194.37</v>
      </c>
      <c r="T276" s="37">
        <v>0</v>
      </c>
      <c r="U276" s="37">
        <v>7386725</v>
      </c>
      <c r="V276" s="37">
        <v>4483148</v>
      </c>
      <c r="W276" s="37">
        <v>2903577</v>
      </c>
      <c r="X276" s="37">
        <v>2898266</v>
      </c>
      <c r="Y276" s="37">
        <v>841450</v>
      </c>
      <c r="Z276" s="37">
        <v>3739716</v>
      </c>
      <c r="AA276" s="46">
        <v>210884061</v>
      </c>
      <c r="AB276" s="37">
        <v>5311</v>
      </c>
      <c r="AC276" s="37">
        <v>0</v>
      </c>
      <c r="AD276" s="37">
        <v>7381414</v>
      </c>
      <c r="AE276" s="37">
        <v>1391</v>
      </c>
      <c r="AF276" s="37">
        <v>1440</v>
      </c>
      <c r="AG276" s="37">
        <v>200</v>
      </c>
      <c r="AH276" s="37">
        <v>0</v>
      </c>
      <c r="AI276" s="37">
        <v>3983</v>
      </c>
      <c r="AJ276" s="37">
        <v>0</v>
      </c>
      <c r="AK276" s="37">
        <v>0</v>
      </c>
      <c r="AL276" s="37">
        <v>0</v>
      </c>
      <c r="AM276" s="37">
        <v>0</v>
      </c>
      <c r="AN276" s="37">
        <v>0</v>
      </c>
      <c r="AO276" s="37">
        <v>7933415</v>
      </c>
      <c r="AP276" s="37">
        <v>5309143</v>
      </c>
      <c r="AQ276" s="37">
        <v>0</v>
      </c>
      <c r="AR276" s="37">
        <v>2624272</v>
      </c>
      <c r="AS276" s="37">
        <v>2624272</v>
      </c>
      <c r="AT276" s="37">
        <v>1213623</v>
      </c>
      <c r="AU276" s="37">
        <v>3837895</v>
      </c>
      <c r="AV276" s="45">
        <v>231250584</v>
      </c>
      <c r="AW276" s="37">
        <v>0</v>
      </c>
      <c r="AX276" s="37">
        <v>0</v>
      </c>
      <c r="AY276" s="37">
        <v>7933415</v>
      </c>
      <c r="AZ276" s="37">
        <v>1440</v>
      </c>
      <c r="BA276" s="37">
        <v>1485</v>
      </c>
      <c r="BB276" s="37">
        <v>206</v>
      </c>
      <c r="BC276" s="37">
        <v>0</v>
      </c>
      <c r="BD276" s="37">
        <v>0</v>
      </c>
      <c r="BE276" s="37">
        <v>8487250</v>
      </c>
      <c r="BF276" s="37">
        <v>0</v>
      </c>
      <c r="BG276" s="37">
        <v>0</v>
      </c>
      <c r="BH276" s="37">
        <v>0</v>
      </c>
      <c r="BI276" s="37">
        <v>0</v>
      </c>
      <c r="BJ276" s="37">
        <v>0</v>
      </c>
      <c r="BK276" s="37">
        <v>0</v>
      </c>
      <c r="BL276" s="37">
        <v>0</v>
      </c>
      <c r="BM276" s="37">
        <v>8487250</v>
      </c>
      <c r="BN276" s="37">
        <v>6791457</v>
      </c>
      <c r="BO276" s="37">
        <v>1695793</v>
      </c>
      <c r="BP276" s="37">
        <v>1695793</v>
      </c>
      <c r="BQ276" s="37">
        <v>1909178</v>
      </c>
      <c r="BR276" s="37">
        <v>3604971</v>
      </c>
      <c r="BS276" s="45">
        <v>257159382</v>
      </c>
      <c r="BT276" s="37">
        <v>0</v>
      </c>
      <c r="BU276" s="37">
        <v>0</v>
      </c>
      <c r="BV276" s="37">
        <v>8487250</v>
      </c>
      <c r="BW276" s="37">
        <v>1485</v>
      </c>
      <c r="BX276" s="37">
        <v>1540</v>
      </c>
      <c r="BY276" s="37">
        <v>206</v>
      </c>
      <c r="BZ276" s="37">
        <v>0</v>
      </c>
      <c r="CA276" s="37">
        <v>0</v>
      </c>
      <c r="CB276" s="37">
        <v>9118833</v>
      </c>
      <c r="CC276" s="37">
        <v>0</v>
      </c>
      <c r="CD276" s="37">
        <v>0</v>
      </c>
      <c r="CE276" s="37">
        <v>0</v>
      </c>
      <c r="CF276" s="37">
        <v>0</v>
      </c>
      <c r="CG276" s="37">
        <v>0</v>
      </c>
      <c r="CH276" s="37">
        <v>0</v>
      </c>
      <c r="CI276" s="37">
        <v>0</v>
      </c>
      <c r="CJ276" s="37">
        <v>9118833</v>
      </c>
      <c r="CK276" s="37">
        <v>7590834</v>
      </c>
      <c r="CL276" s="37">
        <v>0</v>
      </c>
      <c r="CM276" s="37">
        <v>1527999</v>
      </c>
      <c r="CN276" s="37">
        <v>1513380</v>
      </c>
      <c r="CO276" s="37">
        <v>1738885</v>
      </c>
      <c r="CP276" s="37">
        <v>3252265</v>
      </c>
      <c r="CQ276" s="45">
        <v>301839274</v>
      </c>
      <c r="CR276" s="37">
        <v>14619</v>
      </c>
      <c r="CS276" s="37">
        <v>0</v>
      </c>
      <c r="CT276" s="37">
        <v>9104214</v>
      </c>
      <c r="CU276" s="37">
        <v>1540</v>
      </c>
      <c r="CV276" s="37">
        <v>1602</v>
      </c>
      <c r="CW276" s="37">
        <v>208.88</v>
      </c>
      <c r="CX276" s="37">
        <v>0</v>
      </c>
      <c r="CY276" s="37">
        <v>0</v>
      </c>
      <c r="CZ276" s="37">
        <v>9805377</v>
      </c>
      <c r="DA276" s="37">
        <v>10964</v>
      </c>
      <c r="DB276" s="37">
        <v>0</v>
      </c>
      <c r="DC276" s="37">
        <v>0</v>
      </c>
      <c r="DD276" s="37">
        <v>0</v>
      </c>
      <c r="DE276" s="37">
        <v>0</v>
      </c>
      <c r="DF276" s="37">
        <v>10964</v>
      </c>
      <c r="DG276" s="37">
        <v>9816341</v>
      </c>
      <c r="DH276" s="37">
        <v>0</v>
      </c>
      <c r="DI276" s="37">
        <v>0</v>
      </c>
      <c r="DJ276" s="37">
        <v>0</v>
      </c>
      <c r="DK276" s="37">
        <v>9816341</v>
      </c>
      <c r="DL276" s="37">
        <v>8365412</v>
      </c>
      <c r="DM276" s="37">
        <v>0</v>
      </c>
      <c r="DN276" s="37">
        <v>1450929</v>
      </c>
      <c r="DO276" s="37">
        <v>1450929</v>
      </c>
      <c r="DP276" s="37">
        <v>1889898</v>
      </c>
      <c r="DQ276" s="37">
        <v>3340827</v>
      </c>
      <c r="DR276" s="45">
        <v>335710613</v>
      </c>
      <c r="DS276" s="37">
        <v>0</v>
      </c>
      <c r="DT276" s="37">
        <v>0</v>
      </c>
      <c r="DU276" s="61">
        <v>9816341</v>
      </c>
      <c r="DV276" s="61">
        <v>1602</v>
      </c>
      <c r="DW276" s="61">
        <v>1649</v>
      </c>
      <c r="DX276" s="61">
        <v>212.43</v>
      </c>
      <c r="DY276" s="61">
        <v>0</v>
      </c>
      <c r="DZ276" s="61">
        <v>0</v>
      </c>
      <c r="EA276" s="61">
        <v>0</v>
      </c>
      <c r="EB276" s="61">
        <v>10454627</v>
      </c>
      <c r="EC276" s="61">
        <v>0</v>
      </c>
      <c r="ED276" s="61">
        <v>25901</v>
      </c>
      <c r="EE276" s="61">
        <v>0</v>
      </c>
      <c r="EF276" s="61">
        <v>0</v>
      </c>
      <c r="EG276" s="61">
        <v>0</v>
      </c>
      <c r="EH276" s="61">
        <v>25901</v>
      </c>
      <c r="EI276" s="61">
        <v>10480528</v>
      </c>
      <c r="EJ276" s="61">
        <v>0</v>
      </c>
      <c r="EK276" s="61">
        <v>0</v>
      </c>
      <c r="EL276" s="61">
        <v>0</v>
      </c>
      <c r="EM276" s="61">
        <v>10480528</v>
      </c>
      <c r="EN276" s="61">
        <v>8490862</v>
      </c>
      <c r="EO276" s="61">
        <v>0</v>
      </c>
      <c r="EP276" s="61">
        <v>1989666</v>
      </c>
      <c r="EQ276" s="61">
        <v>11795</v>
      </c>
      <c r="ER276" s="61">
        <v>1977871</v>
      </c>
      <c r="ES276" s="61">
        <v>1978044</v>
      </c>
      <c r="ET276" s="61">
        <v>1880355</v>
      </c>
      <c r="EU276" s="61">
        <v>3858399</v>
      </c>
      <c r="EV276" s="61">
        <v>387131998</v>
      </c>
      <c r="EW276" s="61">
        <v>1183500</v>
      </c>
      <c r="EX276" s="61">
        <v>0</v>
      </c>
      <c r="EY276" s="61">
        <v>173</v>
      </c>
    </row>
    <row r="277" spans="1:155" s="37" customFormat="1" x14ac:dyDescent="0.2">
      <c r="A277" s="105">
        <v>4179</v>
      </c>
      <c r="B277" s="49" t="s">
        <v>307</v>
      </c>
      <c r="C277" s="37">
        <v>45494330.990000002</v>
      </c>
      <c r="D277" s="37">
        <v>8611</v>
      </c>
      <c r="E277" s="37">
        <v>8884</v>
      </c>
      <c r="F277" s="37">
        <v>190</v>
      </c>
      <c r="G277" s="37">
        <v>48624619.520000003</v>
      </c>
      <c r="H277" s="37">
        <v>14853507</v>
      </c>
      <c r="I277" s="37">
        <v>0</v>
      </c>
      <c r="J277" s="37">
        <v>33765213</v>
      </c>
      <c r="K277" s="37">
        <v>369950</v>
      </c>
      <c r="L277" s="37">
        <f t="shared" si="4"/>
        <v>34135163</v>
      </c>
      <c r="M277" s="47">
        <v>2080728416</v>
      </c>
      <c r="N277" s="41">
        <v>5899.5200000032783</v>
      </c>
      <c r="O277" s="41">
        <v>0</v>
      </c>
      <c r="P277" s="37">
        <v>48618720</v>
      </c>
      <c r="Q277" s="37">
        <v>8884</v>
      </c>
      <c r="R277" s="37">
        <v>9161</v>
      </c>
      <c r="S277" s="37">
        <v>194.37</v>
      </c>
      <c r="T277" s="37">
        <v>0</v>
      </c>
      <c r="U277" s="37">
        <v>51915295</v>
      </c>
      <c r="V277" s="37">
        <v>17773688</v>
      </c>
      <c r="W277" s="37">
        <v>34141607</v>
      </c>
      <c r="X277" s="37">
        <v>34134176</v>
      </c>
      <c r="Y277" s="37">
        <v>348516</v>
      </c>
      <c r="Z277" s="37">
        <v>34482692</v>
      </c>
      <c r="AA277" s="46">
        <v>2224880746</v>
      </c>
      <c r="AB277" s="37">
        <v>7431</v>
      </c>
      <c r="AC277" s="37">
        <v>0</v>
      </c>
      <c r="AD277" s="37">
        <v>51907864</v>
      </c>
      <c r="AE277" s="37">
        <v>9161</v>
      </c>
      <c r="AF277" s="37">
        <v>9337</v>
      </c>
      <c r="AG277" s="37">
        <v>200</v>
      </c>
      <c r="AH277" s="37">
        <v>0</v>
      </c>
      <c r="AI277" s="37">
        <v>5573</v>
      </c>
      <c r="AJ277" s="37">
        <v>-66410</v>
      </c>
      <c r="AK277" s="37">
        <v>0</v>
      </c>
      <c r="AL277" s="37">
        <v>0</v>
      </c>
      <c r="AM277" s="37">
        <v>0</v>
      </c>
      <c r="AN277" s="37">
        <v>-66410</v>
      </c>
      <c r="AO277" s="37">
        <v>54711686</v>
      </c>
      <c r="AP277" s="37">
        <v>21374880</v>
      </c>
      <c r="AQ277" s="37">
        <v>0</v>
      </c>
      <c r="AR277" s="37">
        <v>33336806</v>
      </c>
      <c r="AS277" s="37">
        <v>33318668</v>
      </c>
      <c r="AT277" s="37">
        <v>333520</v>
      </c>
      <c r="AU277" s="37">
        <v>33652188</v>
      </c>
      <c r="AV277" s="45">
        <v>2363235508</v>
      </c>
      <c r="AW277" s="37">
        <v>18138</v>
      </c>
      <c r="AX277" s="37">
        <v>0</v>
      </c>
      <c r="AY277" s="37">
        <v>54693548</v>
      </c>
      <c r="AZ277" s="37">
        <v>9337</v>
      </c>
      <c r="BA277" s="37">
        <v>9581</v>
      </c>
      <c r="BB277" s="37">
        <v>206</v>
      </c>
      <c r="BC277" s="37">
        <v>0</v>
      </c>
      <c r="BD277" s="37">
        <v>0</v>
      </c>
      <c r="BE277" s="37">
        <v>58096501</v>
      </c>
      <c r="BF277" s="37">
        <v>13604</v>
      </c>
      <c r="BG277" s="37">
        <v>-82779</v>
      </c>
      <c r="BH277" s="37">
        <v>0</v>
      </c>
      <c r="BI277" s="37">
        <v>0</v>
      </c>
      <c r="BJ277" s="37">
        <v>0</v>
      </c>
      <c r="BK277" s="37">
        <v>0</v>
      </c>
      <c r="BL277" s="37">
        <v>-82779</v>
      </c>
      <c r="BM277" s="37">
        <v>58027326</v>
      </c>
      <c r="BN277" s="37">
        <v>34066349</v>
      </c>
      <c r="BO277" s="37">
        <v>23960977</v>
      </c>
      <c r="BP277" s="37">
        <v>23948850</v>
      </c>
      <c r="BQ277" s="37">
        <v>1452033</v>
      </c>
      <c r="BR277" s="37">
        <v>25400883</v>
      </c>
      <c r="BS277" s="45">
        <v>2448397373</v>
      </c>
      <c r="BT277" s="37">
        <v>12127</v>
      </c>
      <c r="BU277" s="37">
        <v>0</v>
      </c>
      <c r="BV277" s="37">
        <v>58015199</v>
      </c>
      <c r="BW277" s="37">
        <v>9581</v>
      </c>
      <c r="BX277" s="37">
        <v>9809</v>
      </c>
      <c r="BY277" s="37">
        <v>206</v>
      </c>
      <c r="BZ277" s="37">
        <v>0</v>
      </c>
      <c r="CA277" s="37">
        <v>0</v>
      </c>
      <c r="CB277" s="37">
        <v>61416405</v>
      </c>
      <c r="CC277" s="37">
        <v>9095</v>
      </c>
      <c r="CD277" s="37">
        <v>-53818</v>
      </c>
      <c r="CE277" s="37">
        <v>0</v>
      </c>
      <c r="CF277" s="37">
        <v>0</v>
      </c>
      <c r="CG277" s="37">
        <v>0</v>
      </c>
      <c r="CH277" s="37">
        <v>0</v>
      </c>
      <c r="CI277" s="37">
        <v>-53818</v>
      </c>
      <c r="CJ277" s="37">
        <v>61371682</v>
      </c>
      <c r="CK277" s="37">
        <v>38711534</v>
      </c>
      <c r="CL277" s="37">
        <v>0</v>
      </c>
      <c r="CM277" s="37">
        <v>22660148</v>
      </c>
      <c r="CN277" s="37">
        <v>22660015</v>
      </c>
      <c r="CO277" s="37">
        <v>2138074</v>
      </c>
      <c r="CP277" s="37">
        <v>24798089</v>
      </c>
      <c r="CQ277" s="45">
        <v>2620460632</v>
      </c>
      <c r="CR277" s="37">
        <v>133</v>
      </c>
      <c r="CS277" s="37">
        <v>0</v>
      </c>
      <c r="CT277" s="37">
        <v>61371549</v>
      </c>
      <c r="CU277" s="37">
        <v>9809</v>
      </c>
      <c r="CV277" s="37">
        <v>9994</v>
      </c>
      <c r="CW277" s="37">
        <v>208.88</v>
      </c>
      <c r="CX277" s="37">
        <v>0</v>
      </c>
      <c r="CY277" s="37">
        <v>0</v>
      </c>
      <c r="CZ277" s="37">
        <v>64616607</v>
      </c>
      <c r="DA277" s="37">
        <v>100</v>
      </c>
      <c r="DB277" s="37">
        <v>0</v>
      </c>
      <c r="DC277" s="37">
        <v>0</v>
      </c>
      <c r="DD277" s="37">
        <v>0</v>
      </c>
      <c r="DE277" s="37">
        <v>0</v>
      </c>
      <c r="DF277" s="37">
        <v>100</v>
      </c>
      <c r="DG277" s="37">
        <v>64616707</v>
      </c>
      <c r="DH277" s="37">
        <v>0</v>
      </c>
      <c r="DI277" s="37">
        <v>0</v>
      </c>
      <c r="DJ277" s="37">
        <v>0</v>
      </c>
      <c r="DK277" s="37">
        <v>64616707</v>
      </c>
      <c r="DL277" s="37">
        <v>41340241</v>
      </c>
      <c r="DM277" s="37">
        <v>0</v>
      </c>
      <c r="DN277" s="37">
        <v>23276466</v>
      </c>
      <c r="DO277" s="37">
        <v>23270000</v>
      </c>
      <c r="DP277" s="37">
        <v>2330663</v>
      </c>
      <c r="DQ277" s="37">
        <v>25600663</v>
      </c>
      <c r="DR277" s="45">
        <v>2747967368</v>
      </c>
      <c r="DS277" s="37">
        <v>6466</v>
      </c>
      <c r="DT277" s="37">
        <v>0</v>
      </c>
      <c r="DU277" s="61">
        <v>64610241</v>
      </c>
      <c r="DV277" s="61">
        <v>9994</v>
      </c>
      <c r="DW277" s="61">
        <v>10101</v>
      </c>
      <c r="DX277" s="61">
        <v>212.43</v>
      </c>
      <c r="DY277" s="61">
        <v>0</v>
      </c>
      <c r="DZ277" s="61">
        <v>0</v>
      </c>
      <c r="EA277" s="61">
        <v>0</v>
      </c>
      <c r="EB277" s="61">
        <v>67447710</v>
      </c>
      <c r="EC277" s="61">
        <v>4850</v>
      </c>
      <c r="ED277" s="61">
        <v>0</v>
      </c>
      <c r="EE277" s="61">
        <v>0</v>
      </c>
      <c r="EF277" s="61">
        <v>0</v>
      </c>
      <c r="EG277" s="61">
        <v>0</v>
      </c>
      <c r="EH277" s="61">
        <v>4850</v>
      </c>
      <c r="EI277" s="61">
        <v>67452560</v>
      </c>
      <c r="EJ277" s="61">
        <v>0</v>
      </c>
      <c r="EK277" s="61">
        <v>0</v>
      </c>
      <c r="EL277" s="61">
        <v>0</v>
      </c>
      <c r="EM277" s="61">
        <v>67452560</v>
      </c>
      <c r="EN277" s="61">
        <v>44513302</v>
      </c>
      <c r="EO277" s="61">
        <v>0</v>
      </c>
      <c r="EP277" s="61">
        <v>22939258</v>
      </c>
      <c r="EQ277" s="61">
        <v>226326</v>
      </c>
      <c r="ER277" s="61">
        <v>22712932</v>
      </c>
      <c r="ES277" s="61">
        <v>22674580</v>
      </c>
      <c r="ET277" s="61">
        <v>3299956</v>
      </c>
      <c r="EU277" s="61">
        <v>25974536</v>
      </c>
      <c r="EV277" s="61">
        <v>2916028979</v>
      </c>
      <c r="EW277" s="61">
        <v>25408500</v>
      </c>
      <c r="EX277" s="61">
        <v>38352</v>
      </c>
      <c r="EY277" s="61">
        <v>0</v>
      </c>
    </row>
    <row r="278" spans="1:155" s="37" customFormat="1" x14ac:dyDescent="0.2">
      <c r="A278" s="105">
        <v>4186</v>
      </c>
      <c r="B278" s="49" t="s">
        <v>308</v>
      </c>
      <c r="C278" s="37">
        <v>4897645.1100000003</v>
      </c>
      <c r="D278" s="37">
        <v>927</v>
      </c>
      <c r="E278" s="37">
        <v>915</v>
      </c>
      <c r="F278" s="37">
        <v>190</v>
      </c>
      <c r="G278" s="37">
        <v>5008096.95</v>
      </c>
      <c r="H278" s="37">
        <v>2965671</v>
      </c>
      <c r="I278" s="37">
        <v>0</v>
      </c>
      <c r="J278" s="37">
        <v>2042124</v>
      </c>
      <c r="K278" s="37">
        <v>52502</v>
      </c>
      <c r="L278" s="37">
        <f t="shared" si="4"/>
        <v>2094626</v>
      </c>
      <c r="M278" s="47">
        <v>119669177</v>
      </c>
      <c r="N278" s="41">
        <v>301.95000000018626</v>
      </c>
      <c r="O278" s="41">
        <v>0</v>
      </c>
      <c r="P278" s="37">
        <v>5007795</v>
      </c>
      <c r="Q278" s="37">
        <v>915</v>
      </c>
      <c r="R278" s="37">
        <v>910</v>
      </c>
      <c r="S278" s="37">
        <v>194.37</v>
      </c>
      <c r="T278" s="37">
        <v>40000</v>
      </c>
      <c r="U278" s="37">
        <v>5197307</v>
      </c>
      <c r="V278" s="37">
        <v>3210119</v>
      </c>
      <c r="W278" s="37">
        <v>1987188</v>
      </c>
      <c r="X278" s="37">
        <v>1970185</v>
      </c>
      <c r="Y278" s="37">
        <v>1191</v>
      </c>
      <c r="Z278" s="37">
        <v>1971376</v>
      </c>
      <c r="AA278" s="46">
        <v>124625261</v>
      </c>
      <c r="AB278" s="37">
        <v>17003</v>
      </c>
      <c r="AC278" s="37">
        <v>0</v>
      </c>
      <c r="AD278" s="37">
        <v>5180304</v>
      </c>
      <c r="AE278" s="37">
        <v>910</v>
      </c>
      <c r="AF278" s="37">
        <v>917</v>
      </c>
      <c r="AG278" s="37">
        <v>200</v>
      </c>
      <c r="AH278" s="37">
        <v>0</v>
      </c>
      <c r="AI278" s="37">
        <v>12752</v>
      </c>
      <c r="AJ278" s="37">
        <v>0</v>
      </c>
      <c r="AK278" s="37">
        <v>0</v>
      </c>
      <c r="AL278" s="37">
        <v>0</v>
      </c>
      <c r="AM278" s="37">
        <v>0</v>
      </c>
      <c r="AN278" s="37">
        <v>0</v>
      </c>
      <c r="AO278" s="37">
        <v>5416303</v>
      </c>
      <c r="AP278" s="37">
        <v>3450654</v>
      </c>
      <c r="AQ278" s="37">
        <v>0</v>
      </c>
      <c r="AR278" s="37">
        <v>1965649</v>
      </c>
      <c r="AS278" s="37">
        <v>1965650</v>
      </c>
      <c r="AT278" s="37">
        <v>474</v>
      </c>
      <c r="AU278" s="37">
        <v>1966124</v>
      </c>
      <c r="AV278" s="45">
        <v>139254207</v>
      </c>
      <c r="AW278" s="37">
        <v>0</v>
      </c>
      <c r="AX278" s="37">
        <v>1</v>
      </c>
      <c r="AY278" s="37">
        <v>5416303</v>
      </c>
      <c r="AZ278" s="37">
        <v>917</v>
      </c>
      <c r="BA278" s="37">
        <v>934</v>
      </c>
      <c r="BB278" s="37">
        <v>206</v>
      </c>
      <c r="BC278" s="37">
        <v>0</v>
      </c>
      <c r="BD278" s="37">
        <v>0</v>
      </c>
      <c r="BE278" s="37">
        <v>5709122</v>
      </c>
      <c r="BF278" s="37">
        <v>0</v>
      </c>
      <c r="BG278" s="37">
        <v>0</v>
      </c>
      <c r="BH278" s="37">
        <v>0</v>
      </c>
      <c r="BI278" s="37">
        <v>0</v>
      </c>
      <c r="BJ278" s="37">
        <v>0</v>
      </c>
      <c r="BK278" s="37">
        <v>0</v>
      </c>
      <c r="BL278" s="37">
        <v>0</v>
      </c>
      <c r="BM278" s="37">
        <v>5709122</v>
      </c>
      <c r="BN278" s="37">
        <v>4203651</v>
      </c>
      <c r="BO278" s="37">
        <v>1505471</v>
      </c>
      <c r="BP278" s="37">
        <v>1505260</v>
      </c>
      <c r="BQ278" s="37">
        <v>351624</v>
      </c>
      <c r="BR278" s="37">
        <v>1856884</v>
      </c>
      <c r="BS278" s="45">
        <v>151837572</v>
      </c>
      <c r="BT278" s="37">
        <v>211</v>
      </c>
      <c r="BU278" s="37">
        <v>0</v>
      </c>
      <c r="BV278" s="37">
        <v>5708911</v>
      </c>
      <c r="BW278" s="37">
        <v>934</v>
      </c>
      <c r="BX278" s="37">
        <v>957</v>
      </c>
      <c r="BY278" s="37">
        <v>206</v>
      </c>
      <c r="BZ278" s="37">
        <v>0</v>
      </c>
      <c r="CA278" s="37">
        <v>0</v>
      </c>
      <c r="CB278" s="37">
        <v>6046632</v>
      </c>
      <c r="CC278" s="37">
        <v>158</v>
      </c>
      <c r="CD278" s="37">
        <v>18987</v>
      </c>
      <c r="CE278" s="37">
        <v>0</v>
      </c>
      <c r="CF278" s="37">
        <v>0</v>
      </c>
      <c r="CG278" s="37">
        <v>0</v>
      </c>
      <c r="CH278" s="37">
        <v>0</v>
      </c>
      <c r="CI278" s="37">
        <v>18987</v>
      </c>
      <c r="CJ278" s="37">
        <v>6065777</v>
      </c>
      <c r="CK278" s="37">
        <v>4593214</v>
      </c>
      <c r="CL278" s="37">
        <v>0</v>
      </c>
      <c r="CM278" s="37">
        <v>1472563</v>
      </c>
      <c r="CN278" s="37">
        <v>1517963</v>
      </c>
      <c r="CO278" s="37">
        <v>413980</v>
      </c>
      <c r="CP278" s="37">
        <v>1931943</v>
      </c>
      <c r="CQ278" s="45">
        <v>160545347</v>
      </c>
      <c r="CR278" s="37">
        <v>0</v>
      </c>
      <c r="CS278" s="37">
        <v>45400</v>
      </c>
      <c r="CT278" s="37">
        <v>6065777</v>
      </c>
      <c r="CU278" s="37">
        <v>957</v>
      </c>
      <c r="CV278" s="37">
        <v>965</v>
      </c>
      <c r="CW278" s="37">
        <v>208.88</v>
      </c>
      <c r="CX278" s="37">
        <v>0</v>
      </c>
      <c r="CY278" s="37">
        <v>0</v>
      </c>
      <c r="CZ278" s="37">
        <v>6318048</v>
      </c>
      <c r="DA278" s="37">
        <v>0</v>
      </c>
      <c r="DB278" s="37">
        <v>0</v>
      </c>
      <c r="DC278" s="37">
        <v>0</v>
      </c>
      <c r="DD278" s="37">
        <v>263548</v>
      </c>
      <c r="DE278" s="37">
        <v>0</v>
      </c>
      <c r="DF278" s="37">
        <v>263548</v>
      </c>
      <c r="DG278" s="37">
        <v>6581596</v>
      </c>
      <c r="DH278" s="37">
        <v>0</v>
      </c>
      <c r="DI278" s="37">
        <v>0</v>
      </c>
      <c r="DJ278" s="37">
        <v>0</v>
      </c>
      <c r="DK278" s="37">
        <v>6581596</v>
      </c>
      <c r="DL278" s="37">
        <v>5019720</v>
      </c>
      <c r="DM278" s="37">
        <v>0</v>
      </c>
      <c r="DN278" s="37">
        <v>1561876</v>
      </c>
      <c r="DO278" s="37">
        <v>1561360</v>
      </c>
      <c r="DP278" s="37">
        <v>413516</v>
      </c>
      <c r="DQ278" s="37">
        <v>1974876</v>
      </c>
      <c r="DR278" s="45">
        <v>173177084</v>
      </c>
      <c r="DS278" s="37">
        <v>516</v>
      </c>
      <c r="DT278" s="37">
        <v>0</v>
      </c>
      <c r="DU278" s="61">
        <v>6581080</v>
      </c>
      <c r="DV278" s="61">
        <v>965</v>
      </c>
      <c r="DW278" s="61">
        <v>982</v>
      </c>
      <c r="DX278" s="61">
        <v>212.43</v>
      </c>
      <c r="DY278" s="61">
        <v>0</v>
      </c>
      <c r="DZ278" s="61">
        <v>0</v>
      </c>
      <c r="EA278" s="61">
        <v>0</v>
      </c>
      <c r="EB278" s="61">
        <v>6905620</v>
      </c>
      <c r="EC278" s="61">
        <v>387</v>
      </c>
      <c r="ED278" s="61">
        <v>0</v>
      </c>
      <c r="EE278" s="61">
        <v>0</v>
      </c>
      <c r="EF278" s="61">
        <v>0</v>
      </c>
      <c r="EG278" s="61">
        <v>0</v>
      </c>
      <c r="EH278" s="61">
        <v>387</v>
      </c>
      <c r="EI278" s="61">
        <v>6906007</v>
      </c>
      <c r="EJ278" s="61">
        <v>0</v>
      </c>
      <c r="EK278" s="61">
        <v>0</v>
      </c>
      <c r="EL278" s="61">
        <v>0</v>
      </c>
      <c r="EM278" s="61">
        <v>6906007</v>
      </c>
      <c r="EN278" s="61">
        <v>5261838</v>
      </c>
      <c r="EO278" s="61">
        <v>0</v>
      </c>
      <c r="EP278" s="61">
        <v>1644169</v>
      </c>
      <c r="EQ278" s="61">
        <v>7282</v>
      </c>
      <c r="ER278" s="61">
        <v>1636887</v>
      </c>
      <c r="ES278" s="61">
        <v>1629855</v>
      </c>
      <c r="ET278" s="61">
        <v>1104500</v>
      </c>
      <c r="EU278" s="61">
        <v>2734355</v>
      </c>
      <c r="EV278" s="61">
        <v>192523673</v>
      </c>
      <c r="EW278" s="61">
        <v>512700</v>
      </c>
      <c r="EX278" s="61">
        <v>7032</v>
      </c>
      <c r="EY278" s="61">
        <v>0</v>
      </c>
    </row>
    <row r="279" spans="1:155" s="37" customFormat="1" x14ac:dyDescent="0.2">
      <c r="A279" s="105">
        <v>4207</v>
      </c>
      <c r="B279" s="49" t="s">
        <v>309</v>
      </c>
      <c r="C279" s="37">
        <v>3448302</v>
      </c>
      <c r="D279" s="37">
        <v>726</v>
      </c>
      <c r="E279" s="37">
        <v>735</v>
      </c>
      <c r="F279" s="37">
        <v>190</v>
      </c>
      <c r="G279" s="37">
        <v>3630900</v>
      </c>
      <c r="H279" s="37">
        <v>2460377</v>
      </c>
      <c r="I279" s="37">
        <v>0</v>
      </c>
      <c r="J279" s="37">
        <v>1170523</v>
      </c>
      <c r="K279" s="37">
        <v>213575</v>
      </c>
      <c r="L279" s="37">
        <f t="shared" si="4"/>
        <v>1384098</v>
      </c>
      <c r="M279" s="47">
        <v>76883537</v>
      </c>
      <c r="N279" s="41">
        <v>0</v>
      </c>
      <c r="O279" s="41">
        <v>0</v>
      </c>
      <c r="P279" s="37">
        <v>3630900</v>
      </c>
      <c r="Q279" s="37">
        <v>735</v>
      </c>
      <c r="R279" s="37">
        <v>737</v>
      </c>
      <c r="S279" s="37">
        <v>194.37</v>
      </c>
      <c r="T279" s="37">
        <v>0</v>
      </c>
      <c r="U279" s="37">
        <v>3784031</v>
      </c>
      <c r="V279" s="37">
        <v>2697756</v>
      </c>
      <c r="W279" s="37">
        <v>1086275</v>
      </c>
      <c r="X279" s="37">
        <v>1091409</v>
      </c>
      <c r="Y279" s="37">
        <v>213807</v>
      </c>
      <c r="Z279" s="37">
        <v>1305216</v>
      </c>
      <c r="AA279" s="46">
        <v>91041807</v>
      </c>
      <c r="AB279" s="37">
        <v>0</v>
      </c>
      <c r="AC279" s="37">
        <v>5134</v>
      </c>
      <c r="AD279" s="37">
        <v>3784031</v>
      </c>
      <c r="AE279" s="37">
        <v>737</v>
      </c>
      <c r="AF279" s="37">
        <v>721</v>
      </c>
      <c r="AG279" s="37">
        <v>200</v>
      </c>
      <c r="AH279" s="37">
        <v>0</v>
      </c>
      <c r="AI279" s="37">
        <v>0</v>
      </c>
      <c r="AJ279" s="37">
        <v>0</v>
      </c>
      <c r="AK279" s="37">
        <v>0</v>
      </c>
      <c r="AL279" s="37">
        <v>0</v>
      </c>
      <c r="AM279" s="37">
        <v>0</v>
      </c>
      <c r="AN279" s="37">
        <v>0</v>
      </c>
      <c r="AO279" s="37">
        <v>3846081</v>
      </c>
      <c r="AP279" s="37">
        <v>2888163</v>
      </c>
      <c r="AQ279" s="37">
        <v>0</v>
      </c>
      <c r="AR279" s="37">
        <v>957918</v>
      </c>
      <c r="AS279" s="37">
        <v>957918</v>
      </c>
      <c r="AT279" s="37">
        <v>214836</v>
      </c>
      <c r="AU279" s="37">
        <v>1172754</v>
      </c>
      <c r="AV279" s="45">
        <v>88313783</v>
      </c>
      <c r="AW279" s="37">
        <v>0</v>
      </c>
      <c r="AX279" s="37">
        <v>0</v>
      </c>
      <c r="AY279" s="37">
        <v>3846081</v>
      </c>
      <c r="AZ279" s="37">
        <v>721</v>
      </c>
      <c r="BA279" s="37">
        <v>708</v>
      </c>
      <c r="BB279" s="37">
        <v>206</v>
      </c>
      <c r="BC279" s="37">
        <v>59.63</v>
      </c>
      <c r="BD279" s="37">
        <v>42218</v>
      </c>
      <c r="BE279" s="37">
        <v>3964800</v>
      </c>
      <c r="BF279" s="37">
        <v>0</v>
      </c>
      <c r="BG279" s="37">
        <v>20519</v>
      </c>
      <c r="BH279" s="37">
        <v>0</v>
      </c>
      <c r="BI279" s="37">
        <v>0</v>
      </c>
      <c r="BJ279" s="37">
        <v>0</v>
      </c>
      <c r="BK279" s="37">
        <v>0</v>
      </c>
      <c r="BL279" s="37">
        <v>20519</v>
      </c>
      <c r="BM279" s="37">
        <v>3985319</v>
      </c>
      <c r="BN279" s="37">
        <v>3095839</v>
      </c>
      <c r="BO279" s="37">
        <v>889480</v>
      </c>
      <c r="BP279" s="37">
        <v>889480</v>
      </c>
      <c r="BQ279" s="37">
        <v>214220</v>
      </c>
      <c r="BR279" s="37">
        <v>1103700</v>
      </c>
      <c r="BS279" s="45">
        <v>93307509</v>
      </c>
      <c r="BT279" s="37">
        <v>0</v>
      </c>
      <c r="BU279" s="37">
        <v>0</v>
      </c>
      <c r="BV279" s="37">
        <v>3985319</v>
      </c>
      <c r="BW279" s="37">
        <v>708</v>
      </c>
      <c r="BX279" s="37">
        <v>694</v>
      </c>
      <c r="BY279" s="37">
        <v>206</v>
      </c>
      <c r="BZ279" s="37">
        <v>65.02</v>
      </c>
      <c r="CA279" s="37">
        <v>45124</v>
      </c>
      <c r="CB279" s="37">
        <v>4094600</v>
      </c>
      <c r="CC279" s="37">
        <v>0</v>
      </c>
      <c r="CD279" s="37">
        <v>0</v>
      </c>
      <c r="CE279" s="37">
        <v>0</v>
      </c>
      <c r="CF279" s="37">
        <v>0</v>
      </c>
      <c r="CG279" s="37">
        <v>0</v>
      </c>
      <c r="CH279" s="37">
        <v>0</v>
      </c>
      <c r="CI279" s="37">
        <v>0</v>
      </c>
      <c r="CJ279" s="37">
        <v>4094600</v>
      </c>
      <c r="CK279" s="37">
        <v>3194421</v>
      </c>
      <c r="CL279" s="37">
        <v>0</v>
      </c>
      <c r="CM279" s="37">
        <v>900179</v>
      </c>
      <c r="CN279" s="37">
        <v>900179</v>
      </c>
      <c r="CO279" s="37">
        <v>214048</v>
      </c>
      <c r="CP279" s="37">
        <v>1114227</v>
      </c>
      <c r="CQ279" s="45">
        <v>102884540</v>
      </c>
      <c r="CR279" s="37">
        <v>0</v>
      </c>
      <c r="CS279" s="37">
        <v>0</v>
      </c>
      <c r="CT279" s="37">
        <v>4094600</v>
      </c>
      <c r="CU279" s="37">
        <v>676</v>
      </c>
      <c r="CV279" s="37">
        <v>655</v>
      </c>
      <c r="CW279" s="37">
        <v>208.88</v>
      </c>
      <c r="CX279" s="37">
        <v>0</v>
      </c>
      <c r="CY279" s="37">
        <v>0</v>
      </c>
      <c r="CZ279" s="37">
        <v>4104217</v>
      </c>
      <c r="DA279" s="37">
        <v>0</v>
      </c>
      <c r="DB279" s="37">
        <v>-6101</v>
      </c>
      <c r="DC279" s="37">
        <v>0</v>
      </c>
      <c r="DD279" s="37">
        <v>0</v>
      </c>
      <c r="DE279" s="37">
        <v>0</v>
      </c>
      <c r="DF279" s="37">
        <v>-6101</v>
      </c>
      <c r="DG279" s="37">
        <v>4098116</v>
      </c>
      <c r="DH279" s="37">
        <v>100256</v>
      </c>
      <c r="DI279" s="37">
        <v>0</v>
      </c>
      <c r="DJ279" s="37">
        <v>100256</v>
      </c>
      <c r="DK279" s="37">
        <v>4198372</v>
      </c>
      <c r="DL279" s="37">
        <v>3255139</v>
      </c>
      <c r="DM279" s="37">
        <v>0</v>
      </c>
      <c r="DN279" s="37">
        <v>943233</v>
      </c>
      <c r="DO279" s="37">
        <v>943233</v>
      </c>
      <c r="DP279" s="37">
        <v>213764</v>
      </c>
      <c r="DQ279" s="37">
        <v>1156997</v>
      </c>
      <c r="DR279" s="45">
        <v>112102790</v>
      </c>
      <c r="DS279" s="37">
        <v>0</v>
      </c>
      <c r="DT279" s="37">
        <v>0</v>
      </c>
      <c r="DU279" s="61">
        <v>4098116</v>
      </c>
      <c r="DV279" s="61">
        <v>655</v>
      </c>
      <c r="DW279" s="61">
        <v>631</v>
      </c>
      <c r="DX279" s="61">
        <v>212.43</v>
      </c>
      <c r="DY279" s="61">
        <v>0</v>
      </c>
      <c r="DZ279" s="61">
        <v>0</v>
      </c>
      <c r="EA279" s="61">
        <v>0</v>
      </c>
      <c r="EB279" s="61">
        <v>4082002</v>
      </c>
      <c r="EC279" s="61">
        <v>0</v>
      </c>
      <c r="ED279" s="61">
        <v>0</v>
      </c>
      <c r="EE279" s="61">
        <v>0</v>
      </c>
      <c r="EF279" s="61">
        <v>0</v>
      </c>
      <c r="EG279" s="61">
        <v>0</v>
      </c>
      <c r="EH279" s="61">
        <v>0</v>
      </c>
      <c r="EI279" s="61">
        <v>4082002</v>
      </c>
      <c r="EJ279" s="61">
        <v>0</v>
      </c>
      <c r="EK279" s="61">
        <v>116444</v>
      </c>
      <c r="EL279" s="61">
        <v>116444</v>
      </c>
      <c r="EM279" s="61">
        <v>4198446</v>
      </c>
      <c r="EN279" s="61">
        <v>3327758</v>
      </c>
      <c r="EO279" s="61">
        <v>0</v>
      </c>
      <c r="EP279" s="61">
        <v>870688</v>
      </c>
      <c r="EQ279" s="61">
        <v>1939</v>
      </c>
      <c r="ER279" s="61">
        <v>868749</v>
      </c>
      <c r="ES279" s="61">
        <v>868749</v>
      </c>
      <c r="ET279" s="61">
        <v>213575</v>
      </c>
      <c r="EU279" s="61">
        <v>1082324</v>
      </c>
      <c r="EV279" s="61">
        <v>119871414</v>
      </c>
      <c r="EW279" s="61">
        <v>214700</v>
      </c>
      <c r="EX279" s="61">
        <v>0</v>
      </c>
      <c r="EY279" s="61">
        <v>0</v>
      </c>
    </row>
    <row r="280" spans="1:155" s="37" customFormat="1" x14ac:dyDescent="0.2">
      <c r="A280" s="105">
        <v>4221</v>
      </c>
      <c r="B280" s="49" t="s">
        <v>310</v>
      </c>
      <c r="C280" s="37">
        <v>7318549.3399999999</v>
      </c>
      <c r="D280" s="37">
        <v>1225</v>
      </c>
      <c r="E280" s="37">
        <v>1246</v>
      </c>
      <c r="F280" s="37">
        <v>191.18</v>
      </c>
      <c r="G280" s="37">
        <v>7682225.46</v>
      </c>
      <c r="H280" s="37">
        <v>3778407</v>
      </c>
      <c r="I280" s="37">
        <v>0</v>
      </c>
      <c r="J280" s="37">
        <v>3824022</v>
      </c>
      <c r="K280" s="37">
        <v>325806</v>
      </c>
      <c r="L280" s="37">
        <f t="shared" si="4"/>
        <v>4149828</v>
      </c>
      <c r="M280" s="47">
        <v>220080243</v>
      </c>
      <c r="N280" s="41">
        <v>79796.459999999963</v>
      </c>
      <c r="O280" s="41">
        <v>0</v>
      </c>
      <c r="P280" s="37">
        <v>7602429</v>
      </c>
      <c r="Q280" s="37">
        <v>1246</v>
      </c>
      <c r="R280" s="37">
        <v>1265</v>
      </c>
      <c r="S280" s="37">
        <v>194.37</v>
      </c>
      <c r="T280" s="37">
        <v>0</v>
      </c>
      <c r="U280" s="37">
        <v>7964238</v>
      </c>
      <c r="V280" s="37">
        <v>4020842</v>
      </c>
      <c r="W280" s="37">
        <v>3943396</v>
      </c>
      <c r="X280" s="37">
        <v>3943396</v>
      </c>
      <c r="Y280" s="37">
        <v>324019.82</v>
      </c>
      <c r="Z280" s="37">
        <v>4267415.82</v>
      </c>
      <c r="AA280" s="46">
        <v>249234579</v>
      </c>
      <c r="AB280" s="37">
        <v>0</v>
      </c>
      <c r="AC280" s="37">
        <v>0</v>
      </c>
      <c r="AD280" s="37">
        <v>7964238</v>
      </c>
      <c r="AE280" s="37">
        <v>1265</v>
      </c>
      <c r="AF280" s="37">
        <v>1260</v>
      </c>
      <c r="AG280" s="37">
        <v>200</v>
      </c>
      <c r="AH280" s="37">
        <v>0</v>
      </c>
      <c r="AI280" s="37">
        <v>0</v>
      </c>
      <c r="AJ280" s="37">
        <v>0</v>
      </c>
      <c r="AK280" s="37">
        <v>0</v>
      </c>
      <c r="AL280" s="37">
        <v>0</v>
      </c>
      <c r="AM280" s="37">
        <v>0</v>
      </c>
      <c r="AN280" s="37">
        <v>0</v>
      </c>
      <c r="AO280" s="37">
        <v>8184758</v>
      </c>
      <c r="AP280" s="37">
        <v>4125639</v>
      </c>
      <c r="AQ280" s="37">
        <v>0</v>
      </c>
      <c r="AR280" s="37">
        <v>4059119</v>
      </c>
      <c r="AS280" s="37">
        <v>4059119</v>
      </c>
      <c r="AT280" s="37">
        <v>145062.32</v>
      </c>
      <c r="AU280" s="37">
        <v>4204181.32</v>
      </c>
      <c r="AV280" s="45">
        <v>289696626</v>
      </c>
      <c r="AW280" s="37">
        <v>0</v>
      </c>
      <c r="AX280" s="37">
        <v>0</v>
      </c>
      <c r="AY280" s="37">
        <v>8184758</v>
      </c>
      <c r="AZ280" s="37">
        <v>1260</v>
      </c>
      <c r="BA280" s="37">
        <v>1260</v>
      </c>
      <c r="BB280" s="37">
        <v>206</v>
      </c>
      <c r="BC280" s="37">
        <v>0</v>
      </c>
      <c r="BD280" s="37">
        <v>0</v>
      </c>
      <c r="BE280" s="37">
        <v>8444318</v>
      </c>
      <c r="BF280" s="37">
        <v>0</v>
      </c>
      <c r="BG280" s="37">
        <v>0</v>
      </c>
      <c r="BH280" s="37">
        <v>0</v>
      </c>
      <c r="BI280" s="37">
        <v>0</v>
      </c>
      <c r="BJ280" s="37">
        <v>0</v>
      </c>
      <c r="BK280" s="37">
        <v>0</v>
      </c>
      <c r="BL280" s="37">
        <v>0</v>
      </c>
      <c r="BM280" s="37">
        <v>8444318</v>
      </c>
      <c r="BN280" s="37">
        <v>4877077</v>
      </c>
      <c r="BO280" s="37">
        <v>3567241</v>
      </c>
      <c r="BP280" s="37">
        <v>3567241</v>
      </c>
      <c r="BQ280" s="37">
        <v>139582.97</v>
      </c>
      <c r="BR280" s="37">
        <v>3706823.97</v>
      </c>
      <c r="BS280" s="45">
        <v>327928942</v>
      </c>
      <c r="BT280" s="37">
        <v>0</v>
      </c>
      <c r="BU280" s="37">
        <v>0</v>
      </c>
      <c r="BV280" s="37">
        <v>8444318</v>
      </c>
      <c r="BW280" s="37">
        <v>1260</v>
      </c>
      <c r="BX280" s="37">
        <v>1247</v>
      </c>
      <c r="BY280" s="37">
        <v>206</v>
      </c>
      <c r="BZ280" s="37">
        <v>0</v>
      </c>
      <c r="CA280" s="37">
        <v>0</v>
      </c>
      <c r="CB280" s="37">
        <v>8614076</v>
      </c>
      <c r="CC280" s="37">
        <v>0</v>
      </c>
      <c r="CD280" s="37">
        <v>0</v>
      </c>
      <c r="CE280" s="37">
        <v>0</v>
      </c>
      <c r="CF280" s="37">
        <v>0</v>
      </c>
      <c r="CG280" s="37">
        <v>0</v>
      </c>
      <c r="CH280" s="37">
        <v>0</v>
      </c>
      <c r="CI280" s="37">
        <v>0</v>
      </c>
      <c r="CJ280" s="37">
        <v>8614076</v>
      </c>
      <c r="CK280" s="37">
        <v>4928430</v>
      </c>
      <c r="CL280" s="37">
        <v>0</v>
      </c>
      <c r="CM280" s="37">
        <v>3685646</v>
      </c>
      <c r="CN280" s="37">
        <v>3685646</v>
      </c>
      <c r="CO280" s="37">
        <v>143250.23000000001</v>
      </c>
      <c r="CP280" s="37">
        <v>3828896.23</v>
      </c>
      <c r="CQ280" s="45">
        <v>354127170</v>
      </c>
      <c r="CR280" s="37">
        <v>0</v>
      </c>
      <c r="CS280" s="37">
        <v>0</v>
      </c>
      <c r="CT280" s="37">
        <v>8614076</v>
      </c>
      <c r="CU280" s="37">
        <v>1247</v>
      </c>
      <c r="CV280" s="37">
        <v>1239</v>
      </c>
      <c r="CW280" s="37">
        <v>208.88</v>
      </c>
      <c r="CX280" s="37">
        <v>0</v>
      </c>
      <c r="CY280" s="37">
        <v>0</v>
      </c>
      <c r="CZ280" s="37">
        <v>8817616</v>
      </c>
      <c r="DA280" s="37">
        <v>0</v>
      </c>
      <c r="DB280" s="37">
        <v>0</v>
      </c>
      <c r="DC280" s="37">
        <v>0</v>
      </c>
      <c r="DD280" s="37">
        <v>0</v>
      </c>
      <c r="DE280" s="37">
        <v>0</v>
      </c>
      <c r="DF280" s="37">
        <v>0</v>
      </c>
      <c r="DG280" s="37">
        <v>8817616</v>
      </c>
      <c r="DH280" s="37">
        <v>42700</v>
      </c>
      <c r="DI280" s="37">
        <v>0</v>
      </c>
      <c r="DJ280" s="37">
        <v>42700</v>
      </c>
      <c r="DK280" s="37">
        <v>8860316</v>
      </c>
      <c r="DL280" s="37">
        <v>4920280</v>
      </c>
      <c r="DM280" s="37">
        <v>0</v>
      </c>
      <c r="DN280" s="37">
        <v>3940036</v>
      </c>
      <c r="DO280" s="37">
        <v>3940036.23</v>
      </c>
      <c r="DP280" s="37">
        <v>142092.82</v>
      </c>
      <c r="DQ280" s="37">
        <v>4082129.05</v>
      </c>
      <c r="DR280" s="45">
        <v>376749286</v>
      </c>
      <c r="DS280" s="37">
        <v>0</v>
      </c>
      <c r="DT280" s="37">
        <v>0</v>
      </c>
      <c r="DU280" s="61">
        <v>8817616</v>
      </c>
      <c r="DV280" s="61">
        <v>1239</v>
      </c>
      <c r="DW280" s="61">
        <v>1232</v>
      </c>
      <c r="DX280" s="61">
        <v>212.43</v>
      </c>
      <c r="DY280" s="61">
        <v>0</v>
      </c>
      <c r="DZ280" s="61">
        <v>0</v>
      </c>
      <c r="EA280" s="61">
        <v>0</v>
      </c>
      <c r="EB280" s="61">
        <v>9029513</v>
      </c>
      <c r="EC280" s="61">
        <v>0</v>
      </c>
      <c r="ED280" s="61">
        <v>0</v>
      </c>
      <c r="EE280" s="61">
        <v>0</v>
      </c>
      <c r="EF280" s="61">
        <v>0</v>
      </c>
      <c r="EG280" s="61">
        <v>0</v>
      </c>
      <c r="EH280" s="61">
        <v>0</v>
      </c>
      <c r="EI280" s="61">
        <v>9029513</v>
      </c>
      <c r="EJ280" s="61">
        <v>0</v>
      </c>
      <c r="EK280" s="61">
        <v>36646</v>
      </c>
      <c r="EL280" s="61">
        <v>36646</v>
      </c>
      <c r="EM280" s="61">
        <v>9066159</v>
      </c>
      <c r="EN280" s="61">
        <v>4934130</v>
      </c>
      <c r="EO280" s="61">
        <v>0</v>
      </c>
      <c r="EP280" s="61">
        <v>4132029</v>
      </c>
      <c r="EQ280" s="61">
        <v>2571</v>
      </c>
      <c r="ER280" s="61">
        <v>4129458</v>
      </c>
      <c r="ES280" s="61">
        <v>4129522</v>
      </c>
      <c r="ET280" s="61">
        <v>144627.5</v>
      </c>
      <c r="EU280" s="61">
        <v>4274149.5</v>
      </c>
      <c r="EV280" s="61">
        <v>401219749</v>
      </c>
      <c r="EW280" s="61">
        <v>241300</v>
      </c>
      <c r="EX280" s="61">
        <v>0</v>
      </c>
      <c r="EY280" s="61">
        <v>64</v>
      </c>
    </row>
    <row r="281" spans="1:155" s="37" customFormat="1" x14ac:dyDescent="0.2">
      <c r="A281" s="105">
        <v>4228</v>
      </c>
      <c r="B281" s="49" t="s">
        <v>311</v>
      </c>
      <c r="C281" s="37">
        <v>4298534.08</v>
      </c>
      <c r="D281" s="37">
        <v>845</v>
      </c>
      <c r="E281" s="37">
        <v>866</v>
      </c>
      <c r="F281" s="37">
        <v>190</v>
      </c>
      <c r="G281" s="37">
        <v>4569899.32</v>
      </c>
      <c r="H281" s="37">
        <v>2195376</v>
      </c>
      <c r="I281" s="37">
        <v>0</v>
      </c>
      <c r="J281" s="37">
        <v>2354594</v>
      </c>
      <c r="K281" s="37">
        <v>293285</v>
      </c>
      <c r="L281" s="37">
        <f t="shared" si="4"/>
        <v>2647879</v>
      </c>
      <c r="M281" s="47">
        <v>148295823</v>
      </c>
      <c r="N281" s="41">
        <v>19929.320000000298</v>
      </c>
      <c r="O281" s="41">
        <v>0</v>
      </c>
      <c r="P281" s="37">
        <v>4549970</v>
      </c>
      <c r="Q281" s="37">
        <v>866</v>
      </c>
      <c r="R281" s="37">
        <v>869</v>
      </c>
      <c r="S281" s="37">
        <v>194.37</v>
      </c>
      <c r="T281" s="37">
        <v>24627</v>
      </c>
      <c r="U281" s="37">
        <v>4759269</v>
      </c>
      <c r="V281" s="37">
        <v>2585795</v>
      </c>
      <c r="W281" s="37">
        <v>2173474</v>
      </c>
      <c r="X281" s="37">
        <v>2170962</v>
      </c>
      <c r="Y281" s="37">
        <v>338333</v>
      </c>
      <c r="Z281" s="37">
        <v>2509295</v>
      </c>
      <c r="AA281" s="46">
        <v>165465654</v>
      </c>
      <c r="AB281" s="37">
        <v>2512</v>
      </c>
      <c r="AC281" s="37">
        <v>0</v>
      </c>
      <c r="AD281" s="37">
        <v>4756757</v>
      </c>
      <c r="AE281" s="37">
        <v>869</v>
      </c>
      <c r="AF281" s="37">
        <v>889</v>
      </c>
      <c r="AG281" s="37">
        <v>200</v>
      </c>
      <c r="AH281" s="37">
        <v>0</v>
      </c>
      <c r="AI281" s="37">
        <v>1884</v>
      </c>
      <c r="AJ281" s="37">
        <v>0</v>
      </c>
      <c r="AK281" s="37">
        <v>0</v>
      </c>
      <c r="AL281" s="37">
        <v>0</v>
      </c>
      <c r="AM281" s="37">
        <v>0</v>
      </c>
      <c r="AN281" s="37">
        <v>0</v>
      </c>
      <c r="AO281" s="37">
        <v>5045919</v>
      </c>
      <c r="AP281" s="37">
        <v>2641178</v>
      </c>
      <c r="AQ281" s="37">
        <v>0</v>
      </c>
      <c r="AR281" s="37">
        <v>2404741</v>
      </c>
      <c r="AS281" s="37">
        <v>2223415</v>
      </c>
      <c r="AT281" s="37">
        <v>380880</v>
      </c>
      <c r="AU281" s="37">
        <v>2604295</v>
      </c>
      <c r="AV281" s="45">
        <v>189574851</v>
      </c>
      <c r="AW281" s="37">
        <v>181326</v>
      </c>
      <c r="AX281" s="37">
        <v>0</v>
      </c>
      <c r="AY281" s="37">
        <v>4864593</v>
      </c>
      <c r="AZ281" s="37">
        <v>889</v>
      </c>
      <c r="BA281" s="37">
        <v>918</v>
      </c>
      <c r="BB281" s="37">
        <v>206</v>
      </c>
      <c r="BC281" s="37">
        <v>0</v>
      </c>
      <c r="BD281" s="37">
        <v>0</v>
      </c>
      <c r="BE281" s="37">
        <v>5212386</v>
      </c>
      <c r="BF281" s="37">
        <v>135995</v>
      </c>
      <c r="BG281" s="37">
        <v>0</v>
      </c>
      <c r="BH281" s="37">
        <v>0</v>
      </c>
      <c r="BI281" s="37">
        <v>0</v>
      </c>
      <c r="BJ281" s="37">
        <v>0</v>
      </c>
      <c r="BK281" s="37">
        <v>0</v>
      </c>
      <c r="BL281" s="37">
        <v>0</v>
      </c>
      <c r="BM281" s="37">
        <v>5348381</v>
      </c>
      <c r="BN281" s="37">
        <v>3636346</v>
      </c>
      <c r="BO281" s="37">
        <v>1712035</v>
      </c>
      <c r="BP281" s="37">
        <v>1694401</v>
      </c>
      <c r="BQ281" s="37">
        <v>405700</v>
      </c>
      <c r="BR281" s="37">
        <v>2100101</v>
      </c>
      <c r="BS281" s="45">
        <v>213903241</v>
      </c>
      <c r="BT281" s="37">
        <v>17634</v>
      </c>
      <c r="BU281" s="37">
        <v>0</v>
      </c>
      <c r="BV281" s="37">
        <v>5330747</v>
      </c>
      <c r="BW281" s="37">
        <v>918</v>
      </c>
      <c r="BX281" s="37">
        <v>949</v>
      </c>
      <c r="BY281" s="37">
        <v>206</v>
      </c>
      <c r="BZ281" s="37">
        <v>0</v>
      </c>
      <c r="CA281" s="37">
        <v>0</v>
      </c>
      <c r="CB281" s="37">
        <v>5706252</v>
      </c>
      <c r="CC281" s="37">
        <v>13226</v>
      </c>
      <c r="CD281" s="37">
        <v>-2514</v>
      </c>
      <c r="CE281" s="37">
        <v>0</v>
      </c>
      <c r="CF281" s="37">
        <v>0</v>
      </c>
      <c r="CG281" s="37">
        <v>0</v>
      </c>
      <c r="CH281" s="37">
        <v>0</v>
      </c>
      <c r="CI281" s="37">
        <v>-2514</v>
      </c>
      <c r="CJ281" s="37">
        <v>5716964</v>
      </c>
      <c r="CK281" s="37">
        <v>3830203</v>
      </c>
      <c r="CL281" s="37">
        <v>0</v>
      </c>
      <c r="CM281" s="37">
        <v>1886761</v>
      </c>
      <c r="CN281" s="37">
        <v>1886761</v>
      </c>
      <c r="CO281" s="37">
        <v>408859</v>
      </c>
      <c r="CP281" s="37">
        <v>2295620</v>
      </c>
      <c r="CQ281" s="45">
        <v>235135268</v>
      </c>
      <c r="CR281" s="37">
        <v>0</v>
      </c>
      <c r="CS281" s="37">
        <v>0</v>
      </c>
      <c r="CT281" s="37">
        <v>5716964</v>
      </c>
      <c r="CU281" s="37">
        <v>949</v>
      </c>
      <c r="CV281" s="37">
        <v>966</v>
      </c>
      <c r="CW281" s="37">
        <v>208.88</v>
      </c>
      <c r="CX281" s="37">
        <v>0</v>
      </c>
      <c r="CY281" s="37">
        <v>0</v>
      </c>
      <c r="CZ281" s="37">
        <v>6021155</v>
      </c>
      <c r="DA281" s="37">
        <v>0</v>
      </c>
      <c r="DB281" s="37">
        <v>12841</v>
      </c>
      <c r="DC281" s="37">
        <v>0</v>
      </c>
      <c r="DD281" s="37">
        <v>0</v>
      </c>
      <c r="DE281" s="37">
        <v>0</v>
      </c>
      <c r="DF281" s="37">
        <v>12841</v>
      </c>
      <c r="DG281" s="37">
        <v>6033996</v>
      </c>
      <c r="DH281" s="37">
        <v>0</v>
      </c>
      <c r="DI281" s="37">
        <v>0</v>
      </c>
      <c r="DJ281" s="37">
        <v>0</v>
      </c>
      <c r="DK281" s="37">
        <v>6033996</v>
      </c>
      <c r="DL281" s="37">
        <v>4113276</v>
      </c>
      <c r="DM281" s="37">
        <v>0</v>
      </c>
      <c r="DN281" s="37">
        <v>1920720</v>
      </c>
      <c r="DO281" s="37">
        <v>1920720</v>
      </c>
      <c r="DP281" s="37">
        <v>416549.7</v>
      </c>
      <c r="DQ281" s="37">
        <v>2337269.7000000002</v>
      </c>
      <c r="DR281" s="45">
        <v>257427290</v>
      </c>
      <c r="DS281" s="37">
        <v>0</v>
      </c>
      <c r="DT281" s="37">
        <v>0</v>
      </c>
      <c r="DU281" s="61">
        <v>6033996</v>
      </c>
      <c r="DV281" s="61">
        <v>966</v>
      </c>
      <c r="DW281" s="61">
        <v>972</v>
      </c>
      <c r="DX281" s="61">
        <v>212.43</v>
      </c>
      <c r="DY281" s="61">
        <v>0</v>
      </c>
      <c r="DZ281" s="61">
        <v>0</v>
      </c>
      <c r="EA281" s="61">
        <v>0</v>
      </c>
      <c r="EB281" s="61">
        <v>6277954</v>
      </c>
      <c r="EC281" s="61">
        <v>0</v>
      </c>
      <c r="ED281" s="61">
        <v>23474</v>
      </c>
      <c r="EE281" s="61">
        <v>0</v>
      </c>
      <c r="EF281" s="61">
        <v>0</v>
      </c>
      <c r="EG281" s="61">
        <v>0</v>
      </c>
      <c r="EH281" s="61">
        <v>23474</v>
      </c>
      <c r="EI281" s="61">
        <v>6301428</v>
      </c>
      <c r="EJ281" s="61">
        <v>0</v>
      </c>
      <c r="EK281" s="61">
        <v>0</v>
      </c>
      <c r="EL281" s="61">
        <v>0</v>
      </c>
      <c r="EM281" s="61">
        <v>6301428</v>
      </c>
      <c r="EN281" s="61">
        <v>4289353</v>
      </c>
      <c r="EO281" s="61">
        <v>0</v>
      </c>
      <c r="EP281" s="61">
        <v>2012075</v>
      </c>
      <c r="EQ281" s="61">
        <v>3597</v>
      </c>
      <c r="ER281" s="61">
        <v>2008478</v>
      </c>
      <c r="ES281" s="61">
        <v>2008478</v>
      </c>
      <c r="ET281" s="61">
        <v>420219</v>
      </c>
      <c r="EU281" s="61">
        <v>2428697</v>
      </c>
      <c r="EV281" s="61">
        <v>283589628</v>
      </c>
      <c r="EW281" s="61">
        <v>420000</v>
      </c>
      <c r="EX281" s="61">
        <v>0</v>
      </c>
      <c r="EY281" s="61">
        <v>0</v>
      </c>
    </row>
    <row r="282" spans="1:155" s="37" customFormat="1" x14ac:dyDescent="0.2">
      <c r="A282" s="105">
        <v>4235</v>
      </c>
      <c r="B282" s="49" t="s">
        <v>312</v>
      </c>
      <c r="C282" s="37">
        <v>1072639</v>
      </c>
      <c r="D282" s="37">
        <v>170</v>
      </c>
      <c r="E282" s="37">
        <v>177</v>
      </c>
      <c r="F282" s="37">
        <v>202</v>
      </c>
      <c r="G282" s="37">
        <v>1152624</v>
      </c>
      <c r="H282" s="37">
        <v>42070</v>
      </c>
      <c r="I282" s="37">
        <v>0</v>
      </c>
      <c r="J282" s="37">
        <v>1110554</v>
      </c>
      <c r="K282" s="37">
        <v>10147.9</v>
      </c>
      <c r="L282" s="37">
        <f t="shared" si="4"/>
        <v>1120701.8999999999</v>
      </c>
      <c r="M282" s="47">
        <v>130295889</v>
      </c>
      <c r="N282" s="41">
        <v>0</v>
      </c>
      <c r="O282" s="41">
        <v>0</v>
      </c>
      <c r="P282" s="37">
        <v>1152624</v>
      </c>
      <c r="Q282" s="37">
        <v>177</v>
      </c>
      <c r="R282" s="37">
        <v>175</v>
      </c>
      <c r="S282" s="37">
        <v>194.37</v>
      </c>
      <c r="T282" s="37">
        <v>0</v>
      </c>
      <c r="U282" s="37">
        <v>1173615</v>
      </c>
      <c r="V282" s="37">
        <v>30496</v>
      </c>
      <c r="W282" s="37">
        <v>1143119</v>
      </c>
      <c r="X282" s="37">
        <v>1143119</v>
      </c>
      <c r="Y282" s="37">
        <v>9728.25</v>
      </c>
      <c r="Z282" s="37">
        <v>1152847.25</v>
      </c>
      <c r="AA282" s="46">
        <v>133360672</v>
      </c>
      <c r="AB282" s="37">
        <v>0</v>
      </c>
      <c r="AC282" s="37">
        <v>0</v>
      </c>
      <c r="AD282" s="37">
        <v>1173615</v>
      </c>
      <c r="AE282" s="37">
        <v>175</v>
      </c>
      <c r="AF282" s="37">
        <v>177</v>
      </c>
      <c r="AG282" s="37">
        <v>200</v>
      </c>
      <c r="AH282" s="37">
        <v>0</v>
      </c>
      <c r="AI282" s="37">
        <v>0</v>
      </c>
      <c r="AJ282" s="37">
        <v>0</v>
      </c>
      <c r="AK282" s="37">
        <v>0</v>
      </c>
      <c r="AL282" s="37">
        <v>0</v>
      </c>
      <c r="AM282" s="37">
        <v>0</v>
      </c>
      <c r="AN282" s="37">
        <v>0</v>
      </c>
      <c r="AO282" s="37">
        <v>1222427</v>
      </c>
      <c r="AP282" s="37">
        <v>29707</v>
      </c>
      <c r="AQ282" s="37">
        <v>0</v>
      </c>
      <c r="AR282" s="37">
        <v>1192720</v>
      </c>
      <c r="AS282" s="37">
        <v>1191722.72</v>
      </c>
      <c r="AT282" s="37">
        <v>9308.6</v>
      </c>
      <c r="AU282" s="37">
        <v>1201031.32</v>
      </c>
      <c r="AV282" s="45">
        <v>141257789</v>
      </c>
      <c r="AW282" s="37">
        <v>997</v>
      </c>
      <c r="AX282" s="37">
        <v>0</v>
      </c>
      <c r="AY282" s="37">
        <v>1221430</v>
      </c>
      <c r="AZ282" s="37">
        <v>177</v>
      </c>
      <c r="BA282" s="37">
        <v>178</v>
      </c>
      <c r="BB282" s="37">
        <v>206</v>
      </c>
      <c r="BC282" s="37">
        <v>0</v>
      </c>
      <c r="BD282" s="37">
        <v>0</v>
      </c>
      <c r="BE282" s="37">
        <v>1264998</v>
      </c>
      <c r="BF282" s="37">
        <v>748</v>
      </c>
      <c r="BG282" s="37">
        <v>0</v>
      </c>
      <c r="BH282" s="37">
        <v>0</v>
      </c>
      <c r="BI282" s="37">
        <v>0</v>
      </c>
      <c r="BJ282" s="37">
        <v>0</v>
      </c>
      <c r="BK282" s="37">
        <v>0</v>
      </c>
      <c r="BL282" s="37">
        <v>0</v>
      </c>
      <c r="BM282" s="37">
        <v>1265746</v>
      </c>
      <c r="BN282" s="37">
        <v>137371</v>
      </c>
      <c r="BO282" s="37">
        <v>1128375</v>
      </c>
      <c r="BP282" s="37">
        <v>1128375.24</v>
      </c>
      <c r="BQ282" s="37">
        <v>8888.9500000000007</v>
      </c>
      <c r="BR282" s="37">
        <v>1137264.19</v>
      </c>
      <c r="BS282" s="45">
        <v>134712609</v>
      </c>
      <c r="BT282" s="37">
        <v>0</v>
      </c>
      <c r="BU282" s="37">
        <v>0</v>
      </c>
      <c r="BV282" s="37">
        <v>1265746</v>
      </c>
      <c r="BW282" s="37">
        <v>178</v>
      </c>
      <c r="BX282" s="37">
        <v>175</v>
      </c>
      <c r="BY282" s="37">
        <v>206</v>
      </c>
      <c r="BZ282" s="37">
        <v>0</v>
      </c>
      <c r="CA282" s="37">
        <v>0</v>
      </c>
      <c r="CB282" s="37">
        <v>1280463</v>
      </c>
      <c r="CC282" s="37">
        <v>0</v>
      </c>
      <c r="CD282" s="37">
        <v>36551</v>
      </c>
      <c r="CE282" s="37">
        <v>0</v>
      </c>
      <c r="CF282" s="37">
        <v>0</v>
      </c>
      <c r="CG282" s="37">
        <v>0</v>
      </c>
      <c r="CH282" s="37">
        <v>0</v>
      </c>
      <c r="CI282" s="37">
        <v>36551</v>
      </c>
      <c r="CJ282" s="37">
        <v>1317014</v>
      </c>
      <c r="CK282" s="37">
        <v>230290</v>
      </c>
      <c r="CL282" s="37">
        <v>0</v>
      </c>
      <c r="CM282" s="37">
        <v>1086724</v>
      </c>
      <c r="CN282" s="37">
        <v>1086724</v>
      </c>
      <c r="CO282" s="37">
        <v>8469</v>
      </c>
      <c r="CP282" s="37">
        <v>1095193</v>
      </c>
      <c r="CQ282" s="45">
        <v>145347242</v>
      </c>
      <c r="CR282" s="37">
        <v>0</v>
      </c>
      <c r="CS282" s="37">
        <v>0</v>
      </c>
      <c r="CT282" s="37">
        <v>1317014</v>
      </c>
      <c r="CU282" s="37">
        <v>175</v>
      </c>
      <c r="CV282" s="37">
        <v>172</v>
      </c>
      <c r="CW282" s="37">
        <v>208.88</v>
      </c>
      <c r="CX282" s="37">
        <v>0</v>
      </c>
      <c r="CY282" s="37">
        <v>0</v>
      </c>
      <c r="CZ282" s="37">
        <v>1330363</v>
      </c>
      <c r="DA282" s="37">
        <v>0</v>
      </c>
      <c r="DB282" s="37">
        <v>0</v>
      </c>
      <c r="DC282" s="37">
        <v>0</v>
      </c>
      <c r="DD282" s="37">
        <v>0</v>
      </c>
      <c r="DE282" s="37">
        <v>0</v>
      </c>
      <c r="DF282" s="37">
        <v>0</v>
      </c>
      <c r="DG282" s="37">
        <v>1330363</v>
      </c>
      <c r="DH282" s="37">
        <v>15469</v>
      </c>
      <c r="DI282" s="37">
        <v>0</v>
      </c>
      <c r="DJ282" s="37">
        <v>15469</v>
      </c>
      <c r="DK282" s="37">
        <v>1345832</v>
      </c>
      <c r="DL282" s="37">
        <v>195378</v>
      </c>
      <c r="DM282" s="37">
        <v>0</v>
      </c>
      <c r="DN282" s="37">
        <v>1150454</v>
      </c>
      <c r="DO282" s="37">
        <v>1144435.58</v>
      </c>
      <c r="DP282" s="37">
        <v>5450</v>
      </c>
      <c r="DQ282" s="37">
        <v>1149885.58</v>
      </c>
      <c r="DR282" s="45">
        <v>146709951</v>
      </c>
      <c r="DS282" s="37">
        <v>6018</v>
      </c>
      <c r="DT282" s="37">
        <v>0</v>
      </c>
      <c r="DU282" s="61">
        <v>1330363</v>
      </c>
      <c r="DV282" s="61">
        <v>172</v>
      </c>
      <c r="DW282" s="61">
        <v>175</v>
      </c>
      <c r="DX282" s="61">
        <v>212.43</v>
      </c>
      <c r="DY282" s="61">
        <v>0</v>
      </c>
      <c r="DZ282" s="61">
        <v>0</v>
      </c>
      <c r="EA282" s="61">
        <v>0</v>
      </c>
      <c r="EB282" s="61">
        <v>1390743</v>
      </c>
      <c r="EC282" s="61">
        <v>0</v>
      </c>
      <c r="ED282" s="61">
        <v>40659</v>
      </c>
      <c r="EE282" s="61">
        <v>0</v>
      </c>
      <c r="EF282" s="61">
        <v>0</v>
      </c>
      <c r="EG282" s="61">
        <v>0</v>
      </c>
      <c r="EH282" s="61">
        <v>40659</v>
      </c>
      <c r="EI282" s="61">
        <v>1431402</v>
      </c>
      <c r="EJ282" s="61">
        <v>0</v>
      </c>
      <c r="EK282" s="61">
        <v>0</v>
      </c>
      <c r="EL282" s="61">
        <v>0</v>
      </c>
      <c r="EM282" s="61">
        <v>1431402</v>
      </c>
      <c r="EN282" s="61">
        <v>376986</v>
      </c>
      <c r="EO282" s="61">
        <v>0</v>
      </c>
      <c r="EP282" s="61">
        <v>1054416</v>
      </c>
      <c r="EQ282" s="61">
        <v>2676</v>
      </c>
      <c r="ER282" s="61">
        <v>1051740</v>
      </c>
      <c r="ES282" s="61">
        <v>1056254</v>
      </c>
      <c r="ET282" s="61">
        <v>0</v>
      </c>
      <c r="EU282" s="61">
        <v>1056254</v>
      </c>
      <c r="EV282" s="61">
        <v>157009789</v>
      </c>
      <c r="EW282" s="61">
        <v>397800</v>
      </c>
      <c r="EX282" s="61">
        <v>0</v>
      </c>
      <c r="EY282" s="61">
        <v>4514</v>
      </c>
    </row>
    <row r="283" spans="1:155" s="37" customFormat="1" x14ac:dyDescent="0.2">
      <c r="A283" s="105">
        <v>4242</v>
      </c>
      <c r="B283" s="49" t="s">
        <v>313</v>
      </c>
      <c r="C283" s="37">
        <v>4629899</v>
      </c>
      <c r="D283" s="37">
        <v>934</v>
      </c>
      <c r="E283" s="37">
        <v>940</v>
      </c>
      <c r="F283" s="37">
        <v>190</v>
      </c>
      <c r="G283" s="37">
        <v>4838245.8</v>
      </c>
      <c r="H283" s="37">
        <v>2069716</v>
      </c>
      <c r="I283" s="37">
        <v>0</v>
      </c>
      <c r="J283" s="37">
        <v>2768464</v>
      </c>
      <c r="K283" s="37">
        <v>485316</v>
      </c>
      <c r="L283" s="37">
        <f t="shared" si="4"/>
        <v>3253780</v>
      </c>
      <c r="M283" s="47">
        <v>183763510</v>
      </c>
      <c r="N283" s="41">
        <v>65.799999999813735</v>
      </c>
      <c r="O283" s="41">
        <v>0</v>
      </c>
      <c r="P283" s="37">
        <v>4838180</v>
      </c>
      <c r="Q283" s="37">
        <v>940</v>
      </c>
      <c r="R283" s="37">
        <v>958</v>
      </c>
      <c r="S283" s="37">
        <v>194.37</v>
      </c>
      <c r="T283" s="37">
        <v>0</v>
      </c>
      <c r="U283" s="37">
        <v>5117032</v>
      </c>
      <c r="V283" s="37">
        <v>2415819</v>
      </c>
      <c r="W283" s="37">
        <v>2701213</v>
      </c>
      <c r="X283" s="37">
        <v>2652083</v>
      </c>
      <c r="Y283" s="37">
        <v>471182</v>
      </c>
      <c r="Z283" s="37">
        <v>3123265</v>
      </c>
      <c r="AA283" s="46">
        <v>197360020</v>
      </c>
      <c r="AB283" s="37">
        <v>49130</v>
      </c>
      <c r="AC283" s="37">
        <v>0</v>
      </c>
      <c r="AD283" s="37">
        <v>5067902</v>
      </c>
      <c r="AE283" s="37">
        <v>958</v>
      </c>
      <c r="AF283" s="37">
        <v>976</v>
      </c>
      <c r="AG283" s="37">
        <v>200</v>
      </c>
      <c r="AH283" s="37">
        <v>0</v>
      </c>
      <c r="AI283" s="37">
        <v>36848</v>
      </c>
      <c r="AJ283" s="37">
        <v>-80080</v>
      </c>
      <c r="AK283" s="37">
        <v>0</v>
      </c>
      <c r="AL283" s="37">
        <v>0</v>
      </c>
      <c r="AM283" s="37">
        <v>0</v>
      </c>
      <c r="AN283" s="37">
        <v>-80080</v>
      </c>
      <c r="AO283" s="37">
        <v>5315096</v>
      </c>
      <c r="AP283" s="37">
        <v>2712197</v>
      </c>
      <c r="AQ283" s="37">
        <v>0</v>
      </c>
      <c r="AR283" s="37">
        <v>2602899</v>
      </c>
      <c r="AS283" s="37">
        <v>2602075</v>
      </c>
      <c r="AT283" s="37">
        <v>456925</v>
      </c>
      <c r="AU283" s="37">
        <v>3059000</v>
      </c>
      <c r="AV283" s="50">
        <v>215291257</v>
      </c>
      <c r="AW283" s="37">
        <v>824</v>
      </c>
      <c r="AX283" s="37">
        <v>0</v>
      </c>
      <c r="AY283" s="37">
        <v>5314272</v>
      </c>
      <c r="AZ283" s="37">
        <v>976</v>
      </c>
      <c r="BA283" s="37">
        <v>983</v>
      </c>
      <c r="BB283" s="37">
        <v>206</v>
      </c>
      <c r="BC283" s="37">
        <v>0</v>
      </c>
      <c r="BD283" s="37">
        <v>0</v>
      </c>
      <c r="BE283" s="37">
        <v>5554884</v>
      </c>
      <c r="BF283" s="37">
        <v>618</v>
      </c>
      <c r="BG283" s="37">
        <v>0</v>
      </c>
      <c r="BH283" s="37">
        <v>0</v>
      </c>
      <c r="BI283" s="37">
        <v>0</v>
      </c>
      <c r="BJ283" s="37">
        <v>0</v>
      </c>
      <c r="BK283" s="37">
        <v>0</v>
      </c>
      <c r="BL283" s="37">
        <v>0</v>
      </c>
      <c r="BM283" s="37">
        <v>5555502</v>
      </c>
      <c r="BN283" s="37">
        <v>3751407</v>
      </c>
      <c r="BO283" s="37">
        <v>1804095</v>
      </c>
      <c r="BP283" s="37">
        <v>1804191</v>
      </c>
      <c r="BQ283" s="37">
        <v>424109</v>
      </c>
      <c r="BR283" s="37">
        <v>2228300</v>
      </c>
      <c r="BS283" s="50">
        <v>242334437</v>
      </c>
      <c r="BT283" s="37">
        <v>0</v>
      </c>
      <c r="BU283" s="37">
        <v>96</v>
      </c>
      <c r="BV283" s="37">
        <v>5555502</v>
      </c>
      <c r="BW283" s="37">
        <v>983</v>
      </c>
      <c r="BX283" s="37">
        <v>975</v>
      </c>
      <c r="BY283" s="37">
        <v>206</v>
      </c>
      <c r="BZ283" s="37">
        <v>42.42</v>
      </c>
      <c r="CA283" s="37">
        <v>41360</v>
      </c>
      <c r="CB283" s="37">
        <v>5752500</v>
      </c>
      <c r="CC283" s="37">
        <v>0</v>
      </c>
      <c r="CD283" s="37">
        <v>0</v>
      </c>
      <c r="CE283" s="37">
        <v>0</v>
      </c>
      <c r="CF283" s="37">
        <v>0</v>
      </c>
      <c r="CG283" s="37">
        <v>0</v>
      </c>
      <c r="CH283" s="37">
        <v>0</v>
      </c>
      <c r="CI283" s="37">
        <v>0</v>
      </c>
      <c r="CJ283" s="37">
        <v>5752500</v>
      </c>
      <c r="CK283" s="37">
        <v>3924763</v>
      </c>
      <c r="CL283" s="37">
        <v>0</v>
      </c>
      <c r="CM283" s="37">
        <v>1827737</v>
      </c>
      <c r="CN283" s="37">
        <v>1827611.06</v>
      </c>
      <c r="CO283" s="37">
        <v>89888.94</v>
      </c>
      <c r="CP283" s="37">
        <v>1917500</v>
      </c>
      <c r="CQ283" s="50">
        <v>263566521</v>
      </c>
      <c r="CR283" s="37">
        <v>126</v>
      </c>
      <c r="CS283" s="37">
        <v>0</v>
      </c>
      <c r="CT283" s="37">
        <v>5752374</v>
      </c>
      <c r="CU283" s="37">
        <v>975</v>
      </c>
      <c r="CV283" s="37">
        <v>970</v>
      </c>
      <c r="CW283" s="37">
        <v>208.88</v>
      </c>
      <c r="CX283" s="37">
        <v>0</v>
      </c>
      <c r="CY283" s="37">
        <v>0</v>
      </c>
      <c r="CZ283" s="37">
        <v>5925488</v>
      </c>
      <c r="DA283" s="37">
        <v>95</v>
      </c>
      <c r="DB283" s="37">
        <v>0</v>
      </c>
      <c r="DC283" s="37">
        <v>0</v>
      </c>
      <c r="DD283" s="37">
        <v>0</v>
      </c>
      <c r="DE283" s="37">
        <v>0</v>
      </c>
      <c r="DF283" s="37">
        <v>95</v>
      </c>
      <c r="DG283" s="37">
        <v>5925583</v>
      </c>
      <c r="DH283" s="37">
        <v>24435</v>
      </c>
      <c r="DI283" s="37">
        <v>0</v>
      </c>
      <c r="DJ283" s="37">
        <v>24435</v>
      </c>
      <c r="DK283" s="37">
        <v>5950018</v>
      </c>
      <c r="DL283" s="37">
        <v>3861256</v>
      </c>
      <c r="DM283" s="37">
        <v>0</v>
      </c>
      <c r="DN283" s="37">
        <v>2088762</v>
      </c>
      <c r="DO283" s="37">
        <v>2091989.1</v>
      </c>
      <c r="DP283" s="37">
        <v>94010.9</v>
      </c>
      <c r="DQ283" s="37">
        <v>2186000</v>
      </c>
      <c r="DR283" s="50">
        <v>303606538</v>
      </c>
      <c r="DS283" s="37">
        <v>0</v>
      </c>
      <c r="DT283" s="37">
        <v>3227</v>
      </c>
      <c r="DU283" s="61">
        <v>5925583</v>
      </c>
      <c r="DV283" s="61">
        <v>970</v>
      </c>
      <c r="DW283" s="61">
        <v>948</v>
      </c>
      <c r="DX283" s="61">
        <v>212.43</v>
      </c>
      <c r="DY283" s="61">
        <v>0</v>
      </c>
      <c r="DZ283" s="61">
        <v>0</v>
      </c>
      <c r="EA283" s="61">
        <v>0</v>
      </c>
      <c r="EB283" s="61">
        <v>5992573</v>
      </c>
      <c r="EC283" s="61">
        <v>0</v>
      </c>
      <c r="ED283" s="61">
        <v>-684</v>
      </c>
      <c r="EE283" s="61">
        <v>0</v>
      </c>
      <c r="EF283" s="61">
        <v>0</v>
      </c>
      <c r="EG283" s="61">
        <v>0</v>
      </c>
      <c r="EH283" s="61">
        <v>-684</v>
      </c>
      <c r="EI283" s="61">
        <v>5991889</v>
      </c>
      <c r="EJ283" s="61">
        <v>0</v>
      </c>
      <c r="EK283" s="61">
        <v>107462</v>
      </c>
      <c r="EL283" s="61">
        <v>107462</v>
      </c>
      <c r="EM283" s="61">
        <v>6099351</v>
      </c>
      <c r="EN283" s="61">
        <v>3726593</v>
      </c>
      <c r="EO283" s="61">
        <v>0</v>
      </c>
      <c r="EP283" s="61">
        <v>2372758</v>
      </c>
      <c r="EQ283" s="61">
        <v>4385</v>
      </c>
      <c r="ER283" s="61">
        <v>2368373</v>
      </c>
      <c r="ES283" s="61">
        <v>2368373</v>
      </c>
      <c r="ET283" s="61">
        <v>97533</v>
      </c>
      <c r="EU283" s="61">
        <v>2465906</v>
      </c>
      <c r="EV283" s="61">
        <v>338342859</v>
      </c>
      <c r="EW283" s="61">
        <v>601700</v>
      </c>
      <c r="EX283" s="61">
        <v>0</v>
      </c>
      <c r="EY283" s="61">
        <v>0</v>
      </c>
    </row>
    <row r="284" spans="1:155" s="37" customFormat="1" x14ac:dyDescent="0.2">
      <c r="A284" s="105">
        <v>4151</v>
      </c>
      <c r="B284" s="49" t="s">
        <v>314</v>
      </c>
      <c r="C284" s="37">
        <v>6464510.9400000004</v>
      </c>
      <c r="D284" s="37">
        <v>1123</v>
      </c>
      <c r="E284" s="37">
        <v>1145</v>
      </c>
      <c r="F284" s="37">
        <v>190</v>
      </c>
      <c r="G284" s="37">
        <v>6808708.1500000004</v>
      </c>
      <c r="H284" s="37">
        <v>3707711</v>
      </c>
      <c r="I284" s="37">
        <v>0</v>
      </c>
      <c r="J284" s="37">
        <v>3094513</v>
      </c>
      <c r="K284" s="37">
        <v>252800</v>
      </c>
      <c r="L284" s="37">
        <f t="shared" si="4"/>
        <v>3347313</v>
      </c>
      <c r="M284" s="47">
        <v>159852072</v>
      </c>
      <c r="N284" s="41">
        <v>6484.1500000003725</v>
      </c>
      <c r="O284" s="41">
        <v>0</v>
      </c>
      <c r="P284" s="37">
        <v>6802224</v>
      </c>
      <c r="Q284" s="37">
        <v>1145</v>
      </c>
      <c r="R284" s="37">
        <v>1162</v>
      </c>
      <c r="S284" s="37">
        <v>194.37</v>
      </c>
      <c r="T284" s="37">
        <v>0</v>
      </c>
      <c r="U284" s="37">
        <v>7129079</v>
      </c>
      <c r="V284" s="37">
        <v>4263465</v>
      </c>
      <c r="W284" s="37">
        <v>2865614</v>
      </c>
      <c r="X284" s="37">
        <v>2865614</v>
      </c>
      <c r="Y284" s="37">
        <v>296600</v>
      </c>
      <c r="Z284" s="37">
        <v>3162214</v>
      </c>
      <c r="AA284" s="46">
        <v>176755513</v>
      </c>
      <c r="AB284" s="37">
        <v>0</v>
      </c>
      <c r="AC284" s="37">
        <v>0</v>
      </c>
      <c r="AD284" s="37">
        <v>7129079</v>
      </c>
      <c r="AE284" s="37">
        <v>1162</v>
      </c>
      <c r="AF284" s="37">
        <v>1200</v>
      </c>
      <c r="AG284" s="37">
        <v>200</v>
      </c>
      <c r="AH284" s="37">
        <v>0</v>
      </c>
      <c r="AI284" s="37">
        <v>0</v>
      </c>
      <c r="AJ284" s="37">
        <v>0</v>
      </c>
      <c r="AK284" s="37">
        <v>0</v>
      </c>
      <c r="AL284" s="37">
        <v>0</v>
      </c>
      <c r="AM284" s="37">
        <v>0</v>
      </c>
      <c r="AN284" s="37">
        <v>0</v>
      </c>
      <c r="AO284" s="37">
        <v>7602216</v>
      </c>
      <c r="AP284" s="37">
        <v>4547523</v>
      </c>
      <c r="AQ284" s="37">
        <v>0</v>
      </c>
      <c r="AR284" s="37">
        <v>3054693</v>
      </c>
      <c r="AS284" s="37">
        <v>3054693</v>
      </c>
      <c r="AT284" s="37">
        <v>298897</v>
      </c>
      <c r="AU284" s="37">
        <v>3353590</v>
      </c>
      <c r="AV284" s="46">
        <v>207205163</v>
      </c>
      <c r="AW284" s="37">
        <v>0</v>
      </c>
      <c r="AX284" s="37">
        <v>0</v>
      </c>
      <c r="AY284" s="37">
        <v>7602216</v>
      </c>
      <c r="AZ284" s="37">
        <v>1200</v>
      </c>
      <c r="BA284" s="37">
        <v>1226</v>
      </c>
      <c r="BB284" s="37">
        <v>206</v>
      </c>
      <c r="BC284" s="37">
        <v>0</v>
      </c>
      <c r="BD284" s="37">
        <v>0</v>
      </c>
      <c r="BE284" s="37">
        <v>8019487</v>
      </c>
      <c r="BF284" s="37">
        <v>0</v>
      </c>
      <c r="BG284" s="37">
        <v>-10422</v>
      </c>
      <c r="BH284" s="37">
        <v>0</v>
      </c>
      <c r="BI284" s="37">
        <v>0</v>
      </c>
      <c r="BJ284" s="37">
        <v>0</v>
      </c>
      <c r="BK284" s="37">
        <v>0</v>
      </c>
      <c r="BL284" s="37">
        <v>-10422</v>
      </c>
      <c r="BM284" s="37">
        <v>8009065</v>
      </c>
      <c r="BN284" s="37">
        <v>5610255</v>
      </c>
      <c r="BO284" s="37">
        <v>2398810</v>
      </c>
      <c r="BP284" s="37">
        <v>2398809</v>
      </c>
      <c r="BQ284" s="37">
        <v>299732</v>
      </c>
      <c r="BR284" s="37">
        <v>2698541</v>
      </c>
      <c r="BS284" s="46">
        <v>226754568</v>
      </c>
      <c r="BT284" s="37">
        <v>1</v>
      </c>
      <c r="BU284" s="37">
        <v>0</v>
      </c>
      <c r="BV284" s="37">
        <v>8009064</v>
      </c>
      <c r="BW284" s="37">
        <v>1226</v>
      </c>
      <c r="BX284" s="37">
        <v>1236</v>
      </c>
      <c r="BY284" s="37">
        <v>206</v>
      </c>
      <c r="BZ284" s="37">
        <v>0</v>
      </c>
      <c r="CA284" s="37">
        <v>0</v>
      </c>
      <c r="CB284" s="37">
        <v>8329008</v>
      </c>
      <c r="CC284" s="37">
        <v>1</v>
      </c>
      <c r="CD284" s="37">
        <v>2797</v>
      </c>
      <c r="CE284" s="37">
        <v>0</v>
      </c>
      <c r="CF284" s="37">
        <v>0</v>
      </c>
      <c r="CG284" s="37">
        <v>0</v>
      </c>
      <c r="CH284" s="37">
        <v>0</v>
      </c>
      <c r="CI284" s="37">
        <v>2797</v>
      </c>
      <c r="CJ284" s="37">
        <v>8331806</v>
      </c>
      <c r="CK284" s="37">
        <v>5773898</v>
      </c>
      <c r="CL284" s="37">
        <v>0</v>
      </c>
      <c r="CM284" s="37">
        <v>2557908</v>
      </c>
      <c r="CN284" s="37">
        <v>2557908</v>
      </c>
      <c r="CO284" s="37">
        <v>433574.19</v>
      </c>
      <c r="CP284" s="37">
        <v>2991482.19</v>
      </c>
      <c r="CQ284" s="46">
        <v>245043742</v>
      </c>
      <c r="CR284" s="37">
        <v>0</v>
      </c>
      <c r="CS284" s="37">
        <v>0</v>
      </c>
      <c r="CT284" s="37">
        <v>8331806</v>
      </c>
      <c r="CU284" s="37">
        <v>1236</v>
      </c>
      <c r="CV284" s="37">
        <v>1233</v>
      </c>
      <c r="CW284" s="37">
        <v>208.88</v>
      </c>
      <c r="CX284" s="37">
        <v>0</v>
      </c>
      <c r="CY284" s="37">
        <v>0</v>
      </c>
      <c r="CZ284" s="37">
        <v>8569128</v>
      </c>
      <c r="DA284" s="37">
        <v>0</v>
      </c>
      <c r="DB284" s="37">
        <v>50473</v>
      </c>
      <c r="DC284" s="37">
        <v>0</v>
      </c>
      <c r="DD284" s="37">
        <v>0</v>
      </c>
      <c r="DE284" s="37">
        <v>0</v>
      </c>
      <c r="DF284" s="37">
        <v>50473</v>
      </c>
      <c r="DG284" s="37">
        <v>8619601</v>
      </c>
      <c r="DH284" s="37">
        <v>13900</v>
      </c>
      <c r="DI284" s="37">
        <v>0</v>
      </c>
      <c r="DJ284" s="37">
        <v>13900</v>
      </c>
      <c r="DK284" s="37">
        <v>8633501</v>
      </c>
      <c r="DL284" s="37">
        <v>5873594</v>
      </c>
      <c r="DM284" s="37">
        <v>0</v>
      </c>
      <c r="DN284" s="37">
        <v>2759907</v>
      </c>
      <c r="DO284" s="37">
        <v>2759906</v>
      </c>
      <c r="DP284" s="37">
        <v>410000</v>
      </c>
      <c r="DQ284" s="37">
        <v>3169906</v>
      </c>
      <c r="DR284" s="46">
        <v>255361528</v>
      </c>
      <c r="DS284" s="37">
        <v>1</v>
      </c>
      <c r="DT284" s="37">
        <v>0</v>
      </c>
      <c r="DU284" s="61">
        <v>8619601</v>
      </c>
      <c r="DV284" s="61">
        <v>1233</v>
      </c>
      <c r="DW284" s="61">
        <v>1209</v>
      </c>
      <c r="DX284" s="61">
        <v>212.43</v>
      </c>
      <c r="DY284" s="61">
        <v>0</v>
      </c>
      <c r="DZ284" s="61">
        <v>0</v>
      </c>
      <c r="EA284" s="61">
        <v>0</v>
      </c>
      <c r="EB284" s="61">
        <v>8708657</v>
      </c>
      <c r="EC284" s="61">
        <v>0</v>
      </c>
      <c r="ED284" s="61">
        <v>0</v>
      </c>
      <c r="EE284" s="61">
        <v>0</v>
      </c>
      <c r="EF284" s="61">
        <v>0</v>
      </c>
      <c r="EG284" s="61">
        <v>0</v>
      </c>
      <c r="EH284" s="61">
        <v>0</v>
      </c>
      <c r="EI284" s="61">
        <v>8708657</v>
      </c>
      <c r="EJ284" s="61">
        <v>0</v>
      </c>
      <c r="EK284" s="61">
        <v>129657</v>
      </c>
      <c r="EL284" s="61">
        <v>129657</v>
      </c>
      <c r="EM284" s="61">
        <v>8838314</v>
      </c>
      <c r="EN284" s="61">
        <v>6228082</v>
      </c>
      <c r="EO284" s="61">
        <v>0</v>
      </c>
      <c r="EP284" s="61">
        <v>2610232</v>
      </c>
      <c r="EQ284" s="61">
        <v>1357</v>
      </c>
      <c r="ER284" s="61">
        <v>2608875</v>
      </c>
      <c r="ES284" s="61">
        <v>2608862</v>
      </c>
      <c r="ET284" s="61">
        <v>391924</v>
      </c>
      <c r="EU284" s="61">
        <v>3000786</v>
      </c>
      <c r="EV284" s="61">
        <v>269439888</v>
      </c>
      <c r="EW284" s="61">
        <v>121800</v>
      </c>
      <c r="EX284" s="61">
        <v>13</v>
      </c>
      <c r="EY284" s="61">
        <v>0</v>
      </c>
    </row>
    <row r="285" spans="1:155" s="37" customFormat="1" x14ac:dyDescent="0.2">
      <c r="A285" s="105">
        <v>490</v>
      </c>
      <c r="B285" s="49" t="s">
        <v>315</v>
      </c>
      <c r="C285" s="37">
        <v>2566325</v>
      </c>
      <c r="D285" s="37">
        <v>494</v>
      </c>
      <c r="E285" s="37">
        <v>507</v>
      </c>
      <c r="F285" s="37">
        <v>190</v>
      </c>
      <c r="G285" s="37">
        <v>2730195</v>
      </c>
      <c r="H285" s="37">
        <v>1674499</v>
      </c>
      <c r="I285" s="37">
        <v>0</v>
      </c>
      <c r="J285" s="37">
        <v>1055696</v>
      </c>
      <c r="K285" s="37">
        <v>529728</v>
      </c>
      <c r="L285" s="37">
        <f t="shared" si="4"/>
        <v>1585424</v>
      </c>
      <c r="M285" s="47">
        <v>70928238</v>
      </c>
      <c r="N285" s="41">
        <v>0</v>
      </c>
      <c r="O285" s="41">
        <v>0</v>
      </c>
      <c r="P285" s="37">
        <v>2730195</v>
      </c>
      <c r="Q285" s="37">
        <v>507</v>
      </c>
      <c r="R285" s="37">
        <v>520</v>
      </c>
      <c r="S285" s="37">
        <v>194.37</v>
      </c>
      <c r="T285" s="37">
        <v>0</v>
      </c>
      <c r="U285" s="37">
        <v>2901272</v>
      </c>
      <c r="V285" s="37">
        <v>1942356</v>
      </c>
      <c r="W285" s="37">
        <v>958916</v>
      </c>
      <c r="X285" s="37">
        <v>958916</v>
      </c>
      <c r="Y285" s="37">
        <v>588753</v>
      </c>
      <c r="Z285" s="37">
        <v>1547669</v>
      </c>
      <c r="AA285" s="46">
        <v>75058713</v>
      </c>
      <c r="AB285" s="37">
        <v>0</v>
      </c>
      <c r="AC285" s="37">
        <v>0</v>
      </c>
      <c r="AD285" s="37">
        <v>2901272</v>
      </c>
      <c r="AE285" s="37">
        <v>520</v>
      </c>
      <c r="AF285" s="37">
        <v>531</v>
      </c>
      <c r="AG285" s="37">
        <v>200</v>
      </c>
      <c r="AH285" s="37">
        <v>0</v>
      </c>
      <c r="AI285" s="37">
        <v>0</v>
      </c>
      <c r="AJ285" s="37">
        <v>0</v>
      </c>
      <c r="AK285" s="37">
        <v>0</v>
      </c>
      <c r="AL285" s="37">
        <v>0</v>
      </c>
      <c r="AM285" s="37">
        <v>0</v>
      </c>
      <c r="AN285" s="37">
        <v>0</v>
      </c>
      <c r="AO285" s="37">
        <v>3068845</v>
      </c>
      <c r="AP285" s="37">
        <v>2201410</v>
      </c>
      <c r="AQ285" s="37">
        <v>0</v>
      </c>
      <c r="AR285" s="37">
        <v>867435</v>
      </c>
      <c r="AS285" s="37">
        <v>867435</v>
      </c>
      <c r="AT285" s="37">
        <v>546227</v>
      </c>
      <c r="AU285" s="37">
        <v>1413662</v>
      </c>
      <c r="AV285" s="45">
        <v>81165209</v>
      </c>
      <c r="AW285" s="37">
        <v>0</v>
      </c>
      <c r="AX285" s="37">
        <v>0</v>
      </c>
      <c r="AY285" s="37">
        <v>3068845</v>
      </c>
      <c r="AZ285" s="37">
        <v>531</v>
      </c>
      <c r="BA285" s="37">
        <v>541</v>
      </c>
      <c r="BB285" s="37">
        <v>206</v>
      </c>
      <c r="BC285" s="37">
        <v>0</v>
      </c>
      <c r="BD285" s="37">
        <v>0</v>
      </c>
      <c r="BE285" s="37">
        <v>3238085</v>
      </c>
      <c r="BF285" s="37">
        <v>0</v>
      </c>
      <c r="BG285" s="37">
        <v>-34950</v>
      </c>
      <c r="BH285" s="37">
        <v>0</v>
      </c>
      <c r="BI285" s="37">
        <v>0</v>
      </c>
      <c r="BJ285" s="37">
        <v>0</v>
      </c>
      <c r="BK285" s="37">
        <v>0</v>
      </c>
      <c r="BL285" s="37">
        <v>-34950</v>
      </c>
      <c r="BM285" s="37">
        <v>3203135</v>
      </c>
      <c r="BN285" s="37">
        <v>2657554</v>
      </c>
      <c r="BO285" s="37">
        <v>545581</v>
      </c>
      <c r="BP285" s="37">
        <v>545581</v>
      </c>
      <c r="BQ285" s="37">
        <v>534130</v>
      </c>
      <c r="BR285" s="37">
        <v>1079711</v>
      </c>
      <c r="BS285" s="45">
        <v>88442364</v>
      </c>
      <c r="BT285" s="37">
        <v>0</v>
      </c>
      <c r="BU285" s="37">
        <v>0</v>
      </c>
      <c r="BV285" s="37">
        <v>3203135</v>
      </c>
      <c r="BW285" s="37">
        <v>541</v>
      </c>
      <c r="BX285" s="37">
        <v>546</v>
      </c>
      <c r="BY285" s="37">
        <v>206</v>
      </c>
      <c r="BZ285" s="37">
        <v>0</v>
      </c>
      <c r="CA285" s="37">
        <v>0</v>
      </c>
      <c r="CB285" s="37">
        <v>3345216</v>
      </c>
      <c r="CC285" s="37">
        <v>0</v>
      </c>
      <c r="CD285" s="37">
        <v>-1313</v>
      </c>
      <c r="CE285" s="37">
        <v>0</v>
      </c>
      <c r="CF285" s="37">
        <v>0</v>
      </c>
      <c r="CG285" s="37">
        <v>0</v>
      </c>
      <c r="CH285" s="37">
        <v>0</v>
      </c>
      <c r="CI285" s="37">
        <v>-1313</v>
      </c>
      <c r="CJ285" s="37">
        <v>3343903</v>
      </c>
      <c r="CK285" s="37">
        <v>2722908</v>
      </c>
      <c r="CL285" s="37">
        <v>0</v>
      </c>
      <c r="CM285" s="37">
        <v>620995</v>
      </c>
      <c r="CN285" s="37">
        <v>620995</v>
      </c>
      <c r="CO285" s="37">
        <v>520000</v>
      </c>
      <c r="CP285" s="37">
        <v>1140995</v>
      </c>
      <c r="CQ285" s="45">
        <v>95283683</v>
      </c>
      <c r="CR285" s="37">
        <v>0</v>
      </c>
      <c r="CS285" s="37">
        <v>0</v>
      </c>
      <c r="CT285" s="37">
        <v>3343903</v>
      </c>
      <c r="CU285" s="37">
        <v>546</v>
      </c>
      <c r="CV285" s="37">
        <v>539</v>
      </c>
      <c r="CW285" s="37">
        <v>208.88</v>
      </c>
      <c r="CX285" s="37">
        <v>0</v>
      </c>
      <c r="CY285" s="37">
        <v>0</v>
      </c>
      <c r="CZ285" s="37">
        <v>3413616</v>
      </c>
      <c r="DA285" s="37">
        <v>0</v>
      </c>
      <c r="DB285" s="37">
        <v>0</v>
      </c>
      <c r="DC285" s="37">
        <v>0</v>
      </c>
      <c r="DD285" s="37">
        <v>0</v>
      </c>
      <c r="DE285" s="37">
        <v>0</v>
      </c>
      <c r="DF285" s="37">
        <v>0</v>
      </c>
      <c r="DG285" s="37">
        <v>3413616</v>
      </c>
      <c r="DH285" s="37">
        <v>31666</v>
      </c>
      <c r="DI285" s="37">
        <v>0</v>
      </c>
      <c r="DJ285" s="37">
        <v>31666</v>
      </c>
      <c r="DK285" s="37">
        <v>3445282</v>
      </c>
      <c r="DL285" s="37">
        <v>2805854</v>
      </c>
      <c r="DM285" s="37">
        <v>0</v>
      </c>
      <c r="DN285" s="37">
        <v>639428</v>
      </c>
      <c r="DO285" s="37">
        <v>637428</v>
      </c>
      <c r="DP285" s="37">
        <v>500000</v>
      </c>
      <c r="DQ285" s="37">
        <v>1137428</v>
      </c>
      <c r="DR285" s="45">
        <v>104188364</v>
      </c>
      <c r="DS285" s="37">
        <v>2000</v>
      </c>
      <c r="DT285" s="37">
        <v>0</v>
      </c>
      <c r="DU285" s="61">
        <v>3413616</v>
      </c>
      <c r="DV285" s="61">
        <v>539</v>
      </c>
      <c r="DW285" s="61">
        <v>534</v>
      </c>
      <c r="DX285" s="61">
        <v>212.43</v>
      </c>
      <c r="DY285" s="61">
        <v>0</v>
      </c>
      <c r="DZ285" s="61">
        <v>0</v>
      </c>
      <c r="EA285" s="61">
        <v>0</v>
      </c>
      <c r="EB285" s="61">
        <v>3495388</v>
      </c>
      <c r="EC285" s="61">
        <v>0</v>
      </c>
      <c r="ED285" s="61">
        <v>0</v>
      </c>
      <c r="EE285" s="61">
        <v>0</v>
      </c>
      <c r="EF285" s="61">
        <v>0</v>
      </c>
      <c r="EG285" s="61">
        <v>0</v>
      </c>
      <c r="EH285" s="61">
        <v>0</v>
      </c>
      <c r="EI285" s="61">
        <v>3495388</v>
      </c>
      <c r="EJ285" s="61">
        <v>0</v>
      </c>
      <c r="EK285" s="61">
        <v>26183</v>
      </c>
      <c r="EL285" s="61">
        <v>26183</v>
      </c>
      <c r="EM285" s="61">
        <v>3521571</v>
      </c>
      <c r="EN285" s="61">
        <v>2800546</v>
      </c>
      <c r="EO285" s="61">
        <v>0</v>
      </c>
      <c r="EP285" s="61">
        <v>721025</v>
      </c>
      <c r="EQ285" s="61">
        <v>523</v>
      </c>
      <c r="ER285" s="61">
        <v>720502</v>
      </c>
      <c r="ES285" s="61">
        <v>720006</v>
      </c>
      <c r="ET285" s="61">
        <v>500000</v>
      </c>
      <c r="EU285" s="61">
        <v>1220006</v>
      </c>
      <c r="EV285" s="61">
        <v>126592740</v>
      </c>
      <c r="EW285" s="61">
        <v>54300</v>
      </c>
      <c r="EX285" s="61">
        <v>496</v>
      </c>
      <c r="EY285" s="61">
        <v>0</v>
      </c>
    </row>
    <row r="286" spans="1:155" s="37" customFormat="1" x14ac:dyDescent="0.2">
      <c r="A286" s="105">
        <v>4270</v>
      </c>
      <c r="B286" s="49" t="s">
        <v>316</v>
      </c>
      <c r="C286" s="37">
        <v>2272028.9</v>
      </c>
      <c r="D286" s="37">
        <v>363</v>
      </c>
      <c r="E286" s="37">
        <v>369</v>
      </c>
      <c r="F286" s="37">
        <v>200.29</v>
      </c>
      <c r="G286" s="37">
        <v>2383489.08</v>
      </c>
      <c r="H286" s="37">
        <v>1285750</v>
      </c>
      <c r="I286" s="37">
        <v>0</v>
      </c>
      <c r="J286" s="37">
        <v>1097621</v>
      </c>
      <c r="K286" s="37">
        <v>69552.73</v>
      </c>
      <c r="L286" s="37">
        <f t="shared" si="4"/>
        <v>1167173.73</v>
      </c>
      <c r="M286" s="47">
        <v>53740204</v>
      </c>
      <c r="N286" s="41">
        <v>118.08000000007451</v>
      </c>
      <c r="O286" s="41">
        <v>0</v>
      </c>
      <c r="P286" s="37">
        <v>2383371</v>
      </c>
      <c r="Q286" s="37">
        <v>369</v>
      </c>
      <c r="R286" s="37">
        <v>374</v>
      </c>
      <c r="S286" s="37">
        <v>194.37</v>
      </c>
      <c r="T286" s="37">
        <v>0</v>
      </c>
      <c r="U286" s="37">
        <v>2488360</v>
      </c>
      <c r="V286" s="37">
        <v>1428391</v>
      </c>
      <c r="W286" s="37">
        <v>1059969</v>
      </c>
      <c r="X286" s="37">
        <v>1059969.27</v>
      </c>
      <c r="Y286" s="37">
        <v>69552.73</v>
      </c>
      <c r="Z286" s="37">
        <v>1129522</v>
      </c>
      <c r="AA286" s="46">
        <v>58100612</v>
      </c>
      <c r="AB286" s="37">
        <v>0</v>
      </c>
      <c r="AC286" s="37">
        <v>0</v>
      </c>
      <c r="AD286" s="37">
        <v>2488360</v>
      </c>
      <c r="AE286" s="37">
        <v>374</v>
      </c>
      <c r="AF286" s="37">
        <v>371</v>
      </c>
      <c r="AG286" s="37">
        <v>200</v>
      </c>
      <c r="AH286" s="37">
        <v>0</v>
      </c>
      <c r="AI286" s="37">
        <v>0</v>
      </c>
      <c r="AJ286" s="37">
        <v>0</v>
      </c>
      <c r="AK286" s="37">
        <v>0</v>
      </c>
      <c r="AL286" s="37">
        <v>0</v>
      </c>
      <c r="AM286" s="37">
        <v>0</v>
      </c>
      <c r="AN286" s="37">
        <v>0</v>
      </c>
      <c r="AO286" s="37">
        <v>2542600</v>
      </c>
      <c r="AP286" s="37">
        <v>1519369</v>
      </c>
      <c r="AQ286" s="37">
        <v>0</v>
      </c>
      <c r="AR286" s="37">
        <v>1023231</v>
      </c>
      <c r="AS286" s="37">
        <v>1023231</v>
      </c>
      <c r="AT286" s="37">
        <v>179780</v>
      </c>
      <c r="AU286" s="37">
        <v>1203011</v>
      </c>
      <c r="AV286" s="45">
        <v>66134261</v>
      </c>
      <c r="AW286" s="37">
        <v>0</v>
      </c>
      <c r="AX286" s="37">
        <v>0</v>
      </c>
      <c r="AY286" s="37">
        <v>2542600</v>
      </c>
      <c r="AZ286" s="37">
        <v>371</v>
      </c>
      <c r="BA286" s="37">
        <v>370</v>
      </c>
      <c r="BB286" s="37">
        <v>206</v>
      </c>
      <c r="BC286" s="37">
        <v>0</v>
      </c>
      <c r="BD286" s="37">
        <v>0</v>
      </c>
      <c r="BE286" s="37">
        <v>2611967</v>
      </c>
      <c r="BF286" s="37">
        <v>0</v>
      </c>
      <c r="BG286" s="37">
        <v>30797</v>
      </c>
      <c r="BH286" s="37">
        <v>0</v>
      </c>
      <c r="BI286" s="37">
        <v>0</v>
      </c>
      <c r="BJ286" s="37">
        <v>0</v>
      </c>
      <c r="BK286" s="37">
        <v>0</v>
      </c>
      <c r="BL286" s="37">
        <v>30797</v>
      </c>
      <c r="BM286" s="37">
        <v>2642764</v>
      </c>
      <c r="BN286" s="37">
        <v>1722086</v>
      </c>
      <c r="BO286" s="37">
        <v>920678</v>
      </c>
      <c r="BP286" s="37">
        <v>923820</v>
      </c>
      <c r="BQ286" s="37">
        <v>287848</v>
      </c>
      <c r="BR286" s="37">
        <v>1211668</v>
      </c>
      <c r="BS286" s="45">
        <v>74458837</v>
      </c>
      <c r="BT286" s="37">
        <v>0</v>
      </c>
      <c r="BU286" s="37">
        <v>3142</v>
      </c>
      <c r="BV286" s="37">
        <v>2642764</v>
      </c>
      <c r="BW286" s="37">
        <v>370</v>
      </c>
      <c r="BX286" s="37">
        <v>363</v>
      </c>
      <c r="BY286" s="37">
        <v>206</v>
      </c>
      <c r="BZ286" s="37">
        <v>0</v>
      </c>
      <c r="CA286" s="37">
        <v>0</v>
      </c>
      <c r="CB286" s="37">
        <v>2667545</v>
      </c>
      <c r="CC286" s="37">
        <v>0</v>
      </c>
      <c r="CD286" s="37">
        <v>0</v>
      </c>
      <c r="CE286" s="37">
        <v>0</v>
      </c>
      <c r="CF286" s="37">
        <v>0</v>
      </c>
      <c r="CG286" s="37">
        <v>0</v>
      </c>
      <c r="CH286" s="37">
        <v>0</v>
      </c>
      <c r="CI286" s="37">
        <v>0</v>
      </c>
      <c r="CJ286" s="37">
        <v>2667545</v>
      </c>
      <c r="CK286" s="37">
        <v>1700827</v>
      </c>
      <c r="CL286" s="37">
        <v>0</v>
      </c>
      <c r="CM286" s="37">
        <v>966718</v>
      </c>
      <c r="CN286" s="37">
        <v>994449</v>
      </c>
      <c r="CO286" s="37">
        <v>275144</v>
      </c>
      <c r="CP286" s="37">
        <v>1269593</v>
      </c>
      <c r="CQ286" s="45">
        <v>85958292</v>
      </c>
      <c r="CR286" s="37">
        <v>0</v>
      </c>
      <c r="CS286" s="37">
        <v>27731</v>
      </c>
      <c r="CT286" s="37">
        <v>2667545</v>
      </c>
      <c r="CU286" s="37">
        <v>363</v>
      </c>
      <c r="CV286" s="37">
        <v>360</v>
      </c>
      <c r="CW286" s="37">
        <v>208.88</v>
      </c>
      <c r="CX286" s="37">
        <v>0</v>
      </c>
      <c r="CY286" s="37">
        <v>0</v>
      </c>
      <c r="CZ286" s="37">
        <v>2720696</v>
      </c>
      <c r="DA286" s="37">
        <v>0</v>
      </c>
      <c r="DB286" s="37">
        <v>0</v>
      </c>
      <c r="DC286" s="37">
        <v>0</v>
      </c>
      <c r="DD286" s="37">
        <v>0</v>
      </c>
      <c r="DE286" s="37">
        <v>0</v>
      </c>
      <c r="DF286" s="37">
        <v>0</v>
      </c>
      <c r="DG286" s="37">
        <v>2720696</v>
      </c>
      <c r="DH286" s="37">
        <v>15115</v>
      </c>
      <c r="DI286" s="37">
        <v>0</v>
      </c>
      <c r="DJ286" s="37">
        <v>15115</v>
      </c>
      <c r="DK286" s="37">
        <v>2735811</v>
      </c>
      <c r="DL286" s="37">
        <v>1697530</v>
      </c>
      <c r="DM286" s="37">
        <v>0</v>
      </c>
      <c r="DN286" s="37">
        <v>1038281</v>
      </c>
      <c r="DO286" s="37">
        <v>1053165</v>
      </c>
      <c r="DP286" s="37">
        <v>288922</v>
      </c>
      <c r="DQ286" s="37">
        <v>1342087</v>
      </c>
      <c r="DR286" s="45">
        <v>95022707</v>
      </c>
      <c r="DS286" s="37">
        <v>0</v>
      </c>
      <c r="DT286" s="37">
        <v>14884</v>
      </c>
      <c r="DU286" s="61">
        <v>2720696</v>
      </c>
      <c r="DV286" s="61">
        <v>360</v>
      </c>
      <c r="DW286" s="61">
        <v>349</v>
      </c>
      <c r="DX286" s="61">
        <v>212.43</v>
      </c>
      <c r="DY286" s="61">
        <v>0</v>
      </c>
      <c r="DZ286" s="61">
        <v>0</v>
      </c>
      <c r="EA286" s="61">
        <v>0</v>
      </c>
      <c r="EB286" s="61">
        <v>2711702</v>
      </c>
      <c r="EC286" s="61">
        <v>0</v>
      </c>
      <c r="ED286" s="61">
        <v>36922</v>
      </c>
      <c r="EE286" s="61">
        <v>0</v>
      </c>
      <c r="EF286" s="61">
        <v>0</v>
      </c>
      <c r="EG286" s="61">
        <v>0</v>
      </c>
      <c r="EH286" s="61">
        <v>36922</v>
      </c>
      <c r="EI286" s="61">
        <v>2748624</v>
      </c>
      <c r="EJ286" s="61">
        <v>0</v>
      </c>
      <c r="EK286" s="61">
        <v>62159</v>
      </c>
      <c r="EL286" s="61">
        <v>62159</v>
      </c>
      <c r="EM286" s="61">
        <v>2810783</v>
      </c>
      <c r="EN286" s="61">
        <v>1709706</v>
      </c>
      <c r="EO286" s="61">
        <v>0</v>
      </c>
      <c r="EP286" s="61">
        <v>1101077</v>
      </c>
      <c r="EQ286" s="61">
        <v>445</v>
      </c>
      <c r="ER286" s="61">
        <v>1100632</v>
      </c>
      <c r="ES286" s="61">
        <v>1118341</v>
      </c>
      <c r="ET286" s="61">
        <v>253828</v>
      </c>
      <c r="EU286" s="61">
        <v>1372169</v>
      </c>
      <c r="EV286" s="61">
        <v>105209950</v>
      </c>
      <c r="EW286" s="61">
        <v>34100</v>
      </c>
      <c r="EX286" s="61">
        <v>0</v>
      </c>
      <c r="EY286" s="61">
        <v>17709</v>
      </c>
    </row>
    <row r="287" spans="1:155" s="37" customFormat="1" x14ac:dyDescent="0.2">
      <c r="A287" s="105">
        <v>4305</v>
      </c>
      <c r="B287" s="49" t="s">
        <v>317</v>
      </c>
      <c r="C287" s="37">
        <v>5385517.3300000001</v>
      </c>
      <c r="D287" s="37">
        <v>1003</v>
      </c>
      <c r="E287" s="37">
        <v>1032</v>
      </c>
      <c r="F287" s="37">
        <v>190</v>
      </c>
      <c r="G287" s="37">
        <v>5737311.1200000001</v>
      </c>
      <c r="H287" s="37">
        <v>3555479</v>
      </c>
      <c r="I287" s="37">
        <v>0</v>
      </c>
      <c r="J287" s="37">
        <v>2180759</v>
      </c>
      <c r="K287" s="37">
        <v>457327</v>
      </c>
      <c r="L287" s="37">
        <f t="shared" si="4"/>
        <v>2638086</v>
      </c>
      <c r="M287" s="47">
        <v>127215814</v>
      </c>
      <c r="N287" s="41">
        <v>1073.1200000001118</v>
      </c>
      <c r="O287" s="41">
        <v>0</v>
      </c>
      <c r="P287" s="37">
        <v>5736238</v>
      </c>
      <c r="Q287" s="37">
        <v>1032</v>
      </c>
      <c r="R287" s="37">
        <v>1054</v>
      </c>
      <c r="S287" s="37">
        <v>194.37</v>
      </c>
      <c r="T287" s="37">
        <v>0</v>
      </c>
      <c r="U287" s="37">
        <v>6063388</v>
      </c>
      <c r="V287" s="37">
        <v>4000392</v>
      </c>
      <c r="W287" s="37">
        <v>2062996</v>
      </c>
      <c r="X287" s="37">
        <v>1945801</v>
      </c>
      <c r="Y287" s="37">
        <v>455220</v>
      </c>
      <c r="Z287" s="37">
        <v>2401021</v>
      </c>
      <c r="AA287" s="46">
        <v>135042521</v>
      </c>
      <c r="AB287" s="37">
        <v>117195</v>
      </c>
      <c r="AC287" s="37">
        <v>0</v>
      </c>
      <c r="AD287" s="37">
        <v>5946193</v>
      </c>
      <c r="AE287" s="37">
        <v>1054</v>
      </c>
      <c r="AF287" s="37">
        <v>1082</v>
      </c>
      <c r="AG287" s="37">
        <v>200</v>
      </c>
      <c r="AH287" s="37">
        <v>0</v>
      </c>
      <c r="AI287" s="37">
        <v>87896</v>
      </c>
      <c r="AJ287" s="37">
        <v>0</v>
      </c>
      <c r="AK287" s="37">
        <v>0</v>
      </c>
      <c r="AL287" s="37">
        <v>0</v>
      </c>
      <c r="AM287" s="37">
        <v>0</v>
      </c>
      <c r="AN287" s="37">
        <v>0</v>
      </c>
      <c r="AO287" s="37">
        <v>6408453</v>
      </c>
      <c r="AP287" s="37">
        <v>4374908</v>
      </c>
      <c r="AQ287" s="37">
        <v>0</v>
      </c>
      <c r="AR287" s="37">
        <v>2033545</v>
      </c>
      <c r="AS287" s="37">
        <v>2033545</v>
      </c>
      <c r="AT287" s="37">
        <v>483566</v>
      </c>
      <c r="AU287" s="37">
        <v>2517111</v>
      </c>
      <c r="AV287" s="45">
        <v>145715613</v>
      </c>
      <c r="AW287" s="37">
        <v>0</v>
      </c>
      <c r="AX287" s="37">
        <v>0</v>
      </c>
      <c r="AY287" s="37">
        <v>6408453</v>
      </c>
      <c r="AZ287" s="37">
        <v>1082</v>
      </c>
      <c r="BA287" s="37">
        <v>1102</v>
      </c>
      <c r="BB287" s="37">
        <v>206</v>
      </c>
      <c r="BC287" s="37">
        <v>0</v>
      </c>
      <c r="BD287" s="37">
        <v>0</v>
      </c>
      <c r="BE287" s="37">
        <v>6753916</v>
      </c>
      <c r="BF287" s="37">
        <v>0</v>
      </c>
      <c r="BG287" s="37">
        <v>-6354</v>
      </c>
      <c r="BH287" s="37">
        <v>0</v>
      </c>
      <c r="BI287" s="37">
        <v>0</v>
      </c>
      <c r="BJ287" s="37">
        <v>0</v>
      </c>
      <c r="BK287" s="37">
        <v>0</v>
      </c>
      <c r="BL287" s="37">
        <v>-6354</v>
      </c>
      <c r="BM287" s="37">
        <v>6747562</v>
      </c>
      <c r="BN287" s="37">
        <v>5338085</v>
      </c>
      <c r="BO287" s="37">
        <v>1409477</v>
      </c>
      <c r="BP287" s="37">
        <v>1409477</v>
      </c>
      <c r="BQ287" s="37">
        <v>508923</v>
      </c>
      <c r="BR287" s="37">
        <v>1918400</v>
      </c>
      <c r="BS287" s="45">
        <v>159289639</v>
      </c>
      <c r="BT287" s="37">
        <v>0</v>
      </c>
      <c r="BU287" s="37">
        <v>0</v>
      </c>
      <c r="BV287" s="37">
        <v>6747562</v>
      </c>
      <c r="BW287" s="37">
        <v>1102</v>
      </c>
      <c r="BX287" s="37">
        <v>1121</v>
      </c>
      <c r="BY287" s="37">
        <v>206</v>
      </c>
      <c r="BZ287" s="37">
        <v>0</v>
      </c>
      <c r="CA287" s="37">
        <v>0</v>
      </c>
      <c r="CB287" s="37">
        <v>7094820</v>
      </c>
      <c r="CC287" s="37">
        <v>0</v>
      </c>
      <c r="CD287" s="37">
        <v>0</v>
      </c>
      <c r="CE287" s="37">
        <v>0</v>
      </c>
      <c r="CF287" s="37">
        <v>0</v>
      </c>
      <c r="CG287" s="37">
        <v>0</v>
      </c>
      <c r="CH287" s="37">
        <v>0</v>
      </c>
      <c r="CI287" s="37">
        <v>0</v>
      </c>
      <c r="CJ287" s="37">
        <v>7094820</v>
      </c>
      <c r="CK287" s="37">
        <v>5567487</v>
      </c>
      <c r="CL287" s="37">
        <v>0</v>
      </c>
      <c r="CM287" s="37">
        <v>1527333</v>
      </c>
      <c r="CN287" s="37">
        <v>1527333</v>
      </c>
      <c r="CO287" s="37">
        <v>517797</v>
      </c>
      <c r="CP287" s="37">
        <v>2045130</v>
      </c>
      <c r="CQ287" s="45">
        <v>175522247</v>
      </c>
      <c r="CR287" s="37">
        <v>0</v>
      </c>
      <c r="CS287" s="37">
        <v>0</v>
      </c>
      <c r="CT287" s="37">
        <v>7094820</v>
      </c>
      <c r="CU287" s="37">
        <v>1121</v>
      </c>
      <c r="CV287" s="37">
        <v>1116</v>
      </c>
      <c r="CW287" s="37">
        <v>208.88</v>
      </c>
      <c r="CX287" s="37">
        <v>0</v>
      </c>
      <c r="CY287" s="37">
        <v>0</v>
      </c>
      <c r="CZ287" s="37">
        <v>7296285</v>
      </c>
      <c r="DA287" s="37">
        <v>0</v>
      </c>
      <c r="DB287" s="37">
        <v>0</v>
      </c>
      <c r="DC287" s="37">
        <v>0</v>
      </c>
      <c r="DD287" s="37">
        <v>0</v>
      </c>
      <c r="DE287" s="37">
        <v>0</v>
      </c>
      <c r="DF287" s="37">
        <v>0</v>
      </c>
      <c r="DG287" s="37">
        <v>7296285</v>
      </c>
      <c r="DH287" s="37">
        <v>26152</v>
      </c>
      <c r="DI287" s="37">
        <v>0</v>
      </c>
      <c r="DJ287" s="37">
        <v>26152</v>
      </c>
      <c r="DK287" s="37">
        <v>7322437</v>
      </c>
      <c r="DL287" s="37">
        <v>5903873</v>
      </c>
      <c r="DM287" s="37">
        <v>0</v>
      </c>
      <c r="DN287" s="37">
        <v>1418564</v>
      </c>
      <c r="DO287" s="37">
        <v>1418564</v>
      </c>
      <c r="DP287" s="37">
        <v>527547</v>
      </c>
      <c r="DQ287" s="37">
        <v>1946111</v>
      </c>
      <c r="DR287" s="45">
        <v>186413301</v>
      </c>
      <c r="DS287" s="37">
        <v>0</v>
      </c>
      <c r="DT287" s="37">
        <v>0</v>
      </c>
      <c r="DU287" s="61">
        <v>7296285</v>
      </c>
      <c r="DV287" s="61">
        <v>1116</v>
      </c>
      <c r="DW287" s="61">
        <v>1101</v>
      </c>
      <c r="DX287" s="61">
        <v>212.43</v>
      </c>
      <c r="DY287" s="61">
        <v>0</v>
      </c>
      <c r="DZ287" s="61">
        <v>0</v>
      </c>
      <c r="EA287" s="61">
        <v>0</v>
      </c>
      <c r="EB287" s="61">
        <v>7432102</v>
      </c>
      <c r="EC287" s="61">
        <v>0</v>
      </c>
      <c r="ED287" s="61">
        <v>0</v>
      </c>
      <c r="EE287" s="61">
        <v>0</v>
      </c>
      <c r="EF287" s="61">
        <v>0</v>
      </c>
      <c r="EG287" s="61">
        <v>0</v>
      </c>
      <c r="EH287" s="61">
        <v>0</v>
      </c>
      <c r="EI287" s="61">
        <v>7432102</v>
      </c>
      <c r="EJ287" s="61">
        <v>0</v>
      </c>
      <c r="EK287" s="61">
        <v>74254</v>
      </c>
      <c r="EL287" s="61">
        <v>74254</v>
      </c>
      <c r="EM287" s="61">
        <v>7506356</v>
      </c>
      <c r="EN287" s="61">
        <v>5930747</v>
      </c>
      <c r="EO287" s="61">
        <v>0</v>
      </c>
      <c r="EP287" s="61">
        <v>1575609</v>
      </c>
      <c r="EQ287" s="61">
        <v>8576</v>
      </c>
      <c r="ER287" s="61">
        <v>1567033</v>
      </c>
      <c r="ES287" s="61">
        <v>1571414</v>
      </c>
      <c r="ET287" s="61">
        <v>529086</v>
      </c>
      <c r="EU287" s="61">
        <v>2100500</v>
      </c>
      <c r="EV287" s="61">
        <v>203796755</v>
      </c>
      <c r="EW287" s="61">
        <v>832100</v>
      </c>
      <c r="EX287" s="61">
        <v>0</v>
      </c>
      <c r="EY287" s="61">
        <v>4381</v>
      </c>
    </row>
    <row r="288" spans="1:155" s="37" customFormat="1" x14ac:dyDescent="0.2">
      <c r="A288" s="105">
        <v>4312</v>
      </c>
      <c r="B288" s="49" t="s">
        <v>318</v>
      </c>
      <c r="C288" s="37">
        <v>9608583</v>
      </c>
      <c r="D288" s="37">
        <v>1508</v>
      </c>
      <c r="E288" s="37">
        <v>1555</v>
      </c>
      <c r="F288" s="37">
        <v>204</v>
      </c>
      <c r="G288" s="37">
        <v>10225680</v>
      </c>
      <c r="H288" s="37">
        <v>334891</v>
      </c>
      <c r="I288" s="37">
        <v>0</v>
      </c>
      <c r="J288" s="37">
        <v>9888941</v>
      </c>
      <c r="K288" s="37">
        <v>735389</v>
      </c>
      <c r="L288" s="37">
        <f t="shared" si="4"/>
        <v>10624330</v>
      </c>
      <c r="M288" s="47">
        <v>595628495</v>
      </c>
      <c r="N288" s="41">
        <v>1848</v>
      </c>
      <c r="O288" s="41">
        <v>0</v>
      </c>
      <c r="P288" s="37">
        <v>10223832</v>
      </c>
      <c r="Q288" s="37">
        <v>1555</v>
      </c>
      <c r="R288" s="37">
        <v>1595</v>
      </c>
      <c r="S288" s="37">
        <v>194.37</v>
      </c>
      <c r="T288" s="37">
        <v>0</v>
      </c>
      <c r="U288" s="37">
        <v>10796842</v>
      </c>
      <c r="V288" s="37">
        <v>236996</v>
      </c>
      <c r="W288" s="37">
        <v>10559846</v>
      </c>
      <c r="X288" s="37">
        <v>10559846</v>
      </c>
      <c r="Y288" s="37">
        <v>765757</v>
      </c>
      <c r="Z288" s="37">
        <v>11325603</v>
      </c>
      <c r="AA288" s="46">
        <v>668096906</v>
      </c>
      <c r="AB288" s="37">
        <v>0</v>
      </c>
      <c r="AC288" s="37">
        <v>0</v>
      </c>
      <c r="AD288" s="37">
        <v>10796842</v>
      </c>
      <c r="AE288" s="37">
        <v>1595</v>
      </c>
      <c r="AF288" s="37">
        <v>1658</v>
      </c>
      <c r="AG288" s="37">
        <v>200</v>
      </c>
      <c r="AH288" s="37">
        <v>0</v>
      </c>
      <c r="AI288" s="37">
        <v>0</v>
      </c>
      <c r="AJ288" s="37">
        <v>-2171</v>
      </c>
      <c r="AK288" s="37">
        <v>0</v>
      </c>
      <c r="AL288" s="37">
        <v>0</v>
      </c>
      <c r="AM288" s="37">
        <v>0</v>
      </c>
      <c r="AN288" s="37">
        <v>-2171</v>
      </c>
      <c r="AO288" s="37">
        <v>11552729</v>
      </c>
      <c r="AP288" s="37">
        <v>497101</v>
      </c>
      <c r="AQ288" s="37">
        <v>0</v>
      </c>
      <c r="AR288" s="37">
        <v>11055628</v>
      </c>
      <c r="AS288" s="37">
        <v>11069567</v>
      </c>
      <c r="AT288" s="37">
        <v>1278897</v>
      </c>
      <c r="AU288" s="37">
        <v>12348464</v>
      </c>
      <c r="AV288" s="45">
        <v>757634457</v>
      </c>
      <c r="AW288" s="37">
        <v>0</v>
      </c>
      <c r="AX288" s="37">
        <v>13939</v>
      </c>
      <c r="AY288" s="37">
        <v>11552729</v>
      </c>
      <c r="AZ288" s="37">
        <v>1658</v>
      </c>
      <c r="BA288" s="37">
        <v>1718</v>
      </c>
      <c r="BB288" s="37">
        <v>206</v>
      </c>
      <c r="BC288" s="37">
        <v>0</v>
      </c>
      <c r="BD288" s="37">
        <v>0</v>
      </c>
      <c r="BE288" s="37">
        <v>12324709</v>
      </c>
      <c r="BF288" s="37">
        <v>0</v>
      </c>
      <c r="BG288" s="37">
        <v>0</v>
      </c>
      <c r="BH288" s="37">
        <v>0</v>
      </c>
      <c r="BI288" s="37">
        <v>0</v>
      </c>
      <c r="BJ288" s="37">
        <v>0</v>
      </c>
      <c r="BK288" s="37">
        <v>0</v>
      </c>
      <c r="BL288" s="37">
        <v>0</v>
      </c>
      <c r="BM288" s="37">
        <v>12324709</v>
      </c>
      <c r="BN288" s="37">
        <v>1976419</v>
      </c>
      <c r="BO288" s="37">
        <v>10348290</v>
      </c>
      <c r="BP288" s="37">
        <v>10346140</v>
      </c>
      <c r="BQ288" s="37">
        <v>1263797</v>
      </c>
      <c r="BR288" s="37">
        <v>11609937</v>
      </c>
      <c r="BS288" s="45">
        <v>811339515</v>
      </c>
      <c r="BT288" s="37">
        <v>2150</v>
      </c>
      <c r="BU288" s="37">
        <v>0</v>
      </c>
      <c r="BV288" s="37">
        <v>12322559</v>
      </c>
      <c r="BW288" s="37">
        <v>1718</v>
      </c>
      <c r="BX288" s="37">
        <v>1802</v>
      </c>
      <c r="BY288" s="37">
        <v>206</v>
      </c>
      <c r="BZ288" s="37">
        <v>0</v>
      </c>
      <c r="CA288" s="37">
        <v>0</v>
      </c>
      <c r="CB288" s="37">
        <v>13296273</v>
      </c>
      <c r="CC288" s="37">
        <v>1613</v>
      </c>
      <c r="CD288" s="37">
        <v>-17536</v>
      </c>
      <c r="CE288" s="37">
        <v>0</v>
      </c>
      <c r="CF288" s="37">
        <v>0</v>
      </c>
      <c r="CG288" s="37">
        <v>0</v>
      </c>
      <c r="CH288" s="37">
        <v>0</v>
      </c>
      <c r="CI288" s="37">
        <v>-17536</v>
      </c>
      <c r="CJ288" s="37">
        <v>13280350</v>
      </c>
      <c r="CK288" s="37">
        <v>1698390</v>
      </c>
      <c r="CL288" s="37">
        <v>0</v>
      </c>
      <c r="CM288" s="37">
        <v>11581960</v>
      </c>
      <c r="CN288" s="37">
        <v>11582940.83</v>
      </c>
      <c r="CO288" s="37">
        <v>1247493.17</v>
      </c>
      <c r="CP288" s="37">
        <v>12830434</v>
      </c>
      <c r="CQ288" s="45">
        <v>978669406</v>
      </c>
      <c r="CR288" s="37">
        <v>0</v>
      </c>
      <c r="CS288" s="37">
        <v>981</v>
      </c>
      <c r="CT288" s="37">
        <v>13280350</v>
      </c>
      <c r="CU288" s="37">
        <v>1802</v>
      </c>
      <c r="CV288" s="37">
        <v>1861</v>
      </c>
      <c r="CW288" s="37">
        <v>208.88</v>
      </c>
      <c r="CX288" s="37">
        <v>0</v>
      </c>
      <c r="CY288" s="37">
        <v>0</v>
      </c>
      <c r="CZ288" s="37">
        <v>14103886</v>
      </c>
      <c r="DA288" s="37">
        <v>0</v>
      </c>
      <c r="DB288" s="37">
        <v>0</v>
      </c>
      <c r="DC288" s="37">
        <v>0</v>
      </c>
      <c r="DD288" s="37">
        <v>0</v>
      </c>
      <c r="DE288" s="37">
        <v>0</v>
      </c>
      <c r="DF288" s="37">
        <v>0</v>
      </c>
      <c r="DG288" s="37">
        <v>14103886</v>
      </c>
      <c r="DH288" s="37">
        <v>0</v>
      </c>
      <c r="DI288" s="37">
        <v>0</v>
      </c>
      <c r="DJ288" s="37">
        <v>0</v>
      </c>
      <c r="DK288" s="37">
        <v>14103886</v>
      </c>
      <c r="DL288" s="37">
        <v>1750091</v>
      </c>
      <c r="DM288" s="37">
        <v>0</v>
      </c>
      <c r="DN288" s="37">
        <v>12353795</v>
      </c>
      <c r="DO288" s="37">
        <v>12315902</v>
      </c>
      <c r="DP288" s="37">
        <v>1164970.25</v>
      </c>
      <c r="DQ288" s="37">
        <v>13480872.25</v>
      </c>
      <c r="DR288" s="45">
        <v>1045187254</v>
      </c>
      <c r="DS288" s="37">
        <v>37893</v>
      </c>
      <c r="DT288" s="37">
        <v>0</v>
      </c>
      <c r="DU288" s="61">
        <v>14065993</v>
      </c>
      <c r="DV288" s="61">
        <v>1861</v>
      </c>
      <c r="DW288" s="61">
        <v>1936</v>
      </c>
      <c r="DX288" s="61">
        <v>212.43</v>
      </c>
      <c r="DY288" s="61">
        <v>0</v>
      </c>
      <c r="DZ288" s="61">
        <v>0</v>
      </c>
      <c r="EA288" s="61">
        <v>0</v>
      </c>
      <c r="EB288" s="61">
        <v>15044133</v>
      </c>
      <c r="EC288" s="61">
        <v>28420</v>
      </c>
      <c r="ED288" s="61">
        <v>75858</v>
      </c>
      <c r="EE288" s="61">
        <v>0</v>
      </c>
      <c r="EF288" s="61">
        <v>0</v>
      </c>
      <c r="EG288" s="61">
        <v>0</v>
      </c>
      <c r="EH288" s="61">
        <v>104278</v>
      </c>
      <c r="EI288" s="61">
        <v>15148411</v>
      </c>
      <c r="EJ288" s="61">
        <v>0</v>
      </c>
      <c r="EK288" s="61">
        <v>0</v>
      </c>
      <c r="EL288" s="61">
        <v>0</v>
      </c>
      <c r="EM288" s="61">
        <v>15148411</v>
      </c>
      <c r="EN288" s="61">
        <v>2561551</v>
      </c>
      <c r="EO288" s="61">
        <v>0</v>
      </c>
      <c r="EP288" s="61">
        <v>12586860</v>
      </c>
      <c r="EQ288" s="61">
        <v>192785</v>
      </c>
      <c r="ER288" s="61">
        <v>12394075</v>
      </c>
      <c r="ES288" s="61">
        <v>12394075</v>
      </c>
      <c r="ET288" s="61">
        <v>1227030</v>
      </c>
      <c r="EU288" s="61">
        <v>13621105</v>
      </c>
      <c r="EV288" s="61">
        <v>1153142252</v>
      </c>
      <c r="EW288" s="61">
        <v>16320900</v>
      </c>
      <c r="EX288" s="61">
        <v>0</v>
      </c>
      <c r="EY288" s="61">
        <v>0</v>
      </c>
    </row>
    <row r="289" spans="1:155" s="37" customFormat="1" x14ac:dyDescent="0.2">
      <c r="A289" s="105">
        <v>4330</v>
      </c>
      <c r="B289" s="49" t="s">
        <v>319</v>
      </c>
      <c r="C289" s="37">
        <v>1422990</v>
      </c>
      <c r="D289" s="37">
        <v>197</v>
      </c>
      <c r="E289" s="37">
        <v>204</v>
      </c>
      <c r="F289" s="37">
        <v>231.15</v>
      </c>
      <c r="G289" s="37">
        <v>1520707.8</v>
      </c>
      <c r="H289" s="37">
        <v>48416</v>
      </c>
      <c r="I289" s="37">
        <v>0</v>
      </c>
      <c r="J289" s="37">
        <v>1472200</v>
      </c>
      <c r="K289" s="37">
        <v>22853</v>
      </c>
      <c r="L289" s="37">
        <f t="shared" si="4"/>
        <v>1495053</v>
      </c>
      <c r="M289" s="47">
        <v>86655972</v>
      </c>
      <c r="N289" s="41">
        <v>91.800000000046566</v>
      </c>
      <c r="O289" s="41">
        <v>0</v>
      </c>
      <c r="P289" s="37">
        <v>1520616</v>
      </c>
      <c r="Q289" s="37">
        <v>204</v>
      </c>
      <c r="R289" s="37">
        <v>212</v>
      </c>
      <c r="S289" s="37">
        <v>194.37</v>
      </c>
      <c r="T289" s="37">
        <v>25000</v>
      </c>
      <c r="U289" s="37">
        <v>1646454</v>
      </c>
      <c r="V289" s="37">
        <v>63842</v>
      </c>
      <c r="W289" s="37">
        <v>1582612</v>
      </c>
      <c r="X289" s="37">
        <v>1582612</v>
      </c>
      <c r="Y289" s="37">
        <v>27728</v>
      </c>
      <c r="Z289" s="37">
        <v>1610340</v>
      </c>
      <c r="AA289" s="46">
        <v>93207762</v>
      </c>
      <c r="AB289" s="37">
        <v>0</v>
      </c>
      <c r="AC289" s="37">
        <v>0</v>
      </c>
      <c r="AD289" s="37">
        <v>1646454</v>
      </c>
      <c r="AE289" s="37">
        <v>212</v>
      </c>
      <c r="AF289" s="37">
        <v>214</v>
      </c>
      <c r="AG289" s="37">
        <v>200</v>
      </c>
      <c r="AH289" s="37">
        <v>0</v>
      </c>
      <c r="AI289" s="37">
        <v>0</v>
      </c>
      <c r="AJ289" s="37">
        <v>33852</v>
      </c>
      <c r="AK289" s="37">
        <v>0</v>
      </c>
      <c r="AL289" s="37">
        <v>0</v>
      </c>
      <c r="AM289" s="37">
        <v>0</v>
      </c>
      <c r="AN289" s="37">
        <v>33852</v>
      </c>
      <c r="AO289" s="37">
        <v>1738638</v>
      </c>
      <c r="AP289" s="37">
        <v>52560</v>
      </c>
      <c r="AQ289" s="37">
        <v>0</v>
      </c>
      <c r="AR289" s="37">
        <v>1686078</v>
      </c>
      <c r="AS289" s="37">
        <v>1667335</v>
      </c>
      <c r="AT289" s="37">
        <v>301445</v>
      </c>
      <c r="AU289" s="37">
        <v>1968780</v>
      </c>
      <c r="AV289" s="45">
        <v>115261733</v>
      </c>
      <c r="AW289" s="37">
        <v>18743</v>
      </c>
      <c r="AX289" s="37">
        <v>0</v>
      </c>
      <c r="AY289" s="37">
        <v>1719895</v>
      </c>
      <c r="AZ289" s="37">
        <v>214</v>
      </c>
      <c r="BA289" s="37">
        <v>215</v>
      </c>
      <c r="BB289" s="37">
        <v>206</v>
      </c>
      <c r="BC289" s="37">
        <v>0</v>
      </c>
      <c r="BD289" s="37">
        <v>0</v>
      </c>
      <c r="BE289" s="37">
        <v>1772221</v>
      </c>
      <c r="BF289" s="37">
        <v>14057</v>
      </c>
      <c r="BG289" s="37">
        <v>-34401</v>
      </c>
      <c r="BH289" s="37">
        <v>0</v>
      </c>
      <c r="BI289" s="37">
        <v>0</v>
      </c>
      <c r="BJ289" s="37">
        <v>0</v>
      </c>
      <c r="BK289" s="37">
        <v>0</v>
      </c>
      <c r="BL289" s="37">
        <v>-34401</v>
      </c>
      <c r="BM289" s="37">
        <v>1751877</v>
      </c>
      <c r="BN289" s="37">
        <v>159366</v>
      </c>
      <c r="BO289" s="37">
        <v>1592511</v>
      </c>
      <c r="BP289" s="37">
        <v>1608994</v>
      </c>
      <c r="BQ289" s="37">
        <v>232018</v>
      </c>
      <c r="BR289" s="37">
        <v>1841012</v>
      </c>
      <c r="BS289" s="45">
        <v>122915937</v>
      </c>
      <c r="BT289" s="37">
        <v>0</v>
      </c>
      <c r="BU289" s="37">
        <v>16483</v>
      </c>
      <c r="BV289" s="37">
        <v>1751877</v>
      </c>
      <c r="BW289" s="37">
        <v>215</v>
      </c>
      <c r="BX289" s="37">
        <v>215</v>
      </c>
      <c r="BY289" s="37">
        <v>206</v>
      </c>
      <c r="BZ289" s="37">
        <v>0</v>
      </c>
      <c r="CA289" s="37">
        <v>0</v>
      </c>
      <c r="CB289" s="37">
        <v>1796168</v>
      </c>
      <c r="CC289" s="37">
        <v>0</v>
      </c>
      <c r="CD289" s="37">
        <v>27022</v>
      </c>
      <c r="CE289" s="37">
        <v>0</v>
      </c>
      <c r="CF289" s="37">
        <v>0</v>
      </c>
      <c r="CG289" s="37">
        <v>0</v>
      </c>
      <c r="CH289" s="37">
        <v>0</v>
      </c>
      <c r="CI289" s="37">
        <v>27022</v>
      </c>
      <c r="CJ289" s="37">
        <v>1823190</v>
      </c>
      <c r="CK289" s="37">
        <v>154537</v>
      </c>
      <c r="CL289" s="37">
        <v>0</v>
      </c>
      <c r="CM289" s="37">
        <v>1668653</v>
      </c>
      <c r="CN289" s="37">
        <v>1649983</v>
      </c>
      <c r="CO289" s="37">
        <v>314894</v>
      </c>
      <c r="CP289" s="37">
        <v>1964877</v>
      </c>
      <c r="CQ289" s="45">
        <v>135588115</v>
      </c>
      <c r="CR289" s="37">
        <v>18670</v>
      </c>
      <c r="CS289" s="37">
        <v>0</v>
      </c>
      <c r="CT289" s="37">
        <v>1804520</v>
      </c>
      <c r="CU289" s="37">
        <v>215</v>
      </c>
      <c r="CV289" s="37">
        <v>209</v>
      </c>
      <c r="CW289" s="37">
        <v>208.88</v>
      </c>
      <c r="CX289" s="37">
        <v>0</v>
      </c>
      <c r="CY289" s="37">
        <v>0</v>
      </c>
      <c r="CZ289" s="37">
        <v>1797818</v>
      </c>
      <c r="DA289" s="37">
        <v>14003</v>
      </c>
      <c r="DB289" s="37">
        <v>0</v>
      </c>
      <c r="DC289" s="37">
        <v>0</v>
      </c>
      <c r="DD289" s="37">
        <v>0</v>
      </c>
      <c r="DE289" s="37">
        <v>0</v>
      </c>
      <c r="DF289" s="37">
        <v>14003</v>
      </c>
      <c r="DG289" s="37">
        <v>1811821</v>
      </c>
      <c r="DH289" s="37">
        <v>43010</v>
      </c>
      <c r="DI289" s="37">
        <v>0</v>
      </c>
      <c r="DJ289" s="37">
        <v>43010</v>
      </c>
      <c r="DK289" s="37">
        <v>1854831</v>
      </c>
      <c r="DL289" s="37">
        <v>142206</v>
      </c>
      <c r="DM289" s="37">
        <v>0</v>
      </c>
      <c r="DN289" s="37">
        <v>1712625</v>
      </c>
      <c r="DO289" s="37">
        <v>1712625</v>
      </c>
      <c r="DP289" s="37">
        <v>341952</v>
      </c>
      <c r="DQ289" s="37">
        <v>2054577</v>
      </c>
      <c r="DR289" s="45">
        <v>158854021</v>
      </c>
      <c r="DS289" s="37">
        <v>0</v>
      </c>
      <c r="DT289" s="37">
        <v>0</v>
      </c>
      <c r="DU289" s="61">
        <v>1811821</v>
      </c>
      <c r="DV289" s="61">
        <v>209</v>
      </c>
      <c r="DW289" s="61">
        <v>198</v>
      </c>
      <c r="DX289" s="61">
        <v>212.43</v>
      </c>
      <c r="DY289" s="61">
        <v>0</v>
      </c>
      <c r="DZ289" s="61">
        <v>0</v>
      </c>
      <c r="EA289" s="61">
        <v>0</v>
      </c>
      <c r="EB289" s="61">
        <v>1758523</v>
      </c>
      <c r="EC289" s="61">
        <v>0</v>
      </c>
      <c r="ED289" s="61">
        <v>0</v>
      </c>
      <c r="EE289" s="61">
        <v>0</v>
      </c>
      <c r="EF289" s="61">
        <v>0</v>
      </c>
      <c r="EG289" s="61">
        <v>0</v>
      </c>
      <c r="EH289" s="61">
        <v>0</v>
      </c>
      <c r="EI289" s="61">
        <v>1758523</v>
      </c>
      <c r="EJ289" s="61">
        <v>0</v>
      </c>
      <c r="EK289" s="61">
        <v>71051</v>
      </c>
      <c r="EL289" s="61">
        <v>71051</v>
      </c>
      <c r="EM289" s="61">
        <v>1829574</v>
      </c>
      <c r="EN289" s="61">
        <v>120088</v>
      </c>
      <c r="EO289" s="61">
        <v>0</v>
      </c>
      <c r="EP289" s="61">
        <v>1709486</v>
      </c>
      <c r="EQ289" s="61">
        <v>269</v>
      </c>
      <c r="ER289" s="61">
        <v>1709217</v>
      </c>
      <c r="ES289" s="61">
        <v>1760671</v>
      </c>
      <c r="ET289" s="61">
        <v>313279</v>
      </c>
      <c r="EU289" s="61">
        <v>2073950</v>
      </c>
      <c r="EV289" s="61">
        <v>198969027</v>
      </c>
      <c r="EW289" s="61">
        <v>25800</v>
      </c>
      <c r="EX289" s="61">
        <v>0</v>
      </c>
      <c r="EY289" s="61">
        <v>51454</v>
      </c>
    </row>
    <row r="290" spans="1:155" s="37" customFormat="1" x14ac:dyDescent="0.2">
      <c r="A290" s="105">
        <v>4347</v>
      </c>
      <c r="B290" s="49" t="s">
        <v>320</v>
      </c>
      <c r="C290" s="37">
        <v>6147247</v>
      </c>
      <c r="D290" s="37">
        <v>1220</v>
      </c>
      <c r="E290" s="37">
        <v>1237</v>
      </c>
      <c r="F290" s="37">
        <v>190</v>
      </c>
      <c r="G290" s="37">
        <v>6468273</v>
      </c>
      <c r="H290" s="37">
        <v>3650814</v>
      </c>
      <c r="I290" s="37">
        <v>0</v>
      </c>
      <c r="J290" s="37">
        <v>2751300</v>
      </c>
      <c r="K290" s="37">
        <v>348699.16</v>
      </c>
      <c r="L290" s="37">
        <f t="shared" si="4"/>
        <v>3099999.16</v>
      </c>
      <c r="M290" s="47">
        <v>181363455</v>
      </c>
      <c r="N290" s="41">
        <v>66159</v>
      </c>
      <c r="O290" s="41">
        <v>0</v>
      </c>
      <c r="P290" s="37">
        <v>6402114</v>
      </c>
      <c r="Q290" s="37">
        <v>1237</v>
      </c>
      <c r="R290" s="37">
        <v>1260</v>
      </c>
      <c r="S290" s="37">
        <v>194.37</v>
      </c>
      <c r="T290" s="37">
        <v>0</v>
      </c>
      <c r="U290" s="37">
        <v>6766061</v>
      </c>
      <c r="V290" s="37">
        <v>4004901</v>
      </c>
      <c r="W290" s="37">
        <v>2761160</v>
      </c>
      <c r="X290" s="37">
        <v>2755517</v>
      </c>
      <c r="Y290" s="37">
        <v>328483</v>
      </c>
      <c r="Z290" s="37">
        <v>3084000</v>
      </c>
      <c r="AA290" s="46">
        <v>197132475</v>
      </c>
      <c r="AB290" s="37">
        <v>5643</v>
      </c>
      <c r="AC290" s="37">
        <v>0</v>
      </c>
      <c r="AD290" s="37">
        <v>6760418</v>
      </c>
      <c r="AE290" s="37">
        <v>1260</v>
      </c>
      <c r="AF290" s="37">
        <v>1263</v>
      </c>
      <c r="AG290" s="37">
        <v>200</v>
      </c>
      <c r="AH290" s="37">
        <v>0</v>
      </c>
      <c r="AI290" s="37">
        <v>4232</v>
      </c>
      <c r="AJ290" s="37">
        <v>0</v>
      </c>
      <c r="AK290" s="37">
        <v>0</v>
      </c>
      <c r="AL290" s="37">
        <v>0</v>
      </c>
      <c r="AM290" s="37">
        <v>0</v>
      </c>
      <c r="AN290" s="37">
        <v>0</v>
      </c>
      <c r="AO290" s="37">
        <v>7033345</v>
      </c>
      <c r="AP290" s="37">
        <v>4295042</v>
      </c>
      <c r="AQ290" s="37">
        <v>0</v>
      </c>
      <c r="AR290" s="37">
        <v>2738303</v>
      </c>
      <c r="AS290" s="37">
        <v>2738303</v>
      </c>
      <c r="AT290" s="37">
        <v>250531</v>
      </c>
      <c r="AU290" s="37">
        <v>2988834</v>
      </c>
      <c r="AV290" s="45">
        <v>208367545</v>
      </c>
      <c r="AW290" s="37">
        <v>0</v>
      </c>
      <c r="AX290" s="37">
        <v>0</v>
      </c>
      <c r="AY290" s="37">
        <v>7033345</v>
      </c>
      <c r="AZ290" s="37">
        <v>1263</v>
      </c>
      <c r="BA290" s="37">
        <v>1267</v>
      </c>
      <c r="BB290" s="37">
        <v>206</v>
      </c>
      <c r="BC290" s="37">
        <v>0</v>
      </c>
      <c r="BD290" s="37">
        <v>0</v>
      </c>
      <c r="BE290" s="37">
        <v>7316621</v>
      </c>
      <c r="BF290" s="37">
        <v>0</v>
      </c>
      <c r="BG290" s="37">
        <v>0</v>
      </c>
      <c r="BH290" s="37">
        <v>0</v>
      </c>
      <c r="BI290" s="37">
        <v>0</v>
      </c>
      <c r="BJ290" s="37">
        <v>0</v>
      </c>
      <c r="BK290" s="37">
        <v>0</v>
      </c>
      <c r="BL290" s="37">
        <v>0</v>
      </c>
      <c r="BM290" s="37">
        <v>7316621</v>
      </c>
      <c r="BN290" s="37">
        <v>5269934</v>
      </c>
      <c r="BO290" s="37">
        <v>2046687</v>
      </c>
      <c r="BP290" s="37">
        <v>2046687.01</v>
      </c>
      <c r="BQ290" s="37">
        <v>307626</v>
      </c>
      <c r="BR290" s="37">
        <v>2354313.0099999998</v>
      </c>
      <c r="BS290" s="45">
        <v>238824333</v>
      </c>
      <c r="BT290" s="37">
        <v>0</v>
      </c>
      <c r="BU290" s="37">
        <v>0</v>
      </c>
      <c r="BV290" s="37">
        <v>7316621</v>
      </c>
      <c r="BW290" s="37">
        <v>1267</v>
      </c>
      <c r="BX290" s="37">
        <v>1255</v>
      </c>
      <c r="BY290" s="37">
        <v>206</v>
      </c>
      <c r="BZ290" s="37">
        <v>0</v>
      </c>
      <c r="CA290" s="37">
        <v>0</v>
      </c>
      <c r="CB290" s="37">
        <v>7505854</v>
      </c>
      <c r="CC290" s="37">
        <v>0</v>
      </c>
      <c r="CD290" s="37">
        <v>0</v>
      </c>
      <c r="CE290" s="37">
        <v>0</v>
      </c>
      <c r="CF290" s="37">
        <v>0</v>
      </c>
      <c r="CG290" s="37">
        <v>0</v>
      </c>
      <c r="CH290" s="37">
        <v>0</v>
      </c>
      <c r="CI290" s="37">
        <v>0</v>
      </c>
      <c r="CJ290" s="37">
        <v>7505854</v>
      </c>
      <c r="CK290" s="37">
        <v>5579875</v>
      </c>
      <c r="CL290" s="37">
        <v>0</v>
      </c>
      <c r="CM290" s="37">
        <v>1925979</v>
      </c>
      <c r="CN290" s="37">
        <v>1925979</v>
      </c>
      <c r="CO290" s="37">
        <v>289172</v>
      </c>
      <c r="CP290" s="37">
        <v>2215151</v>
      </c>
      <c r="CQ290" s="45">
        <v>270481899</v>
      </c>
      <c r="CR290" s="37">
        <v>0</v>
      </c>
      <c r="CS290" s="37">
        <v>0</v>
      </c>
      <c r="CT290" s="37">
        <v>7505854</v>
      </c>
      <c r="CU290" s="37">
        <v>1255</v>
      </c>
      <c r="CV290" s="37">
        <v>1245</v>
      </c>
      <c r="CW290" s="37">
        <v>208.88</v>
      </c>
      <c r="CX290" s="37">
        <v>0</v>
      </c>
      <c r="CY290" s="37">
        <v>0</v>
      </c>
      <c r="CZ290" s="37">
        <v>7706102</v>
      </c>
      <c r="DA290" s="37">
        <v>0</v>
      </c>
      <c r="DB290" s="37">
        <v>0</v>
      </c>
      <c r="DC290" s="37">
        <v>0</v>
      </c>
      <c r="DD290" s="37">
        <v>0</v>
      </c>
      <c r="DE290" s="37">
        <v>0</v>
      </c>
      <c r="DF290" s="37">
        <v>0</v>
      </c>
      <c r="DG290" s="37">
        <v>7706102</v>
      </c>
      <c r="DH290" s="37">
        <v>49517</v>
      </c>
      <c r="DI290" s="37">
        <v>0</v>
      </c>
      <c r="DJ290" s="37">
        <v>49517</v>
      </c>
      <c r="DK290" s="37">
        <v>7755619</v>
      </c>
      <c r="DL290" s="37">
        <v>5632728</v>
      </c>
      <c r="DM290" s="37">
        <v>0</v>
      </c>
      <c r="DN290" s="37">
        <v>2122891</v>
      </c>
      <c r="DO290" s="37">
        <v>2122891</v>
      </c>
      <c r="DP290" s="37">
        <v>335026</v>
      </c>
      <c r="DQ290" s="37">
        <v>2457917</v>
      </c>
      <c r="DR290" s="45">
        <v>300804064</v>
      </c>
      <c r="DS290" s="37">
        <v>0</v>
      </c>
      <c r="DT290" s="37">
        <v>0</v>
      </c>
      <c r="DU290" s="61">
        <v>7706102</v>
      </c>
      <c r="DV290" s="61">
        <v>1245</v>
      </c>
      <c r="DW290" s="61">
        <v>1236</v>
      </c>
      <c r="DX290" s="61">
        <v>212.43</v>
      </c>
      <c r="DY290" s="61">
        <v>0</v>
      </c>
      <c r="DZ290" s="61">
        <v>0</v>
      </c>
      <c r="EA290" s="61">
        <v>0</v>
      </c>
      <c r="EB290" s="61">
        <v>7912959</v>
      </c>
      <c r="EC290" s="61">
        <v>0</v>
      </c>
      <c r="ED290" s="61">
        <v>0</v>
      </c>
      <c r="EE290" s="61">
        <v>0</v>
      </c>
      <c r="EF290" s="61">
        <v>0</v>
      </c>
      <c r="EG290" s="61">
        <v>0</v>
      </c>
      <c r="EH290" s="61">
        <v>0</v>
      </c>
      <c r="EI290" s="61">
        <v>7912959</v>
      </c>
      <c r="EJ290" s="61">
        <v>0</v>
      </c>
      <c r="EK290" s="61">
        <v>44814</v>
      </c>
      <c r="EL290" s="61">
        <v>44814</v>
      </c>
      <c r="EM290" s="61">
        <v>7957773</v>
      </c>
      <c r="EN290" s="61">
        <v>5570429</v>
      </c>
      <c r="EO290" s="61">
        <v>0</v>
      </c>
      <c r="EP290" s="61">
        <v>2387344</v>
      </c>
      <c r="EQ290" s="61">
        <v>16767</v>
      </c>
      <c r="ER290" s="61">
        <v>2370577</v>
      </c>
      <c r="ES290" s="61">
        <v>2370577</v>
      </c>
      <c r="ET290" s="61">
        <v>260035</v>
      </c>
      <c r="EU290" s="61">
        <v>2630612</v>
      </c>
      <c r="EV290" s="61">
        <v>336657678</v>
      </c>
      <c r="EW290" s="61">
        <v>2145800</v>
      </c>
      <c r="EX290" s="61">
        <v>0</v>
      </c>
      <c r="EY290" s="61">
        <v>0</v>
      </c>
    </row>
    <row r="291" spans="1:155" s="37" customFormat="1" x14ac:dyDescent="0.2">
      <c r="A291" s="105">
        <v>4368</v>
      </c>
      <c r="B291" s="49" t="s">
        <v>321</v>
      </c>
      <c r="C291" s="37">
        <v>3650313</v>
      </c>
      <c r="D291" s="37">
        <v>830</v>
      </c>
      <c r="E291" s="37">
        <v>836</v>
      </c>
      <c r="F291" s="37">
        <v>190</v>
      </c>
      <c r="G291" s="37">
        <v>3835568</v>
      </c>
      <c r="H291" s="37">
        <v>2403499</v>
      </c>
      <c r="I291" s="37">
        <v>0</v>
      </c>
      <c r="J291" s="37">
        <v>1432069</v>
      </c>
      <c r="K291" s="37">
        <v>162015.65</v>
      </c>
      <c r="L291" s="37">
        <f t="shared" si="4"/>
        <v>1594084.65</v>
      </c>
      <c r="M291" s="47">
        <v>100504752</v>
      </c>
      <c r="N291" s="41">
        <v>0</v>
      </c>
      <c r="O291" s="41">
        <v>0</v>
      </c>
      <c r="P291" s="37">
        <v>3835568</v>
      </c>
      <c r="Q291" s="37">
        <v>836</v>
      </c>
      <c r="R291" s="37">
        <v>840</v>
      </c>
      <c r="S291" s="37">
        <v>194.37</v>
      </c>
      <c r="T291" s="37">
        <v>108750</v>
      </c>
      <c r="U291" s="37">
        <v>4125941</v>
      </c>
      <c r="V291" s="37">
        <v>2666674</v>
      </c>
      <c r="W291" s="37">
        <v>1459267</v>
      </c>
      <c r="X291" s="37">
        <v>1459267</v>
      </c>
      <c r="Y291" s="37">
        <v>159072.97</v>
      </c>
      <c r="Z291" s="37">
        <v>1618339.97</v>
      </c>
      <c r="AA291" s="46">
        <v>109366072</v>
      </c>
      <c r="AB291" s="37">
        <v>0</v>
      </c>
      <c r="AC291" s="37">
        <v>0</v>
      </c>
      <c r="AD291" s="37">
        <v>4125941</v>
      </c>
      <c r="AE291" s="37">
        <v>840</v>
      </c>
      <c r="AF291" s="37">
        <v>840</v>
      </c>
      <c r="AG291" s="37">
        <v>200</v>
      </c>
      <c r="AH291" s="37">
        <v>188.17</v>
      </c>
      <c r="AI291" s="37">
        <v>0</v>
      </c>
      <c r="AJ291" s="37">
        <v>0</v>
      </c>
      <c r="AK291" s="37">
        <v>0</v>
      </c>
      <c r="AL291" s="37">
        <v>0</v>
      </c>
      <c r="AM291" s="37">
        <v>0</v>
      </c>
      <c r="AN291" s="37">
        <v>0</v>
      </c>
      <c r="AO291" s="37">
        <v>4452000</v>
      </c>
      <c r="AP291" s="37">
        <v>2923541</v>
      </c>
      <c r="AQ291" s="37">
        <v>0</v>
      </c>
      <c r="AR291" s="37">
        <v>1528459</v>
      </c>
      <c r="AS291" s="37">
        <v>1528459</v>
      </c>
      <c r="AT291" s="37">
        <v>155253.9</v>
      </c>
      <c r="AU291" s="37">
        <v>1683712.9</v>
      </c>
      <c r="AV291" s="45">
        <v>116057073</v>
      </c>
      <c r="AW291" s="37">
        <v>0</v>
      </c>
      <c r="AX291" s="37">
        <v>0</v>
      </c>
      <c r="AY291" s="37">
        <v>4452000</v>
      </c>
      <c r="AZ291" s="37">
        <v>840</v>
      </c>
      <c r="BA291" s="37">
        <v>832</v>
      </c>
      <c r="BB291" s="37">
        <v>206</v>
      </c>
      <c r="BC291" s="37">
        <v>94</v>
      </c>
      <c r="BD291" s="37">
        <v>78208</v>
      </c>
      <c r="BE291" s="37">
        <v>4659200</v>
      </c>
      <c r="BF291" s="37">
        <v>0</v>
      </c>
      <c r="BG291" s="37">
        <v>0</v>
      </c>
      <c r="BH291" s="37">
        <v>0</v>
      </c>
      <c r="BI291" s="37">
        <v>0</v>
      </c>
      <c r="BJ291" s="37">
        <v>0</v>
      </c>
      <c r="BK291" s="37">
        <v>0</v>
      </c>
      <c r="BL291" s="37">
        <v>0</v>
      </c>
      <c r="BM291" s="37">
        <v>4659200</v>
      </c>
      <c r="BN291" s="37">
        <v>3655865</v>
      </c>
      <c r="BO291" s="37">
        <v>1003335</v>
      </c>
      <c r="BP291" s="37">
        <v>997735</v>
      </c>
      <c r="BQ291" s="37">
        <v>150162.76999999999</v>
      </c>
      <c r="BR291" s="37">
        <v>1147897.77</v>
      </c>
      <c r="BS291" s="45">
        <v>123194363</v>
      </c>
      <c r="BT291" s="37">
        <v>5600</v>
      </c>
      <c r="BU291" s="37">
        <v>0</v>
      </c>
      <c r="BV291" s="37">
        <v>4653600</v>
      </c>
      <c r="BW291" s="37">
        <v>832</v>
      </c>
      <c r="BX291" s="37">
        <v>828</v>
      </c>
      <c r="BY291" s="37">
        <v>206</v>
      </c>
      <c r="BZ291" s="37">
        <v>100.73</v>
      </c>
      <c r="CA291" s="37">
        <v>83404</v>
      </c>
      <c r="CB291" s="37">
        <v>4885200</v>
      </c>
      <c r="CC291" s="37">
        <v>4200</v>
      </c>
      <c r="CD291" s="37">
        <v>0</v>
      </c>
      <c r="CE291" s="37">
        <v>0</v>
      </c>
      <c r="CF291" s="37">
        <v>0</v>
      </c>
      <c r="CG291" s="37">
        <v>0</v>
      </c>
      <c r="CH291" s="37">
        <v>0</v>
      </c>
      <c r="CI291" s="37">
        <v>0</v>
      </c>
      <c r="CJ291" s="37">
        <v>4889400</v>
      </c>
      <c r="CK291" s="37">
        <v>3802957</v>
      </c>
      <c r="CL291" s="37">
        <v>0</v>
      </c>
      <c r="CM291" s="37">
        <v>1086443</v>
      </c>
      <c r="CN291" s="37">
        <v>1086443</v>
      </c>
      <c r="CO291" s="37">
        <v>145194.14000000001</v>
      </c>
      <c r="CP291" s="37">
        <v>1231637.1400000001</v>
      </c>
      <c r="CQ291" s="45">
        <v>138927576</v>
      </c>
      <c r="CR291" s="37">
        <v>0</v>
      </c>
      <c r="CS291" s="37">
        <v>0</v>
      </c>
      <c r="CT291" s="37">
        <v>4889400</v>
      </c>
      <c r="CU291" s="37">
        <v>828</v>
      </c>
      <c r="CV291" s="37">
        <v>810</v>
      </c>
      <c r="CW291" s="37">
        <v>208.88</v>
      </c>
      <c r="CX291" s="37">
        <v>0</v>
      </c>
      <c r="CY291" s="37">
        <v>0</v>
      </c>
      <c r="CZ291" s="37">
        <v>4952300</v>
      </c>
      <c r="DA291" s="37">
        <v>0</v>
      </c>
      <c r="DB291" s="37">
        <v>0</v>
      </c>
      <c r="DC291" s="37">
        <v>0</v>
      </c>
      <c r="DD291" s="37">
        <v>0</v>
      </c>
      <c r="DE291" s="37">
        <v>0</v>
      </c>
      <c r="DF291" s="37">
        <v>0</v>
      </c>
      <c r="DG291" s="37">
        <v>4952300</v>
      </c>
      <c r="DH291" s="37">
        <v>85595</v>
      </c>
      <c r="DI291" s="37">
        <v>0</v>
      </c>
      <c r="DJ291" s="37">
        <v>85595</v>
      </c>
      <c r="DK291" s="37">
        <v>5037895</v>
      </c>
      <c r="DL291" s="37">
        <v>3903122</v>
      </c>
      <c r="DM291" s="37">
        <v>0</v>
      </c>
      <c r="DN291" s="37">
        <v>1134773</v>
      </c>
      <c r="DO291" s="37">
        <v>1134773</v>
      </c>
      <c r="DP291" s="37">
        <v>140225.53</v>
      </c>
      <c r="DQ291" s="37">
        <v>1274998.53</v>
      </c>
      <c r="DR291" s="45">
        <v>156851773</v>
      </c>
      <c r="DS291" s="37">
        <v>0</v>
      </c>
      <c r="DT291" s="37">
        <v>0</v>
      </c>
      <c r="DU291" s="61">
        <v>4952300</v>
      </c>
      <c r="DV291" s="61">
        <v>810</v>
      </c>
      <c r="DW291" s="61">
        <v>806</v>
      </c>
      <c r="DX291" s="61">
        <v>212.43</v>
      </c>
      <c r="DY291" s="61">
        <v>0</v>
      </c>
      <c r="DZ291" s="61">
        <v>0</v>
      </c>
      <c r="EA291" s="61">
        <v>0</v>
      </c>
      <c r="EB291" s="61">
        <v>5099062</v>
      </c>
      <c r="EC291" s="61">
        <v>0</v>
      </c>
      <c r="ED291" s="61">
        <v>0</v>
      </c>
      <c r="EE291" s="61">
        <v>0</v>
      </c>
      <c r="EF291" s="61">
        <v>0</v>
      </c>
      <c r="EG291" s="61">
        <v>0</v>
      </c>
      <c r="EH291" s="61">
        <v>0</v>
      </c>
      <c r="EI291" s="61">
        <v>5099062</v>
      </c>
      <c r="EJ291" s="61">
        <v>0</v>
      </c>
      <c r="EK291" s="61">
        <v>18979</v>
      </c>
      <c r="EL291" s="61">
        <v>18979</v>
      </c>
      <c r="EM291" s="61">
        <v>5118041</v>
      </c>
      <c r="EN291" s="61">
        <v>3929318</v>
      </c>
      <c r="EO291" s="61">
        <v>0</v>
      </c>
      <c r="EP291" s="61">
        <v>1188723</v>
      </c>
      <c r="EQ291" s="61">
        <v>674</v>
      </c>
      <c r="ER291" s="61">
        <v>1188049</v>
      </c>
      <c r="ES291" s="61">
        <v>1188049</v>
      </c>
      <c r="ET291" s="61">
        <v>516756.22</v>
      </c>
      <c r="EU291" s="61">
        <v>1704805.22</v>
      </c>
      <c r="EV291" s="61">
        <v>172679031</v>
      </c>
      <c r="EW291" s="61">
        <v>68300</v>
      </c>
      <c r="EX291" s="61">
        <v>0</v>
      </c>
      <c r="EY291" s="61">
        <v>0</v>
      </c>
    </row>
    <row r="292" spans="1:155" s="37" customFormat="1" x14ac:dyDescent="0.2">
      <c r="A292" s="105">
        <v>4389</v>
      </c>
      <c r="B292" s="49" t="s">
        <v>322</v>
      </c>
      <c r="C292" s="37">
        <v>9677611</v>
      </c>
      <c r="D292" s="37">
        <v>1744</v>
      </c>
      <c r="E292" s="37">
        <v>1769</v>
      </c>
      <c r="F292" s="37">
        <v>190</v>
      </c>
      <c r="G292" s="37">
        <v>10152450.210000001</v>
      </c>
      <c r="H292" s="37">
        <v>5078706</v>
      </c>
      <c r="I292" s="37">
        <v>0</v>
      </c>
      <c r="J292" s="37">
        <v>5056367</v>
      </c>
      <c r="K292" s="37">
        <v>269307</v>
      </c>
      <c r="L292" s="37">
        <f t="shared" si="4"/>
        <v>5325674</v>
      </c>
      <c r="M292" s="47">
        <v>278806103</v>
      </c>
      <c r="N292" s="41">
        <v>17377.210000000894</v>
      </c>
      <c r="O292" s="41">
        <v>0</v>
      </c>
      <c r="P292" s="37">
        <v>10135073</v>
      </c>
      <c r="Q292" s="37">
        <v>1769</v>
      </c>
      <c r="R292" s="37">
        <v>1786</v>
      </c>
      <c r="S292" s="37">
        <v>194.37</v>
      </c>
      <c r="T292" s="37">
        <v>23725</v>
      </c>
      <c r="U292" s="37">
        <v>10603346</v>
      </c>
      <c r="V292" s="37">
        <v>5859527</v>
      </c>
      <c r="W292" s="37">
        <v>4743819</v>
      </c>
      <c r="X292" s="37">
        <v>4743813</v>
      </c>
      <c r="Y292" s="37">
        <v>283715</v>
      </c>
      <c r="Z292" s="37">
        <v>5027528</v>
      </c>
      <c r="AA292" s="46">
        <v>299769688</v>
      </c>
      <c r="AB292" s="37">
        <v>6</v>
      </c>
      <c r="AC292" s="37">
        <v>0</v>
      </c>
      <c r="AD292" s="37">
        <v>10603340</v>
      </c>
      <c r="AE292" s="37">
        <v>1786</v>
      </c>
      <c r="AF292" s="37">
        <v>1794</v>
      </c>
      <c r="AG292" s="37">
        <v>200</v>
      </c>
      <c r="AH292" s="37">
        <v>0</v>
      </c>
      <c r="AI292" s="37">
        <v>5</v>
      </c>
      <c r="AJ292" s="37">
        <v>-18500</v>
      </c>
      <c r="AK292" s="37">
        <v>0</v>
      </c>
      <c r="AL292" s="37">
        <v>0</v>
      </c>
      <c r="AM292" s="37">
        <v>0</v>
      </c>
      <c r="AN292" s="37">
        <v>-18500</v>
      </c>
      <c r="AO292" s="37">
        <v>10991139</v>
      </c>
      <c r="AP292" s="37">
        <v>6378058</v>
      </c>
      <c r="AQ292" s="37">
        <v>0</v>
      </c>
      <c r="AR292" s="37">
        <v>4613081</v>
      </c>
      <c r="AS292" s="37">
        <v>4613081</v>
      </c>
      <c r="AT292" s="37">
        <v>224740</v>
      </c>
      <c r="AU292" s="37">
        <v>4837821</v>
      </c>
      <c r="AV292" s="45">
        <v>323179613</v>
      </c>
      <c r="AW292" s="37">
        <v>0</v>
      </c>
      <c r="AX292" s="37">
        <v>0</v>
      </c>
      <c r="AY292" s="37">
        <v>10991139</v>
      </c>
      <c r="AZ292" s="37">
        <v>1794</v>
      </c>
      <c r="BA292" s="37">
        <v>1781</v>
      </c>
      <c r="BB292" s="37">
        <v>206</v>
      </c>
      <c r="BC292" s="37">
        <v>0</v>
      </c>
      <c r="BD292" s="37">
        <v>0</v>
      </c>
      <c r="BE292" s="37">
        <v>11278378</v>
      </c>
      <c r="BF292" s="37">
        <v>0</v>
      </c>
      <c r="BG292" s="37">
        <v>-3690</v>
      </c>
      <c r="BH292" s="37">
        <v>0</v>
      </c>
      <c r="BI292" s="37">
        <v>0</v>
      </c>
      <c r="BJ292" s="37">
        <v>0</v>
      </c>
      <c r="BK292" s="37">
        <v>0</v>
      </c>
      <c r="BL292" s="37">
        <v>-3690</v>
      </c>
      <c r="BM292" s="37">
        <v>11274688</v>
      </c>
      <c r="BN292" s="37">
        <v>7730167</v>
      </c>
      <c r="BO292" s="37">
        <v>3544521</v>
      </c>
      <c r="BP292" s="37">
        <v>3544521</v>
      </c>
      <c r="BQ292" s="37">
        <v>990667</v>
      </c>
      <c r="BR292" s="37">
        <v>4535188</v>
      </c>
      <c r="BS292" s="45">
        <v>342371908</v>
      </c>
      <c r="BT292" s="37">
        <v>0</v>
      </c>
      <c r="BU292" s="37">
        <v>0</v>
      </c>
      <c r="BV292" s="37">
        <v>11274688</v>
      </c>
      <c r="BW292" s="37">
        <v>1781</v>
      </c>
      <c r="BX292" s="37">
        <v>1761</v>
      </c>
      <c r="BY292" s="37">
        <v>206</v>
      </c>
      <c r="BZ292" s="37">
        <v>0</v>
      </c>
      <c r="CA292" s="37">
        <v>0</v>
      </c>
      <c r="CB292" s="37">
        <v>11510847</v>
      </c>
      <c r="CC292" s="37">
        <v>0</v>
      </c>
      <c r="CD292" s="37">
        <v>-16345</v>
      </c>
      <c r="CE292" s="37">
        <v>0</v>
      </c>
      <c r="CF292" s="37">
        <v>0</v>
      </c>
      <c r="CG292" s="37">
        <v>0</v>
      </c>
      <c r="CH292" s="37">
        <v>0</v>
      </c>
      <c r="CI292" s="37">
        <v>-16345</v>
      </c>
      <c r="CJ292" s="37">
        <v>11494502</v>
      </c>
      <c r="CK292" s="37">
        <v>8134317</v>
      </c>
      <c r="CL292" s="37">
        <v>0</v>
      </c>
      <c r="CM292" s="37">
        <v>3360185</v>
      </c>
      <c r="CN292" s="37">
        <v>3360185</v>
      </c>
      <c r="CO292" s="37">
        <v>1028525</v>
      </c>
      <c r="CP292" s="37">
        <v>4388710</v>
      </c>
      <c r="CQ292" s="45">
        <v>365428724</v>
      </c>
      <c r="CR292" s="37">
        <v>0</v>
      </c>
      <c r="CS292" s="37">
        <v>0</v>
      </c>
      <c r="CT292" s="37">
        <v>11494502</v>
      </c>
      <c r="CU292" s="37">
        <v>1761</v>
      </c>
      <c r="CV292" s="37">
        <v>1744</v>
      </c>
      <c r="CW292" s="37">
        <v>208.88</v>
      </c>
      <c r="CX292" s="37">
        <v>0</v>
      </c>
      <c r="CY292" s="37">
        <v>0</v>
      </c>
      <c r="CZ292" s="37">
        <v>11747828</v>
      </c>
      <c r="DA292" s="37">
        <v>0</v>
      </c>
      <c r="DB292" s="37">
        <v>15470</v>
      </c>
      <c r="DC292" s="37">
        <v>0</v>
      </c>
      <c r="DD292" s="37">
        <v>0</v>
      </c>
      <c r="DE292" s="37">
        <v>0</v>
      </c>
      <c r="DF292" s="37">
        <v>15470</v>
      </c>
      <c r="DG292" s="37">
        <v>11763298</v>
      </c>
      <c r="DH292" s="37">
        <v>87570</v>
      </c>
      <c r="DI292" s="37">
        <v>0</v>
      </c>
      <c r="DJ292" s="37">
        <v>87570</v>
      </c>
      <c r="DK292" s="37">
        <v>11850868</v>
      </c>
      <c r="DL292" s="37">
        <v>8356067</v>
      </c>
      <c r="DM292" s="37">
        <v>0</v>
      </c>
      <c r="DN292" s="37">
        <v>3494801</v>
      </c>
      <c r="DO292" s="37">
        <v>3494801</v>
      </c>
      <c r="DP292" s="37">
        <v>1127752</v>
      </c>
      <c r="DQ292" s="37">
        <v>4622553</v>
      </c>
      <c r="DR292" s="45">
        <v>383450445</v>
      </c>
      <c r="DS292" s="37">
        <v>0</v>
      </c>
      <c r="DT292" s="37">
        <v>0</v>
      </c>
      <c r="DU292" s="61">
        <v>11763298</v>
      </c>
      <c r="DV292" s="61">
        <v>1744</v>
      </c>
      <c r="DW292" s="61">
        <v>1707</v>
      </c>
      <c r="DX292" s="61">
        <v>212.43</v>
      </c>
      <c r="DY292" s="61">
        <v>0</v>
      </c>
      <c r="DZ292" s="61">
        <v>0</v>
      </c>
      <c r="EA292" s="61">
        <v>0</v>
      </c>
      <c r="EB292" s="61">
        <v>11876350</v>
      </c>
      <c r="EC292" s="61">
        <v>0</v>
      </c>
      <c r="ED292" s="61">
        <v>0</v>
      </c>
      <c r="EE292" s="61">
        <v>0</v>
      </c>
      <c r="EF292" s="61">
        <v>0</v>
      </c>
      <c r="EG292" s="61">
        <v>0</v>
      </c>
      <c r="EH292" s="61">
        <v>0</v>
      </c>
      <c r="EI292" s="61">
        <v>11876350</v>
      </c>
      <c r="EJ292" s="61">
        <v>0</v>
      </c>
      <c r="EK292" s="61">
        <v>194808</v>
      </c>
      <c r="EL292" s="61">
        <v>194808</v>
      </c>
      <c r="EM292" s="61">
        <v>12071158</v>
      </c>
      <c r="EN292" s="61">
        <v>8565271</v>
      </c>
      <c r="EO292" s="61">
        <v>0</v>
      </c>
      <c r="EP292" s="61">
        <v>3505887</v>
      </c>
      <c r="EQ292" s="61">
        <v>12549</v>
      </c>
      <c r="ER292" s="61">
        <v>3493338</v>
      </c>
      <c r="ES292" s="61">
        <v>3493339</v>
      </c>
      <c r="ET292" s="61">
        <v>1229938</v>
      </c>
      <c r="EU292" s="61">
        <v>4723277</v>
      </c>
      <c r="EV292" s="61">
        <v>406398983</v>
      </c>
      <c r="EW292" s="61">
        <v>1079700</v>
      </c>
      <c r="EX292" s="61">
        <v>0</v>
      </c>
      <c r="EY292" s="61">
        <v>1</v>
      </c>
    </row>
    <row r="293" spans="1:155" s="37" customFormat="1" x14ac:dyDescent="0.2">
      <c r="A293" s="105">
        <v>4459</v>
      </c>
      <c r="B293" s="49" t="s">
        <v>323</v>
      </c>
      <c r="C293" s="37">
        <v>2180573.89</v>
      </c>
      <c r="D293" s="37">
        <v>351</v>
      </c>
      <c r="E293" s="37">
        <v>341</v>
      </c>
      <c r="F293" s="37">
        <v>198.8</v>
      </c>
      <c r="G293" s="37">
        <v>2186239.66</v>
      </c>
      <c r="H293" s="37">
        <v>1192013</v>
      </c>
      <c r="I293" s="37">
        <v>0</v>
      </c>
      <c r="J293" s="37">
        <v>980885</v>
      </c>
      <c r="K293" s="37">
        <v>114705</v>
      </c>
      <c r="L293" s="37">
        <f t="shared" si="4"/>
        <v>1095590</v>
      </c>
      <c r="M293" s="47">
        <v>47791487</v>
      </c>
      <c r="N293" s="41">
        <v>13341.660000000149</v>
      </c>
      <c r="O293" s="41">
        <v>0</v>
      </c>
      <c r="P293" s="37">
        <v>2172898</v>
      </c>
      <c r="Q293" s="37">
        <v>341</v>
      </c>
      <c r="R293" s="37">
        <v>334</v>
      </c>
      <c r="S293" s="37">
        <v>194.37</v>
      </c>
      <c r="T293" s="37">
        <v>0</v>
      </c>
      <c r="U293" s="37">
        <v>2193211</v>
      </c>
      <c r="V293" s="37">
        <v>1285030</v>
      </c>
      <c r="W293" s="37">
        <v>908181</v>
      </c>
      <c r="X293" s="37">
        <v>908181</v>
      </c>
      <c r="Y293" s="37">
        <v>115783</v>
      </c>
      <c r="Z293" s="37">
        <v>1023964</v>
      </c>
      <c r="AA293" s="46">
        <v>49703340</v>
      </c>
      <c r="AB293" s="37">
        <v>0</v>
      </c>
      <c r="AC293" s="37">
        <v>0</v>
      </c>
      <c r="AD293" s="37">
        <v>2193211</v>
      </c>
      <c r="AE293" s="37">
        <v>334</v>
      </c>
      <c r="AF293" s="37">
        <v>340</v>
      </c>
      <c r="AG293" s="37">
        <v>200</v>
      </c>
      <c r="AH293" s="37">
        <v>0</v>
      </c>
      <c r="AI293" s="37">
        <v>0</v>
      </c>
      <c r="AJ293" s="37">
        <v>0</v>
      </c>
      <c r="AK293" s="37">
        <v>0</v>
      </c>
      <c r="AL293" s="37">
        <v>0</v>
      </c>
      <c r="AM293" s="37">
        <v>0</v>
      </c>
      <c r="AN293" s="37">
        <v>0</v>
      </c>
      <c r="AO293" s="37">
        <v>2300610</v>
      </c>
      <c r="AP293" s="37">
        <v>1446285</v>
      </c>
      <c r="AQ293" s="37">
        <v>0</v>
      </c>
      <c r="AR293" s="37">
        <v>854325</v>
      </c>
      <c r="AS293" s="37">
        <v>854325</v>
      </c>
      <c r="AT293" s="37">
        <v>118583</v>
      </c>
      <c r="AU293" s="37">
        <v>972908</v>
      </c>
      <c r="AV293" s="45">
        <v>54160036</v>
      </c>
      <c r="AW293" s="37">
        <v>0</v>
      </c>
      <c r="AX293" s="37">
        <v>0</v>
      </c>
      <c r="AY293" s="37">
        <v>2300610</v>
      </c>
      <c r="AZ293" s="37">
        <v>340</v>
      </c>
      <c r="BA293" s="37">
        <v>345</v>
      </c>
      <c r="BB293" s="37">
        <v>206</v>
      </c>
      <c r="BC293" s="37">
        <v>0</v>
      </c>
      <c r="BD293" s="37">
        <v>0</v>
      </c>
      <c r="BE293" s="37">
        <v>2405513</v>
      </c>
      <c r="BF293" s="37">
        <v>0</v>
      </c>
      <c r="BG293" s="37">
        <v>0</v>
      </c>
      <c r="BH293" s="37">
        <v>0</v>
      </c>
      <c r="BI293" s="37">
        <v>0</v>
      </c>
      <c r="BJ293" s="37">
        <v>0</v>
      </c>
      <c r="BK293" s="37">
        <v>0</v>
      </c>
      <c r="BL293" s="37">
        <v>0</v>
      </c>
      <c r="BM293" s="37">
        <v>2405513</v>
      </c>
      <c r="BN293" s="37">
        <v>1775448</v>
      </c>
      <c r="BO293" s="37">
        <v>630065</v>
      </c>
      <c r="BP293" s="37">
        <v>630065</v>
      </c>
      <c r="BQ293" s="37">
        <v>121063</v>
      </c>
      <c r="BR293" s="37">
        <v>751128</v>
      </c>
      <c r="BS293" s="45">
        <v>57398221</v>
      </c>
      <c r="BT293" s="37">
        <v>0</v>
      </c>
      <c r="BU293" s="37">
        <v>0</v>
      </c>
      <c r="BV293" s="37">
        <v>2405513</v>
      </c>
      <c r="BW293" s="37">
        <v>345</v>
      </c>
      <c r="BX293" s="37">
        <v>342</v>
      </c>
      <c r="BY293" s="37">
        <v>206</v>
      </c>
      <c r="BZ293" s="37">
        <v>0</v>
      </c>
      <c r="CA293" s="37">
        <v>0</v>
      </c>
      <c r="CB293" s="37">
        <v>2455047</v>
      </c>
      <c r="CC293" s="37">
        <v>0</v>
      </c>
      <c r="CD293" s="37">
        <v>31430</v>
      </c>
      <c r="CE293" s="37">
        <v>0</v>
      </c>
      <c r="CF293" s="37">
        <v>0</v>
      </c>
      <c r="CG293" s="37">
        <v>0</v>
      </c>
      <c r="CH293" s="37">
        <v>0</v>
      </c>
      <c r="CI293" s="37">
        <v>31430</v>
      </c>
      <c r="CJ293" s="37">
        <v>2486477</v>
      </c>
      <c r="CK293" s="37">
        <v>1800026</v>
      </c>
      <c r="CL293" s="37">
        <v>0</v>
      </c>
      <c r="CM293" s="37">
        <v>686451</v>
      </c>
      <c r="CN293" s="37">
        <v>686451</v>
      </c>
      <c r="CO293" s="37">
        <v>118203</v>
      </c>
      <c r="CP293" s="37">
        <v>804654</v>
      </c>
      <c r="CQ293" s="45">
        <v>63145889</v>
      </c>
      <c r="CR293" s="37">
        <v>0</v>
      </c>
      <c r="CS293" s="37">
        <v>0</v>
      </c>
      <c r="CT293" s="37">
        <v>2486477</v>
      </c>
      <c r="CU293" s="37">
        <v>342</v>
      </c>
      <c r="CV293" s="37">
        <v>339</v>
      </c>
      <c r="CW293" s="37">
        <v>208.88</v>
      </c>
      <c r="CX293" s="37">
        <v>0</v>
      </c>
      <c r="CY293" s="37">
        <v>0</v>
      </c>
      <c r="CZ293" s="37">
        <v>2535476</v>
      </c>
      <c r="DA293" s="37">
        <v>0</v>
      </c>
      <c r="DB293" s="37">
        <v>0</v>
      </c>
      <c r="DC293" s="37">
        <v>0</v>
      </c>
      <c r="DD293" s="37">
        <v>0</v>
      </c>
      <c r="DE293" s="37">
        <v>0</v>
      </c>
      <c r="DF293" s="37">
        <v>0</v>
      </c>
      <c r="DG293" s="37">
        <v>2535476</v>
      </c>
      <c r="DH293" s="37">
        <v>14959</v>
      </c>
      <c r="DI293" s="37">
        <v>0</v>
      </c>
      <c r="DJ293" s="37">
        <v>14959</v>
      </c>
      <c r="DK293" s="37">
        <v>2550435</v>
      </c>
      <c r="DL293" s="37">
        <v>1824929</v>
      </c>
      <c r="DM293" s="37">
        <v>0</v>
      </c>
      <c r="DN293" s="37">
        <v>725506</v>
      </c>
      <c r="DO293" s="37">
        <v>725506</v>
      </c>
      <c r="DP293" s="37">
        <v>120212</v>
      </c>
      <c r="DQ293" s="37">
        <v>845718</v>
      </c>
      <c r="DR293" s="45">
        <v>67590208</v>
      </c>
      <c r="DS293" s="37">
        <v>0</v>
      </c>
      <c r="DT293" s="37">
        <v>0</v>
      </c>
      <c r="DU293" s="61">
        <v>2535476</v>
      </c>
      <c r="DV293" s="61">
        <v>339</v>
      </c>
      <c r="DW293" s="61">
        <v>339</v>
      </c>
      <c r="DX293" s="61">
        <v>212.43</v>
      </c>
      <c r="DY293" s="61">
        <v>0</v>
      </c>
      <c r="DZ293" s="61">
        <v>0</v>
      </c>
      <c r="EA293" s="61">
        <v>0</v>
      </c>
      <c r="EB293" s="61">
        <v>2607490</v>
      </c>
      <c r="EC293" s="61">
        <v>0</v>
      </c>
      <c r="ED293" s="61">
        <v>0</v>
      </c>
      <c r="EE293" s="61">
        <v>0</v>
      </c>
      <c r="EF293" s="61">
        <v>0</v>
      </c>
      <c r="EG293" s="61">
        <v>0</v>
      </c>
      <c r="EH293" s="61">
        <v>0</v>
      </c>
      <c r="EI293" s="61">
        <v>2607490</v>
      </c>
      <c r="EJ293" s="61">
        <v>0</v>
      </c>
      <c r="EK293" s="61">
        <v>0</v>
      </c>
      <c r="EL293" s="61">
        <v>0</v>
      </c>
      <c r="EM293" s="61">
        <v>2607490</v>
      </c>
      <c r="EN293" s="61">
        <v>1904061</v>
      </c>
      <c r="EO293" s="61">
        <v>0</v>
      </c>
      <c r="EP293" s="61">
        <v>703429</v>
      </c>
      <c r="EQ293" s="61">
        <v>142</v>
      </c>
      <c r="ER293" s="61">
        <v>703287</v>
      </c>
      <c r="ES293" s="61">
        <v>703287</v>
      </c>
      <c r="ET293" s="61">
        <v>118515</v>
      </c>
      <c r="EU293" s="61">
        <v>821802</v>
      </c>
      <c r="EV293" s="61">
        <v>77949507</v>
      </c>
      <c r="EW293" s="61">
        <v>13500</v>
      </c>
      <c r="EX293" s="61">
        <v>0</v>
      </c>
      <c r="EY293" s="61">
        <v>0</v>
      </c>
    </row>
    <row r="294" spans="1:155" s="37" customFormat="1" x14ac:dyDescent="0.2">
      <c r="A294" s="105">
        <v>4473</v>
      </c>
      <c r="B294" s="49" t="s">
        <v>324</v>
      </c>
      <c r="C294" s="37">
        <v>11536703.49</v>
      </c>
      <c r="D294" s="37">
        <v>2318</v>
      </c>
      <c r="E294" s="37">
        <v>2362</v>
      </c>
      <c r="F294" s="37">
        <v>190</v>
      </c>
      <c r="G294" s="37">
        <v>12204477.619999999</v>
      </c>
      <c r="H294" s="37">
        <v>5760383</v>
      </c>
      <c r="I294" s="37">
        <v>0</v>
      </c>
      <c r="J294" s="37">
        <v>6444070.9699999997</v>
      </c>
      <c r="K294" s="37">
        <v>753350</v>
      </c>
      <c r="L294" s="37">
        <f t="shared" si="4"/>
        <v>7197420.9699999997</v>
      </c>
      <c r="M294" s="47">
        <v>444523392</v>
      </c>
      <c r="N294" s="41">
        <v>23.649999999441206</v>
      </c>
      <c r="O294" s="41">
        <v>0</v>
      </c>
      <c r="P294" s="37">
        <v>12204454</v>
      </c>
      <c r="Q294" s="37">
        <v>2362</v>
      </c>
      <c r="R294" s="37">
        <v>2412</v>
      </c>
      <c r="S294" s="37">
        <v>194.37</v>
      </c>
      <c r="T294" s="37">
        <v>0</v>
      </c>
      <c r="U294" s="37">
        <v>12931624</v>
      </c>
      <c r="V294" s="37">
        <v>6530639</v>
      </c>
      <c r="W294" s="37">
        <v>6400985</v>
      </c>
      <c r="X294" s="37">
        <v>6402756</v>
      </c>
      <c r="Y294" s="37">
        <v>767644</v>
      </c>
      <c r="Z294" s="37">
        <v>7170400</v>
      </c>
      <c r="AA294" s="46">
        <v>489217934</v>
      </c>
      <c r="AB294" s="37">
        <v>0</v>
      </c>
      <c r="AC294" s="37">
        <v>1771</v>
      </c>
      <c r="AD294" s="37">
        <v>12931624</v>
      </c>
      <c r="AE294" s="37">
        <v>2412</v>
      </c>
      <c r="AF294" s="37">
        <v>2447</v>
      </c>
      <c r="AG294" s="37">
        <v>200</v>
      </c>
      <c r="AH294" s="37">
        <v>0</v>
      </c>
      <c r="AI294" s="37">
        <v>0</v>
      </c>
      <c r="AJ294" s="37">
        <v>0</v>
      </c>
      <c r="AK294" s="37">
        <v>0</v>
      </c>
      <c r="AL294" s="37">
        <v>0</v>
      </c>
      <c r="AM294" s="37">
        <v>0</v>
      </c>
      <c r="AN294" s="37">
        <v>0</v>
      </c>
      <c r="AO294" s="37">
        <v>13608672</v>
      </c>
      <c r="AP294" s="37">
        <v>7251945</v>
      </c>
      <c r="AQ294" s="37">
        <v>0</v>
      </c>
      <c r="AR294" s="37">
        <v>6356727</v>
      </c>
      <c r="AS294" s="37">
        <v>6356477</v>
      </c>
      <c r="AT294" s="37">
        <v>776094.83</v>
      </c>
      <c r="AU294" s="37">
        <v>7132571.8300000001</v>
      </c>
      <c r="AV294" s="45">
        <v>534416947</v>
      </c>
      <c r="AW294" s="37">
        <v>250</v>
      </c>
      <c r="AX294" s="37">
        <v>0</v>
      </c>
      <c r="AY294" s="37">
        <v>13608422</v>
      </c>
      <c r="AZ294" s="37">
        <v>2447</v>
      </c>
      <c r="BA294" s="37">
        <v>2480</v>
      </c>
      <c r="BB294" s="37">
        <v>206</v>
      </c>
      <c r="BC294" s="37">
        <v>0</v>
      </c>
      <c r="BD294" s="37">
        <v>0</v>
      </c>
      <c r="BE294" s="37">
        <v>14302830</v>
      </c>
      <c r="BF294" s="37">
        <v>188</v>
      </c>
      <c r="BG294" s="37">
        <v>87977</v>
      </c>
      <c r="BH294" s="37">
        <v>0</v>
      </c>
      <c r="BI294" s="37">
        <v>0</v>
      </c>
      <c r="BJ294" s="37">
        <v>0</v>
      </c>
      <c r="BK294" s="37">
        <v>0</v>
      </c>
      <c r="BL294" s="37">
        <v>87977</v>
      </c>
      <c r="BM294" s="37">
        <v>14390995</v>
      </c>
      <c r="BN294" s="37">
        <v>9909806</v>
      </c>
      <c r="BO294" s="37">
        <v>4481189</v>
      </c>
      <c r="BP294" s="37">
        <v>4486641</v>
      </c>
      <c r="BQ294" s="37">
        <v>670060.89</v>
      </c>
      <c r="BR294" s="37">
        <v>5156701.8899999997</v>
      </c>
      <c r="BS294" s="45">
        <v>586254926</v>
      </c>
      <c r="BT294" s="37">
        <v>0</v>
      </c>
      <c r="BU294" s="37">
        <v>5452</v>
      </c>
      <c r="BV294" s="37">
        <v>14390995</v>
      </c>
      <c r="BW294" s="37">
        <v>2480</v>
      </c>
      <c r="BX294" s="37">
        <v>2490</v>
      </c>
      <c r="BY294" s="37">
        <v>206</v>
      </c>
      <c r="BZ294" s="37">
        <v>0</v>
      </c>
      <c r="CA294" s="37">
        <v>0</v>
      </c>
      <c r="CB294" s="37">
        <v>14961962</v>
      </c>
      <c r="CC294" s="37">
        <v>0</v>
      </c>
      <c r="CD294" s="37">
        <v>-14060</v>
      </c>
      <c r="CE294" s="37">
        <v>0</v>
      </c>
      <c r="CF294" s="37">
        <v>0</v>
      </c>
      <c r="CG294" s="37">
        <v>0</v>
      </c>
      <c r="CH294" s="37">
        <v>0</v>
      </c>
      <c r="CI294" s="37">
        <v>-14060</v>
      </c>
      <c r="CJ294" s="37">
        <v>14947902</v>
      </c>
      <c r="CK294" s="37">
        <v>10144688</v>
      </c>
      <c r="CL294" s="37">
        <v>0</v>
      </c>
      <c r="CM294" s="37">
        <v>4803214</v>
      </c>
      <c r="CN294" s="37">
        <v>4803214</v>
      </c>
      <c r="CO294" s="37">
        <v>562938.32999999996</v>
      </c>
      <c r="CP294" s="37">
        <v>5366152.33</v>
      </c>
      <c r="CQ294" s="45">
        <v>631278705</v>
      </c>
      <c r="CR294" s="37">
        <v>0</v>
      </c>
      <c r="CS294" s="37">
        <v>0</v>
      </c>
      <c r="CT294" s="37">
        <v>14947902</v>
      </c>
      <c r="CU294" s="37">
        <v>2490</v>
      </c>
      <c r="CV294" s="37">
        <v>2488</v>
      </c>
      <c r="CW294" s="37">
        <v>208.88</v>
      </c>
      <c r="CX294" s="37">
        <v>0</v>
      </c>
      <c r="CY294" s="37">
        <v>0</v>
      </c>
      <c r="CZ294" s="37">
        <v>15455580</v>
      </c>
      <c r="DA294" s="37">
        <v>0</v>
      </c>
      <c r="DB294" s="37">
        <v>0</v>
      </c>
      <c r="DC294" s="37">
        <v>0</v>
      </c>
      <c r="DD294" s="37">
        <v>0</v>
      </c>
      <c r="DE294" s="37">
        <v>0</v>
      </c>
      <c r="DF294" s="37">
        <v>0</v>
      </c>
      <c r="DG294" s="37">
        <v>15455580</v>
      </c>
      <c r="DH294" s="37">
        <v>12424</v>
      </c>
      <c r="DI294" s="37">
        <v>0</v>
      </c>
      <c r="DJ294" s="37">
        <v>12424</v>
      </c>
      <c r="DK294" s="37">
        <v>15468004</v>
      </c>
      <c r="DL294" s="37">
        <v>10714054</v>
      </c>
      <c r="DM294" s="37">
        <v>0</v>
      </c>
      <c r="DN294" s="37">
        <v>4753950</v>
      </c>
      <c r="DO294" s="37">
        <v>4753950</v>
      </c>
      <c r="DP294" s="37">
        <v>828946</v>
      </c>
      <c r="DQ294" s="37">
        <v>5582896</v>
      </c>
      <c r="DR294" s="45">
        <v>685435015</v>
      </c>
      <c r="DS294" s="37">
        <v>0</v>
      </c>
      <c r="DT294" s="37">
        <v>0</v>
      </c>
      <c r="DU294" s="61">
        <v>15455580</v>
      </c>
      <c r="DV294" s="61">
        <v>2488</v>
      </c>
      <c r="DW294" s="61">
        <v>2475</v>
      </c>
      <c r="DX294" s="61">
        <v>212.43</v>
      </c>
      <c r="DY294" s="61">
        <v>0</v>
      </c>
      <c r="DZ294" s="61">
        <v>0</v>
      </c>
      <c r="EA294" s="61">
        <v>0</v>
      </c>
      <c r="EB294" s="61">
        <v>15900588</v>
      </c>
      <c r="EC294" s="61">
        <v>0</v>
      </c>
      <c r="ED294" s="61">
        <v>0</v>
      </c>
      <c r="EE294" s="61">
        <v>0</v>
      </c>
      <c r="EF294" s="61">
        <v>0</v>
      </c>
      <c r="EG294" s="61">
        <v>0</v>
      </c>
      <c r="EH294" s="61">
        <v>0</v>
      </c>
      <c r="EI294" s="61">
        <v>15900588</v>
      </c>
      <c r="EJ294" s="61">
        <v>0</v>
      </c>
      <c r="EK294" s="61">
        <v>64245</v>
      </c>
      <c r="EL294" s="61">
        <v>64245</v>
      </c>
      <c r="EM294" s="61">
        <v>15964833</v>
      </c>
      <c r="EN294" s="61">
        <v>11118679</v>
      </c>
      <c r="EO294" s="61">
        <v>0</v>
      </c>
      <c r="EP294" s="61">
        <v>4846154</v>
      </c>
      <c r="EQ294" s="61">
        <v>45962</v>
      </c>
      <c r="ER294" s="61">
        <v>4800192</v>
      </c>
      <c r="ES294" s="61">
        <v>4815336</v>
      </c>
      <c r="ET294" s="61">
        <v>812872</v>
      </c>
      <c r="EU294" s="61">
        <v>5628208</v>
      </c>
      <c r="EV294" s="61">
        <v>747003940</v>
      </c>
      <c r="EW294" s="61">
        <v>5767900</v>
      </c>
      <c r="EX294" s="61">
        <v>0</v>
      </c>
      <c r="EY294" s="61">
        <v>15144</v>
      </c>
    </row>
    <row r="295" spans="1:155" s="37" customFormat="1" x14ac:dyDescent="0.2">
      <c r="A295" s="105">
        <v>4508</v>
      </c>
      <c r="B295" s="49" t="s">
        <v>325</v>
      </c>
      <c r="C295" s="37">
        <v>2911240</v>
      </c>
      <c r="D295" s="37">
        <v>435</v>
      </c>
      <c r="E295" s="37">
        <v>450</v>
      </c>
      <c r="F295" s="37">
        <v>214</v>
      </c>
      <c r="G295" s="37">
        <v>3108150</v>
      </c>
      <c r="H295" s="37">
        <v>448368</v>
      </c>
      <c r="I295" s="37">
        <v>0</v>
      </c>
      <c r="J295" s="37">
        <v>2659782</v>
      </c>
      <c r="K295" s="37">
        <v>29956</v>
      </c>
      <c r="L295" s="37">
        <f t="shared" si="4"/>
        <v>2689738</v>
      </c>
      <c r="M295" s="47">
        <v>112141716</v>
      </c>
      <c r="N295" s="41">
        <v>0</v>
      </c>
      <c r="O295" s="41">
        <v>0</v>
      </c>
      <c r="P295" s="37">
        <v>3108150</v>
      </c>
      <c r="Q295" s="37">
        <v>450</v>
      </c>
      <c r="R295" s="37">
        <v>466</v>
      </c>
      <c r="S295" s="37">
        <v>194.37</v>
      </c>
      <c r="T295" s="37">
        <v>0</v>
      </c>
      <c r="U295" s="37">
        <v>3309238</v>
      </c>
      <c r="V295" s="37">
        <v>848712</v>
      </c>
      <c r="W295" s="37">
        <v>2460526</v>
      </c>
      <c r="X295" s="37">
        <v>2460526</v>
      </c>
      <c r="Y295" s="37">
        <v>29956</v>
      </c>
      <c r="Z295" s="37">
        <v>2490482</v>
      </c>
      <c r="AA295" s="46">
        <v>117989527</v>
      </c>
      <c r="AB295" s="37">
        <v>0</v>
      </c>
      <c r="AC295" s="37">
        <v>0</v>
      </c>
      <c r="AD295" s="37">
        <v>3309238</v>
      </c>
      <c r="AE295" s="37">
        <v>466</v>
      </c>
      <c r="AF295" s="37">
        <v>488</v>
      </c>
      <c r="AG295" s="37">
        <v>200</v>
      </c>
      <c r="AH295" s="37">
        <v>0</v>
      </c>
      <c r="AI295" s="37">
        <v>0</v>
      </c>
      <c r="AJ295" s="37">
        <v>10890</v>
      </c>
      <c r="AK295" s="37">
        <v>0</v>
      </c>
      <c r="AL295" s="37">
        <v>0</v>
      </c>
      <c r="AM295" s="37">
        <v>0</v>
      </c>
      <c r="AN295" s="37">
        <v>10890</v>
      </c>
      <c r="AO295" s="37">
        <v>3573959</v>
      </c>
      <c r="AP295" s="37">
        <v>1131498</v>
      </c>
      <c r="AQ295" s="37">
        <v>0</v>
      </c>
      <c r="AR295" s="37">
        <v>2442461</v>
      </c>
      <c r="AS295" s="37">
        <v>2442461</v>
      </c>
      <c r="AT295" s="37">
        <v>22700</v>
      </c>
      <c r="AU295" s="37">
        <v>2465161</v>
      </c>
      <c r="AV295" s="45">
        <v>126915880</v>
      </c>
      <c r="AW295" s="37">
        <v>0</v>
      </c>
      <c r="AX295" s="37">
        <v>0</v>
      </c>
      <c r="AY295" s="37">
        <v>3573959</v>
      </c>
      <c r="AZ295" s="37">
        <v>488</v>
      </c>
      <c r="BA295" s="37">
        <v>500</v>
      </c>
      <c r="BB295" s="37">
        <v>206</v>
      </c>
      <c r="BC295" s="37">
        <v>0</v>
      </c>
      <c r="BD295" s="37">
        <v>0</v>
      </c>
      <c r="BE295" s="37">
        <v>3764845</v>
      </c>
      <c r="BF295" s="37">
        <v>0</v>
      </c>
      <c r="BG295" s="37">
        <v>0</v>
      </c>
      <c r="BH295" s="37">
        <v>0</v>
      </c>
      <c r="BI295" s="37">
        <v>0</v>
      </c>
      <c r="BJ295" s="37">
        <v>0</v>
      </c>
      <c r="BK295" s="37">
        <v>0</v>
      </c>
      <c r="BL295" s="37">
        <v>0</v>
      </c>
      <c r="BM295" s="37">
        <v>3764845</v>
      </c>
      <c r="BN295" s="37">
        <v>1843119</v>
      </c>
      <c r="BO295" s="37">
        <v>1921726</v>
      </c>
      <c r="BP295" s="37">
        <v>1921726</v>
      </c>
      <c r="BQ295" s="37">
        <v>22700</v>
      </c>
      <c r="BR295" s="37">
        <v>1944426</v>
      </c>
      <c r="BS295" s="45">
        <v>124783239</v>
      </c>
      <c r="BT295" s="37">
        <v>0</v>
      </c>
      <c r="BU295" s="37">
        <v>0</v>
      </c>
      <c r="BV295" s="37">
        <v>3764845</v>
      </c>
      <c r="BW295" s="37">
        <v>500</v>
      </c>
      <c r="BX295" s="37">
        <v>508</v>
      </c>
      <c r="BY295" s="37">
        <v>206</v>
      </c>
      <c r="BZ295" s="37">
        <v>0</v>
      </c>
      <c r="CA295" s="37">
        <v>0</v>
      </c>
      <c r="CB295" s="37">
        <v>3929731</v>
      </c>
      <c r="CC295" s="37">
        <v>0</v>
      </c>
      <c r="CD295" s="37">
        <v>0</v>
      </c>
      <c r="CE295" s="37">
        <v>0</v>
      </c>
      <c r="CF295" s="37">
        <v>0</v>
      </c>
      <c r="CG295" s="37">
        <v>0</v>
      </c>
      <c r="CH295" s="37">
        <v>0</v>
      </c>
      <c r="CI295" s="37">
        <v>0</v>
      </c>
      <c r="CJ295" s="37">
        <v>3929731</v>
      </c>
      <c r="CK295" s="37">
        <v>2031578</v>
      </c>
      <c r="CL295" s="37">
        <v>0</v>
      </c>
      <c r="CM295" s="37">
        <v>1898153</v>
      </c>
      <c r="CN295" s="37">
        <v>1905888</v>
      </c>
      <c r="CO295" s="37">
        <v>22700</v>
      </c>
      <c r="CP295" s="37">
        <v>1928588</v>
      </c>
      <c r="CQ295" s="45">
        <v>128726813</v>
      </c>
      <c r="CR295" s="37">
        <v>0</v>
      </c>
      <c r="CS295" s="37">
        <v>7735</v>
      </c>
      <c r="CT295" s="37">
        <v>3929731</v>
      </c>
      <c r="CU295" s="37">
        <v>508</v>
      </c>
      <c r="CV295" s="37">
        <v>505</v>
      </c>
      <c r="CW295" s="37">
        <v>208.88</v>
      </c>
      <c r="CX295" s="37">
        <v>0</v>
      </c>
      <c r="CY295" s="37">
        <v>0</v>
      </c>
      <c r="CZ295" s="37">
        <v>4012008</v>
      </c>
      <c r="DA295" s="37">
        <v>0</v>
      </c>
      <c r="DB295" s="37">
        <v>11686</v>
      </c>
      <c r="DC295" s="37">
        <v>0</v>
      </c>
      <c r="DD295" s="37">
        <v>0</v>
      </c>
      <c r="DE295" s="37">
        <v>0</v>
      </c>
      <c r="DF295" s="37">
        <v>11686</v>
      </c>
      <c r="DG295" s="37">
        <v>4023694</v>
      </c>
      <c r="DH295" s="37">
        <v>15889</v>
      </c>
      <c r="DI295" s="37">
        <v>0</v>
      </c>
      <c r="DJ295" s="37">
        <v>15889</v>
      </c>
      <c r="DK295" s="37">
        <v>4039583</v>
      </c>
      <c r="DL295" s="37">
        <v>2149544</v>
      </c>
      <c r="DM295" s="37">
        <v>0</v>
      </c>
      <c r="DN295" s="37">
        <v>1890039</v>
      </c>
      <c r="DO295" s="37">
        <v>1890039</v>
      </c>
      <c r="DP295" s="37">
        <v>0</v>
      </c>
      <c r="DQ295" s="37">
        <v>1890039</v>
      </c>
      <c r="DR295" s="45">
        <v>137751624</v>
      </c>
      <c r="DS295" s="37">
        <v>0</v>
      </c>
      <c r="DT295" s="37">
        <v>0</v>
      </c>
      <c r="DU295" s="61">
        <v>4023694</v>
      </c>
      <c r="DV295" s="61">
        <v>505</v>
      </c>
      <c r="DW295" s="61">
        <v>513</v>
      </c>
      <c r="DX295" s="61">
        <v>212.43</v>
      </c>
      <c r="DY295" s="61">
        <v>0</v>
      </c>
      <c r="DZ295" s="61">
        <v>0</v>
      </c>
      <c r="EA295" s="61">
        <v>0</v>
      </c>
      <c r="EB295" s="61">
        <v>4196412</v>
      </c>
      <c r="EC295" s="61">
        <v>0</v>
      </c>
      <c r="ED295" s="61">
        <v>-15627</v>
      </c>
      <c r="EE295" s="61">
        <v>0</v>
      </c>
      <c r="EF295" s="61">
        <v>0</v>
      </c>
      <c r="EG295" s="61">
        <v>0</v>
      </c>
      <c r="EH295" s="61">
        <v>-15627</v>
      </c>
      <c r="EI295" s="61">
        <v>4180785</v>
      </c>
      <c r="EJ295" s="61">
        <v>0</v>
      </c>
      <c r="EK295" s="61">
        <v>0</v>
      </c>
      <c r="EL295" s="61">
        <v>0</v>
      </c>
      <c r="EM295" s="61">
        <v>4180785</v>
      </c>
      <c r="EN295" s="61">
        <v>2230630</v>
      </c>
      <c r="EO295" s="61">
        <v>0</v>
      </c>
      <c r="EP295" s="61">
        <v>1950155</v>
      </c>
      <c r="EQ295" s="61">
        <v>8889</v>
      </c>
      <c r="ER295" s="61">
        <v>1941266</v>
      </c>
      <c r="ES295" s="61">
        <v>1941266</v>
      </c>
      <c r="ET295" s="61">
        <v>0</v>
      </c>
      <c r="EU295" s="61">
        <v>1941266</v>
      </c>
      <c r="EV295" s="61">
        <v>142588865</v>
      </c>
      <c r="EW295" s="61">
        <v>652900</v>
      </c>
      <c r="EX295" s="61">
        <v>0</v>
      </c>
      <c r="EY295" s="61">
        <v>0</v>
      </c>
    </row>
    <row r="296" spans="1:155" s="37" customFormat="1" x14ac:dyDescent="0.2">
      <c r="A296" s="105">
        <v>4515</v>
      </c>
      <c r="B296" s="49" t="s">
        <v>655</v>
      </c>
      <c r="C296" s="37">
        <v>16749470.91</v>
      </c>
      <c r="D296" s="37">
        <v>2573</v>
      </c>
      <c r="E296" s="37">
        <v>2624</v>
      </c>
      <c r="F296" s="37">
        <v>208.31</v>
      </c>
      <c r="G296" s="37">
        <v>17628058.239999998</v>
      </c>
      <c r="H296" s="37">
        <v>5984988</v>
      </c>
      <c r="I296" s="37">
        <v>0</v>
      </c>
      <c r="J296" s="37">
        <v>10910533.34</v>
      </c>
      <c r="K296" s="37">
        <v>1006686.24</v>
      </c>
      <c r="L296" s="37">
        <f t="shared" si="4"/>
        <v>11917219.58</v>
      </c>
      <c r="M296" s="47">
        <v>545168077</v>
      </c>
      <c r="N296" s="41">
        <v>732536.89999999851</v>
      </c>
      <c r="O296" s="41">
        <v>0</v>
      </c>
      <c r="P296" s="37">
        <v>16895521</v>
      </c>
      <c r="Q296" s="37">
        <v>2624</v>
      </c>
      <c r="R296" s="37">
        <v>2649</v>
      </c>
      <c r="S296" s="37">
        <v>194.37</v>
      </c>
      <c r="T296" s="37">
        <v>52529</v>
      </c>
      <c r="U296" s="37">
        <v>17623902</v>
      </c>
      <c r="V296" s="37">
        <v>7118688</v>
      </c>
      <c r="W296" s="37">
        <v>10505214</v>
      </c>
      <c r="X296" s="37">
        <v>10498581</v>
      </c>
      <c r="Y296" s="37">
        <v>1049528.55</v>
      </c>
      <c r="Z296" s="37">
        <v>11548109.550000001</v>
      </c>
      <c r="AA296" s="46">
        <v>594884737</v>
      </c>
      <c r="AB296" s="37">
        <v>6633</v>
      </c>
      <c r="AC296" s="37">
        <v>0</v>
      </c>
      <c r="AD296" s="37">
        <v>17617269</v>
      </c>
      <c r="AE296" s="37">
        <v>2649</v>
      </c>
      <c r="AF296" s="37">
        <v>2675</v>
      </c>
      <c r="AG296" s="37">
        <v>200</v>
      </c>
      <c r="AH296" s="37">
        <v>0</v>
      </c>
      <c r="AI296" s="37">
        <v>4975</v>
      </c>
      <c r="AJ296" s="37">
        <v>0</v>
      </c>
      <c r="AK296" s="37">
        <v>0</v>
      </c>
      <c r="AL296" s="37">
        <v>0</v>
      </c>
      <c r="AM296" s="37">
        <v>0</v>
      </c>
      <c r="AN296" s="37">
        <v>0</v>
      </c>
      <c r="AO296" s="37">
        <v>18330170</v>
      </c>
      <c r="AP296" s="37">
        <v>7732484</v>
      </c>
      <c r="AQ296" s="37">
        <v>0</v>
      </c>
      <c r="AR296" s="37">
        <v>10597686</v>
      </c>
      <c r="AS296" s="37">
        <v>10597686</v>
      </c>
      <c r="AT296" s="37">
        <v>1052956.98</v>
      </c>
      <c r="AU296" s="37">
        <v>11650642.98</v>
      </c>
      <c r="AV296" s="45">
        <v>655756365</v>
      </c>
      <c r="AW296" s="37">
        <v>0</v>
      </c>
      <c r="AX296" s="37">
        <v>0</v>
      </c>
      <c r="AY296" s="37">
        <v>18330170</v>
      </c>
      <c r="AZ296" s="37">
        <v>2675</v>
      </c>
      <c r="BA296" s="37">
        <v>2677</v>
      </c>
      <c r="BB296" s="37">
        <v>206</v>
      </c>
      <c r="BC296" s="37">
        <v>0</v>
      </c>
      <c r="BD296" s="37">
        <v>0</v>
      </c>
      <c r="BE296" s="37">
        <v>18895337</v>
      </c>
      <c r="BF296" s="37">
        <v>0</v>
      </c>
      <c r="BG296" s="37">
        <v>0</v>
      </c>
      <c r="BH296" s="37">
        <v>0</v>
      </c>
      <c r="BI296" s="37">
        <v>0</v>
      </c>
      <c r="BJ296" s="37">
        <v>0</v>
      </c>
      <c r="BK296" s="37">
        <v>0</v>
      </c>
      <c r="BL296" s="37">
        <v>0</v>
      </c>
      <c r="BM296" s="37">
        <v>18895337</v>
      </c>
      <c r="BN296" s="37">
        <v>10548413</v>
      </c>
      <c r="BO296" s="37">
        <v>8346924</v>
      </c>
      <c r="BP296" s="37">
        <v>8368099</v>
      </c>
      <c r="BQ296" s="37">
        <v>1120130.3099999998</v>
      </c>
      <c r="BR296" s="37">
        <v>9488229.3100000005</v>
      </c>
      <c r="BS296" s="45">
        <v>706183133</v>
      </c>
      <c r="BT296" s="37">
        <v>0</v>
      </c>
      <c r="BU296" s="37">
        <v>21175</v>
      </c>
      <c r="BV296" s="37">
        <v>18895337</v>
      </c>
      <c r="BW296" s="37">
        <v>2677</v>
      </c>
      <c r="BX296" s="37">
        <v>2696</v>
      </c>
      <c r="BY296" s="37">
        <v>206</v>
      </c>
      <c r="BZ296" s="37">
        <v>0</v>
      </c>
      <c r="CA296" s="37">
        <v>0</v>
      </c>
      <c r="CB296" s="37">
        <v>19584822</v>
      </c>
      <c r="CC296" s="37">
        <v>0</v>
      </c>
      <c r="CD296" s="37">
        <v>66385</v>
      </c>
      <c r="CE296" s="37">
        <v>0</v>
      </c>
      <c r="CF296" s="37">
        <v>0</v>
      </c>
      <c r="CG296" s="37">
        <v>0</v>
      </c>
      <c r="CH296" s="37">
        <v>0</v>
      </c>
      <c r="CI296" s="37">
        <v>66385</v>
      </c>
      <c r="CJ296" s="37">
        <v>19651207</v>
      </c>
      <c r="CK296" s="37">
        <v>10617452</v>
      </c>
      <c r="CL296" s="37">
        <v>0</v>
      </c>
      <c r="CM296" s="37">
        <v>9033755</v>
      </c>
      <c r="CN296" s="37">
        <v>9033755</v>
      </c>
      <c r="CO296" s="37">
        <v>1124284.48</v>
      </c>
      <c r="CP296" s="37">
        <v>10158039.48</v>
      </c>
      <c r="CQ296" s="45">
        <v>753474397</v>
      </c>
      <c r="CR296" s="37">
        <v>0</v>
      </c>
      <c r="CS296" s="37">
        <v>0</v>
      </c>
      <c r="CT296" s="37">
        <v>19651207</v>
      </c>
      <c r="CU296" s="37">
        <v>2696</v>
      </c>
      <c r="CV296" s="37">
        <v>2713</v>
      </c>
      <c r="CW296" s="37">
        <v>208.88</v>
      </c>
      <c r="CX296" s="37">
        <v>0</v>
      </c>
      <c r="CY296" s="37">
        <v>0</v>
      </c>
      <c r="CZ296" s="37">
        <v>20341803</v>
      </c>
      <c r="DA296" s="37">
        <v>0</v>
      </c>
      <c r="DB296" s="37">
        <v>52560</v>
      </c>
      <c r="DC296" s="37">
        <v>0</v>
      </c>
      <c r="DD296" s="37">
        <v>0</v>
      </c>
      <c r="DE296" s="37">
        <v>0</v>
      </c>
      <c r="DF296" s="37">
        <v>52560</v>
      </c>
      <c r="DG296" s="37">
        <v>20394363</v>
      </c>
      <c r="DH296" s="37">
        <v>0</v>
      </c>
      <c r="DI296" s="37">
        <v>0</v>
      </c>
      <c r="DJ296" s="37">
        <v>0</v>
      </c>
      <c r="DK296" s="37">
        <v>20394363</v>
      </c>
      <c r="DL296" s="37">
        <v>11583142</v>
      </c>
      <c r="DM296" s="37">
        <v>0</v>
      </c>
      <c r="DN296" s="37">
        <v>8811221</v>
      </c>
      <c r="DO296" s="37">
        <v>8811221.1199999992</v>
      </c>
      <c r="DP296" s="37">
        <v>1392199.8800000001</v>
      </c>
      <c r="DQ296" s="37">
        <v>10203421</v>
      </c>
      <c r="DR296" s="45">
        <v>813387408</v>
      </c>
      <c r="DS296" s="37">
        <v>0</v>
      </c>
      <c r="DT296" s="37">
        <v>0</v>
      </c>
      <c r="DU296" s="61">
        <v>20394363</v>
      </c>
      <c r="DV296" s="61">
        <v>2713</v>
      </c>
      <c r="DW296" s="61">
        <v>2727</v>
      </c>
      <c r="DX296" s="61">
        <v>212.43</v>
      </c>
      <c r="DY296" s="61">
        <v>0</v>
      </c>
      <c r="DZ296" s="61">
        <v>0</v>
      </c>
      <c r="EA296" s="61">
        <v>0</v>
      </c>
      <c r="EB296" s="61">
        <v>21078892</v>
      </c>
      <c r="EC296" s="61">
        <v>0</v>
      </c>
      <c r="ED296" s="61">
        <v>0</v>
      </c>
      <c r="EE296" s="61">
        <v>0</v>
      </c>
      <c r="EF296" s="61">
        <v>0</v>
      </c>
      <c r="EG296" s="61">
        <v>0</v>
      </c>
      <c r="EH296" s="61">
        <v>0</v>
      </c>
      <c r="EI296" s="61">
        <v>21078892</v>
      </c>
      <c r="EJ296" s="61">
        <v>0</v>
      </c>
      <c r="EK296" s="61">
        <v>0</v>
      </c>
      <c r="EL296" s="61">
        <v>0</v>
      </c>
      <c r="EM296" s="61">
        <v>21078892</v>
      </c>
      <c r="EN296" s="61">
        <v>11741441</v>
      </c>
      <c r="EO296" s="61">
        <v>0</v>
      </c>
      <c r="EP296" s="61">
        <v>9337451</v>
      </c>
      <c r="EQ296" s="61">
        <v>96779</v>
      </c>
      <c r="ER296" s="61">
        <v>9240672</v>
      </c>
      <c r="ES296" s="61">
        <v>9240672</v>
      </c>
      <c r="ET296" s="61">
        <v>1357835.33</v>
      </c>
      <c r="EU296" s="61">
        <v>10598507.33</v>
      </c>
      <c r="EV296" s="61">
        <v>860395813</v>
      </c>
      <c r="EW296" s="61">
        <v>7856600</v>
      </c>
      <c r="EX296" s="61">
        <v>0</v>
      </c>
      <c r="EY296" s="61">
        <v>0</v>
      </c>
    </row>
    <row r="297" spans="1:155" s="37" customFormat="1" x14ac:dyDescent="0.2">
      <c r="A297" s="105">
        <v>4501</v>
      </c>
      <c r="B297" s="49" t="s">
        <v>326</v>
      </c>
      <c r="C297" s="37">
        <v>11233970</v>
      </c>
      <c r="D297" s="37">
        <v>2277</v>
      </c>
      <c r="E297" s="37">
        <v>2378</v>
      </c>
      <c r="F297" s="37">
        <v>190</v>
      </c>
      <c r="G297" s="37">
        <v>12184872</v>
      </c>
      <c r="H297" s="37">
        <v>5785935</v>
      </c>
      <c r="I297" s="37">
        <v>0</v>
      </c>
      <c r="J297" s="37">
        <v>6306976</v>
      </c>
      <c r="K297" s="37">
        <v>853243</v>
      </c>
      <c r="L297" s="37">
        <f t="shared" si="4"/>
        <v>7160219</v>
      </c>
      <c r="M297" s="47">
        <v>416921881</v>
      </c>
      <c r="N297" s="41">
        <v>91961</v>
      </c>
      <c r="O297" s="41">
        <v>0</v>
      </c>
      <c r="P297" s="37">
        <v>12092911</v>
      </c>
      <c r="Q297" s="37">
        <v>2378</v>
      </c>
      <c r="R297" s="37">
        <v>2464</v>
      </c>
      <c r="S297" s="37">
        <v>194.37</v>
      </c>
      <c r="T297" s="37">
        <v>0</v>
      </c>
      <c r="U297" s="37">
        <v>13009181</v>
      </c>
      <c r="V297" s="37">
        <v>6929710</v>
      </c>
      <c r="W297" s="37">
        <v>6079471</v>
      </c>
      <c r="X297" s="37">
        <v>6084750</v>
      </c>
      <c r="Y297" s="37">
        <v>719970</v>
      </c>
      <c r="Z297" s="37">
        <v>6804720</v>
      </c>
      <c r="AA297" s="46">
        <v>450224679</v>
      </c>
      <c r="AB297" s="37">
        <v>0</v>
      </c>
      <c r="AC297" s="37">
        <v>5279</v>
      </c>
      <c r="AD297" s="37">
        <v>13009181</v>
      </c>
      <c r="AE297" s="37">
        <v>2464</v>
      </c>
      <c r="AF297" s="37">
        <v>2522</v>
      </c>
      <c r="AG297" s="37">
        <v>200</v>
      </c>
      <c r="AH297" s="37">
        <v>0</v>
      </c>
      <c r="AI297" s="37">
        <v>0</v>
      </c>
      <c r="AJ297" s="37">
        <v>0</v>
      </c>
      <c r="AK297" s="37">
        <v>0</v>
      </c>
      <c r="AL297" s="37">
        <v>0</v>
      </c>
      <c r="AM297" s="37">
        <v>0</v>
      </c>
      <c r="AN297" s="37">
        <v>0</v>
      </c>
      <c r="AO297" s="37">
        <v>13819803</v>
      </c>
      <c r="AP297" s="37">
        <v>7571545</v>
      </c>
      <c r="AQ297" s="37">
        <v>0</v>
      </c>
      <c r="AR297" s="37">
        <v>6248258</v>
      </c>
      <c r="AS297" s="37">
        <v>6258051</v>
      </c>
      <c r="AT297" s="37">
        <v>717302</v>
      </c>
      <c r="AU297" s="37">
        <v>6975353</v>
      </c>
      <c r="AV297" s="45">
        <v>496438464</v>
      </c>
      <c r="AW297" s="37">
        <v>0</v>
      </c>
      <c r="AX297" s="37">
        <v>9793</v>
      </c>
      <c r="AY297" s="37">
        <v>13829596</v>
      </c>
      <c r="AZ297" s="37">
        <v>2524</v>
      </c>
      <c r="BA297" s="37">
        <v>2546</v>
      </c>
      <c r="BB297" s="37">
        <v>206</v>
      </c>
      <c r="BC297" s="37">
        <v>0</v>
      </c>
      <c r="BD297" s="37">
        <v>0</v>
      </c>
      <c r="BE297" s="37">
        <v>14474621</v>
      </c>
      <c r="BF297" s="37">
        <v>875</v>
      </c>
      <c r="BG297" s="37">
        <v>-6251</v>
      </c>
      <c r="BH297" s="37">
        <v>0</v>
      </c>
      <c r="BI297" s="37">
        <v>0</v>
      </c>
      <c r="BJ297" s="37">
        <v>0</v>
      </c>
      <c r="BK297" s="37">
        <v>0</v>
      </c>
      <c r="BL297" s="37">
        <v>-6251</v>
      </c>
      <c r="BM297" s="37">
        <v>14469245</v>
      </c>
      <c r="BN297" s="37">
        <v>10107891</v>
      </c>
      <c r="BO297" s="37">
        <v>4361354</v>
      </c>
      <c r="BP297" s="37">
        <v>4361354</v>
      </c>
      <c r="BQ297" s="37">
        <v>1953990</v>
      </c>
      <c r="BR297" s="37">
        <v>6315344</v>
      </c>
      <c r="BS297" s="45">
        <v>577084439</v>
      </c>
      <c r="BT297" s="37">
        <v>0</v>
      </c>
      <c r="BU297" s="37">
        <v>0</v>
      </c>
      <c r="BV297" s="37">
        <v>14469245</v>
      </c>
      <c r="BW297" s="37">
        <v>2546</v>
      </c>
      <c r="BX297" s="37">
        <v>2550</v>
      </c>
      <c r="BY297" s="37">
        <v>206</v>
      </c>
      <c r="BZ297" s="37">
        <v>10.87</v>
      </c>
      <c r="CA297" s="37">
        <v>27718</v>
      </c>
      <c r="CB297" s="37">
        <v>15045000</v>
      </c>
      <c r="CC297" s="37">
        <v>0</v>
      </c>
      <c r="CD297" s="37">
        <v>-42962</v>
      </c>
      <c r="CE297" s="37">
        <v>0</v>
      </c>
      <c r="CF297" s="37">
        <v>0</v>
      </c>
      <c r="CG297" s="37">
        <v>0</v>
      </c>
      <c r="CH297" s="37">
        <v>0</v>
      </c>
      <c r="CI297" s="37">
        <v>-42962</v>
      </c>
      <c r="CJ297" s="37">
        <v>15002038</v>
      </c>
      <c r="CK297" s="37">
        <v>10720128</v>
      </c>
      <c r="CL297" s="37">
        <v>0</v>
      </c>
      <c r="CM297" s="37">
        <v>4281910</v>
      </c>
      <c r="CN297" s="37">
        <v>4276010</v>
      </c>
      <c r="CO297" s="37">
        <v>1602200</v>
      </c>
      <c r="CP297" s="37">
        <v>5878210</v>
      </c>
      <c r="CQ297" s="45">
        <v>630671331</v>
      </c>
      <c r="CR297" s="37">
        <v>5900</v>
      </c>
      <c r="CS297" s="37">
        <v>0</v>
      </c>
      <c r="CT297" s="37">
        <v>14996138</v>
      </c>
      <c r="CU297" s="37">
        <v>2550</v>
      </c>
      <c r="CV297" s="37">
        <v>2560</v>
      </c>
      <c r="CW297" s="37">
        <v>208.88</v>
      </c>
      <c r="CX297" s="37">
        <v>10.28</v>
      </c>
      <c r="CY297" s="37">
        <v>26317</v>
      </c>
      <c r="CZ297" s="37">
        <v>15616000</v>
      </c>
      <c r="DA297" s="37">
        <v>4425</v>
      </c>
      <c r="DB297" s="37">
        <v>44432</v>
      </c>
      <c r="DC297" s="37">
        <v>0</v>
      </c>
      <c r="DD297" s="37">
        <v>0</v>
      </c>
      <c r="DE297" s="37">
        <v>0</v>
      </c>
      <c r="DF297" s="37">
        <v>48857</v>
      </c>
      <c r="DG297" s="37">
        <v>15664857</v>
      </c>
      <c r="DH297" s="37">
        <v>0</v>
      </c>
      <c r="DI297" s="37">
        <v>0</v>
      </c>
      <c r="DJ297" s="37">
        <v>0</v>
      </c>
      <c r="DK297" s="37">
        <v>15664857</v>
      </c>
      <c r="DL297" s="37">
        <v>10972448</v>
      </c>
      <c r="DM297" s="37">
        <v>0</v>
      </c>
      <c r="DN297" s="37">
        <v>4692409</v>
      </c>
      <c r="DO297" s="37">
        <v>4710709</v>
      </c>
      <c r="DP297" s="37">
        <v>1656588</v>
      </c>
      <c r="DQ297" s="37">
        <v>6367297</v>
      </c>
      <c r="DR297" s="45">
        <v>654581015</v>
      </c>
      <c r="DS297" s="37">
        <v>0</v>
      </c>
      <c r="DT297" s="37">
        <v>18300</v>
      </c>
      <c r="DU297" s="61">
        <v>15664857</v>
      </c>
      <c r="DV297" s="61">
        <v>2560</v>
      </c>
      <c r="DW297" s="61">
        <v>2571</v>
      </c>
      <c r="DX297" s="61">
        <v>212.43</v>
      </c>
      <c r="DY297" s="61">
        <v>0</v>
      </c>
      <c r="DZ297" s="61">
        <v>0</v>
      </c>
      <c r="EA297" s="61">
        <v>0</v>
      </c>
      <c r="EB297" s="61">
        <v>16278312</v>
      </c>
      <c r="EC297" s="61">
        <v>0</v>
      </c>
      <c r="ED297" s="61">
        <v>22992</v>
      </c>
      <c r="EE297" s="61">
        <v>0</v>
      </c>
      <c r="EF297" s="61">
        <v>0</v>
      </c>
      <c r="EG297" s="61">
        <v>0</v>
      </c>
      <c r="EH297" s="61">
        <v>22992</v>
      </c>
      <c r="EI297" s="61">
        <v>16301304</v>
      </c>
      <c r="EJ297" s="61">
        <v>0</v>
      </c>
      <c r="EK297" s="61">
        <v>0</v>
      </c>
      <c r="EL297" s="61">
        <v>0</v>
      </c>
      <c r="EM297" s="61">
        <v>16301304</v>
      </c>
      <c r="EN297" s="61">
        <v>11847834</v>
      </c>
      <c r="EO297" s="61">
        <v>0</v>
      </c>
      <c r="EP297" s="61">
        <v>4453470</v>
      </c>
      <c r="EQ297" s="61">
        <v>28190</v>
      </c>
      <c r="ER297" s="61">
        <v>4425280</v>
      </c>
      <c r="ES297" s="61">
        <v>4425280</v>
      </c>
      <c r="ET297" s="61">
        <v>2024785</v>
      </c>
      <c r="EU297" s="61">
        <v>6450065</v>
      </c>
      <c r="EV297" s="61">
        <v>701517820</v>
      </c>
      <c r="EW297" s="61">
        <v>3066000</v>
      </c>
      <c r="EX297" s="61">
        <v>0</v>
      </c>
      <c r="EY297" s="61">
        <v>0</v>
      </c>
    </row>
    <row r="298" spans="1:155" s="37" customFormat="1" x14ac:dyDescent="0.2">
      <c r="A298" s="105">
        <v>4529</v>
      </c>
      <c r="B298" s="49" t="s">
        <v>327</v>
      </c>
      <c r="C298" s="37">
        <v>2961252</v>
      </c>
      <c r="D298" s="37">
        <v>427</v>
      </c>
      <c r="E298" s="37">
        <v>428</v>
      </c>
      <c r="F298" s="37">
        <v>222</v>
      </c>
      <c r="G298" s="37">
        <v>3063196</v>
      </c>
      <c r="H298" s="37">
        <v>1930129</v>
      </c>
      <c r="I298" s="37">
        <v>0</v>
      </c>
      <c r="J298" s="37">
        <v>1133067</v>
      </c>
      <c r="K298" s="37">
        <v>89383</v>
      </c>
      <c r="L298" s="37">
        <f t="shared" si="4"/>
        <v>1222450</v>
      </c>
      <c r="M298" s="47">
        <v>50015235</v>
      </c>
      <c r="N298" s="41">
        <v>0</v>
      </c>
      <c r="O298" s="41">
        <v>0</v>
      </c>
      <c r="P298" s="37">
        <v>3063196</v>
      </c>
      <c r="Q298" s="37">
        <v>428</v>
      </c>
      <c r="R298" s="37">
        <v>420</v>
      </c>
      <c r="S298" s="37">
        <v>194.37</v>
      </c>
      <c r="T298" s="37">
        <v>0</v>
      </c>
      <c r="U298" s="37">
        <v>3087575</v>
      </c>
      <c r="V298" s="37">
        <v>1983214</v>
      </c>
      <c r="W298" s="37">
        <v>1104361</v>
      </c>
      <c r="X298" s="37">
        <v>1104361</v>
      </c>
      <c r="Y298" s="37">
        <v>82553.149999999994</v>
      </c>
      <c r="Z298" s="37">
        <v>1186914.1499999999</v>
      </c>
      <c r="AA298" s="46">
        <v>50659045</v>
      </c>
      <c r="AB298" s="37">
        <v>0</v>
      </c>
      <c r="AC298" s="37">
        <v>0</v>
      </c>
      <c r="AD298" s="37">
        <v>3087575</v>
      </c>
      <c r="AE298" s="37">
        <v>420</v>
      </c>
      <c r="AF298" s="37">
        <v>416</v>
      </c>
      <c r="AG298" s="37">
        <v>200</v>
      </c>
      <c r="AH298" s="37">
        <v>0</v>
      </c>
      <c r="AI298" s="37">
        <v>0</v>
      </c>
      <c r="AJ298" s="37">
        <v>0</v>
      </c>
      <c r="AK298" s="37">
        <v>0</v>
      </c>
      <c r="AL298" s="37">
        <v>0</v>
      </c>
      <c r="AM298" s="37">
        <v>0</v>
      </c>
      <c r="AN298" s="37">
        <v>0</v>
      </c>
      <c r="AO298" s="37">
        <v>3141370</v>
      </c>
      <c r="AP298" s="37">
        <v>2073615</v>
      </c>
      <c r="AQ298" s="37">
        <v>0</v>
      </c>
      <c r="AR298" s="37">
        <v>1067755</v>
      </c>
      <c r="AS298" s="37">
        <v>1067755</v>
      </c>
      <c r="AT298" s="37">
        <v>72103.14</v>
      </c>
      <c r="AU298" s="37">
        <v>1139858.1399999999</v>
      </c>
      <c r="AV298" s="45">
        <v>53565849</v>
      </c>
      <c r="AW298" s="37">
        <v>0</v>
      </c>
      <c r="AX298" s="37">
        <v>0</v>
      </c>
      <c r="AY298" s="37">
        <v>3141370</v>
      </c>
      <c r="AZ298" s="37">
        <v>416</v>
      </c>
      <c r="BA298" s="37">
        <v>420</v>
      </c>
      <c r="BB298" s="37">
        <v>206</v>
      </c>
      <c r="BC298" s="37">
        <v>0</v>
      </c>
      <c r="BD298" s="37">
        <v>0</v>
      </c>
      <c r="BE298" s="37">
        <v>3258095</v>
      </c>
      <c r="BF298" s="37">
        <v>0</v>
      </c>
      <c r="BG298" s="37">
        <v>0</v>
      </c>
      <c r="BH298" s="37">
        <v>0</v>
      </c>
      <c r="BI298" s="37">
        <v>0</v>
      </c>
      <c r="BJ298" s="37">
        <v>0</v>
      </c>
      <c r="BK298" s="37">
        <v>0</v>
      </c>
      <c r="BL298" s="37">
        <v>0</v>
      </c>
      <c r="BM298" s="37">
        <v>3258095</v>
      </c>
      <c r="BN298" s="37">
        <v>2433958</v>
      </c>
      <c r="BO298" s="37">
        <v>824137</v>
      </c>
      <c r="BP298" s="37">
        <v>824137</v>
      </c>
      <c r="BQ298" s="37">
        <v>72103.14</v>
      </c>
      <c r="BR298" s="37">
        <v>896240.14</v>
      </c>
      <c r="BS298" s="45">
        <v>55302568</v>
      </c>
      <c r="BT298" s="37">
        <v>0</v>
      </c>
      <c r="BU298" s="37">
        <v>0</v>
      </c>
      <c r="BV298" s="37">
        <v>3258095</v>
      </c>
      <c r="BW298" s="37">
        <v>420</v>
      </c>
      <c r="BX298" s="37">
        <v>425</v>
      </c>
      <c r="BY298" s="37">
        <v>206</v>
      </c>
      <c r="BZ298" s="37">
        <v>0</v>
      </c>
      <c r="CA298" s="37">
        <v>0</v>
      </c>
      <c r="CB298" s="37">
        <v>3384432</v>
      </c>
      <c r="CC298" s="37">
        <v>0</v>
      </c>
      <c r="CD298" s="37">
        <v>0</v>
      </c>
      <c r="CE298" s="37">
        <v>0</v>
      </c>
      <c r="CF298" s="37">
        <v>0</v>
      </c>
      <c r="CG298" s="37">
        <v>0</v>
      </c>
      <c r="CH298" s="37">
        <v>0</v>
      </c>
      <c r="CI298" s="37">
        <v>0</v>
      </c>
      <c r="CJ298" s="37">
        <v>3384432</v>
      </c>
      <c r="CK298" s="37">
        <v>2575145</v>
      </c>
      <c r="CL298" s="37">
        <v>0</v>
      </c>
      <c r="CM298" s="37">
        <v>809287</v>
      </c>
      <c r="CN298" s="37">
        <v>817251</v>
      </c>
      <c r="CO298" s="37">
        <v>72103.14</v>
      </c>
      <c r="CP298" s="37">
        <v>889354.14</v>
      </c>
      <c r="CQ298" s="45">
        <v>58215684</v>
      </c>
      <c r="CR298" s="37">
        <v>0</v>
      </c>
      <c r="CS298" s="37">
        <v>7964</v>
      </c>
      <c r="CT298" s="37">
        <v>3384432</v>
      </c>
      <c r="CU298" s="37">
        <v>425</v>
      </c>
      <c r="CV298" s="37">
        <v>422</v>
      </c>
      <c r="CW298" s="37">
        <v>208.88</v>
      </c>
      <c r="CX298" s="37">
        <v>0</v>
      </c>
      <c r="CY298" s="37">
        <v>0</v>
      </c>
      <c r="CZ298" s="37">
        <v>3448690</v>
      </c>
      <c r="DA298" s="37">
        <v>0</v>
      </c>
      <c r="DB298" s="37">
        <v>0</v>
      </c>
      <c r="DC298" s="37">
        <v>0</v>
      </c>
      <c r="DD298" s="37">
        <v>0</v>
      </c>
      <c r="DE298" s="37">
        <v>0</v>
      </c>
      <c r="DF298" s="37">
        <v>0</v>
      </c>
      <c r="DG298" s="37">
        <v>3448690</v>
      </c>
      <c r="DH298" s="37">
        <v>16345</v>
      </c>
      <c r="DI298" s="37">
        <v>0</v>
      </c>
      <c r="DJ298" s="37">
        <v>16345</v>
      </c>
      <c r="DK298" s="37">
        <v>3465035</v>
      </c>
      <c r="DL298" s="37">
        <v>2651186</v>
      </c>
      <c r="DM298" s="37">
        <v>0</v>
      </c>
      <c r="DN298" s="37">
        <v>813849</v>
      </c>
      <c r="DO298" s="37">
        <v>820953</v>
      </c>
      <c r="DP298" s="37">
        <v>72705.149999999994</v>
      </c>
      <c r="DQ298" s="37">
        <v>893658.15</v>
      </c>
      <c r="DR298" s="45">
        <v>60854055</v>
      </c>
      <c r="DS298" s="37">
        <v>0</v>
      </c>
      <c r="DT298" s="37">
        <v>7104</v>
      </c>
      <c r="DU298" s="61">
        <v>3448690</v>
      </c>
      <c r="DV298" s="61">
        <v>422</v>
      </c>
      <c r="DW298" s="61">
        <v>420</v>
      </c>
      <c r="DX298" s="61">
        <v>212.43</v>
      </c>
      <c r="DY298" s="61">
        <v>0</v>
      </c>
      <c r="DZ298" s="61">
        <v>0</v>
      </c>
      <c r="EA298" s="61">
        <v>0</v>
      </c>
      <c r="EB298" s="61">
        <v>3521566</v>
      </c>
      <c r="EC298" s="61">
        <v>0</v>
      </c>
      <c r="ED298" s="61">
        <v>0</v>
      </c>
      <c r="EE298" s="61">
        <v>0</v>
      </c>
      <c r="EF298" s="61">
        <v>0</v>
      </c>
      <c r="EG298" s="61">
        <v>0</v>
      </c>
      <c r="EH298" s="61">
        <v>0</v>
      </c>
      <c r="EI298" s="61">
        <v>3521566</v>
      </c>
      <c r="EJ298" s="61">
        <v>0</v>
      </c>
      <c r="EK298" s="61">
        <v>16769</v>
      </c>
      <c r="EL298" s="61">
        <v>16769</v>
      </c>
      <c r="EM298" s="61">
        <v>3538335</v>
      </c>
      <c r="EN298" s="61">
        <v>2704462</v>
      </c>
      <c r="EO298" s="61">
        <v>0</v>
      </c>
      <c r="EP298" s="61">
        <v>833873</v>
      </c>
      <c r="EQ298" s="61">
        <v>735</v>
      </c>
      <c r="ER298" s="61">
        <v>833138</v>
      </c>
      <c r="ES298" s="61">
        <v>833944</v>
      </c>
      <c r="ET298" s="61">
        <v>72103.14</v>
      </c>
      <c r="EU298" s="61">
        <v>906047.14</v>
      </c>
      <c r="EV298" s="61">
        <v>64567709</v>
      </c>
      <c r="EW298" s="61">
        <v>52400</v>
      </c>
      <c r="EX298" s="61">
        <v>0</v>
      </c>
      <c r="EY298" s="61">
        <v>806</v>
      </c>
    </row>
    <row r="299" spans="1:155" s="37" customFormat="1" x14ac:dyDescent="0.2">
      <c r="A299" s="105">
        <v>4536</v>
      </c>
      <c r="B299" s="49" t="s">
        <v>328</v>
      </c>
      <c r="C299" s="37">
        <v>5391359</v>
      </c>
      <c r="D299" s="37">
        <v>1028</v>
      </c>
      <c r="E299" s="37">
        <v>1047</v>
      </c>
      <c r="F299" s="37">
        <v>190</v>
      </c>
      <c r="G299" s="37">
        <v>5690445</v>
      </c>
      <c r="H299" s="37">
        <v>2713653</v>
      </c>
      <c r="I299" s="37">
        <v>8608</v>
      </c>
      <c r="J299" s="37">
        <v>2974530</v>
      </c>
      <c r="K299" s="37">
        <v>138248</v>
      </c>
      <c r="L299" s="37">
        <f t="shared" si="4"/>
        <v>3112778</v>
      </c>
      <c r="M299" s="47">
        <v>189965941</v>
      </c>
      <c r="N299" s="41">
        <v>10870</v>
      </c>
      <c r="O299" s="41">
        <v>0</v>
      </c>
      <c r="P299" s="37">
        <v>5688183</v>
      </c>
      <c r="Q299" s="37">
        <v>1047</v>
      </c>
      <c r="R299" s="37">
        <v>1073</v>
      </c>
      <c r="S299" s="37">
        <v>194.37</v>
      </c>
      <c r="T299" s="37">
        <v>59455</v>
      </c>
      <c r="U299" s="37">
        <v>6097451</v>
      </c>
      <c r="V299" s="37">
        <v>2950748</v>
      </c>
      <c r="W299" s="37">
        <v>3146703</v>
      </c>
      <c r="X299" s="37">
        <v>3139692</v>
      </c>
      <c r="Y299" s="37">
        <v>135308</v>
      </c>
      <c r="Z299" s="37">
        <v>3275000</v>
      </c>
      <c r="AA299" s="46">
        <v>214983672</v>
      </c>
      <c r="AB299" s="37">
        <v>7011</v>
      </c>
      <c r="AC299" s="37">
        <v>0</v>
      </c>
      <c r="AD299" s="37">
        <v>6090440</v>
      </c>
      <c r="AE299" s="37">
        <v>1073</v>
      </c>
      <c r="AF299" s="37">
        <v>1098</v>
      </c>
      <c r="AG299" s="37">
        <v>200</v>
      </c>
      <c r="AH299" s="37">
        <v>0</v>
      </c>
      <c r="AI299" s="37">
        <v>5258</v>
      </c>
      <c r="AJ299" s="37">
        <v>0</v>
      </c>
      <c r="AK299" s="37">
        <v>0</v>
      </c>
      <c r="AL299" s="37">
        <v>0</v>
      </c>
      <c r="AM299" s="37">
        <v>0</v>
      </c>
      <c r="AN299" s="37">
        <v>0</v>
      </c>
      <c r="AO299" s="37">
        <v>6457205</v>
      </c>
      <c r="AP299" s="37">
        <v>3250671</v>
      </c>
      <c r="AQ299" s="37">
        <v>0</v>
      </c>
      <c r="AR299" s="37">
        <v>3206534</v>
      </c>
      <c r="AS299" s="37">
        <v>3205980</v>
      </c>
      <c r="AT299" s="37">
        <v>129020</v>
      </c>
      <c r="AU299" s="37">
        <v>3335000</v>
      </c>
      <c r="AV299" s="45">
        <v>244404372</v>
      </c>
      <c r="AW299" s="37">
        <v>554</v>
      </c>
      <c r="AX299" s="37">
        <v>0</v>
      </c>
      <c r="AY299" s="37">
        <v>6456651</v>
      </c>
      <c r="AZ299" s="37">
        <v>1098</v>
      </c>
      <c r="BA299" s="37">
        <v>1111</v>
      </c>
      <c r="BB299" s="37">
        <v>206</v>
      </c>
      <c r="BC299" s="37">
        <v>0</v>
      </c>
      <c r="BD299" s="37">
        <v>0</v>
      </c>
      <c r="BE299" s="37">
        <v>6761957</v>
      </c>
      <c r="BF299" s="37">
        <v>416</v>
      </c>
      <c r="BG299" s="37">
        <v>2602</v>
      </c>
      <c r="BH299" s="37">
        <v>0</v>
      </c>
      <c r="BI299" s="37">
        <v>0</v>
      </c>
      <c r="BJ299" s="37">
        <v>0</v>
      </c>
      <c r="BK299" s="37">
        <v>0</v>
      </c>
      <c r="BL299" s="37">
        <v>2602</v>
      </c>
      <c r="BM299" s="37">
        <v>6764975</v>
      </c>
      <c r="BN299" s="37">
        <v>4349956</v>
      </c>
      <c r="BO299" s="37">
        <v>2415019</v>
      </c>
      <c r="BP299" s="37">
        <v>2421093</v>
      </c>
      <c r="BQ299" s="37">
        <v>122607</v>
      </c>
      <c r="BR299" s="37">
        <v>2543700</v>
      </c>
      <c r="BS299" s="45">
        <v>268837433</v>
      </c>
      <c r="BT299" s="37">
        <v>0</v>
      </c>
      <c r="BU299" s="37">
        <v>6074</v>
      </c>
      <c r="BV299" s="37">
        <v>6764975</v>
      </c>
      <c r="BW299" s="37">
        <v>1111</v>
      </c>
      <c r="BX299" s="37">
        <v>1109</v>
      </c>
      <c r="BY299" s="37">
        <v>206</v>
      </c>
      <c r="BZ299" s="37">
        <v>0</v>
      </c>
      <c r="CA299" s="37">
        <v>0</v>
      </c>
      <c r="CB299" s="37">
        <v>6981255</v>
      </c>
      <c r="CC299" s="37">
        <v>0</v>
      </c>
      <c r="CD299" s="37">
        <v>-14577</v>
      </c>
      <c r="CE299" s="37">
        <v>0</v>
      </c>
      <c r="CF299" s="37">
        <v>0</v>
      </c>
      <c r="CG299" s="37">
        <v>0</v>
      </c>
      <c r="CH299" s="37">
        <v>0</v>
      </c>
      <c r="CI299" s="37">
        <v>-14577</v>
      </c>
      <c r="CJ299" s="37">
        <v>6966678</v>
      </c>
      <c r="CK299" s="37">
        <v>4403056</v>
      </c>
      <c r="CL299" s="37">
        <v>0</v>
      </c>
      <c r="CM299" s="37">
        <v>2563622</v>
      </c>
      <c r="CN299" s="37">
        <v>2563614</v>
      </c>
      <c r="CO299" s="37">
        <v>116286</v>
      </c>
      <c r="CP299" s="37">
        <v>2679900</v>
      </c>
      <c r="CQ299" s="45">
        <v>305518459</v>
      </c>
      <c r="CR299" s="37">
        <v>8</v>
      </c>
      <c r="CS299" s="37">
        <v>0</v>
      </c>
      <c r="CT299" s="37">
        <v>6966670</v>
      </c>
      <c r="CU299" s="37">
        <v>1109</v>
      </c>
      <c r="CV299" s="37">
        <v>1114</v>
      </c>
      <c r="CW299" s="37">
        <v>208.88</v>
      </c>
      <c r="CX299" s="37">
        <v>0</v>
      </c>
      <c r="CY299" s="37">
        <v>0</v>
      </c>
      <c r="CZ299" s="37">
        <v>7230773</v>
      </c>
      <c r="DA299" s="37">
        <v>6</v>
      </c>
      <c r="DB299" s="37">
        <v>0</v>
      </c>
      <c r="DC299" s="37">
        <v>0</v>
      </c>
      <c r="DD299" s="37">
        <v>0</v>
      </c>
      <c r="DE299" s="37">
        <v>0</v>
      </c>
      <c r="DF299" s="37">
        <v>6</v>
      </c>
      <c r="DG299" s="37">
        <v>7230779</v>
      </c>
      <c r="DH299" s="37">
        <v>0</v>
      </c>
      <c r="DI299" s="37">
        <v>0</v>
      </c>
      <c r="DJ299" s="37">
        <v>0</v>
      </c>
      <c r="DK299" s="37">
        <v>7230779</v>
      </c>
      <c r="DL299" s="37">
        <v>4376824</v>
      </c>
      <c r="DM299" s="37">
        <v>0</v>
      </c>
      <c r="DN299" s="37">
        <v>2853955</v>
      </c>
      <c r="DO299" s="37">
        <v>2853955</v>
      </c>
      <c r="DP299" s="37">
        <v>109945</v>
      </c>
      <c r="DQ299" s="37">
        <v>2963900</v>
      </c>
      <c r="DR299" s="45">
        <v>334746650</v>
      </c>
      <c r="DS299" s="37">
        <v>0</v>
      </c>
      <c r="DT299" s="37">
        <v>0</v>
      </c>
      <c r="DU299" s="61">
        <v>7230779</v>
      </c>
      <c r="DV299" s="61">
        <v>1114</v>
      </c>
      <c r="DW299" s="61">
        <v>1112</v>
      </c>
      <c r="DX299" s="61">
        <v>212.43</v>
      </c>
      <c r="DY299" s="61">
        <v>0</v>
      </c>
      <c r="DZ299" s="61">
        <v>0</v>
      </c>
      <c r="EA299" s="61">
        <v>0</v>
      </c>
      <c r="EB299" s="61">
        <v>7454014</v>
      </c>
      <c r="EC299" s="61">
        <v>0</v>
      </c>
      <c r="ED299" s="61">
        <v>-16000</v>
      </c>
      <c r="EE299" s="61">
        <v>0</v>
      </c>
      <c r="EF299" s="61">
        <v>0</v>
      </c>
      <c r="EG299" s="61">
        <v>0</v>
      </c>
      <c r="EH299" s="61">
        <v>-16000</v>
      </c>
      <c r="EI299" s="61">
        <v>7438014</v>
      </c>
      <c r="EJ299" s="61">
        <v>0</v>
      </c>
      <c r="EK299" s="61">
        <v>13407</v>
      </c>
      <c r="EL299" s="61">
        <v>13407</v>
      </c>
      <c r="EM299" s="61">
        <v>7451421</v>
      </c>
      <c r="EN299" s="61">
        <v>4755793</v>
      </c>
      <c r="EO299" s="61">
        <v>0</v>
      </c>
      <c r="EP299" s="61">
        <v>2695628</v>
      </c>
      <c r="EQ299" s="61">
        <v>4948</v>
      </c>
      <c r="ER299" s="61">
        <v>2690680</v>
      </c>
      <c r="ES299" s="61">
        <v>2690680</v>
      </c>
      <c r="ET299" s="61">
        <v>659213</v>
      </c>
      <c r="EU299" s="61">
        <v>3349893</v>
      </c>
      <c r="EV299" s="61">
        <v>350754390</v>
      </c>
      <c r="EW299" s="61">
        <v>518100</v>
      </c>
      <c r="EX299" s="61">
        <v>0</v>
      </c>
      <c r="EY299" s="61">
        <v>0</v>
      </c>
    </row>
    <row r="300" spans="1:155" s="37" customFormat="1" x14ac:dyDescent="0.2">
      <c r="A300" s="105">
        <v>4543</v>
      </c>
      <c r="B300" s="49" t="s">
        <v>329</v>
      </c>
      <c r="C300" s="37">
        <v>6010905</v>
      </c>
      <c r="D300" s="37">
        <v>1136</v>
      </c>
      <c r="E300" s="37">
        <v>1148</v>
      </c>
      <c r="F300" s="37">
        <v>190</v>
      </c>
      <c r="G300" s="37">
        <v>6292520.9199999999</v>
      </c>
      <c r="H300" s="37">
        <v>2841696</v>
      </c>
      <c r="I300" s="37">
        <v>0</v>
      </c>
      <c r="J300" s="37">
        <v>3450492</v>
      </c>
      <c r="K300" s="37">
        <v>91875</v>
      </c>
      <c r="L300" s="37">
        <f t="shared" si="4"/>
        <v>3542367</v>
      </c>
      <c r="M300" s="47">
        <v>202537726</v>
      </c>
      <c r="N300" s="41">
        <v>332.91999999992549</v>
      </c>
      <c r="O300" s="41">
        <v>0</v>
      </c>
      <c r="P300" s="37">
        <v>6292188</v>
      </c>
      <c r="Q300" s="37">
        <v>1148</v>
      </c>
      <c r="R300" s="37">
        <v>1181</v>
      </c>
      <c r="S300" s="37">
        <v>194.37</v>
      </c>
      <c r="T300" s="37">
        <v>0</v>
      </c>
      <c r="U300" s="37">
        <v>6702612</v>
      </c>
      <c r="V300" s="37">
        <v>3260889</v>
      </c>
      <c r="W300" s="37">
        <v>3441723</v>
      </c>
      <c r="X300" s="37">
        <v>3441723</v>
      </c>
      <c r="Y300" s="37">
        <v>89263</v>
      </c>
      <c r="Z300" s="37">
        <v>3530986</v>
      </c>
      <c r="AA300" s="46">
        <v>210882683</v>
      </c>
      <c r="AB300" s="37">
        <v>0</v>
      </c>
      <c r="AC300" s="37">
        <v>0</v>
      </c>
      <c r="AD300" s="37">
        <v>6702612</v>
      </c>
      <c r="AE300" s="37">
        <v>1181</v>
      </c>
      <c r="AF300" s="37">
        <v>1218</v>
      </c>
      <c r="AG300" s="37">
        <v>200</v>
      </c>
      <c r="AH300" s="37">
        <v>0</v>
      </c>
      <c r="AI300" s="37">
        <v>0</v>
      </c>
      <c r="AJ300" s="37">
        <v>6030</v>
      </c>
      <c r="AK300" s="37">
        <v>0</v>
      </c>
      <c r="AL300" s="37">
        <v>0</v>
      </c>
      <c r="AM300" s="37">
        <v>0</v>
      </c>
      <c r="AN300" s="37">
        <v>6030</v>
      </c>
      <c r="AO300" s="37">
        <v>7162231</v>
      </c>
      <c r="AP300" s="37">
        <v>3775475</v>
      </c>
      <c r="AQ300" s="37">
        <v>0</v>
      </c>
      <c r="AR300" s="37">
        <v>3386756</v>
      </c>
      <c r="AS300" s="37">
        <v>3386756</v>
      </c>
      <c r="AT300" s="37">
        <v>83911</v>
      </c>
      <c r="AU300" s="37">
        <v>3470667</v>
      </c>
      <c r="AV300" s="45">
        <v>225111442</v>
      </c>
      <c r="AW300" s="37">
        <v>0</v>
      </c>
      <c r="AX300" s="37">
        <v>0</v>
      </c>
      <c r="AY300" s="37">
        <v>7162231</v>
      </c>
      <c r="AZ300" s="37">
        <v>1218</v>
      </c>
      <c r="BA300" s="37">
        <v>1245</v>
      </c>
      <c r="BB300" s="37">
        <v>206</v>
      </c>
      <c r="BC300" s="37">
        <v>0</v>
      </c>
      <c r="BD300" s="37">
        <v>0</v>
      </c>
      <c r="BE300" s="37">
        <v>7577468</v>
      </c>
      <c r="BF300" s="37">
        <v>0</v>
      </c>
      <c r="BG300" s="37">
        <v>0</v>
      </c>
      <c r="BH300" s="37">
        <v>0</v>
      </c>
      <c r="BI300" s="37">
        <v>0</v>
      </c>
      <c r="BJ300" s="37">
        <v>0</v>
      </c>
      <c r="BK300" s="37">
        <v>0</v>
      </c>
      <c r="BL300" s="37">
        <v>0</v>
      </c>
      <c r="BM300" s="37">
        <v>7577468</v>
      </c>
      <c r="BN300" s="37">
        <v>5101299</v>
      </c>
      <c r="BO300" s="37">
        <v>2476169</v>
      </c>
      <c r="BP300" s="37">
        <v>2482257</v>
      </c>
      <c r="BQ300" s="37">
        <v>766236</v>
      </c>
      <c r="BR300" s="37">
        <v>3248493</v>
      </c>
      <c r="BS300" s="45">
        <v>243986082</v>
      </c>
      <c r="BT300" s="37">
        <v>0</v>
      </c>
      <c r="BU300" s="37">
        <v>6088</v>
      </c>
      <c r="BV300" s="37">
        <v>7577468</v>
      </c>
      <c r="BW300" s="37">
        <v>1245</v>
      </c>
      <c r="BX300" s="37">
        <v>1258</v>
      </c>
      <c r="BY300" s="37">
        <v>206</v>
      </c>
      <c r="BZ300" s="37">
        <v>0</v>
      </c>
      <c r="CA300" s="37">
        <v>0</v>
      </c>
      <c r="CB300" s="37">
        <v>7915739</v>
      </c>
      <c r="CC300" s="37">
        <v>0</v>
      </c>
      <c r="CD300" s="37">
        <v>-1662</v>
      </c>
      <c r="CE300" s="37">
        <v>0</v>
      </c>
      <c r="CF300" s="37">
        <v>0</v>
      </c>
      <c r="CG300" s="37">
        <v>0</v>
      </c>
      <c r="CH300" s="37">
        <v>0</v>
      </c>
      <c r="CI300" s="37">
        <v>-1662</v>
      </c>
      <c r="CJ300" s="37">
        <v>7914077</v>
      </c>
      <c r="CK300" s="37">
        <v>5655426</v>
      </c>
      <c r="CL300" s="37">
        <v>0</v>
      </c>
      <c r="CM300" s="37">
        <v>2258651</v>
      </c>
      <c r="CN300" s="37">
        <v>2258650</v>
      </c>
      <c r="CO300" s="37">
        <v>840530</v>
      </c>
      <c r="CP300" s="37">
        <v>3099180</v>
      </c>
      <c r="CQ300" s="45">
        <v>265852935</v>
      </c>
      <c r="CR300" s="37">
        <v>1</v>
      </c>
      <c r="CS300" s="37">
        <v>0</v>
      </c>
      <c r="CT300" s="37">
        <v>7914076</v>
      </c>
      <c r="CU300" s="37">
        <v>1258</v>
      </c>
      <c r="CV300" s="37">
        <v>1265</v>
      </c>
      <c r="CW300" s="37">
        <v>208.88</v>
      </c>
      <c r="CX300" s="37">
        <v>0</v>
      </c>
      <c r="CY300" s="37">
        <v>0</v>
      </c>
      <c r="CZ300" s="37">
        <v>8222348</v>
      </c>
      <c r="DA300" s="37">
        <v>1</v>
      </c>
      <c r="DB300" s="37">
        <v>0</v>
      </c>
      <c r="DC300" s="37">
        <v>0</v>
      </c>
      <c r="DD300" s="37">
        <v>0</v>
      </c>
      <c r="DE300" s="37">
        <v>0</v>
      </c>
      <c r="DF300" s="37">
        <v>1</v>
      </c>
      <c r="DG300" s="37">
        <v>8222349</v>
      </c>
      <c r="DH300" s="37">
        <v>0</v>
      </c>
      <c r="DI300" s="37">
        <v>0</v>
      </c>
      <c r="DJ300" s="37">
        <v>0</v>
      </c>
      <c r="DK300" s="37">
        <v>8222349</v>
      </c>
      <c r="DL300" s="37">
        <v>5851478</v>
      </c>
      <c r="DM300" s="37">
        <v>0</v>
      </c>
      <c r="DN300" s="37">
        <v>2370871</v>
      </c>
      <c r="DO300" s="37">
        <v>2376841</v>
      </c>
      <c r="DP300" s="37">
        <v>917705</v>
      </c>
      <c r="DQ300" s="37">
        <v>3294546</v>
      </c>
      <c r="DR300" s="45">
        <v>280759673</v>
      </c>
      <c r="DS300" s="37">
        <v>0</v>
      </c>
      <c r="DT300" s="37">
        <v>5970</v>
      </c>
      <c r="DU300" s="61">
        <v>8222349</v>
      </c>
      <c r="DV300" s="61">
        <v>1265</v>
      </c>
      <c r="DW300" s="61">
        <v>1268</v>
      </c>
      <c r="DX300" s="61">
        <v>212.43</v>
      </c>
      <c r="DY300" s="61">
        <v>0</v>
      </c>
      <c r="DZ300" s="61">
        <v>0</v>
      </c>
      <c r="EA300" s="61">
        <v>0</v>
      </c>
      <c r="EB300" s="61">
        <v>8511209</v>
      </c>
      <c r="EC300" s="61">
        <v>0</v>
      </c>
      <c r="ED300" s="61">
        <v>0</v>
      </c>
      <c r="EE300" s="61">
        <v>0</v>
      </c>
      <c r="EF300" s="61">
        <v>0</v>
      </c>
      <c r="EG300" s="61">
        <v>0</v>
      </c>
      <c r="EH300" s="61">
        <v>0</v>
      </c>
      <c r="EI300" s="61">
        <v>8511209</v>
      </c>
      <c r="EJ300" s="61">
        <v>0</v>
      </c>
      <c r="EK300" s="61">
        <v>0</v>
      </c>
      <c r="EL300" s="61">
        <v>0</v>
      </c>
      <c r="EM300" s="61">
        <v>8511209</v>
      </c>
      <c r="EN300" s="61">
        <v>6178942</v>
      </c>
      <c r="EO300" s="61">
        <v>0</v>
      </c>
      <c r="EP300" s="61">
        <v>2332267</v>
      </c>
      <c r="EQ300" s="61">
        <v>15567</v>
      </c>
      <c r="ER300" s="61">
        <v>2316700</v>
      </c>
      <c r="ES300" s="61">
        <v>2316700</v>
      </c>
      <c r="ET300" s="61">
        <v>986455</v>
      </c>
      <c r="EU300" s="61">
        <v>3303155</v>
      </c>
      <c r="EV300" s="61">
        <v>294724151</v>
      </c>
      <c r="EW300" s="61">
        <v>1389000</v>
      </c>
      <c r="EX300" s="61">
        <v>0</v>
      </c>
      <c r="EY300" s="61">
        <v>0</v>
      </c>
    </row>
    <row r="301" spans="1:155" s="37" customFormat="1" x14ac:dyDescent="0.2">
      <c r="A301" s="105">
        <v>4557</v>
      </c>
      <c r="B301" s="49" t="s">
        <v>330</v>
      </c>
      <c r="C301" s="37">
        <v>2429406</v>
      </c>
      <c r="D301" s="37">
        <v>447</v>
      </c>
      <c r="E301" s="37">
        <v>444</v>
      </c>
      <c r="F301" s="37">
        <v>190</v>
      </c>
      <c r="G301" s="37">
        <v>2497500</v>
      </c>
      <c r="H301" s="37">
        <v>1899296</v>
      </c>
      <c r="I301" s="37">
        <v>25263</v>
      </c>
      <c r="J301" s="37">
        <v>629092</v>
      </c>
      <c r="K301" s="37">
        <v>197022</v>
      </c>
      <c r="L301" s="37">
        <f t="shared" si="4"/>
        <v>826114</v>
      </c>
      <c r="M301" s="47">
        <v>35228805</v>
      </c>
      <c r="N301" s="41">
        <v>0</v>
      </c>
      <c r="O301" s="41">
        <v>5625</v>
      </c>
      <c r="P301" s="37">
        <v>2522763</v>
      </c>
      <c r="Q301" s="37">
        <v>445</v>
      </c>
      <c r="R301" s="37">
        <v>444</v>
      </c>
      <c r="S301" s="37">
        <v>194.37</v>
      </c>
      <c r="T301" s="37">
        <v>39556</v>
      </c>
      <c r="U301" s="37">
        <v>2642950</v>
      </c>
      <c r="V301" s="37">
        <v>2072319</v>
      </c>
      <c r="W301" s="37">
        <v>570631</v>
      </c>
      <c r="X301" s="37">
        <v>573151</v>
      </c>
      <c r="Y301" s="37">
        <v>218688</v>
      </c>
      <c r="Z301" s="37">
        <v>791839</v>
      </c>
      <c r="AA301" s="46">
        <v>38073810</v>
      </c>
      <c r="AB301" s="37">
        <v>0</v>
      </c>
      <c r="AC301" s="37">
        <v>2520</v>
      </c>
      <c r="AD301" s="37">
        <v>2642950</v>
      </c>
      <c r="AE301" s="37">
        <v>444</v>
      </c>
      <c r="AF301" s="37">
        <v>445</v>
      </c>
      <c r="AG301" s="37">
        <v>200</v>
      </c>
      <c r="AH301" s="37">
        <v>0</v>
      </c>
      <c r="AI301" s="37">
        <v>0</v>
      </c>
      <c r="AJ301" s="37">
        <v>-1895</v>
      </c>
      <c r="AK301" s="37">
        <v>0</v>
      </c>
      <c r="AL301" s="37">
        <v>0</v>
      </c>
      <c r="AM301" s="37">
        <v>0</v>
      </c>
      <c r="AN301" s="37">
        <v>-1895</v>
      </c>
      <c r="AO301" s="37">
        <v>2736008</v>
      </c>
      <c r="AP301" s="37">
        <v>2202977</v>
      </c>
      <c r="AQ301" s="37">
        <v>0</v>
      </c>
      <c r="AR301" s="37">
        <v>533031</v>
      </c>
      <c r="AS301" s="37">
        <v>533031</v>
      </c>
      <c r="AT301" s="37">
        <v>241641</v>
      </c>
      <c r="AU301" s="37">
        <v>774672</v>
      </c>
      <c r="AV301" s="45">
        <v>40115855</v>
      </c>
      <c r="AW301" s="37">
        <v>0</v>
      </c>
      <c r="AX301" s="37">
        <v>0</v>
      </c>
      <c r="AY301" s="37">
        <v>2736008</v>
      </c>
      <c r="AZ301" s="37">
        <v>445</v>
      </c>
      <c r="BA301" s="37">
        <v>449</v>
      </c>
      <c r="BB301" s="37">
        <v>206</v>
      </c>
      <c r="BC301" s="37">
        <v>0</v>
      </c>
      <c r="BD301" s="37">
        <v>0</v>
      </c>
      <c r="BE301" s="37">
        <v>2853094</v>
      </c>
      <c r="BF301" s="37">
        <v>0</v>
      </c>
      <c r="BG301" s="37">
        <v>11185</v>
      </c>
      <c r="BH301" s="37">
        <v>0</v>
      </c>
      <c r="BI301" s="37">
        <v>0</v>
      </c>
      <c r="BJ301" s="37">
        <v>0</v>
      </c>
      <c r="BK301" s="37">
        <v>0</v>
      </c>
      <c r="BL301" s="37">
        <v>11185</v>
      </c>
      <c r="BM301" s="37">
        <v>2864279</v>
      </c>
      <c r="BN301" s="37">
        <v>2465849</v>
      </c>
      <c r="BO301" s="37">
        <v>398430</v>
      </c>
      <c r="BP301" s="37">
        <v>398430</v>
      </c>
      <c r="BQ301" s="37">
        <v>327079</v>
      </c>
      <c r="BR301" s="37">
        <v>725509</v>
      </c>
      <c r="BS301" s="45">
        <v>41779381</v>
      </c>
      <c r="BT301" s="37">
        <v>0</v>
      </c>
      <c r="BU301" s="37">
        <v>0</v>
      </c>
      <c r="BV301" s="37">
        <v>2864279</v>
      </c>
      <c r="BW301" s="37">
        <v>449</v>
      </c>
      <c r="BX301" s="37">
        <v>440</v>
      </c>
      <c r="BY301" s="37">
        <v>206</v>
      </c>
      <c r="BZ301" s="37">
        <v>0</v>
      </c>
      <c r="CA301" s="37">
        <v>0</v>
      </c>
      <c r="CB301" s="37">
        <v>2897506</v>
      </c>
      <c r="CC301" s="37">
        <v>0</v>
      </c>
      <c r="CD301" s="37">
        <v>23538</v>
      </c>
      <c r="CE301" s="37">
        <v>0</v>
      </c>
      <c r="CF301" s="37">
        <v>0</v>
      </c>
      <c r="CG301" s="37">
        <v>0</v>
      </c>
      <c r="CH301" s="37">
        <v>0</v>
      </c>
      <c r="CI301" s="37">
        <v>23538</v>
      </c>
      <c r="CJ301" s="37">
        <v>2921044</v>
      </c>
      <c r="CK301" s="37">
        <v>2666403</v>
      </c>
      <c r="CL301" s="37">
        <v>0</v>
      </c>
      <c r="CM301" s="37">
        <v>254641</v>
      </c>
      <c r="CN301" s="37">
        <v>254641</v>
      </c>
      <c r="CO301" s="37">
        <v>365837</v>
      </c>
      <c r="CP301" s="37">
        <v>620478</v>
      </c>
      <c r="CQ301" s="45">
        <v>44784421</v>
      </c>
      <c r="CR301" s="37">
        <v>0</v>
      </c>
      <c r="CS301" s="37">
        <v>0</v>
      </c>
      <c r="CT301" s="37">
        <v>2921044</v>
      </c>
      <c r="CU301" s="37">
        <v>435</v>
      </c>
      <c r="CV301" s="37">
        <v>420</v>
      </c>
      <c r="CW301" s="37">
        <v>208.88</v>
      </c>
      <c r="CX301" s="37">
        <v>0</v>
      </c>
      <c r="CY301" s="37">
        <v>0</v>
      </c>
      <c r="CZ301" s="37">
        <v>2908046</v>
      </c>
      <c r="DA301" s="37">
        <v>0</v>
      </c>
      <c r="DB301" s="37">
        <v>-3198</v>
      </c>
      <c r="DC301" s="37">
        <v>0</v>
      </c>
      <c r="DD301" s="37">
        <v>0</v>
      </c>
      <c r="DE301" s="37">
        <v>0</v>
      </c>
      <c r="DF301" s="37">
        <v>-3198</v>
      </c>
      <c r="DG301" s="37">
        <v>2904848</v>
      </c>
      <c r="DH301" s="37">
        <v>76163</v>
      </c>
      <c r="DI301" s="37">
        <v>0</v>
      </c>
      <c r="DJ301" s="37">
        <v>76163</v>
      </c>
      <c r="DK301" s="37">
        <v>2981011</v>
      </c>
      <c r="DL301" s="37">
        <v>2706510</v>
      </c>
      <c r="DM301" s="37">
        <v>0</v>
      </c>
      <c r="DN301" s="37">
        <v>274501</v>
      </c>
      <c r="DO301" s="37">
        <v>274501</v>
      </c>
      <c r="DP301" s="37">
        <v>343338</v>
      </c>
      <c r="DQ301" s="37">
        <v>617839</v>
      </c>
      <c r="DR301" s="45">
        <v>49672512</v>
      </c>
      <c r="DS301" s="37">
        <v>0</v>
      </c>
      <c r="DT301" s="37">
        <v>0</v>
      </c>
      <c r="DU301" s="61">
        <v>2904848</v>
      </c>
      <c r="DV301" s="61">
        <v>420</v>
      </c>
      <c r="DW301" s="61">
        <v>397</v>
      </c>
      <c r="DX301" s="61">
        <v>212.43</v>
      </c>
      <c r="DY301" s="61">
        <v>0</v>
      </c>
      <c r="DZ301" s="61">
        <v>0</v>
      </c>
      <c r="EA301" s="61">
        <v>0</v>
      </c>
      <c r="EB301" s="61">
        <v>2830106</v>
      </c>
      <c r="EC301" s="61">
        <v>0</v>
      </c>
      <c r="ED301" s="61">
        <v>0</v>
      </c>
      <c r="EE301" s="61">
        <v>0</v>
      </c>
      <c r="EF301" s="61">
        <v>0</v>
      </c>
      <c r="EG301" s="61">
        <v>0</v>
      </c>
      <c r="EH301" s="61">
        <v>0</v>
      </c>
      <c r="EI301" s="61">
        <v>2830106</v>
      </c>
      <c r="EJ301" s="61">
        <v>0</v>
      </c>
      <c r="EK301" s="61">
        <v>121188</v>
      </c>
      <c r="EL301" s="61">
        <v>121188</v>
      </c>
      <c r="EM301" s="61">
        <v>2951294</v>
      </c>
      <c r="EN301" s="61">
        <v>2604839</v>
      </c>
      <c r="EO301" s="61">
        <v>0</v>
      </c>
      <c r="EP301" s="61">
        <v>346455</v>
      </c>
      <c r="EQ301" s="61">
        <v>174</v>
      </c>
      <c r="ER301" s="61">
        <v>346281</v>
      </c>
      <c r="ES301" s="61">
        <v>346273</v>
      </c>
      <c r="ET301" s="61">
        <v>341631</v>
      </c>
      <c r="EU301" s="61">
        <v>687904</v>
      </c>
      <c r="EV301" s="61">
        <v>54256118</v>
      </c>
      <c r="EW301" s="61">
        <v>13700</v>
      </c>
      <c r="EX301" s="61">
        <v>8</v>
      </c>
      <c r="EY301" s="61">
        <v>0</v>
      </c>
    </row>
    <row r="302" spans="1:155" s="37" customFormat="1" x14ac:dyDescent="0.2">
      <c r="A302" s="105">
        <v>4571</v>
      </c>
      <c r="B302" s="49" t="s">
        <v>331</v>
      </c>
      <c r="C302" s="37">
        <v>3061828.89</v>
      </c>
      <c r="D302" s="37">
        <v>626</v>
      </c>
      <c r="E302" s="37">
        <v>622</v>
      </c>
      <c r="F302" s="37">
        <v>190</v>
      </c>
      <c r="G302" s="37">
        <v>3160444.2</v>
      </c>
      <c r="H302" s="37">
        <v>1926120</v>
      </c>
      <c r="I302" s="37">
        <v>0</v>
      </c>
      <c r="J302" s="37">
        <v>1234262</v>
      </c>
      <c r="K302" s="37">
        <v>8751.24</v>
      </c>
      <c r="L302" s="37">
        <f t="shared" si="4"/>
        <v>1243013.24</v>
      </c>
      <c r="M302" s="47">
        <v>80812857</v>
      </c>
      <c r="N302" s="41">
        <v>62.200000000186265</v>
      </c>
      <c r="O302" s="41">
        <v>0</v>
      </c>
      <c r="P302" s="37">
        <v>3160382</v>
      </c>
      <c r="Q302" s="37">
        <v>622</v>
      </c>
      <c r="R302" s="37">
        <v>606</v>
      </c>
      <c r="S302" s="37">
        <v>194.37</v>
      </c>
      <c r="T302" s="37">
        <v>0</v>
      </c>
      <c r="U302" s="37">
        <v>3196874</v>
      </c>
      <c r="V302" s="37">
        <v>1928657</v>
      </c>
      <c r="W302" s="37">
        <v>1268217</v>
      </c>
      <c r="X302" s="37">
        <v>1268217</v>
      </c>
      <c r="Y302" s="37">
        <v>8317.6200000000008</v>
      </c>
      <c r="Z302" s="37">
        <v>1276534.6200000001</v>
      </c>
      <c r="AA302" s="46">
        <v>86254059</v>
      </c>
      <c r="AB302" s="37">
        <v>0</v>
      </c>
      <c r="AC302" s="37">
        <v>0</v>
      </c>
      <c r="AD302" s="37">
        <v>3196874</v>
      </c>
      <c r="AE302" s="37">
        <v>606</v>
      </c>
      <c r="AF302" s="37">
        <v>598</v>
      </c>
      <c r="AG302" s="37">
        <v>200</v>
      </c>
      <c r="AH302" s="37">
        <v>0</v>
      </c>
      <c r="AI302" s="37">
        <v>0</v>
      </c>
      <c r="AJ302" s="37">
        <v>0</v>
      </c>
      <c r="AK302" s="37">
        <v>0</v>
      </c>
      <c r="AL302" s="37">
        <v>0</v>
      </c>
      <c r="AM302" s="37">
        <v>0</v>
      </c>
      <c r="AN302" s="37">
        <v>0</v>
      </c>
      <c r="AO302" s="37">
        <v>3274271</v>
      </c>
      <c r="AP302" s="37">
        <v>2037615</v>
      </c>
      <c r="AQ302" s="37">
        <v>0</v>
      </c>
      <c r="AR302" s="37">
        <v>1236656</v>
      </c>
      <c r="AS302" s="37">
        <v>1242132</v>
      </c>
      <c r="AT302" s="37">
        <v>408.79</v>
      </c>
      <c r="AU302" s="37">
        <v>1242540.79</v>
      </c>
      <c r="AV302" s="45">
        <v>91081283</v>
      </c>
      <c r="AW302" s="37">
        <v>0</v>
      </c>
      <c r="AX302" s="37">
        <v>5476</v>
      </c>
      <c r="AY302" s="37">
        <v>3274271</v>
      </c>
      <c r="AZ302" s="37">
        <v>598</v>
      </c>
      <c r="BA302" s="37">
        <v>595</v>
      </c>
      <c r="BB302" s="37">
        <v>206</v>
      </c>
      <c r="BC302" s="37">
        <v>0</v>
      </c>
      <c r="BD302" s="37">
        <v>0</v>
      </c>
      <c r="BE302" s="37">
        <v>3380415</v>
      </c>
      <c r="BF302" s="37">
        <v>0</v>
      </c>
      <c r="BG302" s="37">
        <v>10116</v>
      </c>
      <c r="BH302" s="37">
        <v>0</v>
      </c>
      <c r="BI302" s="37">
        <v>0</v>
      </c>
      <c r="BJ302" s="37">
        <v>0</v>
      </c>
      <c r="BK302" s="37">
        <v>0</v>
      </c>
      <c r="BL302" s="37">
        <v>10116</v>
      </c>
      <c r="BM302" s="37">
        <v>3390531</v>
      </c>
      <c r="BN302" s="37">
        <v>2532129</v>
      </c>
      <c r="BO302" s="37">
        <v>858402</v>
      </c>
      <c r="BP302" s="37">
        <v>858402</v>
      </c>
      <c r="BQ302" s="37">
        <v>0</v>
      </c>
      <c r="BR302" s="37">
        <v>858402</v>
      </c>
      <c r="BS302" s="45">
        <v>102794450</v>
      </c>
      <c r="BT302" s="37">
        <v>0</v>
      </c>
      <c r="BU302" s="37">
        <v>0</v>
      </c>
      <c r="BV302" s="37">
        <v>3390531</v>
      </c>
      <c r="BW302" s="37">
        <v>595</v>
      </c>
      <c r="BX302" s="37">
        <v>594</v>
      </c>
      <c r="BY302" s="37">
        <v>206</v>
      </c>
      <c r="BZ302" s="37">
        <v>0</v>
      </c>
      <c r="CA302" s="37">
        <v>0</v>
      </c>
      <c r="CB302" s="37">
        <v>3507196</v>
      </c>
      <c r="CC302" s="37">
        <v>0</v>
      </c>
      <c r="CD302" s="37">
        <v>0</v>
      </c>
      <c r="CE302" s="37">
        <v>0</v>
      </c>
      <c r="CF302" s="37">
        <v>0</v>
      </c>
      <c r="CG302" s="37">
        <v>0</v>
      </c>
      <c r="CH302" s="37">
        <v>0</v>
      </c>
      <c r="CI302" s="37">
        <v>0</v>
      </c>
      <c r="CJ302" s="37">
        <v>3507196</v>
      </c>
      <c r="CK302" s="37">
        <v>2607220</v>
      </c>
      <c r="CL302" s="37">
        <v>0</v>
      </c>
      <c r="CM302" s="37">
        <v>899976</v>
      </c>
      <c r="CN302" s="37">
        <v>899976</v>
      </c>
      <c r="CO302" s="37">
        <v>264621.88</v>
      </c>
      <c r="CP302" s="37">
        <v>1164597.8799999999</v>
      </c>
      <c r="CQ302" s="45">
        <v>111798778</v>
      </c>
      <c r="CR302" s="37">
        <v>0</v>
      </c>
      <c r="CS302" s="37">
        <v>0</v>
      </c>
      <c r="CT302" s="37">
        <v>3507196</v>
      </c>
      <c r="CU302" s="37">
        <v>594</v>
      </c>
      <c r="CV302" s="37">
        <v>592</v>
      </c>
      <c r="CW302" s="37">
        <v>208.88</v>
      </c>
      <c r="CX302" s="37">
        <v>0</v>
      </c>
      <c r="CY302" s="37">
        <v>0</v>
      </c>
      <c r="CZ302" s="37">
        <v>3619044</v>
      </c>
      <c r="DA302" s="37">
        <v>0</v>
      </c>
      <c r="DB302" s="37">
        <v>0</v>
      </c>
      <c r="DC302" s="37">
        <v>0</v>
      </c>
      <c r="DD302" s="37">
        <v>0</v>
      </c>
      <c r="DE302" s="37">
        <v>0</v>
      </c>
      <c r="DF302" s="37">
        <v>0</v>
      </c>
      <c r="DG302" s="37">
        <v>3619044</v>
      </c>
      <c r="DH302" s="37">
        <v>12227</v>
      </c>
      <c r="DI302" s="37">
        <v>0</v>
      </c>
      <c r="DJ302" s="37">
        <v>12227</v>
      </c>
      <c r="DK302" s="37">
        <v>3631271</v>
      </c>
      <c r="DL302" s="37">
        <v>2788357</v>
      </c>
      <c r="DM302" s="37">
        <v>0</v>
      </c>
      <c r="DN302" s="37">
        <v>842914</v>
      </c>
      <c r="DO302" s="37">
        <v>842914</v>
      </c>
      <c r="DP302" s="37">
        <v>311211.06</v>
      </c>
      <c r="DQ302" s="37">
        <v>1154125.06</v>
      </c>
      <c r="DR302" s="45">
        <v>129835663</v>
      </c>
      <c r="DS302" s="37">
        <v>0</v>
      </c>
      <c r="DT302" s="37">
        <v>0</v>
      </c>
      <c r="DU302" s="61">
        <v>3619044</v>
      </c>
      <c r="DV302" s="61">
        <v>592</v>
      </c>
      <c r="DW302" s="61">
        <v>587</v>
      </c>
      <c r="DX302" s="61">
        <v>212.43</v>
      </c>
      <c r="DY302" s="61">
        <v>0</v>
      </c>
      <c r="DZ302" s="61">
        <v>0</v>
      </c>
      <c r="EA302" s="61">
        <v>0</v>
      </c>
      <c r="EB302" s="61">
        <v>3713174</v>
      </c>
      <c r="EC302" s="61">
        <v>0</v>
      </c>
      <c r="ED302" s="61">
        <v>0</v>
      </c>
      <c r="EE302" s="61">
        <v>0</v>
      </c>
      <c r="EF302" s="61">
        <v>0</v>
      </c>
      <c r="EG302" s="61">
        <v>0</v>
      </c>
      <c r="EH302" s="61">
        <v>0</v>
      </c>
      <c r="EI302" s="61">
        <v>3713174</v>
      </c>
      <c r="EJ302" s="61">
        <v>0</v>
      </c>
      <c r="EK302" s="61">
        <v>25303</v>
      </c>
      <c r="EL302" s="61">
        <v>25303</v>
      </c>
      <c r="EM302" s="61">
        <v>3738477</v>
      </c>
      <c r="EN302" s="61">
        <v>2921090</v>
      </c>
      <c r="EO302" s="61">
        <v>0</v>
      </c>
      <c r="EP302" s="61">
        <v>817387</v>
      </c>
      <c r="EQ302" s="61">
        <v>1464</v>
      </c>
      <c r="ER302" s="61">
        <v>815923</v>
      </c>
      <c r="ES302" s="61">
        <v>815923</v>
      </c>
      <c r="ET302" s="61">
        <v>314685.5</v>
      </c>
      <c r="EU302" s="61">
        <v>1130608.5</v>
      </c>
      <c r="EV302" s="61">
        <v>149524288</v>
      </c>
      <c r="EW302" s="61">
        <v>193600</v>
      </c>
      <c r="EX302" s="61">
        <v>0</v>
      </c>
      <c r="EY302" s="61">
        <v>0</v>
      </c>
    </row>
    <row r="303" spans="1:155" s="37" customFormat="1" x14ac:dyDescent="0.2">
      <c r="A303" s="105">
        <v>4578</v>
      </c>
      <c r="B303" s="49" t="s">
        <v>332</v>
      </c>
      <c r="C303" s="37">
        <v>5705829.25</v>
      </c>
      <c r="D303" s="37">
        <v>1097</v>
      </c>
      <c r="E303" s="37">
        <v>1115</v>
      </c>
      <c r="F303" s="37">
        <v>190</v>
      </c>
      <c r="G303" s="37">
        <v>6011299.5</v>
      </c>
      <c r="H303" s="37">
        <v>3082065</v>
      </c>
      <c r="I303" s="37">
        <v>50000</v>
      </c>
      <c r="J303" s="37">
        <v>2995073</v>
      </c>
      <c r="K303" s="37">
        <v>222200</v>
      </c>
      <c r="L303" s="37">
        <f t="shared" si="4"/>
        <v>3217273</v>
      </c>
      <c r="M303" s="47">
        <v>181697795</v>
      </c>
      <c r="N303" s="41">
        <v>0</v>
      </c>
      <c r="O303" s="41">
        <v>15838.5</v>
      </c>
      <c r="P303" s="37">
        <v>6061300</v>
      </c>
      <c r="Q303" s="37">
        <v>1115</v>
      </c>
      <c r="R303" s="37">
        <v>1127</v>
      </c>
      <c r="S303" s="37">
        <v>194.37</v>
      </c>
      <c r="T303" s="37">
        <v>0</v>
      </c>
      <c r="U303" s="37">
        <v>6345585</v>
      </c>
      <c r="V303" s="37">
        <v>3449440</v>
      </c>
      <c r="W303" s="37">
        <v>2896145</v>
      </c>
      <c r="X303" s="37">
        <v>2896145</v>
      </c>
      <c r="Y303" s="37">
        <v>305000</v>
      </c>
      <c r="Z303" s="37">
        <v>3201145</v>
      </c>
      <c r="AA303" s="46">
        <v>207265229</v>
      </c>
      <c r="AB303" s="37">
        <v>0</v>
      </c>
      <c r="AC303" s="37">
        <v>0</v>
      </c>
      <c r="AD303" s="37">
        <v>6345585</v>
      </c>
      <c r="AE303" s="37">
        <v>1127</v>
      </c>
      <c r="AF303" s="37">
        <v>1133</v>
      </c>
      <c r="AG303" s="37">
        <v>200</v>
      </c>
      <c r="AH303" s="37">
        <v>0</v>
      </c>
      <c r="AI303" s="37">
        <v>0</v>
      </c>
      <c r="AJ303" s="37">
        <v>0</v>
      </c>
      <c r="AK303" s="37">
        <v>0</v>
      </c>
      <c r="AL303" s="37">
        <v>0</v>
      </c>
      <c r="AM303" s="37">
        <v>0</v>
      </c>
      <c r="AN303" s="37">
        <v>0</v>
      </c>
      <c r="AO303" s="37">
        <v>6605968</v>
      </c>
      <c r="AP303" s="37">
        <v>3764028</v>
      </c>
      <c r="AQ303" s="37">
        <v>0</v>
      </c>
      <c r="AR303" s="37">
        <v>2841940</v>
      </c>
      <c r="AS303" s="37">
        <v>2841940</v>
      </c>
      <c r="AT303" s="37">
        <v>285095</v>
      </c>
      <c r="AU303" s="37">
        <v>3127035</v>
      </c>
      <c r="AV303" s="45">
        <v>227590167</v>
      </c>
      <c r="AW303" s="37">
        <v>0</v>
      </c>
      <c r="AX303" s="37">
        <v>0</v>
      </c>
      <c r="AY303" s="37">
        <v>6605968</v>
      </c>
      <c r="AZ303" s="37">
        <v>1133</v>
      </c>
      <c r="BA303" s="37">
        <v>1143</v>
      </c>
      <c r="BB303" s="37">
        <v>206</v>
      </c>
      <c r="BC303" s="37">
        <v>0</v>
      </c>
      <c r="BD303" s="37">
        <v>0</v>
      </c>
      <c r="BE303" s="37">
        <v>6899731</v>
      </c>
      <c r="BF303" s="37">
        <v>0</v>
      </c>
      <c r="BG303" s="37">
        <v>0</v>
      </c>
      <c r="BH303" s="37">
        <v>0</v>
      </c>
      <c r="BI303" s="37">
        <v>0</v>
      </c>
      <c r="BJ303" s="37">
        <v>0</v>
      </c>
      <c r="BK303" s="37">
        <v>0</v>
      </c>
      <c r="BL303" s="37">
        <v>0</v>
      </c>
      <c r="BM303" s="37">
        <v>6899731</v>
      </c>
      <c r="BN303" s="37">
        <v>4834061</v>
      </c>
      <c r="BO303" s="37">
        <v>2065670</v>
      </c>
      <c r="BP303" s="37">
        <v>2071706</v>
      </c>
      <c r="BQ303" s="37">
        <v>352000</v>
      </c>
      <c r="BR303" s="37">
        <v>2423706</v>
      </c>
      <c r="BS303" s="45">
        <v>243272516</v>
      </c>
      <c r="BT303" s="37">
        <v>0</v>
      </c>
      <c r="BU303" s="37">
        <v>6036</v>
      </c>
      <c r="BV303" s="37">
        <v>6899731</v>
      </c>
      <c r="BW303" s="37">
        <v>1143</v>
      </c>
      <c r="BX303" s="37">
        <v>1148</v>
      </c>
      <c r="BY303" s="37">
        <v>206</v>
      </c>
      <c r="BZ303" s="37">
        <v>0</v>
      </c>
      <c r="CA303" s="37">
        <v>0</v>
      </c>
      <c r="CB303" s="37">
        <v>7166401</v>
      </c>
      <c r="CC303" s="37">
        <v>0</v>
      </c>
      <c r="CD303" s="37">
        <v>63112</v>
      </c>
      <c r="CE303" s="37">
        <v>0</v>
      </c>
      <c r="CF303" s="37">
        <v>0</v>
      </c>
      <c r="CG303" s="37">
        <v>0</v>
      </c>
      <c r="CH303" s="37">
        <v>0</v>
      </c>
      <c r="CI303" s="37">
        <v>63112</v>
      </c>
      <c r="CJ303" s="37">
        <v>7229513</v>
      </c>
      <c r="CK303" s="37">
        <v>5110512</v>
      </c>
      <c r="CL303" s="37">
        <v>0</v>
      </c>
      <c r="CM303" s="37">
        <v>2119001</v>
      </c>
      <c r="CN303" s="37">
        <v>2119001</v>
      </c>
      <c r="CO303" s="37">
        <v>356000</v>
      </c>
      <c r="CP303" s="37">
        <v>2475001</v>
      </c>
      <c r="CQ303" s="45">
        <v>268647287</v>
      </c>
      <c r="CR303" s="37">
        <v>0</v>
      </c>
      <c r="CS303" s="37">
        <v>0</v>
      </c>
      <c r="CT303" s="37">
        <v>7229513</v>
      </c>
      <c r="CU303" s="37">
        <v>1148</v>
      </c>
      <c r="CV303" s="37">
        <v>1159</v>
      </c>
      <c r="CW303" s="37">
        <v>208.88</v>
      </c>
      <c r="CX303" s="37">
        <v>0</v>
      </c>
      <c r="CY303" s="37">
        <v>0</v>
      </c>
      <c r="CZ303" s="37">
        <v>7540883</v>
      </c>
      <c r="DA303" s="37">
        <v>0</v>
      </c>
      <c r="DB303" s="37">
        <v>14426</v>
      </c>
      <c r="DC303" s="37">
        <v>0</v>
      </c>
      <c r="DD303" s="37">
        <v>0</v>
      </c>
      <c r="DE303" s="37">
        <v>0</v>
      </c>
      <c r="DF303" s="37">
        <v>14426</v>
      </c>
      <c r="DG303" s="37">
        <v>7555309</v>
      </c>
      <c r="DH303" s="37">
        <v>0</v>
      </c>
      <c r="DI303" s="37">
        <v>0</v>
      </c>
      <c r="DJ303" s="37">
        <v>0</v>
      </c>
      <c r="DK303" s="37">
        <v>7555309</v>
      </c>
      <c r="DL303" s="37">
        <v>5228104</v>
      </c>
      <c r="DM303" s="37">
        <v>0</v>
      </c>
      <c r="DN303" s="37">
        <v>2327205</v>
      </c>
      <c r="DO303" s="37">
        <v>2357205</v>
      </c>
      <c r="DP303" s="37">
        <v>349500</v>
      </c>
      <c r="DQ303" s="37">
        <v>2706705</v>
      </c>
      <c r="DR303" s="45">
        <v>309522642</v>
      </c>
      <c r="DS303" s="37">
        <v>0</v>
      </c>
      <c r="DT303" s="37">
        <v>30000</v>
      </c>
      <c r="DU303" s="61">
        <v>7555309</v>
      </c>
      <c r="DV303" s="61">
        <v>1159</v>
      </c>
      <c r="DW303" s="61">
        <v>1175</v>
      </c>
      <c r="DX303" s="61">
        <v>212.43</v>
      </c>
      <c r="DY303" s="61">
        <v>0</v>
      </c>
      <c r="DZ303" s="61">
        <v>0</v>
      </c>
      <c r="EA303" s="61">
        <v>0</v>
      </c>
      <c r="EB303" s="61">
        <v>7909219</v>
      </c>
      <c r="EC303" s="61">
        <v>0</v>
      </c>
      <c r="ED303" s="61">
        <v>19767</v>
      </c>
      <c r="EE303" s="61">
        <v>0</v>
      </c>
      <c r="EF303" s="61">
        <v>0</v>
      </c>
      <c r="EG303" s="61">
        <v>0</v>
      </c>
      <c r="EH303" s="61">
        <v>19767</v>
      </c>
      <c r="EI303" s="61">
        <v>7928986</v>
      </c>
      <c r="EJ303" s="61">
        <v>350000</v>
      </c>
      <c r="EK303" s="61">
        <v>0</v>
      </c>
      <c r="EL303" s="61">
        <v>350000</v>
      </c>
      <c r="EM303" s="61">
        <v>8278986</v>
      </c>
      <c r="EN303" s="61">
        <v>5246375</v>
      </c>
      <c r="EO303" s="61">
        <v>0</v>
      </c>
      <c r="EP303" s="61">
        <v>3032611</v>
      </c>
      <c r="EQ303" s="61">
        <v>5216</v>
      </c>
      <c r="ER303" s="61">
        <v>3027395</v>
      </c>
      <c r="ES303" s="61">
        <v>3027395</v>
      </c>
      <c r="ET303" s="61">
        <v>363000</v>
      </c>
      <c r="EU303" s="61">
        <v>3390395</v>
      </c>
      <c r="EV303" s="61">
        <v>356505599</v>
      </c>
      <c r="EW303" s="61">
        <v>548500</v>
      </c>
      <c r="EX303" s="61">
        <v>0</v>
      </c>
      <c r="EY303" s="61">
        <v>0</v>
      </c>
    </row>
    <row r="304" spans="1:155" s="37" customFormat="1" x14ac:dyDescent="0.2">
      <c r="A304" s="105">
        <v>4606</v>
      </c>
      <c r="B304" s="49" t="s">
        <v>333</v>
      </c>
      <c r="C304" s="37">
        <v>2224270.31</v>
      </c>
      <c r="D304" s="37">
        <v>440</v>
      </c>
      <c r="E304" s="37">
        <v>455</v>
      </c>
      <c r="F304" s="37">
        <v>190</v>
      </c>
      <c r="G304" s="37">
        <v>2386547.7999999998</v>
      </c>
      <c r="H304" s="37">
        <v>465346</v>
      </c>
      <c r="I304" s="37">
        <v>0</v>
      </c>
      <c r="J304" s="37">
        <v>1921129</v>
      </c>
      <c r="K304" s="37">
        <v>90926.25</v>
      </c>
      <c r="L304" s="37">
        <f t="shared" si="4"/>
        <v>2012055.25</v>
      </c>
      <c r="M304" s="47">
        <v>125952264</v>
      </c>
      <c r="N304" s="41">
        <v>72.799999999813735</v>
      </c>
      <c r="O304" s="41">
        <v>0</v>
      </c>
      <c r="P304" s="37">
        <v>2386475</v>
      </c>
      <c r="Q304" s="37">
        <v>455</v>
      </c>
      <c r="R304" s="37">
        <v>466</v>
      </c>
      <c r="S304" s="37">
        <v>194.37</v>
      </c>
      <c r="T304" s="37">
        <v>0</v>
      </c>
      <c r="U304" s="37">
        <v>2534746</v>
      </c>
      <c r="V304" s="37">
        <v>613574</v>
      </c>
      <c r="W304" s="37">
        <v>1921172</v>
      </c>
      <c r="X304" s="37">
        <v>1906781.89</v>
      </c>
      <c r="Y304" s="37">
        <v>87450</v>
      </c>
      <c r="Z304" s="37">
        <v>1994231.89</v>
      </c>
      <c r="AA304" s="46">
        <v>132634428</v>
      </c>
      <c r="AB304" s="37">
        <v>14390</v>
      </c>
      <c r="AC304" s="37">
        <v>0</v>
      </c>
      <c r="AD304" s="37">
        <v>2520356</v>
      </c>
      <c r="AE304" s="37">
        <v>466</v>
      </c>
      <c r="AF304" s="37">
        <v>474</v>
      </c>
      <c r="AG304" s="37">
        <v>200</v>
      </c>
      <c r="AH304" s="37">
        <v>0</v>
      </c>
      <c r="AI304" s="37">
        <v>10793</v>
      </c>
      <c r="AJ304" s="37">
        <v>0</v>
      </c>
      <c r="AK304" s="37">
        <v>0</v>
      </c>
      <c r="AL304" s="37">
        <v>0</v>
      </c>
      <c r="AM304" s="37">
        <v>0</v>
      </c>
      <c r="AN304" s="37">
        <v>0</v>
      </c>
      <c r="AO304" s="37">
        <v>2669217</v>
      </c>
      <c r="AP304" s="37">
        <v>849251</v>
      </c>
      <c r="AQ304" s="37">
        <v>0</v>
      </c>
      <c r="AR304" s="37">
        <v>1819966</v>
      </c>
      <c r="AS304" s="37">
        <v>1819966</v>
      </c>
      <c r="AT304" s="37">
        <v>90847.5</v>
      </c>
      <c r="AU304" s="37">
        <v>1910813.5</v>
      </c>
      <c r="AV304" s="45">
        <v>148578363</v>
      </c>
      <c r="AW304" s="37">
        <v>0</v>
      </c>
      <c r="AX304" s="37">
        <v>0</v>
      </c>
      <c r="AY304" s="37">
        <v>2669217</v>
      </c>
      <c r="AZ304" s="37">
        <v>474</v>
      </c>
      <c r="BA304" s="37">
        <v>484</v>
      </c>
      <c r="BB304" s="37">
        <v>206</v>
      </c>
      <c r="BC304" s="37">
        <v>0</v>
      </c>
      <c r="BD304" s="37">
        <v>0</v>
      </c>
      <c r="BE304" s="37">
        <v>2825234</v>
      </c>
      <c r="BF304" s="37">
        <v>0</v>
      </c>
      <c r="BG304" s="37">
        <v>-11563</v>
      </c>
      <c r="BH304" s="37">
        <v>0</v>
      </c>
      <c r="BI304" s="37">
        <v>0</v>
      </c>
      <c r="BJ304" s="37">
        <v>0</v>
      </c>
      <c r="BK304" s="37">
        <v>0</v>
      </c>
      <c r="BL304" s="37">
        <v>-11563</v>
      </c>
      <c r="BM304" s="37">
        <v>2813671</v>
      </c>
      <c r="BN304" s="37">
        <v>1467701</v>
      </c>
      <c r="BO304" s="37">
        <v>1345970</v>
      </c>
      <c r="BP304" s="37">
        <v>1351807</v>
      </c>
      <c r="BQ304" s="37">
        <v>89013.75</v>
      </c>
      <c r="BR304" s="37">
        <v>1440820.75</v>
      </c>
      <c r="BS304" s="45">
        <v>169881074</v>
      </c>
      <c r="BT304" s="37">
        <v>0</v>
      </c>
      <c r="BU304" s="37">
        <v>5837</v>
      </c>
      <c r="BV304" s="37">
        <v>2813671</v>
      </c>
      <c r="BW304" s="37">
        <v>484</v>
      </c>
      <c r="BX304" s="37">
        <v>490</v>
      </c>
      <c r="BY304" s="37">
        <v>206</v>
      </c>
      <c r="BZ304" s="37">
        <v>0</v>
      </c>
      <c r="CA304" s="37">
        <v>0</v>
      </c>
      <c r="CB304" s="37">
        <v>2949491</v>
      </c>
      <c r="CC304" s="37">
        <v>0</v>
      </c>
      <c r="CD304" s="37">
        <v>-15472</v>
      </c>
      <c r="CE304" s="37">
        <v>0</v>
      </c>
      <c r="CF304" s="37">
        <v>0</v>
      </c>
      <c r="CG304" s="37">
        <v>0</v>
      </c>
      <c r="CH304" s="37">
        <v>0</v>
      </c>
      <c r="CI304" s="37">
        <v>-15472</v>
      </c>
      <c r="CJ304" s="37">
        <v>2934019</v>
      </c>
      <c r="CK304" s="37">
        <v>1510729</v>
      </c>
      <c r="CL304" s="37">
        <v>0</v>
      </c>
      <c r="CM304" s="37">
        <v>1423290</v>
      </c>
      <c r="CN304" s="37">
        <v>1423290</v>
      </c>
      <c r="CO304" s="37">
        <v>342264</v>
      </c>
      <c r="CP304" s="37">
        <v>1765554</v>
      </c>
      <c r="CQ304" s="45">
        <v>185740434</v>
      </c>
      <c r="CR304" s="37">
        <v>0</v>
      </c>
      <c r="CS304" s="37">
        <v>0</v>
      </c>
      <c r="CT304" s="37">
        <v>2934019</v>
      </c>
      <c r="CU304" s="37">
        <v>490</v>
      </c>
      <c r="CV304" s="37">
        <v>498</v>
      </c>
      <c r="CW304" s="37">
        <v>208.88</v>
      </c>
      <c r="CX304" s="37">
        <v>0</v>
      </c>
      <c r="CY304" s="37">
        <v>0</v>
      </c>
      <c r="CZ304" s="37">
        <v>3085942</v>
      </c>
      <c r="DA304" s="37">
        <v>0</v>
      </c>
      <c r="DB304" s="37">
        <v>0</v>
      </c>
      <c r="DC304" s="37">
        <v>0</v>
      </c>
      <c r="DD304" s="37">
        <v>0</v>
      </c>
      <c r="DE304" s="37">
        <v>0</v>
      </c>
      <c r="DF304" s="37">
        <v>0</v>
      </c>
      <c r="DG304" s="37">
        <v>3085942</v>
      </c>
      <c r="DH304" s="37">
        <v>0</v>
      </c>
      <c r="DI304" s="37">
        <v>0</v>
      </c>
      <c r="DJ304" s="37">
        <v>0</v>
      </c>
      <c r="DK304" s="37">
        <v>3085942</v>
      </c>
      <c r="DL304" s="37">
        <v>1517490</v>
      </c>
      <c r="DM304" s="37">
        <v>0</v>
      </c>
      <c r="DN304" s="37">
        <v>1568452</v>
      </c>
      <c r="DO304" s="37">
        <v>1562255</v>
      </c>
      <c r="DP304" s="37">
        <v>358180</v>
      </c>
      <c r="DQ304" s="37">
        <v>1920435</v>
      </c>
      <c r="DR304" s="45">
        <v>206581606</v>
      </c>
      <c r="DS304" s="37">
        <v>6197</v>
      </c>
      <c r="DT304" s="37">
        <v>0</v>
      </c>
      <c r="DU304" s="61">
        <v>3079745</v>
      </c>
      <c r="DV304" s="61">
        <v>498</v>
      </c>
      <c r="DW304" s="61">
        <v>495</v>
      </c>
      <c r="DX304" s="61">
        <v>212.43</v>
      </c>
      <c r="DY304" s="61">
        <v>0</v>
      </c>
      <c r="DZ304" s="61">
        <v>0</v>
      </c>
      <c r="EA304" s="61">
        <v>0</v>
      </c>
      <c r="EB304" s="61">
        <v>3166347</v>
      </c>
      <c r="EC304" s="61">
        <v>4648</v>
      </c>
      <c r="ED304" s="61">
        <v>2421</v>
      </c>
      <c r="EE304" s="61">
        <v>0</v>
      </c>
      <c r="EF304" s="61">
        <v>0</v>
      </c>
      <c r="EG304" s="61">
        <v>0</v>
      </c>
      <c r="EH304" s="61">
        <v>7069</v>
      </c>
      <c r="EI304" s="61">
        <v>3173416</v>
      </c>
      <c r="EJ304" s="61">
        <v>0</v>
      </c>
      <c r="EK304" s="61">
        <v>12793</v>
      </c>
      <c r="EL304" s="61">
        <v>12793</v>
      </c>
      <c r="EM304" s="61">
        <v>3186209</v>
      </c>
      <c r="EN304" s="61">
        <v>1470005</v>
      </c>
      <c r="EO304" s="61">
        <v>0</v>
      </c>
      <c r="EP304" s="61">
        <v>1716204</v>
      </c>
      <c r="EQ304" s="61">
        <v>1436</v>
      </c>
      <c r="ER304" s="61">
        <v>1714768</v>
      </c>
      <c r="ES304" s="61">
        <v>1709893</v>
      </c>
      <c r="ET304" s="61">
        <v>324678</v>
      </c>
      <c r="EU304" s="61">
        <v>2034571</v>
      </c>
      <c r="EV304" s="61">
        <v>235189416</v>
      </c>
      <c r="EW304" s="61">
        <v>166000</v>
      </c>
      <c r="EX304" s="61">
        <v>4875</v>
      </c>
      <c r="EY304" s="61">
        <v>0</v>
      </c>
    </row>
    <row r="305" spans="1:155" s="37" customFormat="1" x14ac:dyDescent="0.2">
      <c r="A305" s="105">
        <v>4613</v>
      </c>
      <c r="B305" s="49" t="s">
        <v>334</v>
      </c>
      <c r="C305" s="37">
        <v>13309478</v>
      </c>
      <c r="D305" s="37">
        <v>2652</v>
      </c>
      <c r="E305" s="37">
        <v>2719</v>
      </c>
      <c r="F305" s="37">
        <v>190</v>
      </c>
      <c r="G305" s="37">
        <v>14163271</v>
      </c>
      <c r="H305" s="37">
        <v>7616477</v>
      </c>
      <c r="I305" s="37">
        <v>0</v>
      </c>
      <c r="J305" s="37">
        <v>6545870</v>
      </c>
      <c r="K305" s="37">
        <v>587292</v>
      </c>
      <c r="L305" s="37">
        <f t="shared" si="4"/>
        <v>7133162</v>
      </c>
      <c r="M305" s="47">
        <v>423381682</v>
      </c>
      <c r="N305" s="41">
        <v>924</v>
      </c>
      <c r="O305" s="41">
        <v>0</v>
      </c>
      <c r="P305" s="37">
        <v>14162347</v>
      </c>
      <c r="Q305" s="37">
        <v>2719</v>
      </c>
      <c r="R305" s="37">
        <v>2786</v>
      </c>
      <c r="S305" s="37">
        <v>194.37</v>
      </c>
      <c r="T305" s="37">
        <v>0</v>
      </c>
      <c r="U305" s="37">
        <v>15052842</v>
      </c>
      <c r="V305" s="37">
        <v>8648963</v>
      </c>
      <c r="W305" s="37">
        <v>6403879</v>
      </c>
      <c r="X305" s="37">
        <v>6403721.3600000003</v>
      </c>
      <c r="Y305" s="37">
        <v>585761</v>
      </c>
      <c r="Z305" s="37">
        <v>6989482.3600000003</v>
      </c>
      <c r="AA305" s="46">
        <v>455637702</v>
      </c>
      <c r="AB305" s="37">
        <v>158</v>
      </c>
      <c r="AC305" s="37">
        <v>0</v>
      </c>
      <c r="AD305" s="37">
        <v>15052684</v>
      </c>
      <c r="AE305" s="37">
        <v>2786</v>
      </c>
      <c r="AF305" s="37">
        <v>2864</v>
      </c>
      <c r="AG305" s="37">
        <v>200</v>
      </c>
      <c r="AH305" s="37">
        <v>0</v>
      </c>
      <c r="AI305" s="37">
        <v>119</v>
      </c>
      <c r="AJ305" s="37">
        <v>0</v>
      </c>
      <c r="AK305" s="37">
        <v>0</v>
      </c>
      <c r="AL305" s="37">
        <v>0</v>
      </c>
      <c r="AM305" s="37">
        <v>0</v>
      </c>
      <c r="AN305" s="37">
        <v>0</v>
      </c>
      <c r="AO305" s="37">
        <v>16047025</v>
      </c>
      <c r="AP305" s="37">
        <v>9567727</v>
      </c>
      <c r="AQ305" s="37">
        <v>0</v>
      </c>
      <c r="AR305" s="37">
        <v>6479298</v>
      </c>
      <c r="AS305" s="37">
        <v>6486179.0099999998</v>
      </c>
      <c r="AT305" s="37">
        <v>631966</v>
      </c>
      <c r="AU305" s="37">
        <v>7118145.0099999998</v>
      </c>
      <c r="AV305" s="45">
        <v>508876964</v>
      </c>
      <c r="AW305" s="37">
        <v>0</v>
      </c>
      <c r="AX305" s="37">
        <v>6881</v>
      </c>
      <c r="AY305" s="37">
        <v>16047025</v>
      </c>
      <c r="AZ305" s="37">
        <v>2865</v>
      </c>
      <c r="BA305" s="37">
        <v>2946</v>
      </c>
      <c r="BB305" s="37">
        <v>206</v>
      </c>
      <c r="BC305" s="37">
        <v>0</v>
      </c>
      <c r="BD305" s="37">
        <v>0</v>
      </c>
      <c r="BE305" s="37">
        <v>17107599</v>
      </c>
      <c r="BF305" s="37">
        <v>0</v>
      </c>
      <c r="BG305" s="37">
        <v>0</v>
      </c>
      <c r="BH305" s="37">
        <v>0</v>
      </c>
      <c r="BI305" s="37">
        <v>0</v>
      </c>
      <c r="BJ305" s="37">
        <v>0</v>
      </c>
      <c r="BK305" s="37">
        <v>0</v>
      </c>
      <c r="BL305" s="37">
        <v>0</v>
      </c>
      <c r="BM305" s="37">
        <v>17107599</v>
      </c>
      <c r="BN305" s="37">
        <v>12163489</v>
      </c>
      <c r="BO305" s="37">
        <v>4944110</v>
      </c>
      <c r="BP305" s="37">
        <v>4937323</v>
      </c>
      <c r="BQ305" s="37">
        <v>1474078</v>
      </c>
      <c r="BR305" s="37">
        <v>6411401</v>
      </c>
      <c r="BS305" s="45">
        <v>567242389</v>
      </c>
      <c r="BT305" s="37">
        <v>6787</v>
      </c>
      <c r="BU305" s="37">
        <v>0</v>
      </c>
      <c r="BV305" s="37">
        <v>17100812</v>
      </c>
      <c r="BW305" s="37">
        <v>2946</v>
      </c>
      <c r="BX305" s="37">
        <v>3010</v>
      </c>
      <c r="BY305" s="37">
        <v>206</v>
      </c>
      <c r="BZ305" s="37">
        <v>0</v>
      </c>
      <c r="CA305" s="37">
        <v>0</v>
      </c>
      <c r="CB305" s="37">
        <v>18092388</v>
      </c>
      <c r="CC305" s="37">
        <v>5090</v>
      </c>
      <c r="CD305" s="37">
        <v>-4290</v>
      </c>
      <c r="CE305" s="37">
        <v>0</v>
      </c>
      <c r="CF305" s="37">
        <v>1000000</v>
      </c>
      <c r="CG305" s="37">
        <v>0</v>
      </c>
      <c r="CH305" s="37">
        <v>0</v>
      </c>
      <c r="CI305" s="37">
        <v>995710</v>
      </c>
      <c r="CJ305" s="37">
        <v>19093188</v>
      </c>
      <c r="CK305" s="37">
        <v>13665812</v>
      </c>
      <c r="CL305" s="37">
        <v>0</v>
      </c>
      <c r="CM305" s="37">
        <v>5427376</v>
      </c>
      <c r="CN305" s="37">
        <v>5421376</v>
      </c>
      <c r="CO305" s="37">
        <v>1636502</v>
      </c>
      <c r="CP305" s="37">
        <v>7057878</v>
      </c>
      <c r="CQ305" s="45">
        <v>625144257</v>
      </c>
      <c r="CR305" s="37">
        <v>6000</v>
      </c>
      <c r="CS305" s="37">
        <v>0</v>
      </c>
      <c r="CT305" s="37">
        <v>19087188</v>
      </c>
      <c r="CU305" s="37">
        <v>3010</v>
      </c>
      <c r="CV305" s="37">
        <v>3089</v>
      </c>
      <c r="CW305" s="37">
        <v>208.88</v>
      </c>
      <c r="CX305" s="37">
        <v>0</v>
      </c>
      <c r="CY305" s="37">
        <v>0</v>
      </c>
      <c r="CZ305" s="37">
        <v>20233382</v>
      </c>
      <c r="DA305" s="37">
        <v>4500</v>
      </c>
      <c r="DB305" s="37">
        <v>9448</v>
      </c>
      <c r="DC305" s="37">
        <v>0</v>
      </c>
      <c r="DD305" s="37">
        <v>0</v>
      </c>
      <c r="DE305" s="37">
        <v>0</v>
      </c>
      <c r="DF305" s="37">
        <v>13948</v>
      </c>
      <c r="DG305" s="37">
        <v>20247330</v>
      </c>
      <c r="DH305" s="37">
        <v>0</v>
      </c>
      <c r="DI305" s="37">
        <v>0</v>
      </c>
      <c r="DJ305" s="37">
        <v>0</v>
      </c>
      <c r="DK305" s="37">
        <v>20247330</v>
      </c>
      <c r="DL305" s="37">
        <v>14799634</v>
      </c>
      <c r="DM305" s="37">
        <v>0</v>
      </c>
      <c r="DN305" s="37">
        <v>5447696</v>
      </c>
      <c r="DO305" s="37">
        <v>5438248</v>
      </c>
      <c r="DP305" s="37">
        <v>2691763</v>
      </c>
      <c r="DQ305" s="37">
        <v>8130011</v>
      </c>
      <c r="DR305" s="45">
        <v>668698562</v>
      </c>
      <c r="DS305" s="37">
        <v>9448</v>
      </c>
      <c r="DT305" s="37">
        <v>0</v>
      </c>
      <c r="DU305" s="61">
        <v>20237882</v>
      </c>
      <c r="DV305" s="61">
        <v>3089</v>
      </c>
      <c r="DW305" s="61">
        <v>3161</v>
      </c>
      <c r="DX305" s="61">
        <v>212.43</v>
      </c>
      <c r="DY305" s="61">
        <v>0</v>
      </c>
      <c r="DZ305" s="61">
        <v>0</v>
      </c>
      <c r="EA305" s="61">
        <v>0</v>
      </c>
      <c r="EB305" s="61">
        <v>21381099</v>
      </c>
      <c r="EC305" s="61">
        <v>7086</v>
      </c>
      <c r="ED305" s="61">
        <v>50046</v>
      </c>
      <c r="EE305" s="61">
        <v>0</v>
      </c>
      <c r="EF305" s="61">
        <v>0</v>
      </c>
      <c r="EG305" s="61">
        <v>0</v>
      </c>
      <c r="EH305" s="61">
        <v>57132</v>
      </c>
      <c r="EI305" s="61">
        <v>21438231</v>
      </c>
      <c r="EJ305" s="61">
        <v>0</v>
      </c>
      <c r="EK305" s="61">
        <v>0</v>
      </c>
      <c r="EL305" s="61">
        <v>0</v>
      </c>
      <c r="EM305" s="61">
        <v>21438231</v>
      </c>
      <c r="EN305" s="61">
        <v>16037273</v>
      </c>
      <c r="EO305" s="61">
        <v>0</v>
      </c>
      <c r="EP305" s="61">
        <v>5400958</v>
      </c>
      <c r="EQ305" s="61">
        <v>9388</v>
      </c>
      <c r="ER305" s="61">
        <v>5391570</v>
      </c>
      <c r="ES305" s="61">
        <v>5391580</v>
      </c>
      <c r="ET305" s="61">
        <v>3509378</v>
      </c>
      <c r="EU305" s="61">
        <v>8900958</v>
      </c>
      <c r="EV305" s="61">
        <v>751032244</v>
      </c>
      <c r="EW305" s="61">
        <v>792100</v>
      </c>
      <c r="EX305" s="61">
        <v>0</v>
      </c>
      <c r="EY305" s="61">
        <v>10</v>
      </c>
    </row>
    <row r="306" spans="1:155" s="37" customFormat="1" x14ac:dyDescent="0.2">
      <c r="A306" s="105">
        <v>4620</v>
      </c>
      <c r="B306" s="49" t="s">
        <v>335</v>
      </c>
      <c r="C306" s="37">
        <v>117036152.12</v>
      </c>
      <c r="D306" s="37">
        <v>21275</v>
      </c>
      <c r="E306" s="37">
        <v>21351</v>
      </c>
      <c r="F306" s="37">
        <v>190</v>
      </c>
      <c r="G306" s="37">
        <v>121510889.61</v>
      </c>
      <c r="H306" s="37">
        <v>51339387</v>
      </c>
      <c r="I306" s="37">
        <v>0</v>
      </c>
      <c r="J306" s="37">
        <v>68294919</v>
      </c>
      <c r="K306" s="37">
        <v>4498347</v>
      </c>
      <c r="L306" s="37">
        <f t="shared" si="4"/>
        <v>72793266</v>
      </c>
      <c r="M306" s="47">
        <v>4175660350</v>
      </c>
      <c r="N306" s="41">
        <v>1876583.6099999994</v>
      </c>
      <c r="O306" s="41">
        <v>0</v>
      </c>
      <c r="P306" s="37">
        <v>119634306</v>
      </c>
      <c r="Q306" s="37">
        <v>21351</v>
      </c>
      <c r="R306" s="37">
        <v>21288</v>
      </c>
      <c r="S306" s="37">
        <v>194.37</v>
      </c>
      <c r="T306" s="37">
        <v>206000</v>
      </c>
      <c r="U306" s="37">
        <v>123625096</v>
      </c>
      <c r="V306" s="37">
        <v>59693967</v>
      </c>
      <c r="W306" s="37">
        <v>63931129</v>
      </c>
      <c r="X306" s="37">
        <v>63821897</v>
      </c>
      <c r="Y306" s="37">
        <v>4822197</v>
      </c>
      <c r="Z306" s="37">
        <v>68644094</v>
      </c>
      <c r="AA306" s="46">
        <v>4336833850</v>
      </c>
      <c r="AB306" s="37">
        <v>109232</v>
      </c>
      <c r="AC306" s="37">
        <v>0</v>
      </c>
      <c r="AD306" s="37">
        <v>123515864</v>
      </c>
      <c r="AE306" s="37">
        <v>21288</v>
      </c>
      <c r="AF306" s="37">
        <v>21173</v>
      </c>
      <c r="AG306" s="37">
        <v>200</v>
      </c>
      <c r="AH306" s="37">
        <v>0</v>
      </c>
      <c r="AI306" s="37">
        <v>81924</v>
      </c>
      <c r="AJ306" s="37">
        <v>0</v>
      </c>
      <c r="AK306" s="37">
        <v>0</v>
      </c>
      <c r="AL306" s="37">
        <v>0</v>
      </c>
      <c r="AM306" s="37">
        <v>0</v>
      </c>
      <c r="AN306" s="37">
        <v>0</v>
      </c>
      <c r="AO306" s="37">
        <v>127165234</v>
      </c>
      <c r="AP306" s="37">
        <v>66455918</v>
      </c>
      <c r="AQ306" s="37">
        <v>0</v>
      </c>
      <c r="AR306" s="37">
        <v>60709316</v>
      </c>
      <c r="AS306" s="37">
        <v>60590637</v>
      </c>
      <c r="AT306" s="37">
        <v>4459392</v>
      </c>
      <c r="AU306" s="37">
        <v>65050029</v>
      </c>
      <c r="AV306" s="45">
        <v>4559938150</v>
      </c>
      <c r="AW306" s="37">
        <v>118679</v>
      </c>
      <c r="AX306" s="37">
        <v>0</v>
      </c>
      <c r="AY306" s="37">
        <v>127046555</v>
      </c>
      <c r="AZ306" s="37">
        <v>21173</v>
      </c>
      <c r="BA306" s="37">
        <v>21017</v>
      </c>
      <c r="BB306" s="37">
        <v>206</v>
      </c>
      <c r="BC306" s="37">
        <v>0</v>
      </c>
      <c r="BD306" s="37">
        <v>0</v>
      </c>
      <c r="BE306" s="37">
        <v>130439909</v>
      </c>
      <c r="BF306" s="37">
        <v>89009</v>
      </c>
      <c r="BG306" s="37">
        <v>755843</v>
      </c>
      <c r="BH306" s="37">
        <v>0</v>
      </c>
      <c r="BI306" s="37">
        <v>0</v>
      </c>
      <c r="BJ306" s="37">
        <v>0</v>
      </c>
      <c r="BK306" s="37">
        <v>0</v>
      </c>
      <c r="BL306" s="37">
        <v>755843</v>
      </c>
      <c r="BM306" s="37">
        <v>131284761</v>
      </c>
      <c r="BN306" s="37">
        <v>88860570</v>
      </c>
      <c r="BO306" s="37">
        <v>42424191</v>
      </c>
      <c r="BP306" s="37">
        <v>41875250</v>
      </c>
      <c r="BQ306" s="37">
        <v>4355538</v>
      </c>
      <c r="BR306" s="37">
        <v>46230788</v>
      </c>
      <c r="BS306" s="45">
        <v>4827123250</v>
      </c>
      <c r="BT306" s="37">
        <v>548941</v>
      </c>
      <c r="BU306" s="37">
        <v>0</v>
      </c>
      <c r="BV306" s="37">
        <v>130489776</v>
      </c>
      <c r="BW306" s="37">
        <v>21017</v>
      </c>
      <c r="BX306" s="37">
        <v>20938</v>
      </c>
      <c r="BY306" s="37">
        <v>206</v>
      </c>
      <c r="BZ306" s="37">
        <v>0</v>
      </c>
      <c r="CA306" s="37">
        <v>0</v>
      </c>
      <c r="CB306" s="37">
        <v>134312454</v>
      </c>
      <c r="CC306" s="37">
        <v>0</v>
      </c>
      <c r="CD306" s="37">
        <v>-46456</v>
      </c>
      <c r="CE306" s="37">
        <v>0</v>
      </c>
      <c r="CF306" s="37">
        <v>0</v>
      </c>
      <c r="CG306" s="37">
        <v>0</v>
      </c>
      <c r="CH306" s="37">
        <v>0</v>
      </c>
      <c r="CI306" s="37">
        <v>-46456</v>
      </c>
      <c r="CJ306" s="37">
        <v>134265998</v>
      </c>
      <c r="CK306" s="37">
        <v>91899785</v>
      </c>
      <c r="CL306" s="37">
        <v>0</v>
      </c>
      <c r="CM306" s="37">
        <v>42366213</v>
      </c>
      <c r="CN306" s="37">
        <v>41700761</v>
      </c>
      <c r="CO306" s="37">
        <v>5831082</v>
      </c>
      <c r="CP306" s="37">
        <v>47531843</v>
      </c>
      <c r="CQ306" s="45">
        <v>4976477050</v>
      </c>
      <c r="CR306" s="37">
        <v>665452</v>
      </c>
      <c r="CS306" s="37">
        <v>0</v>
      </c>
      <c r="CT306" s="37">
        <v>133600546</v>
      </c>
      <c r="CU306" s="37">
        <v>20938</v>
      </c>
      <c r="CV306" s="37">
        <v>20944</v>
      </c>
      <c r="CW306" s="37">
        <v>208.88</v>
      </c>
      <c r="CX306" s="37">
        <v>0</v>
      </c>
      <c r="CY306" s="37">
        <v>0</v>
      </c>
      <c r="CZ306" s="37">
        <v>138013630</v>
      </c>
      <c r="DA306" s="37">
        <v>499089</v>
      </c>
      <c r="DB306" s="37">
        <v>0</v>
      </c>
      <c r="DC306" s="37">
        <v>0</v>
      </c>
      <c r="DD306" s="37">
        <v>0</v>
      </c>
      <c r="DE306" s="37">
        <v>0</v>
      </c>
      <c r="DF306" s="37">
        <v>499089</v>
      </c>
      <c r="DG306" s="37">
        <v>138512719</v>
      </c>
      <c r="DH306" s="37">
        <v>0</v>
      </c>
      <c r="DI306" s="37">
        <v>0</v>
      </c>
      <c r="DJ306" s="37">
        <v>0</v>
      </c>
      <c r="DK306" s="37">
        <v>138512719</v>
      </c>
      <c r="DL306" s="37">
        <v>98912981</v>
      </c>
      <c r="DM306" s="37">
        <v>0</v>
      </c>
      <c r="DN306" s="37">
        <v>39599738</v>
      </c>
      <c r="DO306" s="37">
        <v>39448176</v>
      </c>
      <c r="DP306" s="37">
        <v>5672225</v>
      </c>
      <c r="DQ306" s="37">
        <v>45120401</v>
      </c>
      <c r="DR306" s="45">
        <v>5222798350</v>
      </c>
      <c r="DS306" s="37">
        <v>151562</v>
      </c>
      <c r="DT306" s="37">
        <v>0</v>
      </c>
      <c r="DU306" s="61">
        <v>138361157</v>
      </c>
      <c r="DV306" s="61">
        <v>20944</v>
      </c>
      <c r="DW306" s="61">
        <v>20909</v>
      </c>
      <c r="DX306" s="61">
        <v>212.43</v>
      </c>
      <c r="DY306" s="61">
        <v>0</v>
      </c>
      <c r="DZ306" s="61">
        <v>0</v>
      </c>
      <c r="EA306" s="61">
        <v>0</v>
      </c>
      <c r="EB306" s="61">
        <v>142571571</v>
      </c>
      <c r="EC306" s="61">
        <v>113672</v>
      </c>
      <c r="ED306" s="61">
        <v>0</v>
      </c>
      <c r="EE306" s="61">
        <v>0</v>
      </c>
      <c r="EF306" s="61">
        <v>0</v>
      </c>
      <c r="EG306" s="61">
        <v>0</v>
      </c>
      <c r="EH306" s="61">
        <v>113672</v>
      </c>
      <c r="EI306" s="61">
        <v>142685243</v>
      </c>
      <c r="EJ306" s="61">
        <v>3750000</v>
      </c>
      <c r="EK306" s="61">
        <v>177285</v>
      </c>
      <c r="EL306" s="61">
        <v>3927285</v>
      </c>
      <c r="EM306" s="61">
        <v>146612528</v>
      </c>
      <c r="EN306" s="61">
        <v>102567325</v>
      </c>
      <c r="EO306" s="61">
        <v>0</v>
      </c>
      <c r="EP306" s="61">
        <v>44045203</v>
      </c>
      <c r="EQ306" s="61">
        <v>563530</v>
      </c>
      <c r="ER306" s="61">
        <v>43481673</v>
      </c>
      <c r="ES306" s="61">
        <v>43848363</v>
      </c>
      <c r="ET306" s="61">
        <v>5225545</v>
      </c>
      <c r="EU306" s="61">
        <v>49073908</v>
      </c>
      <c r="EV306" s="61">
        <v>5519860150</v>
      </c>
      <c r="EW306" s="61">
        <v>63386100</v>
      </c>
      <c r="EX306" s="61">
        <v>0</v>
      </c>
      <c r="EY306" s="61">
        <v>366690</v>
      </c>
    </row>
    <row r="307" spans="1:155" s="37" customFormat="1" x14ac:dyDescent="0.2">
      <c r="A307" s="105">
        <v>4627</v>
      </c>
      <c r="B307" s="49" t="s">
        <v>336</v>
      </c>
      <c r="C307" s="37">
        <v>2692388</v>
      </c>
      <c r="D307" s="37">
        <v>532</v>
      </c>
      <c r="E307" s="37">
        <v>573</v>
      </c>
      <c r="F307" s="37">
        <v>190</v>
      </c>
      <c r="G307" s="37">
        <v>3008823</v>
      </c>
      <c r="H307" s="37">
        <v>179270</v>
      </c>
      <c r="I307" s="37">
        <v>0</v>
      </c>
      <c r="J307" s="37">
        <v>2829553</v>
      </c>
      <c r="K307" s="37">
        <v>506976.5</v>
      </c>
      <c r="L307" s="37">
        <f t="shared" si="4"/>
        <v>3336529.5</v>
      </c>
      <c r="M307" s="47">
        <v>293698988</v>
      </c>
      <c r="N307" s="41">
        <v>0</v>
      </c>
      <c r="O307" s="41">
        <v>0</v>
      </c>
      <c r="P307" s="37">
        <v>3008823</v>
      </c>
      <c r="Q307" s="37">
        <v>573</v>
      </c>
      <c r="R307" s="37">
        <v>595</v>
      </c>
      <c r="S307" s="37">
        <v>194.37</v>
      </c>
      <c r="T307" s="37">
        <v>0</v>
      </c>
      <c r="U307" s="37">
        <v>3239995</v>
      </c>
      <c r="V307" s="37">
        <v>343760</v>
      </c>
      <c r="W307" s="37">
        <v>2896235</v>
      </c>
      <c r="X307" s="37">
        <v>2896234</v>
      </c>
      <c r="Y307" s="37">
        <v>504816</v>
      </c>
      <c r="Z307" s="37">
        <v>3401050</v>
      </c>
      <c r="AA307" s="46">
        <v>294062964</v>
      </c>
      <c r="AB307" s="37">
        <v>1</v>
      </c>
      <c r="AC307" s="37">
        <v>0</v>
      </c>
      <c r="AD307" s="37">
        <v>3239994</v>
      </c>
      <c r="AE307" s="37">
        <v>595</v>
      </c>
      <c r="AF307" s="37">
        <v>603</v>
      </c>
      <c r="AG307" s="37">
        <v>200</v>
      </c>
      <c r="AH307" s="37">
        <v>0</v>
      </c>
      <c r="AI307" s="37">
        <v>1</v>
      </c>
      <c r="AJ307" s="37">
        <v>0</v>
      </c>
      <c r="AK307" s="37">
        <v>0</v>
      </c>
      <c r="AL307" s="37">
        <v>0</v>
      </c>
      <c r="AM307" s="37">
        <v>0</v>
      </c>
      <c r="AN307" s="37">
        <v>0</v>
      </c>
      <c r="AO307" s="37">
        <v>3404159</v>
      </c>
      <c r="AP307" s="37">
        <v>594024</v>
      </c>
      <c r="AQ307" s="37">
        <v>0</v>
      </c>
      <c r="AR307" s="37">
        <v>2810135</v>
      </c>
      <c r="AS307" s="37">
        <v>2810135</v>
      </c>
      <c r="AT307" s="37">
        <v>502006.21</v>
      </c>
      <c r="AU307" s="37">
        <v>3312141.21</v>
      </c>
      <c r="AV307" s="45">
        <v>316786165</v>
      </c>
      <c r="AW307" s="37">
        <v>0</v>
      </c>
      <c r="AX307" s="37">
        <v>0</v>
      </c>
      <c r="AY307" s="37">
        <v>3404159</v>
      </c>
      <c r="AZ307" s="37">
        <v>603</v>
      </c>
      <c r="BA307" s="37">
        <v>609</v>
      </c>
      <c r="BB307" s="37">
        <v>206</v>
      </c>
      <c r="BC307" s="37">
        <v>0</v>
      </c>
      <c r="BD307" s="37">
        <v>0</v>
      </c>
      <c r="BE307" s="37">
        <v>3563484</v>
      </c>
      <c r="BF307" s="37">
        <v>0</v>
      </c>
      <c r="BG307" s="37">
        <v>0</v>
      </c>
      <c r="BH307" s="37">
        <v>0</v>
      </c>
      <c r="BI307" s="37">
        <v>0</v>
      </c>
      <c r="BJ307" s="37">
        <v>0</v>
      </c>
      <c r="BK307" s="37">
        <v>0</v>
      </c>
      <c r="BL307" s="37">
        <v>0</v>
      </c>
      <c r="BM307" s="37">
        <v>3563484</v>
      </c>
      <c r="BN307" s="37">
        <v>1437708</v>
      </c>
      <c r="BO307" s="37">
        <v>2125776</v>
      </c>
      <c r="BP307" s="37">
        <v>2125776</v>
      </c>
      <c r="BQ307" s="37">
        <v>502754</v>
      </c>
      <c r="BR307" s="37">
        <v>2628530</v>
      </c>
      <c r="BS307" s="45">
        <v>329023028</v>
      </c>
      <c r="BT307" s="37">
        <v>0</v>
      </c>
      <c r="BU307" s="37">
        <v>0</v>
      </c>
      <c r="BV307" s="37">
        <v>3563484</v>
      </c>
      <c r="BW307" s="37">
        <v>609</v>
      </c>
      <c r="BX307" s="37">
        <v>622</v>
      </c>
      <c r="BY307" s="37">
        <v>206</v>
      </c>
      <c r="BZ307" s="37">
        <v>0</v>
      </c>
      <c r="CA307" s="37">
        <v>0</v>
      </c>
      <c r="CB307" s="37">
        <v>3767684</v>
      </c>
      <c r="CC307" s="37">
        <v>0</v>
      </c>
      <c r="CD307" s="37">
        <v>0</v>
      </c>
      <c r="CE307" s="37">
        <v>0</v>
      </c>
      <c r="CF307" s="37">
        <v>0</v>
      </c>
      <c r="CG307" s="37">
        <v>0</v>
      </c>
      <c r="CH307" s="37">
        <v>0</v>
      </c>
      <c r="CI307" s="37">
        <v>0</v>
      </c>
      <c r="CJ307" s="37">
        <v>3767684</v>
      </c>
      <c r="CK307" s="37">
        <v>1911297</v>
      </c>
      <c r="CL307" s="37">
        <v>0</v>
      </c>
      <c r="CM307" s="37">
        <v>1856387</v>
      </c>
      <c r="CN307" s="37">
        <v>1856386.96</v>
      </c>
      <c r="CO307" s="37">
        <v>500094.48</v>
      </c>
      <c r="CP307" s="37">
        <v>2356481.44</v>
      </c>
      <c r="CQ307" s="45">
        <v>338035289</v>
      </c>
      <c r="CR307" s="37">
        <v>0</v>
      </c>
      <c r="CS307" s="37">
        <v>0</v>
      </c>
      <c r="CT307" s="37">
        <v>3767684</v>
      </c>
      <c r="CU307" s="37">
        <v>622</v>
      </c>
      <c r="CV307" s="37">
        <v>644</v>
      </c>
      <c r="CW307" s="37">
        <v>208.88</v>
      </c>
      <c r="CX307" s="37">
        <v>0</v>
      </c>
      <c r="CY307" s="37">
        <v>0</v>
      </c>
      <c r="CZ307" s="37">
        <v>4035465</v>
      </c>
      <c r="DA307" s="37">
        <v>0</v>
      </c>
      <c r="DB307" s="37">
        <v>0</v>
      </c>
      <c r="DC307" s="37">
        <v>0</v>
      </c>
      <c r="DD307" s="37">
        <v>0</v>
      </c>
      <c r="DE307" s="37">
        <v>0</v>
      </c>
      <c r="DF307" s="37">
        <v>0</v>
      </c>
      <c r="DG307" s="37">
        <v>4035465</v>
      </c>
      <c r="DH307" s="37">
        <v>0</v>
      </c>
      <c r="DI307" s="37">
        <v>0</v>
      </c>
      <c r="DJ307" s="37">
        <v>0</v>
      </c>
      <c r="DK307" s="37">
        <v>4035465</v>
      </c>
      <c r="DL307" s="37">
        <v>2135621</v>
      </c>
      <c r="DM307" s="37">
        <v>0</v>
      </c>
      <c r="DN307" s="37">
        <v>1899844</v>
      </c>
      <c r="DO307" s="37">
        <v>1899844</v>
      </c>
      <c r="DP307" s="37">
        <v>462239</v>
      </c>
      <c r="DQ307" s="37">
        <v>2362083</v>
      </c>
      <c r="DR307" s="45">
        <v>349329567</v>
      </c>
      <c r="DS307" s="37">
        <v>0</v>
      </c>
      <c r="DT307" s="37">
        <v>0</v>
      </c>
      <c r="DU307" s="61">
        <v>4035465</v>
      </c>
      <c r="DV307" s="61">
        <v>644</v>
      </c>
      <c r="DW307" s="61">
        <v>646</v>
      </c>
      <c r="DX307" s="61">
        <v>212.43</v>
      </c>
      <c r="DY307" s="61">
        <v>0</v>
      </c>
      <c r="DZ307" s="61">
        <v>0</v>
      </c>
      <c r="EA307" s="61">
        <v>0</v>
      </c>
      <c r="EB307" s="61">
        <v>4185227</v>
      </c>
      <c r="EC307" s="61">
        <v>0</v>
      </c>
      <c r="ED307" s="61">
        <v>28522</v>
      </c>
      <c r="EE307" s="61">
        <v>0</v>
      </c>
      <c r="EF307" s="61">
        <v>0</v>
      </c>
      <c r="EG307" s="61">
        <v>0</v>
      </c>
      <c r="EH307" s="61">
        <v>28522</v>
      </c>
      <c r="EI307" s="61">
        <v>4213749</v>
      </c>
      <c r="EJ307" s="61">
        <v>0</v>
      </c>
      <c r="EK307" s="61">
        <v>0</v>
      </c>
      <c r="EL307" s="61">
        <v>0</v>
      </c>
      <c r="EM307" s="61">
        <v>4213749</v>
      </c>
      <c r="EN307" s="61">
        <v>2395098</v>
      </c>
      <c r="EO307" s="61">
        <v>0</v>
      </c>
      <c r="EP307" s="61">
        <v>1818651</v>
      </c>
      <c r="EQ307" s="61">
        <v>3690</v>
      </c>
      <c r="ER307" s="61">
        <v>1814961</v>
      </c>
      <c r="ES307" s="61">
        <v>1814961</v>
      </c>
      <c r="ET307" s="61">
        <v>448298</v>
      </c>
      <c r="EU307" s="61">
        <v>2263259</v>
      </c>
      <c r="EV307" s="61">
        <v>372629875</v>
      </c>
      <c r="EW307" s="61">
        <v>607600</v>
      </c>
      <c r="EX307" s="61">
        <v>0</v>
      </c>
      <c r="EY307" s="61">
        <v>0</v>
      </c>
    </row>
    <row r="308" spans="1:155" s="37" customFormat="1" x14ac:dyDescent="0.2">
      <c r="A308" s="105">
        <v>4634</v>
      </c>
      <c r="B308" s="49" t="s">
        <v>337</v>
      </c>
      <c r="C308" s="37">
        <v>2955573</v>
      </c>
      <c r="D308" s="37">
        <v>491</v>
      </c>
      <c r="E308" s="37">
        <v>503</v>
      </c>
      <c r="F308" s="37">
        <v>192.62</v>
      </c>
      <c r="G308" s="37">
        <v>3124696.36</v>
      </c>
      <c r="H308" s="37">
        <v>1368824</v>
      </c>
      <c r="I308" s="37">
        <v>6105</v>
      </c>
      <c r="J308" s="37">
        <v>1746496</v>
      </c>
      <c r="K308" s="37">
        <v>142782</v>
      </c>
      <c r="L308" s="37">
        <f t="shared" si="4"/>
        <v>1889278</v>
      </c>
      <c r="M308" s="47">
        <v>87736167</v>
      </c>
      <c r="N308" s="41">
        <v>15481.35999999987</v>
      </c>
      <c r="O308" s="41">
        <v>0</v>
      </c>
      <c r="P308" s="37">
        <v>3115320</v>
      </c>
      <c r="Q308" s="37">
        <v>503</v>
      </c>
      <c r="R308" s="37">
        <v>511</v>
      </c>
      <c r="S308" s="37">
        <v>194.37</v>
      </c>
      <c r="T308" s="37">
        <v>79763</v>
      </c>
      <c r="U308" s="37">
        <v>3343954</v>
      </c>
      <c r="V308" s="37">
        <v>1539966</v>
      </c>
      <c r="W308" s="37">
        <v>1803988</v>
      </c>
      <c r="X308" s="37">
        <v>1803988</v>
      </c>
      <c r="Y308" s="37">
        <v>29369.57</v>
      </c>
      <c r="Z308" s="37">
        <v>1833357.57</v>
      </c>
      <c r="AA308" s="46">
        <v>95979192</v>
      </c>
      <c r="AB308" s="37">
        <v>0</v>
      </c>
      <c r="AC308" s="37">
        <v>0</v>
      </c>
      <c r="AD308" s="37">
        <v>3343954</v>
      </c>
      <c r="AE308" s="37">
        <v>511</v>
      </c>
      <c r="AF308" s="37">
        <v>510</v>
      </c>
      <c r="AG308" s="37">
        <v>200</v>
      </c>
      <c r="AH308" s="37">
        <v>0</v>
      </c>
      <c r="AI308" s="37">
        <v>0</v>
      </c>
      <c r="AJ308" s="37">
        <v>18850</v>
      </c>
      <c r="AK308" s="37">
        <v>0</v>
      </c>
      <c r="AL308" s="37">
        <v>0</v>
      </c>
      <c r="AM308" s="37">
        <v>0</v>
      </c>
      <c r="AN308" s="37">
        <v>18850</v>
      </c>
      <c r="AO308" s="37">
        <v>3458259</v>
      </c>
      <c r="AP308" s="37">
        <v>1692310</v>
      </c>
      <c r="AQ308" s="37">
        <v>0</v>
      </c>
      <c r="AR308" s="37">
        <v>1765949</v>
      </c>
      <c r="AS308" s="37">
        <v>1765949</v>
      </c>
      <c r="AT308" s="37">
        <v>27319</v>
      </c>
      <c r="AU308" s="37">
        <v>1793268</v>
      </c>
      <c r="AV308" s="45">
        <v>104865298</v>
      </c>
      <c r="AW308" s="37">
        <v>0</v>
      </c>
      <c r="AX308" s="37">
        <v>0</v>
      </c>
      <c r="AY308" s="37">
        <v>3458259</v>
      </c>
      <c r="AZ308" s="37">
        <v>510</v>
      </c>
      <c r="BA308" s="37">
        <v>502</v>
      </c>
      <c r="BB308" s="37">
        <v>206</v>
      </c>
      <c r="BC308" s="37">
        <v>0</v>
      </c>
      <c r="BD308" s="37">
        <v>0</v>
      </c>
      <c r="BE308" s="37">
        <v>3507424</v>
      </c>
      <c r="BF308" s="37">
        <v>0</v>
      </c>
      <c r="BG308" s="37">
        <v>0</v>
      </c>
      <c r="BH308" s="37">
        <v>0</v>
      </c>
      <c r="BI308" s="37">
        <v>0</v>
      </c>
      <c r="BJ308" s="37">
        <v>0</v>
      </c>
      <c r="BK308" s="37">
        <v>0</v>
      </c>
      <c r="BL308" s="37">
        <v>0</v>
      </c>
      <c r="BM308" s="37">
        <v>3507424</v>
      </c>
      <c r="BN308" s="37">
        <v>2154486</v>
      </c>
      <c r="BO308" s="37">
        <v>1352938</v>
      </c>
      <c r="BP308" s="37">
        <v>1358455</v>
      </c>
      <c r="BQ308" s="37">
        <v>26007</v>
      </c>
      <c r="BR308" s="37">
        <v>1384462</v>
      </c>
      <c r="BS308" s="45">
        <v>117066784</v>
      </c>
      <c r="BT308" s="37">
        <v>0</v>
      </c>
      <c r="BU308" s="37">
        <v>5517</v>
      </c>
      <c r="BV308" s="37">
        <v>3507424</v>
      </c>
      <c r="BW308" s="37">
        <v>502</v>
      </c>
      <c r="BX308" s="37">
        <v>496</v>
      </c>
      <c r="BY308" s="37">
        <v>206</v>
      </c>
      <c r="BZ308" s="37">
        <v>0</v>
      </c>
      <c r="CA308" s="37">
        <v>0</v>
      </c>
      <c r="CB308" s="37">
        <v>3567678</v>
      </c>
      <c r="CC308" s="37">
        <v>0</v>
      </c>
      <c r="CD308" s="37">
        <v>43446</v>
      </c>
      <c r="CE308" s="37">
        <v>0</v>
      </c>
      <c r="CF308" s="37">
        <v>125000</v>
      </c>
      <c r="CG308" s="37">
        <v>0</v>
      </c>
      <c r="CH308" s="37">
        <v>0</v>
      </c>
      <c r="CI308" s="37">
        <v>168446</v>
      </c>
      <c r="CJ308" s="37">
        <v>3736124</v>
      </c>
      <c r="CK308" s="37">
        <v>2067528</v>
      </c>
      <c r="CL308" s="37">
        <v>0</v>
      </c>
      <c r="CM308" s="37">
        <v>1668596</v>
      </c>
      <c r="CN308" s="37">
        <v>1584333.66</v>
      </c>
      <c r="CO308" s="37">
        <v>24694</v>
      </c>
      <c r="CP308" s="37">
        <v>1609027.66</v>
      </c>
      <c r="CQ308" s="45">
        <v>126894007</v>
      </c>
      <c r="CR308" s="37">
        <v>84262</v>
      </c>
      <c r="CS308" s="37">
        <v>0</v>
      </c>
      <c r="CT308" s="37">
        <v>3651862</v>
      </c>
      <c r="CU308" s="37">
        <v>496</v>
      </c>
      <c r="CV308" s="37">
        <v>493</v>
      </c>
      <c r="CW308" s="37">
        <v>208.88</v>
      </c>
      <c r="CX308" s="37">
        <v>0</v>
      </c>
      <c r="CY308" s="37">
        <v>0</v>
      </c>
      <c r="CZ308" s="37">
        <v>3732754</v>
      </c>
      <c r="DA308" s="37">
        <v>63197</v>
      </c>
      <c r="DB308" s="37">
        <v>691</v>
      </c>
      <c r="DC308" s="37">
        <v>0</v>
      </c>
      <c r="DD308" s="37">
        <v>0</v>
      </c>
      <c r="DE308" s="37">
        <v>0</v>
      </c>
      <c r="DF308" s="37">
        <v>63888</v>
      </c>
      <c r="DG308" s="37">
        <v>3796642</v>
      </c>
      <c r="DH308" s="37">
        <v>15143</v>
      </c>
      <c r="DI308" s="37">
        <v>0</v>
      </c>
      <c r="DJ308" s="37">
        <v>15143</v>
      </c>
      <c r="DK308" s="37">
        <v>3811785</v>
      </c>
      <c r="DL308" s="37">
        <v>2013067</v>
      </c>
      <c r="DM308" s="37">
        <v>0</v>
      </c>
      <c r="DN308" s="37">
        <v>1798718</v>
      </c>
      <c r="DO308" s="37">
        <v>1767424</v>
      </c>
      <c r="DP308" s="37">
        <v>59999</v>
      </c>
      <c r="DQ308" s="37">
        <v>1827423</v>
      </c>
      <c r="DR308" s="45">
        <v>135206119</v>
      </c>
      <c r="DS308" s="37">
        <v>31294</v>
      </c>
      <c r="DT308" s="37">
        <v>0</v>
      </c>
      <c r="DU308" s="61">
        <v>3780491</v>
      </c>
      <c r="DV308" s="61">
        <v>493</v>
      </c>
      <c r="DW308" s="61">
        <v>485</v>
      </c>
      <c r="DX308" s="61">
        <v>212.43</v>
      </c>
      <c r="DY308" s="61">
        <v>0</v>
      </c>
      <c r="DZ308" s="61">
        <v>0</v>
      </c>
      <c r="EA308" s="61">
        <v>0</v>
      </c>
      <c r="EB308" s="61">
        <v>3822173</v>
      </c>
      <c r="EC308" s="61">
        <v>12113</v>
      </c>
      <c r="ED308" s="61">
        <v>-13810</v>
      </c>
      <c r="EE308" s="61">
        <v>0</v>
      </c>
      <c r="EF308" s="61">
        <v>0</v>
      </c>
      <c r="EG308" s="61">
        <v>0</v>
      </c>
      <c r="EH308" s="61">
        <v>-1697</v>
      </c>
      <c r="EI308" s="61">
        <v>3820476</v>
      </c>
      <c r="EJ308" s="61">
        <v>0</v>
      </c>
      <c r="EK308" s="61">
        <v>47285</v>
      </c>
      <c r="EL308" s="61">
        <v>47285</v>
      </c>
      <c r="EM308" s="61">
        <v>3867761</v>
      </c>
      <c r="EN308" s="61">
        <v>2140964</v>
      </c>
      <c r="EO308" s="61">
        <v>0</v>
      </c>
      <c r="EP308" s="61">
        <v>1726797</v>
      </c>
      <c r="EQ308" s="61">
        <v>456</v>
      </c>
      <c r="ER308" s="61">
        <v>1726341</v>
      </c>
      <c r="ES308" s="61">
        <v>1737452</v>
      </c>
      <c r="ET308" s="61">
        <v>109475</v>
      </c>
      <c r="EU308" s="61">
        <v>1846927</v>
      </c>
      <c r="EV308" s="61">
        <v>145019101</v>
      </c>
      <c r="EW308" s="61">
        <v>35800</v>
      </c>
      <c r="EX308" s="61">
        <v>0</v>
      </c>
      <c r="EY308" s="61">
        <v>11111</v>
      </c>
    </row>
    <row r="309" spans="1:155" s="37" customFormat="1" x14ac:dyDescent="0.2">
      <c r="A309" s="105">
        <v>4641</v>
      </c>
      <c r="B309" s="49" t="s">
        <v>338</v>
      </c>
      <c r="C309" s="37">
        <v>5986190</v>
      </c>
      <c r="D309" s="37">
        <v>1106</v>
      </c>
      <c r="E309" s="37">
        <v>1118</v>
      </c>
      <c r="F309" s="37">
        <v>190</v>
      </c>
      <c r="G309" s="37">
        <v>6263561.46</v>
      </c>
      <c r="H309" s="37">
        <v>3038997</v>
      </c>
      <c r="I309" s="37">
        <v>0</v>
      </c>
      <c r="J309" s="37">
        <v>3190401</v>
      </c>
      <c r="K309" s="37">
        <v>210000</v>
      </c>
      <c r="L309" s="37">
        <f t="shared" si="4"/>
        <v>3400401</v>
      </c>
      <c r="M309" s="37">
        <v>196668669</v>
      </c>
      <c r="N309" s="41">
        <v>34163.459999999963</v>
      </c>
      <c r="O309" s="41">
        <v>0</v>
      </c>
      <c r="P309" s="37">
        <v>6229398</v>
      </c>
      <c r="Q309" s="37">
        <v>1118</v>
      </c>
      <c r="R309" s="37">
        <v>1124</v>
      </c>
      <c r="S309" s="37">
        <v>194.37</v>
      </c>
      <c r="T309" s="37">
        <v>0</v>
      </c>
      <c r="U309" s="37">
        <v>6481299</v>
      </c>
      <c r="V309" s="37">
        <v>3293482</v>
      </c>
      <c r="W309" s="37">
        <v>3187817</v>
      </c>
      <c r="X309" s="37">
        <v>3187817</v>
      </c>
      <c r="Y309" s="37">
        <v>387647</v>
      </c>
      <c r="Z309" s="37">
        <v>3575464</v>
      </c>
      <c r="AA309" s="37">
        <v>224928742</v>
      </c>
      <c r="AB309" s="37">
        <v>0</v>
      </c>
      <c r="AC309" s="37">
        <v>0</v>
      </c>
      <c r="AD309" s="37">
        <v>6481299</v>
      </c>
      <c r="AE309" s="37">
        <v>1124</v>
      </c>
      <c r="AF309" s="37">
        <v>1123</v>
      </c>
      <c r="AG309" s="37">
        <v>200</v>
      </c>
      <c r="AH309" s="37">
        <v>0</v>
      </c>
      <c r="AI309" s="37">
        <v>0</v>
      </c>
      <c r="AJ309" s="37">
        <v>0</v>
      </c>
      <c r="AK309" s="37">
        <v>0</v>
      </c>
      <c r="AL309" s="37">
        <v>0</v>
      </c>
      <c r="AM309" s="37">
        <v>0</v>
      </c>
      <c r="AN309" s="37">
        <v>0</v>
      </c>
      <c r="AO309" s="37">
        <v>6700132</v>
      </c>
      <c r="AP309" s="37">
        <v>3434241</v>
      </c>
      <c r="AQ309" s="37">
        <v>0</v>
      </c>
      <c r="AR309" s="37">
        <v>3265891</v>
      </c>
      <c r="AS309" s="37">
        <v>3271858</v>
      </c>
      <c r="AT309" s="37">
        <v>385853</v>
      </c>
      <c r="AU309" s="37">
        <v>3657711</v>
      </c>
      <c r="AV309" s="40">
        <v>250646844</v>
      </c>
      <c r="AW309" s="37">
        <v>0</v>
      </c>
      <c r="AX309" s="37">
        <v>5967</v>
      </c>
      <c r="AY309" s="37">
        <v>6700132</v>
      </c>
      <c r="AZ309" s="37">
        <v>1123</v>
      </c>
      <c r="BA309" s="37">
        <v>1121</v>
      </c>
      <c r="BB309" s="37">
        <v>206</v>
      </c>
      <c r="BC309" s="37">
        <v>0</v>
      </c>
      <c r="BD309" s="37">
        <v>0</v>
      </c>
      <c r="BE309" s="37">
        <v>6919126</v>
      </c>
      <c r="BF309" s="37">
        <v>0</v>
      </c>
      <c r="BG309" s="37">
        <v>0</v>
      </c>
      <c r="BH309" s="37">
        <v>0</v>
      </c>
      <c r="BI309" s="37">
        <v>0</v>
      </c>
      <c r="BJ309" s="37">
        <v>0</v>
      </c>
      <c r="BK309" s="37">
        <v>0</v>
      </c>
      <c r="BL309" s="37">
        <v>0</v>
      </c>
      <c r="BM309" s="37">
        <v>6919126</v>
      </c>
      <c r="BN309" s="37">
        <v>4506928</v>
      </c>
      <c r="BO309" s="37">
        <v>2412198</v>
      </c>
      <c r="BP309" s="37">
        <v>2412198</v>
      </c>
      <c r="BQ309" s="37">
        <v>385786</v>
      </c>
      <c r="BR309" s="37">
        <v>2797984</v>
      </c>
      <c r="BS309" s="40">
        <v>277601198</v>
      </c>
      <c r="BT309" s="37">
        <v>0</v>
      </c>
      <c r="BU309" s="37">
        <v>0</v>
      </c>
      <c r="BV309" s="37">
        <v>6919126</v>
      </c>
      <c r="BW309" s="37">
        <v>1121</v>
      </c>
      <c r="BX309" s="37">
        <v>1111</v>
      </c>
      <c r="BY309" s="37">
        <v>206</v>
      </c>
      <c r="BZ309" s="37">
        <v>0</v>
      </c>
      <c r="CA309" s="37">
        <v>0</v>
      </c>
      <c r="CB309" s="37">
        <v>7086269</v>
      </c>
      <c r="CC309" s="37">
        <v>0</v>
      </c>
      <c r="CD309" s="37">
        <v>-9021</v>
      </c>
      <c r="CE309" s="37">
        <v>0</v>
      </c>
      <c r="CF309" s="37">
        <v>0</v>
      </c>
      <c r="CG309" s="37">
        <v>0</v>
      </c>
      <c r="CH309" s="37">
        <v>0</v>
      </c>
      <c r="CI309" s="37">
        <v>-9021</v>
      </c>
      <c r="CJ309" s="37">
        <v>7077248</v>
      </c>
      <c r="CK309" s="37">
        <v>4580781</v>
      </c>
      <c r="CL309" s="37">
        <v>0</v>
      </c>
      <c r="CM309" s="37">
        <v>2496467</v>
      </c>
      <c r="CN309" s="37">
        <v>2496467</v>
      </c>
      <c r="CO309" s="37">
        <v>385857</v>
      </c>
      <c r="CP309" s="37">
        <v>2882324</v>
      </c>
      <c r="CQ309" s="40">
        <v>290888192</v>
      </c>
      <c r="CR309" s="37">
        <v>0</v>
      </c>
      <c r="CS309" s="37">
        <v>0</v>
      </c>
      <c r="CT309" s="37">
        <v>7077248</v>
      </c>
      <c r="CU309" s="37">
        <v>1111</v>
      </c>
      <c r="CV309" s="37">
        <v>1101</v>
      </c>
      <c r="CW309" s="37">
        <v>208.88</v>
      </c>
      <c r="CX309" s="37">
        <v>0</v>
      </c>
      <c r="CY309" s="37">
        <v>0</v>
      </c>
      <c r="CZ309" s="37">
        <v>7243523</v>
      </c>
      <c r="DA309" s="37">
        <v>0</v>
      </c>
      <c r="DB309" s="37">
        <v>0</v>
      </c>
      <c r="DC309" s="37">
        <v>0</v>
      </c>
      <c r="DD309" s="37">
        <v>0</v>
      </c>
      <c r="DE309" s="37">
        <v>0</v>
      </c>
      <c r="DF309" s="37">
        <v>0</v>
      </c>
      <c r="DG309" s="37">
        <v>7243523</v>
      </c>
      <c r="DH309" s="37">
        <v>52632</v>
      </c>
      <c r="DI309" s="37">
        <v>0</v>
      </c>
      <c r="DJ309" s="37">
        <v>52632</v>
      </c>
      <c r="DK309" s="37">
        <v>7296155</v>
      </c>
      <c r="DL309" s="37">
        <v>4623958</v>
      </c>
      <c r="DM309" s="37">
        <v>0</v>
      </c>
      <c r="DN309" s="37">
        <v>2672197</v>
      </c>
      <c r="DO309" s="37">
        <v>2672197</v>
      </c>
      <c r="DP309" s="37">
        <v>385800</v>
      </c>
      <c r="DQ309" s="37">
        <v>3057997</v>
      </c>
      <c r="DR309" s="40">
        <v>310716303</v>
      </c>
      <c r="DS309" s="37">
        <v>0</v>
      </c>
      <c r="DT309" s="37">
        <v>0</v>
      </c>
      <c r="DU309" s="61">
        <v>7243523</v>
      </c>
      <c r="DV309" s="61">
        <v>1101</v>
      </c>
      <c r="DW309" s="61">
        <v>1096</v>
      </c>
      <c r="DX309" s="61">
        <v>212.43</v>
      </c>
      <c r="DY309" s="61">
        <v>0</v>
      </c>
      <c r="DZ309" s="61">
        <v>0</v>
      </c>
      <c r="EA309" s="61">
        <v>0</v>
      </c>
      <c r="EB309" s="61">
        <v>7443451</v>
      </c>
      <c r="EC309" s="61">
        <v>0</v>
      </c>
      <c r="ED309" s="61">
        <v>22981</v>
      </c>
      <c r="EE309" s="61">
        <v>0</v>
      </c>
      <c r="EF309" s="61">
        <v>0</v>
      </c>
      <c r="EG309" s="61">
        <v>0</v>
      </c>
      <c r="EH309" s="61">
        <v>22981</v>
      </c>
      <c r="EI309" s="61">
        <v>7466432</v>
      </c>
      <c r="EJ309" s="61">
        <v>0</v>
      </c>
      <c r="EK309" s="61">
        <v>27166</v>
      </c>
      <c r="EL309" s="61">
        <v>27166</v>
      </c>
      <c r="EM309" s="61">
        <v>7493598</v>
      </c>
      <c r="EN309" s="61">
        <v>4834603</v>
      </c>
      <c r="EO309" s="61">
        <v>0</v>
      </c>
      <c r="EP309" s="61">
        <v>2658995</v>
      </c>
      <c r="EQ309" s="61">
        <v>3212</v>
      </c>
      <c r="ER309" s="61">
        <v>2655783</v>
      </c>
      <c r="ES309" s="61">
        <v>2655783</v>
      </c>
      <c r="ET309" s="61">
        <v>385800</v>
      </c>
      <c r="EU309" s="61">
        <v>3041583</v>
      </c>
      <c r="EV309" s="61">
        <v>335935435</v>
      </c>
      <c r="EW309" s="61">
        <v>354800</v>
      </c>
      <c r="EX309" s="61">
        <v>0</v>
      </c>
      <c r="EY309" s="61">
        <v>0</v>
      </c>
    </row>
    <row r="310" spans="1:155" s="37" customFormat="1" x14ac:dyDescent="0.2">
      <c r="A310" s="105">
        <v>4686</v>
      </c>
      <c r="B310" s="49" t="s">
        <v>339</v>
      </c>
      <c r="C310" s="37">
        <v>1330389</v>
      </c>
      <c r="D310" s="37">
        <v>303</v>
      </c>
      <c r="E310" s="37">
        <v>317</v>
      </c>
      <c r="F310" s="37">
        <v>190</v>
      </c>
      <c r="G310" s="37">
        <v>1452177</v>
      </c>
      <c r="H310" s="37">
        <v>188001</v>
      </c>
      <c r="I310" s="37">
        <v>0</v>
      </c>
      <c r="J310" s="37">
        <v>1264176</v>
      </c>
      <c r="K310" s="37">
        <v>0</v>
      </c>
      <c r="L310" s="37">
        <f t="shared" si="4"/>
        <v>1264176</v>
      </c>
      <c r="M310" s="47">
        <v>130436004</v>
      </c>
      <c r="N310" s="41">
        <v>0</v>
      </c>
      <c r="O310" s="41">
        <v>0</v>
      </c>
      <c r="P310" s="37">
        <v>1452177</v>
      </c>
      <c r="Q310" s="37">
        <v>317</v>
      </c>
      <c r="R310" s="37">
        <v>328</v>
      </c>
      <c r="S310" s="37">
        <v>194.37</v>
      </c>
      <c r="T310" s="37">
        <v>0</v>
      </c>
      <c r="U310" s="37">
        <v>1566321</v>
      </c>
      <c r="V310" s="37">
        <v>397346</v>
      </c>
      <c r="W310" s="37">
        <v>1168975</v>
      </c>
      <c r="X310" s="37">
        <v>1168975</v>
      </c>
      <c r="Y310" s="37">
        <v>0</v>
      </c>
      <c r="Z310" s="37">
        <v>1168975</v>
      </c>
      <c r="AA310" s="46">
        <v>139491239</v>
      </c>
      <c r="AB310" s="37">
        <v>0</v>
      </c>
      <c r="AC310" s="37">
        <v>0</v>
      </c>
      <c r="AD310" s="37">
        <v>1566321</v>
      </c>
      <c r="AE310" s="37">
        <v>328</v>
      </c>
      <c r="AF310" s="37">
        <v>343</v>
      </c>
      <c r="AG310" s="37">
        <v>200</v>
      </c>
      <c r="AH310" s="37">
        <v>294.37</v>
      </c>
      <c r="AI310" s="37">
        <v>0</v>
      </c>
      <c r="AJ310" s="37">
        <v>0</v>
      </c>
      <c r="AK310" s="37">
        <v>0</v>
      </c>
      <c r="AL310" s="37">
        <v>0</v>
      </c>
      <c r="AM310" s="37">
        <v>0</v>
      </c>
      <c r="AN310" s="37">
        <v>0</v>
      </c>
      <c r="AO310" s="37">
        <v>1807521</v>
      </c>
      <c r="AP310" s="37">
        <v>487374</v>
      </c>
      <c r="AQ310" s="37">
        <v>0</v>
      </c>
      <c r="AR310" s="37">
        <v>1320147</v>
      </c>
      <c r="AS310" s="37">
        <v>1228647</v>
      </c>
      <c r="AT310" s="37">
        <v>264</v>
      </c>
      <c r="AU310" s="37">
        <v>1228911</v>
      </c>
      <c r="AV310" s="45">
        <v>164763766</v>
      </c>
      <c r="AW310" s="37">
        <v>91500</v>
      </c>
      <c r="AX310" s="37">
        <v>0</v>
      </c>
      <c r="AY310" s="37">
        <v>1716021</v>
      </c>
      <c r="AZ310" s="37">
        <v>343</v>
      </c>
      <c r="BA310" s="37">
        <v>353</v>
      </c>
      <c r="BB310" s="37">
        <v>206</v>
      </c>
      <c r="BC310" s="37">
        <v>332.01</v>
      </c>
      <c r="BD310" s="37">
        <v>117200</v>
      </c>
      <c r="BE310" s="37">
        <v>1955969</v>
      </c>
      <c r="BF310" s="37">
        <v>68625</v>
      </c>
      <c r="BG310" s="37">
        <v>0</v>
      </c>
      <c r="BH310" s="37">
        <v>0</v>
      </c>
      <c r="BI310" s="37">
        <v>0</v>
      </c>
      <c r="BJ310" s="37">
        <v>0</v>
      </c>
      <c r="BK310" s="37">
        <v>0</v>
      </c>
      <c r="BL310" s="37">
        <v>0</v>
      </c>
      <c r="BM310" s="37">
        <v>2024594</v>
      </c>
      <c r="BN310" s="37">
        <v>933555</v>
      </c>
      <c r="BO310" s="37">
        <v>1091039</v>
      </c>
      <c r="BP310" s="37">
        <v>1091633</v>
      </c>
      <c r="BQ310" s="37">
        <v>565.21</v>
      </c>
      <c r="BR310" s="37">
        <v>1092198.21</v>
      </c>
      <c r="BS310" s="45">
        <v>173970646</v>
      </c>
      <c r="BT310" s="37">
        <v>0</v>
      </c>
      <c r="BU310" s="37">
        <v>594</v>
      </c>
      <c r="BV310" s="37">
        <v>2024594</v>
      </c>
      <c r="BW310" s="37">
        <v>353</v>
      </c>
      <c r="BX310" s="37">
        <v>367</v>
      </c>
      <c r="BY310" s="37">
        <v>206</v>
      </c>
      <c r="BZ310" s="37">
        <v>0</v>
      </c>
      <c r="CA310" s="37">
        <v>0</v>
      </c>
      <c r="CB310" s="37">
        <v>2180490</v>
      </c>
      <c r="CC310" s="37">
        <v>0</v>
      </c>
      <c r="CD310" s="37">
        <v>0</v>
      </c>
      <c r="CE310" s="37">
        <v>0</v>
      </c>
      <c r="CF310" s="37">
        <v>0</v>
      </c>
      <c r="CG310" s="37">
        <v>0</v>
      </c>
      <c r="CH310" s="37">
        <v>0</v>
      </c>
      <c r="CI310" s="37">
        <v>0</v>
      </c>
      <c r="CJ310" s="37">
        <v>2180490</v>
      </c>
      <c r="CK310" s="37">
        <v>1119978</v>
      </c>
      <c r="CL310" s="37">
        <v>0</v>
      </c>
      <c r="CM310" s="37">
        <v>1060512</v>
      </c>
      <c r="CN310" s="37">
        <v>1060512</v>
      </c>
      <c r="CO310" s="37">
        <v>3638</v>
      </c>
      <c r="CP310" s="37">
        <v>1064150</v>
      </c>
      <c r="CQ310" s="45">
        <v>182792917</v>
      </c>
      <c r="CR310" s="37">
        <v>0</v>
      </c>
      <c r="CS310" s="37">
        <v>0</v>
      </c>
      <c r="CT310" s="37">
        <v>2180490</v>
      </c>
      <c r="CU310" s="37">
        <v>367</v>
      </c>
      <c r="CV310" s="37">
        <v>374</v>
      </c>
      <c r="CW310" s="37">
        <v>208.88</v>
      </c>
      <c r="CX310" s="37">
        <v>0</v>
      </c>
      <c r="CY310" s="37">
        <v>0</v>
      </c>
      <c r="CZ310" s="37">
        <v>2300201</v>
      </c>
      <c r="DA310" s="37">
        <v>0</v>
      </c>
      <c r="DB310" s="37">
        <v>0</v>
      </c>
      <c r="DC310" s="37">
        <v>0</v>
      </c>
      <c r="DD310" s="37">
        <v>0</v>
      </c>
      <c r="DE310" s="37">
        <v>0</v>
      </c>
      <c r="DF310" s="37">
        <v>0</v>
      </c>
      <c r="DG310" s="37">
        <v>2300201</v>
      </c>
      <c r="DH310" s="37">
        <v>0</v>
      </c>
      <c r="DI310" s="37">
        <v>0</v>
      </c>
      <c r="DJ310" s="37">
        <v>0</v>
      </c>
      <c r="DK310" s="37">
        <v>2300201</v>
      </c>
      <c r="DL310" s="37">
        <v>1269829</v>
      </c>
      <c r="DM310" s="37">
        <v>0</v>
      </c>
      <c r="DN310" s="37">
        <v>1030372</v>
      </c>
      <c r="DO310" s="37">
        <v>1030372</v>
      </c>
      <c r="DP310" s="37">
        <v>223</v>
      </c>
      <c r="DQ310" s="37">
        <v>1030595</v>
      </c>
      <c r="DR310" s="45">
        <v>196579064</v>
      </c>
      <c r="DS310" s="37">
        <v>0</v>
      </c>
      <c r="DT310" s="37">
        <v>0</v>
      </c>
      <c r="DU310" s="61">
        <v>2300201</v>
      </c>
      <c r="DV310" s="61">
        <v>374</v>
      </c>
      <c r="DW310" s="61">
        <v>376</v>
      </c>
      <c r="DX310" s="61">
        <v>212.43</v>
      </c>
      <c r="DY310" s="61">
        <v>0</v>
      </c>
      <c r="DZ310" s="61">
        <v>0</v>
      </c>
      <c r="EA310" s="61">
        <v>141.08000000000001</v>
      </c>
      <c r="EB310" s="61">
        <v>2392375</v>
      </c>
      <c r="EC310" s="61">
        <v>0</v>
      </c>
      <c r="ED310" s="61">
        <v>0</v>
      </c>
      <c r="EE310" s="61">
        <v>0</v>
      </c>
      <c r="EF310" s="61">
        <v>0</v>
      </c>
      <c r="EG310" s="61">
        <v>0</v>
      </c>
      <c r="EH310" s="61">
        <v>0</v>
      </c>
      <c r="EI310" s="61">
        <v>2392375</v>
      </c>
      <c r="EJ310" s="61">
        <v>0</v>
      </c>
      <c r="EK310" s="61">
        <v>0</v>
      </c>
      <c r="EL310" s="61">
        <v>0</v>
      </c>
      <c r="EM310" s="61">
        <v>2392375</v>
      </c>
      <c r="EN310" s="61">
        <v>1313961</v>
      </c>
      <c r="EO310" s="61">
        <v>0</v>
      </c>
      <c r="EP310" s="61">
        <v>1078414</v>
      </c>
      <c r="EQ310" s="61">
        <v>915</v>
      </c>
      <c r="ER310" s="61">
        <v>1077499</v>
      </c>
      <c r="ES310" s="61">
        <v>1077500</v>
      </c>
      <c r="ET310" s="61">
        <v>778</v>
      </c>
      <c r="EU310" s="61">
        <v>1078278</v>
      </c>
      <c r="EV310" s="61">
        <v>204312411</v>
      </c>
      <c r="EW310" s="61">
        <v>173400</v>
      </c>
      <c r="EX310" s="61">
        <v>0</v>
      </c>
      <c r="EY310" s="61">
        <v>1</v>
      </c>
    </row>
    <row r="311" spans="1:155" s="37" customFormat="1" x14ac:dyDescent="0.2">
      <c r="A311" s="105">
        <v>4753</v>
      </c>
      <c r="B311" s="49" t="s">
        <v>340</v>
      </c>
      <c r="C311" s="37">
        <v>10325666</v>
      </c>
      <c r="D311" s="37">
        <v>2028</v>
      </c>
      <c r="E311" s="37">
        <v>2077</v>
      </c>
      <c r="F311" s="37">
        <v>190</v>
      </c>
      <c r="G311" s="37">
        <v>10970714</v>
      </c>
      <c r="H311" s="37">
        <v>5072732</v>
      </c>
      <c r="I311" s="37">
        <v>0</v>
      </c>
      <c r="J311" s="37">
        <v>5897649.0999999996</v>
      </c>
      <c r="K311" s="37">
        <v>510602</v>
      </c>
      <c r="L311" s="37">
        <f t="shared" si="4"/>
        <v>6408251.0999999996</v>
      </c>
      <c r="M311" s="37">
        <v>380786209</v>
      </c>
      <c r="N311" s="41">
        <v>332.90000000037253</v>
      </c>
      <c r="O311" s="41">
        <v>0</v>
      </c>
      <c r="P311" s="37">
        <v>10970381</v>
      </c>
      <c r="Q311" s="37">
        <v>2077</v>
      </c>
      <c r="R311" s="37">
        <v>2171</v>
      </c>
      <c r="S311" s="37">
        <v>194.37</v>
      </c>
      <c r="T311" s="37">
        <v>18467</v>
      </c>
      <c r="U311" s="37">
        <v>11907319</v>
      </c>
      <c r="V311" s="37">
        <v>5846532</v>
      </c>
      <c r="W311" s="37">
        <v>6060787</v>
      </c>
      <c r="X311" s="37">
        <v>6058596.3200000003</v>
      </c>
      <c r="Y311" s="37">
        <v>496968</v>
      </c>
      <c r="Z311" s="37">
        <v>6555564.3200000003</v>
      </c>
      <c r="AA311" s="37">
        <v>422666945</v>
      </c>
      <c r="AB311" s="37">
        <v>2191</v>
      </c>
      <c r="AC311" s="37">
        <v>0</v>
      </c>
      <c r="AD311" s="37">
        <v>11905128</v>
      </c>
      <c r="AE311" s="37">
        <v>2171</v>
      </c>
      <c r="AF311" s="37">
        <v>2264</v>
      </c>
      <c r="AG311" s="37">
        <v>200</v>
      </c>
      <c r="AH311" s="37">
        <v>0</v>
      </c>
      <c r="AI311" s="37">
        <v>1643</v>
      </c>
      <c r="AJ311" s="37">
        <v>0</v>
      </c>
      <c r="AK311" s="37">
        <v>0</v>
      </c>
      <c r="AL311" s="37">
        <v>0</v>
      </c>
      <c r="AM311" s="37">
        <v>0</v>
      </c>
      <c r="AN311" s="37">
        <v>0</v>
      </c>
      <c r="AO311" s="37">
        <v>12869562</v>
      </c>
      <c r="AP311" s="37">
        <v>6672995</v>
      </c>
      <c r="AQ311" s="37">
        <v>0</v>
      </c>
      <c r="AR311" s="37">
        <v>6196567</v>
      </c>
      <c r="AS311" s="37">
        <v>6192978.6500000004</v>
      </c>
      <c r="AT311" s="37">
        <v>499401</v>
      </c>
      <c r="AU311" s="37">
        <v>6692379.6500000004</v>
      </c>
      <c r="AV311" s="40">
        <v>491003643</v>
      </c>
      <c r="AW311" s="37">
        <v>3588</v>
      </c>
      <c r="AX311" s="37">
        <v>0</v>
      </c>
      <c r="AY311" s="37">
        <v>12865974</v>
      </c>
      <c r="AZ311" s="37">
        <v>2264</v>
      </c>
      <c r="BA311" s="37">
        <v>2343</v>
      </c>
      <c r="BB311" s="37">
        <v>206</v>
      </c>
      <c r="BC311" s="37">
        <v>0</v>
      </c>
      <c r="BD311" s="37">
        <v>0</v>
      </c>
      <c r="BE311" s="37">
        <v>13797576</v>
      </c>
      <c r="BF311" s="37">
        <v>2691</v>
      </c>
      <c r="BG311" s="37">
        <v>-4551</v>
      </c>
      <c r="BH311" s="37">
        <v>0</v>
      </c>
      <c r="BI311" s="37">
        <v>0</v>
      </c>
      <c r="BJ311" s="37">
        <v>0</v>
      </c>
      <c r="BK311" s="37">
        <v>0</v>
      </c>
      <c r="BL311" s="37">
        <v>-4551</v>
      </c>
      <c r="BM311" s="37">
        <v>13795716</v>
      </c>
      <c r="BN311" s="37">
        <v>9045996</v>
      </c>
      <c r="BO311" s="37">
        <v>4749720</v>
      </c>
      <c r="BP311" s="37">
        <v>4749720</v>
      </c>
      <c r="BQ311" s="37">
        <v>982083</v>
      </c>
      <c r="BR311" s="37">
        <v>5731803</v>
      </c>
      <c r="BS311" s="40">
        <v>544447387</v>
      </c>
      <c r="BT311" s="37">
        <v>0</v>
      </c>
      <c r="BU311" s="37">
        <v>0</v>
      </c>
      <c r="BV311" s="37">
        <v>13795716</v>
      </c>
      <c r="BW311" s="37">
        <v>2343</v>
      </c>
      <c r="BX311" s="37">
        <v>2390</v>
      </c>
      <c r="BY311" s="37">
        <v>206</v>
      </c>
      <c r="BZ311" s="37">
        <v>0</v>
      </c>
      <c r="CA311" s="37">
        <v>0</v>
      </c>
      <c r="CB311" s="37">
        <v>14564803</v>
      </c>
      <c r="CC311" s="37">
        <v>0</v>
      </c>
      <c r="CD311" s="37">
        <v>-833</v>
      </c>
      <c r="CE311" s="37">
        <v>0</v>
      </c>
      <c r="CF311" s="37">
        <v>0</v>
      </c>
      <c r="CG311" s="37">
        <v>0</v>
      </c>
      <c r="CH311" s="37">
        <v>0</v>
      </c>
      <c r="CI311" s="37">
        <v>-833</v>
      </c>
      <c r="CJ311" s="37">
        <v>14563970</v>
      </c>
      <c r="CK311" s="37">
        <v>9704452</v>
      </c>
      <c r="CL311" s="37">
        <v>0</v>
      </c>
      <c r="CM311" s="37">
        <v>4859518</v>
      </c>
      <c r="CN311" s="37">
        <v>4859518</v>
      </c>
      <c r="CO311" s="37">
        <v>942067</v>
      </c>
      <c r="CP311" s="37">
        <v>5801585</v>
      </c>
      <c r="CQ311" s="40">
        <v>590894403</v>
      </c>
      <c r="CR311" s="37">
        <v>0</v>
      </c>
      <c r="CS311" s="37">
        <v>0</v>
      </c>
      <c r="CT311" s="37">
        <v>14563970</v>
      </c>
      <c r="CU311" s="37">
        <v>2390</v>
      </c>
      <c r="CV311" s="37">
        <v>2392</v>
      </c>
      <c r="CW311" s="37">
        <v>208.88</v>
      </c>
      <c r="CX311" s="37">
        <v>0</v>
      </c>
      <c r="CY311" s="37">
        <v>0</v>
      </c>
      <c r="CZ311" s="37">
        <v>15075795</v>
      </c>
      <c r="DA311" s="37">
        <v>0</v>
      </c>
      <c r="DB311" s="37">
        <v>0</v>
      </c>
      <c r="DC311" s="37">
        <v>0</v>
      </c>
      <c r="DD311" s="37">
        <v>0</v>
      </c>
      <c r="DE311" s="37">
        <v>0</v>
      </c>
      <c r="DF311" s="37">
        <v>0</v>
      </c>
      <c r="DG311" s="37">
        <v>15075795</v>
      </c>
      <c r="DH311" s="37">
        <v>0</v>
      </c>
      <c r="DI311" s="37">
        <v>0</v>
      </c>
      <c r="DJ311" s="37">
        <v>0</v>
      </c>
      <c r="DK311" s="37">
        <v>15075795</v>
      </c>
      <c r="DL311" s="37">
        <v>10190475</v>
      </c>
      <c r="DM311" s="37">
        <v>0</v>
      </c>
      <c r="DN311" s="37">
        <v>4885320</v>
      </c>
      <c r="DO311" s="37">
        <v>4891623</v>
      </c>
      <c r="DP311" s="37">
        <v>977591.86</v>
      </c>
      <c r="DQ311" s="37">
        <v>5869214.8600000003</v>
      </c>
      <c r="DR311" s="40">
        <v>687436762</v>
      </c>
      <c r="DS311" s="37">
        <v>0</v>
      </c>
      <c r="DT311" s="37">
        <v>6303</v>
      </c>
      <c r="DU311" s="61">
        <v>15075795</v>
      </c>
      <c r="DV311" s="61">
        <v>2392</v>
      </c>
      <c r="DW311" s="61">
        <v>2415</v>
      </c>
      <c r="DX311" s="61">
        <v>212.43</v>
      </c>
      <c r="DY311" s="61">
        <v>0</v>
      </c>
      <c r="DZ311" s="61">
        <v>0</v>
      </c>
      <c r="EA311" s="61">
        <v>0</v>
      </c>
      <c r="EB311" s="61">
        <v>15733773</v>
      </c>
      <c r="EC311" s="61">
        <v>0</v>
      </c>
      <c r="ED311" s="61">
        <v>0</v>
      </c>
      <c r="EE311" s="61">
        <v>0</v>
      </c>
      <c r="EF311" s="61">
        <v>0</v>
      </c>
      <c r="EG311" s="61">
        <v>0</v>
      </c>
      <c r="EH311" s="61">
        <v>0</v>
      </c>
      <c r="EI311" s="61">
        <v>15733773</v>
      </c>
      <c r="EJ311" s="61">
        <v>0</v>
      </c>
      <c r="EK311" s="61">
        <v>0</v>
      </c>
      <c r="EL311" s="61">
        <v>0</v>
      </c>
      <c r="EM311" s="61">
        <v>15733773</v>
      </c>
      <c r="EN311" s="61">
        <v>9990141</v>
      </c>
      <c r="EO311" s="61">
        <v>0</v>
      </c>
      <c r="EP311" s="61">
        <v>5743632</v>
      </c>
      <c r="EQ311" s="61">
        <v>24490</v>
      </c>
      <c r="ER311" s="61">
        <v>5719142</v>
      </c>
      <c r="ES311" s="61">
        <v>5720820</v>
      </c>
      <c r="ET311" s="61">
        <v>801512</v>
      </c>
      <c r="EU311" s="61">
        <v>6522332</v>
      </c>
      <c r="EV311" s="61">
        <v>739493831</v>
      </c>
      <c r="EW311" s="61">
        <v>2776700</v>
      </c>
      <c r="EX311" s="61">
        <v>0</v>
      </c>
      <c r="EY311" s="61">
        <v>1678</v>
      </c>
    </row>
    <row r="312" spans="1:155" s="37" customFormat="1" x14ac:dyDescent="0.2">
      <c r="A312" s="105">
        <v>4760</v>
      </c>
      <c r="B312" s="49" t="s">
        <v>341</v>
      </c>
      <c r="C312" s="37">
        <v>3126711</v>
      </c>
      <c r="D312" s="37">
        <v>702</v>
      </c>
      <c r="E312" s="37">
        <v>722</v>
      </c>
      <c r="F312" s="37">
        <v>190</v>
      </c>
      <c r="G312" s="37">
        <v>3352968</v>
      </c>
      <c r="H312" s="37">
        <v>1570297</v>
      </c>
      <c r="I312" s="37">
        <v>0</v>
      </c>
      <c r="J312" s="37">
        <v>1781214</v>
      </c>
      <c r="K312" s="37">
        <v>43174</v>
      </c>
      <c r="L312" s="37">
        <f t="shared" si="4"/>
        <v>1824388</v>
      </c>
      <c r="M312" s="47">
        <v>115453189</v>
      </c>
      <c r="N312" s="41">
        <v>1457</v>
      </c>
      <c r="O312" s="41">
        <v>0</v>
      </c>
      <c r="P312" s="37">
        <v>3351511</v>
      </c>
      <c r="Q312" s="37">
        <v>722</v>
      </c>
      <c r="R312" s="37">
        <v>735</v>
      </c>
      <c r="S312" s="37">
        <v>194.37</v>
      </c>
      <c r="T312" s="37">
        <v>421234</v>
      </c>
      <c r="U312" s="37">
        <v>3975951</v>
      </c>
      <c r="V312" s="37">
        <v>1939750</v>
      </c>
      <c r="W312" s="37">
        <v>2036201</v>
      </c>
      <c r="X312" s="37">
        <v>2036201</v>
      </c>
      <c r="Y312" s="37">
        <v>0</v>
      </c>
      <c r="Z312" s="37">
        <v>2036201</v>
      </c>
      <c r="AA312" s="46">
        <v>123806827</v>
      </c>
      <c r="AB312" s="37">
        <v>0</v>
      </c>
      <c r="AC312" s="37">
        <v>0</v>
      </c>
      <c r="AD312" s="37">
        <v>3975951</v>
      </c>
      <c r="AE312" s="37">
        <v>735</v>
      </c>
      <c r="AF312" s="37">
        <v>747</v>
      </c>
      <c r="AG312" s="37">
        <v>200</v>
      </c>
      <c r="AH312" s="37">
        <v>0</v>
      </c>
      <c r="AI312" s="37">
        <v>0</v>
      </c>
      <c r="AJ312" s="37">
        <v>162617</v>
      </c>
      <c r="AK312" s="37">
        <v>0</v>
      </c>
      <c r="AL312" s="37">
        <v>0</v>
      </c>
      <c r="AM312" s="37">
        <v>0</v>
      </c>
      <c r="AN312" s="37">
        <v>162617</v>
      </c>
      <c r="AO312" s="37">
        <v>4352884</v>
      </c>
      <c r="AP312" s="37">
        <v>2430563</v>
      </c>
      <c r="AQ312" s="37">
        <v>0</v>
      </c>
      <c r="AR312" s="37">
        <v>1922321</v>
      </c>
      <c r="AS312" s="37">
        <v>1922321</v>
      </c>
      <c r="AT312" s="37">
        <v>0</v>
      </c>
      <c r="AU312" s="37">
        <v>1922321</v>
      </c>
      <c r="AV312" s="45">
        <v>134877973</v>
      </c>
      <c r="AW312" s="37">
        <v>0</v>
      </c>
      <c r="AX312" s="37">
        <v>0</v>
      </c>
      <c r="AY312" s="37">
        <v>4352884</v>
      </c>
      <c r="AZ312" s="37">
        <v>747</v>
      </c>
      <c r="BA312" s="37">
        <v>742</v>
      </c>
      <c r="BB312" s="37">
        <v>206</v>
      </c>
      <c r="BC312" s="37">
        <v>0</v>
      </c>
      <c r="BD312" s="37">
        <v>0</v>
      </c>
      <c r="BE312" s="37">
        <v>4476597</v>
      </c>
      <c r="BF312" s="37">
        <v>0</v>
      </c>
      <c r="BG312" s="37">
        <v>20381</v>
      </c>
      <c r="BH312" s="37">
        <v>0</v>
      </c>
      <c r="BI312" s="37">
        <v>0</v>
      </c>
      <c r="BJ312" s="37">
        <v>0</v>
      </c>
      <c r="BK312" s="37">
        <v>0</v>
      </c>
      <c r="BL312" s="37">
        <v>20381</v>
      </c>
      <c r="BM312" s="37">
        <v>4496978</v>
      </c>
      <c r="BN312" s="37">
        <v>3042783</v>
      </c>
      <c r="BO312" s="37">
        <v>1454195</v>
      </c>
      <c r="BP312" s="37">
        <v>1454195</v>
      </c>
      <c r="BQ312" s="37">
        <v>0</v>
      </c>
      <c r="BR312" s="37">
        <v>1454195</v>
      </c>
      <c r="BS312" s="45">
        <v>149958058</v>
      </c>
      <c r="BT312" s="37">
        <v>0</v>
      </c>
      <c r="BU312" s="37">
        <v>0</v>
      </c>
      <c r="BV312" s="37">
        <v>4496978</v>
      </c>
      <c r="BW312" s="37">
        <v>742</v>
      </c>
      <c r="BX312" s="37">
        <v>727</v>
      </c>
      <c r="BY312" s="37">
        <v>206</v>
      </c>
      <c r="BZ312" s="37">
        <v>0</v>
      </c>
      <c r="CA312" s="37">
        <v>0</v>
      </c>
      <c r="CB312" s="37">
        <v>4555833</v>
      </c>
      <c r="CC312" s="37">
        <v>0</v>
      </c>
      <c r="CD312" s="37">
        <v>0</v>
      </c>
      <c r="CE312" s="37">
        <v>0</v>
      </c>
      <c r="CF312" s="37">
        <v>0</v>
      </c>
      <c r="CG312" s="37">
        <v>0</v>
      </c>
      <c r="CH312" s="37">
        <v>0</v>
      </c>
      <c r="CI312" s="37">
        <v>0</v>
      </c>
      <c r="CJ312" s="37">
        <v>4555833</v>
      </c>
      <c r="CK312" s="37">
        <v>3071579</v>
      </c>
      <c r="CL312" s="37">
        <v>0</v>
      </c>
      <c r="CM312" s="37">
        <v>1484254</v>
      </c>
      <c r="CN312" s="37">
        <v>1484254</v>
      </c>
      <c r="CO312" s="37">
        <v>356763</v>
      </c>
      <c r="CP312" s="37">
        <v>1841017</v>
      </c>
      <c r="CQ312" s="45">
        <v>169531781</v>
      </c>
      <c r="CR312" s="37">
        <v>0</v>
      </c>
      <c r="CS312" s="37">
        <v>0</v>
      </c>
      <c r="CT312" s="37">
        <v>4555833</v>
      </c>
      <c r="CU312" s="37">
        <v>721</v>
      </c>
      <c r="CV312" s="37">
        <v>708</v>
      </c>
      <c r="CW312" s="37">
        <v>208.88</v>
      </c>
      <c r="CX312" s="37">
        <v>0</v>
      </c>
      <c r="CY312" s="37">
        <v>0</v>
      </c>
      <c r="CZ312" s="37">
        <v>4621576</v>
      </c>
      <c r="DA312" s="37">
        <v>0</v>
      </c>
      <c r="DB312" s="37">
        <v>35237</v>
      </c>
      <c r="DC312" s="37">
        <v>0</v>
      </c>
      <c r="DD312" s="37">
        <v>0</v>
      </c>
      <c r="DE312" s="37">
        <v>0</v>
      </c>
      <c r="DF312" s="37">
        <v>35237</v>
      </c>
      <c r="DG312" s="37">
        <v>4656813</v>
      </c>
      <c r="DH312" s="37">
        <v>65277</v>
      </c>
      <c r="DI312" s="37">
        <v>0</v>
      </c>
      <c r="DJ312" s="37">
        <v>65277</v>
      </c>
      <c r="DK312" s="37">
        <v>4722090</v>
      </c>
      <c r="DL312" s="37">
        <v>2956124</v>
      </c>
      <c r="DM312" s="37">
        <v>0</v>
      </c>
      <c r="DN312" s="37">
        <v>1765966</v>
      </c>
      <c r="DO312" s="37">
        <v>1727450</v>
      </c>
      <c r="DP312" s="37">
        <v>571023</v>
      </c>
      <c r="DQ312" s="37">
        <v>2298473</v>
      </c>
      <c r="DR312" s="45">
        <v>175351548</v>
      </c>
      <c r="DS312" s="37">
        <v>38516</v>
      </c>
      <c r="DT312" s="37">
        <v>0</v>
      </c>
      <c r="DU312" s="61">
        <v>4656813</v>
      </c>
      <c r="DV312" s="61">
        <v>708</v>
      </c>
      <c r="DW312" s="61">
        <v>700</v>
      </c>
      <c r="DX312" s="61">
        <v>212.43</v>
      </c>
      <c r="DY312" s="61">
        <v>0</v>
      </c>
      <c r="DZ312" s="61">
        <v>0</v>
      </c>
      <c r="EA312" s="61">
        <v>0</v>
      </c>
      <c r="EB312" s="61">
        <v>4752895</v>
      </c>
      <c r="EC312" s="61">
        <v>0</v>
      </c>
      <c r="ED312" s="61">
        <v>13668</v>
      </c>
      <c r="EE312" s="61">
        <v>0</v>
      </c>
      <c r="EF312" s="61">
        <v>0</v>
      </c>
      <c r="EG312" s="61">
        <v>0</v>
      </c>
      <c r="EH312" s="61">
        <v>13668</v>
      </c>
      <c r="EI312" s="61">
        <v>4766563</v>
      </c>
      <c r="EJ312" s="61">
        <v>0</v>
      </c>
      <c r="EK312" s="61">
        <v>40739</v>
      </c>
      <c r="EL312" s="61">
        <v>40739</v>
      </c>
      <c r="EM312" s="61">
        <v>4807302</v>
      </c>
      <c r="EN312" s="61">
        <v>3361695</v>
      </c>
      <c r="EO312" s="61">
        <v>0</v>
      </c>
      <c r="EP312" s="61">
        <v>1445607</v>
      </c>
      <c r="EQ312" s="61">
        <v>1192</v>
      </c>
      <c r="ER312" s="61">
        <v>1444415</v>
      </c>
      <c r="ES312" s="61">
        <v>1434896</v>
      </c>
      <c r="ET312" s="61">
        <v>624235</v>
      </c>
      <c r="EU312" s="61">
        <v>2059131</v>
      </c>
      <c r="EV312" s="61">
        <v>183645063</v>
      </c>
      <c r="EW312" s="61">
        <v>106300</v>
      </c>
      <c r="EX312" s="61">
        <v>9519</v>
      </c>
      <c r="EY312" s="61">
        <v>0</v>
      </c>
    </row>
    <row r="313" spans="1:155" s="37" customFormat="1" x14ac:dyDescent="0.2">
      <c r="A313" s="105">
        <v>4781</v>
      </c>
      <c r="B313" s="49" t="s">
        <v>342</v>
      </c>
      <c r="C313" s="37">
        <v>17656470</v>
      </c>
      <c r="D313" s="37">
        <v>3078</v>
      </c>
      <c r="E313" s="37">
        <v>3196</v>
      </c>
      <c r="F313" s="37">
        <v>190</v>
      </c>
      <c r="G313" s="37">
        <v>18940614.600000001</v>
      </c>
      <c r="H313" s="37">
        <v>7155647</v>
      </c>
      <c r="I313" s="37">
        <v>0</v>
      </c>
      <c r="J313" s="37">
        <v>11028369</v>
      </c>
      <c r="K313" s="37">
        <v>644710</v>
      </c>
      <c r="L313" s="37">
        <f t="shared" si="4"/>
        <v>11673079</v>
      </c>
      <c r="M313" s="47">
        <v>629775699</v>
      </c>
      <c r="N313" s="41">
        <v>756598.60000000149</v>
      </c>
      <c r="O313" s="41">
        <v>0</v>
      </c>
      <c r="P313" s="37">
        <v>18184016</v>
      </c>
      <c r="Q313" s="37">
        <v>3196</v>
      </c>
      <c r="R313" s="37">
        <v>3291</v>
      </c>
      <c r="S313" s="37">
        <v>194.37</v>
      </c>
      <c r="T313" s="37">
        <v>6432</v>
      </c>
      <c r="U313" s="37">
        <v>19370643</v>
      </c>
      <c r="V313" s="37">
        <v>8746631</v>
      </c>
      <c r="W313" s="37">
        <v>10624012</v>
      </c>
      <c r="X313" s="37">
        <v>10624011.550000001</v>
      </c>
      <c r="Y313" s="37">
        <v>570488.35</v>
      </c>
      <c r="Z313" s="37">
        <v>11194499.9</v>
      </c>
      <c r="AA313" s="46">
        <v>727072089</v>
      </c>
      <c r="AB313" s="37">
        <v>0</v>
      </c>
      <c r="AC313" s="37">
        <v>0</v>
      </c>
      <c r="AD313" s="37">
        <v>19370643</v>
      </c>
      <c r="AE313" s="37">
        <v>3291</v>
      </c>
      <c r="AF313" s="37">
        <v>3387</v>
      </c>
      <c r="AG313" s="37">
        <v>200</v>
      </c>
      <c r="AH313" s="37">
        <v>0</v>
      </c>
      <c r="AI313" s="37">
        <v>0</v>
      </c>
      <c r="AJ313" s="37">
        <v>28464</v>
      </c>
      <c r="AK313" s="37">
        <v>0</v>
      </c>
      <c r="AL313" s="37">
        <v>0</v>
      </c>
      <c r="AM313" s="37">
        <v>0</v>
      </c>
      <c r="AN313" s="37">
        <v>28464</v>
      </c>
      <c r="AO313" s="37">
        <v>20641543</v>
      </c>
      <c r="AP313" s="37">
        <v>9459881</v>
      </c>
      <c r="AQ313" s="37">
        <v>0</v>
      </c>
      <c r="AR313" s="37">
        <v>11181662</v>
      </c>
      <c r="AS313" s="37">
        <v>11181662</v>
      </c>
      <c r="AT313" s="37">
        <v>551936.74</v>
      </c>
      <c r="AU313" s="37">
        <v>11733598.74</v>
      </c>
      <c r="AV313" s="45">
        <v>822184941</v>
      </c>
      <c r="AW313" s="37">
        <v>0</v>
      </c>
      <c r="AX313" s="37">
        <v>0</v>
      </c>
      <c r="AY313" s="37">
        <v>20641543</v>
      </c>
      <c r="AZ313" s="37">
        <v>3387</v>
      </c>
      <c r="BA313" s="37">
        <v>3427</v>
      </c>
      <c r="BB313" s="37">
        <v>206</v>
      </c>
      <c r="BC313" s="37">
        <v>0</v>
      </c>
      <c r="BD313" s="37">
        <v>0</v>
      </c>
      <c r="BE313" s="37">
        <v>21591265</v>
      </c>
      <c r="BF313" s="37">
        <v>0</v>
      </c>
      <c r="BG313" s="37">
        <v>-3887</v>
      </c>
      <c r="BH313" s="37">
        <v>0</v>
      </c>
      <c r="BI313" s="37">
        <v>800000</v>
      </c>
      <c r="BJ313" s="37">
        <v>0</v>
      </c>
      <c r="BK313" s="37">
        <v>0</v>
      </c>
      <c r="BL313" s="37">
        <v>796113</v>
      </c>
      <c r="BM313" s="37">
        <v>22387378</v>
      </c>
      <c r="BN313" s="37">
        <v>13048452</v>
      </c>
      <c r="BO313" s="37">
        <v>9338926</v>
      </c>
      <c r="BP313" s="37">
        <v>9338926</v>
      </c>
      <c r="BQ313" s="37">
        <v>911273.76</v>
      </c>
      <c r="BR313" s="37">
        <v>10250199.76</v>
      </c>
      <c r="BS313" s="45">
        <v>938325741</v>
      </c>
      <c r="BT313" s="37">
        <v>0</v>
      </c>
      <c r="BU313" s="37">
        <v>0</v>
      </c>
      <c r="BV313" s="37">
        <v>22387378</v>
      </c>
      <c r="BW313" s="37">
        <v>3427</v>
      </c>
      <c r="BX313" s="37">
        <v>3447</v>
      </c>
      <c r="BY313" s="37">
        <v>206</v>
      </c>
      <c r="BZ313" s="37">
        <v>0</v>
      </c>
      <c r="CA313" s="37">
        <v>0</v>
      </c>
      <c r="CB313" s="37">
        <v>23228127</v>
      </c>
      <c r="CC313" s="37">
        <v>0</v>
      </c>
      <c r="CD313" s="37">
        <v>0</v>
      </c>
      <c r="CE313" s="37">
        <v>0</v>
      </c>
      <c r="CF313" s="37">
        <v>0</v>
      </c>
      <c r="CG313" s="37">
        <v>0</v>
      </c>
      <c r="CH313" s="37">
        <v>0</v>
      </c>
      <c r="CI313" s="37">
        <v>0</v>
      </c>
      <c r="CJ313" s="37">
        <v>23228127</v>
      </c>
      <c r="CK313" s="37">
        <v>13281460</v>
      </c>
      <c r="CL313" s="37">
        <v>0</v>
      </c>
      <c r="CM313" s="37">
        <v>9946667</v>
      </c>
      <c r="CN313" s="37">
        <v>9946665.5999999996</v>
      </c>
      <c r="CO313" s="37">
        <v>940248.05</v>
      </c>
      <c r="CP313" s="37">
        <v>10886913.65</v>
      </c>
      <c r="CQ313" s="45">
        <v>1015209173</v>
      </c>
      <c r="CR313" s="37">
        <v>1</v>
      </c>
      <c r="CS313" s="37">
        <v>0</v>
      </c>
      <c r="CT313" s="37">
        <v>23228126</v>
      </c>
      <c r="CU313" s="37">
        <v>3447</v>
      </c>
      <c r="CV313" s="37">
        <v>3448</v>
      </c>
      <c r="CW313" s="37">
        <v>208.88</v>
      </c>
      <c r="CX313" s="37">
        <v>0</v>
      </c>
      <c r="CY313" s="37">
        <v>0</v>
      </c>
      <c r="CZ313" s="37">
        <v>23955083</v>
      </c>
      <c r="DA313" s="37">
        <v>1</v>
      </c>
      <c r="DB313" s="37">
        <v>0</v>
      </c>
      <c r="DC313" s="37">
        <v>0</v>
      </c>
      <c r="DD313" s="37">
        <v>0</v>
      </c>
      <c r="DE313" s="37">
        <v>0</v>
      </c>
      <c r="DF313" s="37">
        <v>1</v>
      </c>
      <c r="DG313" s="37">
        <v>23955084</v>
      </c>
      <c r="DH313" s="37">
        <v>0</v>
      </c>
      <c r="DI313" s="37">
        <v>0</v>
      </c>
      <c r="DJ313" s="37">
        <v>0</v>
      </c>
      <c r="DK313" s="37">
        <v>23955084</v>
      </c>
      <c r="DL313" s="37">
        <v>13358478</v>
      </c>
      <c r="DM313" s="37">
        <v>0</v>
      </c>
      <c r="DN313" s="37">
        <v>10596606</v>
      </c>
      <c r="DO313" s="37">
        <v>10610502</v>
      </c>
      <c r="DP313" s="37">
        <v>1760551</v>
      </c>
      <c r="DQ313" s="37">
        <v>12371053</v>
      </c>
      <c r="DR313" s="45">
        <v>1126528185</v>
      </c>
      <c r="DS313" s="37">
        <v>0</v>
      </c>
      <c r="DT313" s="37">
        <v>13896</v>
      </c>
      <c r="DU313" s="61">
        <v>23955084</v>
      </c>
      <c r="DV313" s="61">
        <v>3448</v>
      </c>
      <c r="DW313" s="61">
        <v>3432</v>
      </c>
      <c r="DX313" s="61">
        <v>212.43</v>
      </c>
      <c r="DY313" s="61">
        <v>0</v>
      </c>
      <c r="DZ313" s="61">
        <v>0</v>
      </c>
      <c r="EA313" s="61">
        <v>0</v>
      </c>
      <c r="EB313" s="61">
        <v>24572983</v>
      </c>
      <c r="EC313" s="61">
        <v>0</v>
      </c>
      <c r="ED313" s="61">
        <v>0</v>
      </c>
      <c r="EE313" s="61">
        <v>0</v>
      </c>
      <c r="EF313" s="61">
        <v>0</v>
      </c>
      <c r="EG313" s="61">
        <v>0</v>
      </c>
      <c r="EH313" s="61">
        <v>0</v>
      </c>
      <c r="EI313" s="61">
        <v>24572983</v>
      </c>
      <c r="EJ313" s="61">
        <v>0</v>
      </c>
      <c r="EK313" s="61">
        <v>85920</v>
      </c>
      <c r="EL313" s="61">
        <v>85920</v>
      </c>
      <c r="EM313" s="61">
        <v>24658903</v>
      </c>
      <c r="EN313" s="61">
        <v>13478635</v>
      </c>
      <c r="EO313" s="61">
        <v>0</v>
      </c>
      <c r="EP313" s="61">
        <v>11180268</v>
      </c>
      <c r="EQ313" s="61">
        <v>38105</v>
      </c>
      <c r="ER313" s="61">
        <v>11142163</v>
      </c>
      <c r="ES313" s="61">
        <v>11142163</v>
      </c>
      <c r="ET313" s="61">
        <v>1693726</v>
      </c>
      <c r="EU313" s="61">
        <v>12835889</v>
      </c>
      <c r="EV313" s="61">
        <v>1220091808</v>
      </c>
      <c r="EW313" s="61">
        <v>3622000</v>
      </c>
      <c r="EX313" s="61">
        <v>0</v>
      </c>
      <c r="EY313" s="61">
        <v>0</v>
      </c>
    </row>
    <row r="314" spans="1:155" s="37" customFormat="1" x14ac:dyDescent="0.2">
      <c r="A314" s="105">
        <v>4795</v>
      </c>
      <c r="B314" s="49" t="s">
        <v>343</v>
      </c>
      <c r="C314" s="37">
        <v>3020648</v>
      </c>
      <c r="D314" s="37">
        <v>635</v>
      </c>
      <c r="E314" s="37">
        <v>637</v>
      </c>
      <c r="F314" s="37">
        <v>190</v>
      </c>
      <c r="G314" s="37">
        <v>3151239</v>
      </c>
      <c r="H314" s="37">
        <v>2280968</v>
      </c>
      <c r="I314" s="37">
        <v>0</v>
      </c>
      <c r="J314" s="37">
        <v>870271</v>
      </c>
      <c r="K314" s="37">
        <v>205815</v>
      </c>
      <c r="L314" s="37">
        <f t="shared" si="4"/>
        <v>1076086</v>
      </c>
      <c r="M314" s="47">
        <v>62590348</v>
      </c>
      <c r="N314" s="41">
        <v>0</v>
      </c>
      <c r="O314" s="41">
        <v>0</v>
      </c>
      <c r="P314" s="37">
        <v>3151239</v>
      </c>
      <c r="Q314" s="37">
        <v>637</v>
      </c>
      <c r="R314" s="37">
        <v>636</v>
      </c>
      <c r="S314" s="37">
        <v>194.37</v>
      </c>
      <c r="T314" s="37">
        <v>0</v>
      </c>
      <c r="U314" s="37">
        <v>3269911</v>
      </c>
      <c r="V314" s="37">
        <v>2487705</v>
      </c>
      <c r="W314" s="37">
        <v>782206</v>
      </c>
      <c r="X314" s="37">
        <v>782206</v>
      </c>
      <c r="Y314" s="37">
        <v>205137</v>
      </c>
      <c r="Z314" s="37">
        <v>987343</v>
      </c>
      <c r="AA314" s="46">
        <v>68750492</v>
      </c>
      <c r="AB314" s="37">
        <v>0</v>
      </c>
      <c r="AC314" s="37">
        <v>0</v>
      </c>
      <c r="AD314" s="37">
        <v>3269911</v>
      </c>
      <c r="AE314" s="37">
        <v>636</v>
      </c>
      <c r="AF314" s="37">
        <v>638</v>
      </c>
      <c r="AG314" s="37">
        <v>200</v>
      </c>
      <c r="AH314" s="37">
        <v>0</v>
      </c>
      <c r="AI314" s="37">
        <v>0</v>
      </c>
      <c r="AJ314" s="37">
        <v>0</v>
      </c>
      <c r="AK314" s="37">
        <v>0</v>
      </c>
      <c r="AL314" s="37">
        <v>0</v>
      </c>
      <c r="AM314" s="37">
        <v>0</v>
      </c>
      <c r="AN314" s="37">
        <v>0</v>
      </c>
      <c r="AO314" s="37">
        <v>3407794</v>
      </c>
      <c r="AP314" s="37">
        <v>2622420</v>
      </c>
      <c r="AQ314" s="37">
        <v>0</v>
      </c>
      <c r="AR314" s="37">
        <v>785374</v>
      </c>
      <c r="AS314" s="37">
        <v>789374</v>
      </c>
      <c r="AT314" s="37">
        <v>196012.5</v>
      </c>
      <c r="AU314" s="37">
        <v>985386.5</v>
      </c>
      <c r="AV314" s="45">
        <v>75501749</v>
      </c>
      <c r="AW314" s="37">
        <v>0</v>
      </c>
      <c r="AX314" s="37">
        <v>4000</v>
      </c>
      <c r="AY314" s="37">
        <v>3407794</v>
      </c>
      <c r="AZ314" s="37">
        <v>638</v>
      </c>
      <c r="BA314" s="37">
        <v>643</v>
      </c>
      <c r="BB314" s="37">
        <v>206</v>
      </c>
      <c r="BC314" s="37">
        <v>52.63</v>
      </c>
      <c r="BD314" s="37">
        <v>33841</v>
      </c>
      <c r="BE314" s="37">
        <v>3600800</v>
      </c>
      <c r="BF314" s="37">
        <v>0</v>
      </c>
      <c r="BG314" s="37">
        <v>0</v>
      </c>
      <c r="BH314" s="37">
        <v>0</v>
      </c>
      <c r="BI314" s="37">
        <v>0</v>
      </c>
      <c r="BJ314" s="37">
        <v>140000</v>
      </c>
      <c r="BK314" s="37">
        <v>0</v>
      </c>
      <c r="BL314" s="37">
        <v>140000</v>
      </c>
      <c r="BM314" s="37">
        <v>3740800</v>
      </c>
      <c r="BN314" s="37">
        <v>3148734</v>
      </c>
      <c r="BO314" s="37">
        <v>592066</v>
      </c>
      <c r="BP314" s="37">
        <v>592066</v>
      </c>
      <c r="BQ314" s="37">
        <v>206177.5</v>
      </c>
      <c r="BR314" s="37">
        <v>798243.5</v>
      </c>
      <c r="BS314" s="45">
        <v>85237312</v>
      </c>
      <c r="BT314" s="37">
        <v>0</v>
      </c>
      <c r="BU314" s="37">
        <v>0</v>
      </c>
      <c r="BV314" s="37">
        <v>3600800</v>
      </c>
      <c r="BW314" s="37">
        <v>643</v>
      </c>
      <c r="BX314" s="37">
        <v>643</v>
      </c>
      <c r="BY314" s="37">
        <v>206</v>
      </c>
      <c r="BZ314" s="37">
        <v>94</v>
      </c>
      <c r="CA314" s="37">
        <v>60442</v>
      </c>
      <c r="CB314" s="37">
        <v>3793700</v>
      </c>
      <c r="CC314" s="37">
        <v>0</v>
      </c>
      <c r="CD314" s="37">
        <v>23285</v>
      </c>
      <c r="CE314" s="37">
        <v>0</v>
      </c>
      <c r="CF314" s="37">
        <v>0</v>
      </c>
      <c r="CG314" s="37">
        <v>140000</v>
      </c>
      <c r="CH314" s="37">
        <v>0</v>
      </c>
      <c r="CI314" s="37">
        <v>163285</v>
      </c>
      <c r="CJ314" s="37">
        <v>3956985</v>
      </c>
      <c r="CK314" s="37">
        <v>3149532</v>
      </c>
      <c r="CL314" s="37">
        <v>0</v>
      </c>
      <c r="CM314" s="37">
        <v>807453</v>
      </c>
      <c r="CN314" s="37">
        <v>752327</v>
      </c>
      <c r="CO314" s="37">
        <v>203293</v>
      </c>
      <c r="CP314" s="37">
        <v>955620</v>
      </c>
      <c r="CQ314" s="45">
        <v>96048078</v>
      </c>
      <c r="CR314" s="37">
        <v>55126</v>
      </c>
      <c r="CS314" s="37">
        <v>0</v>
      </c>
      <c r="CT314" s="37">
        <v>3761859</v>
      </c>
      <c r="CU314" s="37">
        <v>643</v>
      </c>
      <c r="CV314" s="37">
        <v>632</v>
      </c>
      <c r="CW314" s="37">
        <v>208.88</v>
      </c>
      <c r="CX314" s="37">
        <v>40.64</v>
      </c>
      <c r="CY314" s="37">
        <v>25684</v>
      </c>
      <c r="CZ314" s="37">
        <v>3855200</v>
      </c>
      <c r="DA314" s="37">
        <v>41345</v>
      </c>
      <c r="DB314" s="37">
        <v>0</v>
      </c>
      <c r="DC314" s="37">
        <v>0</v>
      </c>
      <c r="DD314" s="37">
        <v>0</v>
      </c>
      <c r="DE314" s="37">
        <v>0</v>
      </c>
      <c r="DF314" s="37">
        <v>41345</v>
      </c>
      <c r="DG314" s="37">
        <v>3896545</v>
      </c>
      <c r="DH314" s="37">
        <v>48800</v>
      </c>
      <c r="DI314" s="37">
        <v>140000</v>
      </c>
      <c r="DJ314" s="37">
        <v>188800</v>
      </c>
      <c r="DK314" s="37">
        <v>4085345</v>
      </c>
      <c r="DL314" s="37">
        <v>3302882</v>
      </c>
      <c r="DM314" s="37">
        <v>0</v>
      </c>
      <c r="DN314" s="37">
        <v>782463</v>
      </c>
      <c r="DO314" s="37">
        <v>782463</v>
      </c>
      <c r="DP314" s="37">
        <v>450326</v>
      </c>
      <c r="DQ314" s="37">
        <v>1232789</v>
      </c>
      <c r="DR314" s="45">
        <v>109704094</v>
      </c>
      <c r="DS314" s="37">
        <v>0</v>
      </c>
      <c r="DT314" s="37">
        <v>0</v>
      </c>
      <c r="DU314" s="61">
        <v>3896545</v>
      </c>
      <c r="DV314" s="61">
        <v>632</v>
      </c>
      <c r="DW314" s="61">
        <v>618</v>
      </c>
      <c r="DX314" s="61">
        <v>212.43</v>
      </c>
      <c r="DY314" s="61">
        <v>0</v>
      </c>
      <c r="DZ314" s="61">
        <v>0</v>
      </c>
      <c r="EA314" s="61">
        <v>0</v>
      </c>
      <c r="EB314" s="61">
        <v>3941511</v>
      </c>
      <c r="EC314" s="61">
        <v>0</v>
      </c>
      <c r="ED314" s="61">
        <v>0</v>
      </c>
      <c r="EE314" s="61">
        <v>0</v>
      </c>
      <c r="EF314" s="61">
        <v>0</v>
      </c>
      <c r="EG314" s="61">
        <v>0</v>
      </c>
      <c r="EH314" s="61">
        <v>0</v>
      </c>
      <c r="EI314" s="61">
        <v>3941511</v>
      </c>
      <c r="EJ314" s="61">
        <v>140000</v>
      </c>
      <c r="EK314" s="61">
        <v>70156</v>
      </c>
      <c r="EL314" s="61">
        <v>210156</v>
      </c>
      <c r="EM314" s="61">
        <v>4151667</v>
      </c>
      <c r="EN314" s="61">
        <v>3162846</v>
      </c>
      <c r="EO314" s="61">
        <v>0</v>
      </c>
      <c r="EP314" s="61">
        <v>988821</v>
      </c>
      <c r="EQ314" s="61">
        <v>2075</v>
      </c>
      <c r="ER314" s="61">
        <v>986746</v>
      </c>
      <c r="ES314" s="61">
        <v>908821</v>
      </c>
      <c r="ET314" s="61">
        <v>524670</v>
      </c>
      <c r="EU314" s="61">
        <v>1433491</v>
      </c>
      <c r="EV314" s="61">
        <v>121107990</v>
      </c>
      <c r="EW314" s="61">
        <v>175300</v>
      </c>
      <c r="EX314" s="61">
        <v>77925</v>
      </c>
      <c r="EY314" s="61">
        <v>0</v>
      </c>
    </row>
    <row r="315" spans="1:155" s="37" customFormat="1" x14ac:dyDescent="0.2">
      <c r="A315" s="105">
        <v>4802</v>
      </c>
      <c r="B315" s="49" t="s">
        <v>344</v>
      </c>
      <c r="C315" s="37">
        <v>12361915.640000001</v>
      </c>
      <c r="D315" s="37">
        <v>2656</v>
      </c>
      <c r="E315" s="37">
        <v>2731</v>
      </c>
      <c r="F315" s="37">
        <v>190</v>
      </c>
      <c r="G315" s="37">
        <v>13229892.539999999</v>
      </c>
      <c r="H315" s="37">
        <v>6878035</v>
      </c>
      <c r="I315" s="37">
        <v>0</v>
      </c>
      <c r="J315" s="37">
        <v>6350929</v>
      </c>
      <c r="K315" s="37">
        <v>788885</v>
      </c>
      <c r="L315" s="37">
        <f t="shared" si="4"/>
        <v>7139814</v>
      </c>
      <c r="M315" s="47">
        <v>414015781</v>
      </c>
      <c r="N315" s="41">
        <v>928.53999999910593</v>
      </c>
      <c r="O315" s="41">
        <v>0</v>
      </c>
      <c r="P315" s="37">
        <v>13228964</v>
      </c>
      <c r="Q315" s="37">
        <v>2731</v>
      </c>
      <c r="R315" s="37">
        <v>2772</v>
      </c>
      <c r="S315" s="37">
        <v>194.37</v>
      </c>
      <c r="T315" s="37">
        <v>0</v>
      </c>
      <c r="U315" s="37">
        <v>13966362</v>
      </c>
      <c r="V315" s="37">
        <v>8272480</v>
      </c>
      <c r="W315" s="37">
        <v>5693882</v>
      </c>
      <c r="X315" s="37">
        <v>5693882</v>
      </c>
      <c r="Y315" s="37">
        <v>908765</v>
      </c>
      <c r="Z315" s="37">
        <v>6602647</v>
      </c>
      <c r="AA315" s="46">
        <v>440308912</v>
      </c>
      <c r="AB315" s="37">
        <v>0</v>
      </c>
      <c r="AC315" s="37">
        <v>0</v>
      </c>
      <c r="AD315" s="37">
        <v>13966362</v>
      </c>
      <c r="AE315" s="37">
        <v>2772</v>
      </c>
      <c r="AF315" s="37">
        <v>2808</v>
      </c>
      <c r="AG315" s="37">
        <v>200</v>
      </c>
      <c r="AH315" s="37">
        <v>61.63</v>
      </c>
      <c r="AI315" s="37">
        <v>0</v>
      </c>
      <c r="AJ315" s="37">
        <v>61187</v>
      </c>
      <c r="AK315" s="37">
        <v>0</v>
      </c>
      <c r="AL315" s="37">
        <v>0</v>
      </c>
      <c r="AM315" s="37">
        <v>0</v>
      </c>
      <c r="AN315" s="37">
        <v>61187</v>
      </c>
      <c r="AO315" s="37">
        <v>14943587</v>
      </c>
      <c r="AP315" s="37">
        <v>8988036</v>
      </c>
      <c r="AQ315" s="37">
        <v>0</v>
      </c>
      <c r="AR315" s="37">
        <v>5955551</v>
      </c>
      <c r="AS315" s="37">
        <v>5961162</v>
      </c>
      <c r="AT315" s="37">
        <v>1006845</v>
      </c>
      <c r="AU315" s="37">
        <v>6968007</v>
      </c>
      <c r="AV315" s="45">
        <v>461170166</v>
      </c>
      <c r="AW315" s="37">
        <v>0</v>
      </c>
      <c r="AX315" s="37">
        <v>5611</v>
      </c>
      <c r="AY315" s="37">
        <v>14943587</v>
      </c>
      <c r="AZ315" s="37">
        <v>2808</v>
      </c>
      <c r="BA315" s="37">
        <v>2834</v>
      </c>
      <c r="BB315" s="37">
        <v>206</v>
      </c>
      <c r="BC315" s="37">
        <v>72.209999999999994</v>
      </c>
      <c r="BD315" s="37">
        <v>204643</v>
      </c>
      <c r="BE315" s="37">
        <v>15870400</v>
      </c>
      <c r="BF315" s="37">
        <v>0</v>
      </c>
      <c r="BG315" s="37">
        <v>-45205</v>
      </c>
      <c r="BH315" s="37">
        <v>0</v>
      </c>
      <c r="BI315" s="37">
        <v>0</v>
      </c>
      <c r="BJ315" s="37">
        <v>0</v>
      </c>
      <c r="BK315" s="37">
        <v>0</v>
      </c>
      <c r="BL315" s="37">
        <v>-45205</v>
      </c>
      <c r="BM315" s="37">
        <v>15825195</v>
      </c>
      <c r="BN315" s="37">
        <v>12151908</v>
      </c>
      <c r="BO315" s="37">
        <v>3673287</v>
      </c>
      <c r="BP315" s="37">
        <v>3667687</v>
      </c>
      <c r="BQ315" s="37">
        <v>1082756.8799999999</v>
      </c>
      <c r="BR315" s="37">
        <v>4750443.88</v>
      </c>
      <c r="BS315" s="45">
        <v>500677089</v>
      </c>
      <c r="BT315" s="37">
        <v>5600</v>
      </c>
      <c r="BU315" s="37">
        <v>0</v>
      </c>
      <c r="BV315" s="37">
        <v>15819595</v>
      </c>
      <c r="BW315" s="37">
        <v>2834</v>
      </c>
      <c r="BX315" s="37">
        <v>2862</v>
      </c>
      <c r="BY315" s="37">
        <v>206</v>
      </c>
      <c r="BZ315" s="37">
        <v>111.93</v>
      </c>
      <c r="CA315" s="37">
        <v>320344</v>
      </c>
      <c r="CB315" s="37">
        <v>16885800</v>
      </c>
      <c r="CC315" s="37">
        <v>4200</v>
      </c>
      <c r="CD315" s="37">
        <v>18267</v>
      </c>
      <c r="CE315" s="37">
        <v>0</v>
      </c>
      <c r="CF315" s="37">
        <v>0</v>
      </c>
      <c r="CG315" s="37">
        <v>0</v>
      </c>
      <c r="CH315" s="37">
        <v>0</v>
      </c>
      <c r="CI315" s="37">
        <v>18267</v>
      </c>
      <c r="CJ315" s="37">
        <v>16908267</v>
      </c>
      <c r="CK315" s="37">
        <v>12843410</v>
      </c>
      <c r="CL315" s="37">
        <v>0</v>
      </c>
      <c r="CM315" s="37">
        <v>4064857</v>
      </c>
      <c r="CN315" s="37">
        <v>4064857</v>
      </c>
      <c r="CO315" s="37">
        <v>1128302.25</v>
      </c>
      <c r="CP315" s="37">
        <v>5193159.25</v>
      </c>
      <c r="CQ315" s="45">
        <v>556391104</v>
      </c>
      <c r="CR315" s="37">
        <v>0</v>
      </c>
      <c r="CS315" s="37">
        <v>0</v>
      </c>
      <c r="CT315" s="37">
        <v>16908267</v>
      </c>
      <c r="CU315" s="37">
        <v>2862</v>
      </c>
      <c r="CV315" s="37">
        <v>2847</v>
      </c>
      <c r="CW315" s="37">
        <v>208.88</v>
      </c>
      <c r="CX315" s="37">
        <v>0</v>
      </c>
      <c r="CY315" s="37">
        <v>0</v>
      </c>
      <c r="CZ315" s="37">
        <v>17414330</v>
      </c>
      <c r="DA315" s="37">
        <v>0</v>
      </c>
      <c r="DB315" s="37">
        <v>39043</v>
      </c>
      <c r="DC315" s="37">
        <v>0</v>
      </c>
      <c r="DD315" s="37">
        <v>0</v>
      </c>
      <c r="DE315" s="37">
        <v>0</v>
      </c>
      <c r="DF315" s="37">
        <v>39043</v>
      </c>
      <c r="DG315" s="37">
        <v>17453373</v>
      </c>
      <c r="DH315" s="37">
        <v>67284</v>
      </c>
      <c r="DI315" s="37">
        <v>0</v>
      </c>
      <c r="DJ315" s="37">
        <v>67284</v>
      </c>
      <c r="DK315" s="37">
        <v>17520657</v>
      </c>
      <c r="DL315" s="37">
        <v>13385582</v>
      </c>
      <c r="DM315" s="37">
        <v>0</v>
      </c>
      <c r="DN315" s="37">
        <v>4135075</v>
      </c>
      <c r="DO315" s="37">
        <v>4135075</v>
      </c>
      <c r="DP315" s="37">
        <v>1175767.6499999999</v>
      </c>
      <c r="DQ315" s="37">
        <v>5310842.6500000004</v>
      </c>
      <c r="DR315" s="45">
        <v>648178766</v>
      </c>
      <c r="DS315" s="37">
        <v>0</v>
      </c>
      <c r="DT315" s="37">
        <v>0</v>
      </c>
      <c r="DU315" s="61">
        <v>17453373</v>
      </c>
      <c r="DV315" s="61">
        <v>2847</v>
      </c>
      <c r="DW315" s="61">
        <v>2827</v>
      </c>
      <c r="DX315" s="61">
        <v>212.43</v>
      </c>
      <c r="DY315" s="61">
        <v>0</v>
      </c>
      <c r="DZ315" s="61">
        <v>0</v>
      </c>
      <c r="EA315" s="61">
        <v>0</v>
      </c>
      <c r="EB315" s="61">
        <v>17931293</v>
      </c>
      <c r="EC315" s="61">
        <v>0</v>
      </c>
      <c r="ED315" s="61">
        <v>154620</v>
      </c>
      <c r="EE315" s="61">
        <v>0</v>
      </c>
      <c r="EF315" s="61">
        <v>0</v>
      </c>
      <c r="EG315" s="61">
        <v>0</v>
      </c>
      <c r="EH315" s="61">
        <v>154620</v>
      </c>
      <c r="EI315" s="61">
        <v>18085913</v>
      </c>
      <c r="EJ315" s="61">
        <v>0</v>
      </c>
      <c r="EK315" s="61">
        <v>95143</v>
      </c>
      <c r="EL315" s="61">
        <v>95143</v>
      </c>
      <c r="EM315" s="61">
        <v>18181056</v>
      </c>
      <c r="EN315" s="61">
        <v>13208209</v>
      </c>
      <c r="EO315" s="61">
        <v>0</v>
      </c>
      <c r="EP315" s="61">
        <v>4972847</v>
      </c>
      <c r="EQ315" s="61">
        <v>29810</v>
      </c>
      <c r="ER315" s="61">
        <v>4943037</v>
      </c>
      <c r="ES315" s="61">
        <v>5012539</v>
      </c>
      <c r="ET315" s="61">
        <v>1195735.75</v>
      </c>
      <c r="EU315" s="61">
        <v>6208274.75</v>
      </c>
      <c r="EV315" s="61">
        <v>719835533</v>
      </c>
      <c r="EW315" s="61">
        <v>3456400</v>
      </c>
      <c r="EX315" s="61">
        <v>0</v>
      </c>
      <c r="EY315" s="61">
        <v>69502</v>
      </c>
    </row>
    <row r="316" spans="1:155" s="37" customFormat="1" x14ac:dyDescent="0.2">
      <c r="A316" s="105">
        <v>4820</v>
      </c>
      <c r="B316" s="51" t="s">
        <v>345</v>
      </c>
      <c r="C316" s="37">
        <v>2715156</v>
      </c>
      <c r="D316" s="37">
        <v>451</v>
      </c>
      <c r="E316" s="37">
        <v>448</v>
      </c>
      <c r="F316" s="37">
        <v>193</v>
      </c>
      <c r="G316" s="37">
        <v>2783424</v>
      </c>
      <c r="H316" s="37">
        <v>292400</v>
      </c>
      <c r="I316" s="37">
        <v>0</v>
      </c>
      <c r="J316" s="37">
        <v>2488878</v>
      </c>
      <c r="K316" s="37">
        <v>51210</v>
      </c>
      <c r="L316" s="37">
        <f t="shared" si="4"/>
        <v>2540088</v>
      </c>
      <c r="M316" s="47">
        <v>202487794</v>
      </c>
      <c r="N316" s="41">
        <v>2146</v>
      </c>
      <c r="O316" s="41">
        <v>0</v>
      </c>
      <c r="P316" s="37">
        <v>2781278</v>
      </c>
      <c r="Q316" s="37">
        <v>448</v>
      </c>
      <c r="R316" s="37">
        <v>444</v>
      </c>
      <c r="S316" s="37">
        <v>194.37</v>
      </c>
      <c r="T316" s="37">
        <v>51934</v>
      </c>
      <c r="U316" s="37">
        <v>2894680</v>
      </c>
      <c r="V316" s="37">
        <v>357164</v>
      </c>
      <c r="W316" s="37">
        <v>2537516</v>
      </c>
      <c r="X316" s="37">
        <v>2485582</v>
      </c>
      <c r="Y316" s="37">
        <v>48374.49</v>
      </c>
      <c r="Z316" s="37">
        <v>2533956.4900000002</v>
      </c>
      <c r="AA316" s="46">
        <v>226273528</v>
      </c>
      <c r="AB316" s="37">
        <v>51934</v>
      </c>
      <c r="AC316" s="37">
        <v>0</v>
      </c>
      <c r="AD316" s="37">
        <v>2842746</v>
      </c>
      <c r="AE316" s="37">
        <v>444</v>
      </c>
      <c r="AF316" s="37">
        <v>429</v>
      </c>
      <c r="AG316" s="37">
        <v>200</v>
      </c>
      <c r="AH316" s="37">
        <v>0</v>
      </c>
      <c r="AI316" s="37">
        <v>38951</v>
      </c>
      <c r="AJ316" s="37">
        <v>0</v>
      </c>
      <c r="AK316" s="37">
        <v>0</v>
      </c>
      <c r="AL316" s="37">
        <v>0</v>
      </c>
      <c r="AM316" s="37">
        <v>0</v>
      </c>
      <c r="AN316" s="37">
        <v>0</v>
      </c>
      <c r="AO316" s="37">
        <v>2871458</v>
      </c>
      <c r="AP316" s="37">
        <v>303440</v>
      </c>
      <c r="AQ316" s="37">
        <v>0</v>
      </c>
      <c r="AR316" s="37">
        <v>2568018</v>
      </c>
      <c r="AS316" s="37">
        <v>2529067</v>
      </c>
      <c r="AT316" s="37">
        <v>47226</v>
      </c>
      <c r="AU316" s="37">
        <v>2576293</v>
      </c>
      <c r="AV316" s="45">
        <v>245482190</v>
      </c>
      <c r="AW316" s="37">
        <v>38951</v>
      </c>
      <c r="AX316" s="37">
        <v>0</v>
      </c>
      <c r="AY316" s="37">
        <v>2832507</v>
      </c>
      <c r="AZ316" s="37">
        <v>429</v>
      </c>
      <c r="BA316" s="37">
        <v>419</v>
      </c>
      <c r="BB316" s="37">
        <v>206</v>
      </c>
      <c r="BC316" s="37">
        <v>0</v>
      </c>
      <c r="BD316" s="37">
        <v>0</v>
      </c>
      <c r="BE316" s="37">
        <v>2852795</v>
      </c>
      <c r="BF316" s="37">
        <v>29213</v>
      </c>
      <c r="BG316" s="37">
        <v>0</v>
      </c>
      <c r="BH316" s="37">
        <v>0</v>
      </c>
      <c r="BI316" s="37">
        <v>0</v>
      </c>
      <c r="BJ316" s="37">
        <v>0</v>
      </c>
      <c r="BK316" s="37">
        <v>0</v>
      </c>
      <c r="BL316" s="37">
        <v>0</v>
      </c>
      <c r="BM316" s="37">
        <v>2882008</v>
      </c>
      <c r="BN316" s="37">
        <v>717052</v>
      </c>
      <c r="BO316" s="37">
        <v>2164956</v>
      </c>
      <c r="BP316" s="37">
        <v>2164956</v>
      </c>
      <c r="BQ316" s="37">
        <v>45951</v>
      </c>
      <c r="BR316" s="37">
        <v>2210907</v>
      </c>
      <c r="BS316" s="45">
        <v>261747217</v>
      </c>
      <c r="BT316" s="37">
        <v>0</v>
      </c>
      <c r="BU316" s="37">
        <v>0</v>
      </c>
      <c r="BV316" s="37">
        <v>2882008</v>
      </c>
      <c r="BW316" s="37">
        <v>419</v>
      </c>
      <c r="BX316" s="37">
        <v>417</v>
      </c>
      <c r="BY316" s="37">
        <v>206</v>
      </c>
      <c r="BZ316" s="37">
        <v>0</v>
      </c>
      <c r="CA316" s="37">
        <v>0</v>
      </c>
      <c r="CB316" s="37">
        <v>2954153</v>
      </c>
      <c r="CC316" s="37">
        <v>0</v>
      </c>
      <c r="CD316" s="37">
        <v>0</v>
      </c>
      <c r="CE316" s="37">
        <v>0</v>
      </c>
      <c r="CF316" s="37">
        <v>0</v>
      </c>
      <c r="CG316" s="37">
        <v>0</v>
      </c>
      <c r="CH316" s="37">
        <v>0</v>
      </c>
      <c r="CI316" s="37">
        <v>0</v>
      </c>
      <c r="CJ316" s="37">
        <v>2954153</v>
      </c>
      <c r="CK316" s="37">
        <v>977023</v>
      </c>
      <c r="CL316" s="37">
        <v>0</v>
      </c>
      <c r="CM316" s="37">
        <v>1977130</v>
      </c>
      <c r="CN316" s="37">
        <v>1977130</v>
      </c>
      <c r="CO316" s="37">
        <v>212774.38</v>
      </c>
      <c r="CP316" s="37">
        <v>2189904.38</v>
      </c>
      <c r="CQ316" s="45">
        <v>283972667</v>
      </c>
      <c r="CR316" s="37">
        <v>0</v>
      </c>
      <c r="CS316" s="37">
        <v>0</v>
      </c>
      <c r="CT316" s="37">
        <v>2954153</v>
      </c>
      <c r="CU316" s="37">
        <v>417</v>
      </c>
      <c r="CV316" s="37">
        <v>423</v>
      </c>
      <c r="CW316" s="37">
        <v>208.88</v>
      </c>
      <c r="CX316" s="37">
        <v>0</v>
      </c>
      <c r="CY316" s="37">
        <v>0</v>
      </c>
      <c r="CZ316" s="37">
        <v>3085015</v>
      </c>
      <c r="DA316" s="37">
        <v>0</v>
      </c>
      <c r="DB316" s="37">
        <v>37690</v>
      </c>
      <c r="DC316" s="37">
        <v>0</v>
      </c>
      <c r="DD316" s="37">
        <v>0</v>
      </c>
      <c r="DE316" s="37">
        <v>0</v>
      </c>
      <c r="DF316" s="37">
        <v>37690</v>
      </c>
      <c r="DG316" s="37">
        <v>3122705</v>
      </c>
      <c r="DH316" s="37">
        <v>0</v>
      </c>
      <c r="DI316" s="37">
        <v>0</v>
      </c>
      <c r="DJ316" s="37">
        <v>0</v>
      </c>
      <c r="DK316" s="37">
        <v>3122705</v>
      </c>
      <c r="DL316" s="37">
        <v>916014</v>
      </c>
      <c r="DM316" s="37">
        <v>0</v>
      </c>
      <c r="DN316" s="37">
        <v>2206691</v>
      </c>
      <c r="DO316" s="37">
        <v>2213984.3199999998</v>
      </c>
      <c r="DP316" s="37">
        <v>165989.70000000001</v>
      </c>
      <c r="DQ316" s="37">
        <v>2379974.02</v>
      </c>
      <c r="DR316" s="45">
        <v>295130305</v>
      </c>
      <c r="DS316" s="37">
        <v>0</v>
      </c>
      <c r="DT316" s="37">
        <v>7293</v>
      </c>
      <c r="DU316" s="61">
        <v>3122705</v>
      </c>
      <c r="DV316" s="61">
        <v>423</v>
      </c>
      <c r="DW316" s="61">
        <v>428</v>
      </c>
      <c r="DX316" s="61">
        <v>212.43</v>
      </c>
      <c r="DY316" s="61">
        <v>0</v>
      </c>
      <c r="DZ316" s="61">
        <v>0</v>
      </c>
      <c r="EA316" s="61">
        <v>0</v>
      </c>
      <c r="EB316" s="61">
        <v>3250536</v>
      </c>
      <c r="EC316" s="61">
        <v>0</v>
      </c>
      <c r="ED316" s="61">
        <v>0</v>
      </c>
      <c r="EE316" s="61">
        <v>0</v>
      </c>
      <c r="EF316" s="61">
        <v>0</v>
      </c>
      <c r="EG316" s="61">
        <v>0</v>
      </c>
      <c r="EH316" s="61">
        <v>0</v>
      </c>
      <c r="EI316" s="61">
        <v>3250536</v>
      </c>
      <c r="EJ316" s="61">
        <v>0</v>
      </c>
      <c r="EK316" s="61">
        <v>0</v>
      </c>
      <c r="EL316" s="61">
        <v>0</v>
      </c>
      <c r="EM316" s="61">
        <v>3250536</v>
      </c>
      <c r="EN316" s="61">
        <v>923227</v>
      </c>
      <c r="EO316" s="61">
        <v>0</v>
      </c>
      <c r="EP316" s="61">
        <v>2327309</v>
      </c>
      <c r="EQ316" s="61">
        <v>3930</v>
      </c>
      <c r="ER316" s="61">
        <v>2323379</v>
      </c>
      <c r="ES316" s="61">
        <v>2308566</v>
      </c>
      <c r="ET316" s="61">
        <v>225460</v>
      </c>
      <c r="EU316" s="61">
        <v>2534026</v>
      </c>
      <c r="EV316" s="61">
        <v>316384003</v>
      </c>
      <c r="EW316" s="61">
        <v>490700</v>
      </c>
      <c r="EX316" s="61">
        <v>14813</v>
      </c>
      <c r="EY316" s="61">
        <v>0</v>
      </c>
    </row>
    <row r="317" spans="1:155" s="37" customFormat="1" x14ac:dyDescent="0.2">
      <c r="A317" s="105">
        <v>4843</v>
      </c>
      <c r="B317" s="51" t="s">
        <v>656</v>
      </c>
      <c r="C317" s="37">
        <v>1127622</v>
      </c>
      <c r="D317" s="37">
        <v>193</v>
      </c>
      <c r="E317" s="37">
        <v>194</v>
      </c>
      <c r="F317" s="37">
        <v>190</v>
      </c>
      <c r="G317" s="37">
        <v>1170402</v>
      </c>
      <c r="H317" s="37">
        <v>22252</v>
      </c>
      <c r="I317" s="37">
        <v>16804</v>
      </c>
      <c r="J317" s="37">
        <v>1164566</v>
      </c>
      <c r="K317" s="37">
        <v>107149</v>
      </c>
      <c r="L317" s="37">
        <f t="shared" si="4"/>
        <v>1271715</v>
      </c>
      <c r="M317" s="47">
        <v>103783246</v>
      </c>
      <c r="N317" s="41">
        <v>388</v>
      </c>
      <c r="O317" s="41">
        <v>0</v>
      </c>
      <c r="P317" s="37">
        <v>1186818</v>
      </c>
      <c r="Q317" s="37">
        <v>194</v>
      </c>
      <c r="R317" s="37">
        <v>198</v>
      </c>
      <c r="S317" s="37">
        <v>194.37</v>
      </c>
      <c r="T317" s="37">
        <v>0</v>
      </c>
      <c r="U317" s="37">
        <v>1249774</v>
      </c>
      <c r="V317" s="37">
        <v>35175</v>
      </c>
      <c r="W317" s="37">
        <v>1214599</v>
      </c>
      <c r="X317" s="37">
        <v>1214599</v>
      </c>
      <c r="Y317" s="37">
        <v>97839</v>
      </c>
      <c r="Z317" s="37">
        <v>1312438</v>
      </c>
      <c r="AA317" s="46">
        <v>118678189</v>
      </c>
      <c r="AB317" s="37">
        <v>0</v>
      </c>
      <c r="AC317" s="37">
        <v>0</v>
      </c>
      <c r="AD317" s="37">
        <v>1249774</v>
      </c>
      <c r="AE317" s="37">
        <v>198</v>
      </c>
      <c r="AF317" s="37">
        <v>208</v>
      </c>
      <c r="AG317" s="37">
        <v>200</v>
      </c>
      <c r="AH317" s="37">
        <v>0</v>
      </c>
      <c r="AI317" s="37">
        <v>0</v>
      </c>
      <c r="AJ317" s="37">
        <v>0</v>
      </c>
      <c r="AK317" s="37">
        <v>0</v>
      </c>
      <c r="AL317" s="37">
        <v>0</v>
      </c>
      <c r="AM317" s="37">
        <v>0</v>
      </c>
      <c r="AN317" s="37">
        <v>0</v>
      </c>
      <c r="AO317" s="37">
        <v>1354494</v>
      </c>
      <c r="AP317" s="37">
        <v>36225</v>
      </c>
      <c r="AQ317" s="37">
        <v>0</v>
      </c>
      <c r="AR317" s="37">
        <v>1318269</v>
      </c>
      <c r="AS317" s="37">
        <v>1318269</v>
      </c>
      <c r="AT317" s="37">
        <v>101809</v>
      </c>
      <c r="AU317" s="37">
        <v>1420078</v>
      </c>
      <c r="AV317" s="45">
        <v>132301079</v>
      </c>
      <c r="AW317" s="37">
        <v>0</v>
      </c>
      <c r="AX317" s="37">
        <v>0</v>
      </c>
      <c r="AY317" s="37">
        <v>1354494</v>
      </c>
      <c r="AZ317" s="37">
        <v>208</v>
      </c>
      <c r="BA317" s="37">
        <v>217</v>
      </c>
      <c r="BB317" s="37">
        <v>206</v>
      </c>
      <c r="BC317" s="37">
        <v>0</v>
      </c>
      <c r="BD317" s="37">
        <v>0</v>
      </c>
      <c r="BE317" s="37">
        <v>1457804</v>
      </c>
      <c r="BF317" s="37">
        <v>0</v>
      </c>
      <c r="BG317" s="37">
        <v>0</v>
      </c>
      <c r="BH317" s="37">
        <v>0</v>
      </c>
      <c r="BI317" s="37">
        <v>0</v>
      </c>
      <c r="BJ317" s="37">
        <v>0</v>
      </c>
      <c r="BK317" s="37">
        <v>0</v>
      </c>
      <c r="BL317" s="37">
        <v>0</v>
      </c>
      <c r="BM317" s="37">
        <v>1457804</v>
      </c>
      <c r="BN317" s="37">
        <v>213008</v>
      </c>
      <c r="BO317" s="37">
        <v>1244796</v>
      </c>
      <c r="BP317" s="37">
        <v>1244796</v>
      </c>
      <c r="BQ317" s="37">
        <v>111152</v>
      </c>
      <c r="BR317" s="37">
        <v>1355948</v>
      </c>
      <c r="BS317" s="45">
        <v>147065520</v>
      </c>
      <c r="BT317" s="37">
        <v>0</v>
      </c>
      <c r="BU317" s="37">
        <v>0</v>
      </c>
      <c r="BV317" s="37">
        <v>1457804</v>
      </c>
      <c r="BW317" s="37">
        <v>217</v>
      </c>
      <c r="BX317" s="37">
        <v>227</v>
      </c>
      <c r="BY317" s="37">
        <v>206</v>
      </c>
      <c r="BZ317" s="37">
        <v>0</v>
      </c>
      <c r="CA317" s="37">
        <v>0</v>
      </c>
      <c r="CB317" s="37">
        <v>1571746</v>
      </c>
      <c r="CC317" s="37">
        <v>0</v>
      </c>
      <c r="CD317" s="37">
        <v>0</v>
      </c>
      <c r="CE317" s="37">
        <v>0</v>
      </c>
      <c r="CF317" s="37">
        <v>0</v>
      </c>
      <c r="CG317" s="37">
        <v>0</v>
      </c>
      <c r="CH317" s="37">
        <v>0</v>
      </c>
      <c r="CI317" s="37">
        <v>0</v>
      </c>
      <c r="CJ317" s="37">
        <v>1571746</v>
      </c>
      <c r="CK317" s="37">
        <v>401157</v>
      </c>
      <c r="CL317" s="37">
        <v>0</v>
      </c>
      <c r="CM317" s="37">
        <v>1170589</v>
      </c>
      <c r="CN317" s="37">
        <v>1170589</v>
      </c>
      <c r="CO317" s="37">
        <v>190583</v>
      </c>
      <c r="CP317" s="37">
        <v>1361172</v>
      </c>
      <c r="CQ317" s="45">
        <v>162281561</v>
      </c>
      <c r="CR317" s="37">
        <v>0</v>
      </c>
      <c r="CS317" s="37">
        <v>0</v>
      </c>
      <c r="CT317" s="37">
        <v>1571746</v>
      </c>
      <c r="CU317" s="37">
        <v>227</v>
      </c>
      <c r="CV317" s="37">
        <v>233</v>
      </c>
      <c r="CW317" s="37">
        <v>208.88</v>
      </c>
      <c r="CX317" s="37">
        <v>0</v>
      </c>
      <c r="CY317" s="37">
        <v>0</v>
      </c>
      <c r="CZ317" s="37">
        <v>1661959</v>
      </c>
      <c r="DA317" s="37">
        <v>0</v>
      </c>
      <c r="DB317" s="37">
        <v>5917</v>
      </c>
      <c r="DC317" s="37">
        <v>0</v>
      </c>
      <c r="DD317" s="37">
        <v>0</v>
      </c>
      <c r="DE317" s="37">
        <v>0</v>
      </c>
      <c r="DF317" s="37">
        <v>5917</v>
      </c>
      <c r="DG317" s="37">
        <v>1667876</v>
      </c>
      <c r="DH317" s="37">
        <v>0</v>
      </c>
      <c r="DI317" s="37">
        <v>0</v>
      </c>
      <c r="DJ317" s="37">
        <v>0</v>
      </c>
      <c r="DK317" s="37">
        <v>1667876</v>
      </c>
      <c r="DL317" s="37">
        <v>354847</v>
      </c>
      <c r="DM317" s="37">
        <v>0</v>
      </c>
      <c r="DN317" s="37">
        <v>1313029</v>
      </c>
      <c r="DO317" s="37">
        <v>1313029</v>
      </c>
      <c r="DP317" s="37">
        <v>194170</v>
      </c>
      <c r="DQ317" s="37">
        <v>1507199</v>
      </c>
      <c r="DR317" s="45">
        <v>170501913</v>
      </c>
      <c r="DS317" s="37">
        <v>0</v>
      </c>
      <c r="DT317" s="37">
        <v>0</v>
      </c>
      <c r="DU317" s="61">
        <v>1667876</v>
      </c>
      <c r="DV317" s="61">
        <v>233</v>
      </c>
      <c r="DW317" s="61">
        <v>235</v>
      </c>
      <c r="DX317" s="61">
        <v>212.43</v>
      </c>
      <c r="DY317" s="61">
        <v>0</v>
      </c>
      <c r="DZ317" s="61">
        <v>0</v>
      </c>
      <c r="EA317" s="61">
        <v>0</v>
      </c>
      <c r="EB317" s="61">
        <v>1732115</v>
      </c>
      <c r="EC317" s="61">
        <v>0</v>
      </c>
      <c r="ED317" s="61">
        <v>47050</v>
      </c>
      <c r="EE317" s="61">
        <v>0</v>
      </c>
      <c r="EF317" s="61">
        <v>0</v>
      </c>
      <c r="EG317" s="61">
        <v>0</v>
      </c>
      <c r="EH317" s="61">
        <v>47050</v>
      </c>
      <c r="EI317" s="61">
        <v>1779165</v>
      </c>
      <c r="EJ317" s="61">
        <v>0</v>
      </c>
      <c r="EK317" s="61">
        <v>0</v>
      </c>
      <c r="EL317" s="61">
        <v>0</v>
      </c>
      <c r="EM317" s="61">
        <v>1779165</v>
      </c>
      <c r="EN317" s="61">
        <v>456272</v>
      </c>
      <c r="EO317" s="61">
        <v>0</v>
      </c>
      <c r="EP317" s="61">
        <v>1322893</v>
      </c>
      <c r="EQ317" s="61">
        <v>264</v>
      </c>
      <c r="ER317" s="61">
        <v>1322629</v>
      </c>
      <c r="ES317" s="61">
        <v>1322629</v>
      </c>
      <c r="ET317" s="61">
        <v>189817</v>
      </c>
      <c r="EU317" s="61">
        <v>1512446</v>
      </c>
      <c r="EV317" s="61">
        <v>184783579</v>
      </c>
      <c r="EW317" s="61">
        <v>32200</v>
      </c>
      <c r="EX317" s="61">
        <v>0</v>
      </c>
      <c r="EY317" s="61">
        <v>0</v>
      </c>
    </row>
    <row r="318" spans="1:155" s="37" customFormat="1" x14ac:dyDescent="0.2">
      <c r="A318" s="105">
        <v>4851</v>
      </c>
      <c r="B318" s="49" t="s">
        <v>346</v>
      </c>
      <c r="C318" s="37">
        <v>9647877</v>
      </c>
      <c r="D318" s="37">
        <v>1740</v>
      </c>
      <c r="E318" s="37">
        <v>1770</v>
      </c>
      <c r="F318" s="37">
        <v>190</v>
      </c>
      <c r="G318" s="37">
        <v>10150950</v>
      </c>
      <c r="H318" s="37">
        <v>5955483</v>
      </c>
      <c r="I318" s="37">
        <v>0</v>
      </c>
      <c r="J318" s="37">
        <v>4195467</v>
      </c>
      <c r="K318" s="37">
        <v>607551</v>
      </c>
      <c r="L318" s="37">
        <f t="shared" si="4"/>
        <v>4803018</v>
      </c>
      <c r="M318" s="47">
        <v>232399482</v>
      </c>
      <c r="N318" s="41">
        <v>0</v>
      </c>
      <c r="O318" s="41">
        <v>0</v>
      </c>
      <c r="P318" s="37">
        <v>10150950</v>
      </c>
      <c r="Q318" s="37">
        <v>1771</v>
      </c>
      <c r="R318" s="37">
        <v>1800</v>
      </c>
      <c r="S318" s="37">
        <v>194.37</v>
      </c>
      <c r="T318" s="37">
        <v>0</v>
      </c>
      <c r="U318" s="37">
        <v>10667034</v>
      </c>
      <c r="V318" s="37">
        <v>6754822</v>
      </c>
      <c r="W318" s="37">
        <v>3912212</v>
      </c>
      <c r="X318" s="37">
        <v>3912115</v>
      </c>
      <c r="Y318" s="37">
        <v>1148315</v>
      </c>
      <c r="Z318" s="37">
        <v>5060430</v>
      </c>
      <c r="AA318" s="46">
        <v>249790082</v>
      </c>
      <c r="AB318" s="37">
        <v>97</v>
      </c>
      <c r="AC318" s="37">
        <v>0</v>
      </c>
      <c r="AD318" s="37">
        <v>10666937</v>
      </c>
      <c r="AE318" s="37">
        <v>1800</v>
      </c>
      <c r="AF318" s="37">
        <v>1805</v>
      </c>
      <c r="AG318" s="37">
        <v>200</v>
      </c>
      <c r="AH318" s="37">
        <v>0</v>
      </c>
      <c r="AI318" s="37">
        <v>73</v>
      </c>
      <c r="AJ318" s="37">
        <v>-3414</v>
      </c>
      <c r="AK318" s="37">
        <v>0</v>
      </c>
      <c r="AL318" s="37">
        <v>0</v>
      </c>
      <c r="AM318" s="37">
        <v>0</v>
      </c>
      <c r="AN318" s="37">
        <v>-3414</v>
      </c>
      <c r="AO318" s="37">
        <v>11054233</v>
      </c>
      <c r="AP318" s="37">
        <v>7167984</v>
      </c>
      <c r="AQ318" s="37">
        <v>0</v>
      </c>
      <c r="AR318" s="37">
        <v>3886249</v>
      </c>
      <c r="AS318" s="37">
        <v>3880123</v>
      </c>
      <c r="AT318" s="37">
        <v>1302038</v>
      </c>
      <c r="AU318" s="37">
        <v>5182161</v>
      </c>
      <c r="AV318" s="45">
        <v>266757013</v>
      </c>
      <c r="AW318" s="37">
        <v>6126</v>
      </c>
      <c r="AX318" s="37">
        <v>0</v>
      </c>
      <c r="AY318" s="37">
        <v>11048107</v>
      </c>
      <c r="AZ318" s="37">
        <v>1805</v>
      </c>
      <c r="BA318" s="37">
        <v>1794</v>
      </c>
      <c r="BB318" s="37">
        <v>206</v>
      </c>
      <c r="BC318" s="37">
        <v>0</v>
      </c>
      <c r="BD318" s="37">
        <v>0</v>
      </c>
      <c r="BE318" s="37">
        <v>11350333</v>
      </c>
      <c r="BF318" s="37">
        <v>4595</v>
      </c>
      <c r="BG318" s="37">
        <v>24077</v>
      </c>
      <c r="BH318" s="37">
        <v>0</v>
      </c>
      <c r="BI318" s="37">
        <v>0</v>
      </c>
      <c r="BJ318" s="37">
        <v>0</v>
      </c>
      <c r="BK318" s="37">
        <v>0</v>
      </c>
      <c r="BL318" s="37">
        <v>24077</v>
      </c>
      <c r="BM318" s="37">
        <v>11379005</v>
      </c>
      <c r="BN318" s="37">
        <v>8901483</v>
      </c>
      <c r="BO318" s="37">
        <v>2477522</v>
      </c>
      <c r="BP318" s="37">
        <v>2477522</v>
      </c>
      <c r="BQ318" s="37">
        <v>1636670</v>
      </c>
      <c r="BR318" s="37">
        <v>4114192</v>
      </c>
      <c r="BS318" s="45">
        <v>289026559</v>
      </c>
      <c r="BT318" s="37">
        <v>0</v>
      </c>
      <c r="BU318" s="37">
        <v>0</v>
      </c>
      <c r="BV318" s="37">
        <v>11379005</v>
      </c>
      <c r="BW318" s="37">
        <v>1794</v>
      </c>
      <c r="BX318" s="37">
        <v>1783</v>
      </c>
      <c r="BY318" s="37">
        <v>206</v>
      </c>
      <c r="BZ318" s="37">
        <v>0</v>
      </c>
      <c r="CA318" s="37">
        <v>0</v>
      </c>
      <c r="CB318" s="37">
        <v>11676528</v>
      </c>
      <c r="CC318" s="37">
        <v>0</v>
      </c>
      <c r="CD318" s="37">
        <v>-4847</v>
      </c>
      <c r="CE318" s="37">
        <v>0</v>
      </c>
      <c r="CF318" s="37">
        <v>0</v>
      </c>
      <c r="CG318" s="37">
        <v>0</v>
      </c>
      <c r="CH318" s="37">
        <v>0</v>
      </c>
      <c r="CI318" s="37">
        <v>-4847</v>
      </c>
      <c r="CJ318" s="37">
        <v>11671681</v>
      </c>
      <c r="CK318" s="37">
        <v>9184786</v>
      </c>
      <c r="CL318" s="37">
        <v>0</v>
      </c>
      <c r="CM318" s="37">
        <v>2486895</v>
      </c>
      <c r="CN318" s="37">
        <v>2499993</v>
      </c>
      <c r="CO318" s="37">
        <v>1760451</v>
      </c>
      <c r="CP318" s="37">
        <v>4260444</v>
      </c>
      <c r="CQ318" s="45">
        <v>307926144</v>
      </c>
      <c r="CR318" s="37">
        <v>0</v>
      </c>
      <c r="CS318" s="37">
        <v>13098</v>
      </c>
      <c r="CT318" s="37">
        <v>11671681</v>
      </c>
      <c r="CU318" s="37">
        <v>1783</v>
      </c>
      <c r="CV318" s="37">
        <v>1746</v>
      </c>
      <c r="CW318" s="37">
        <v>208.88</v>
      </c>
      <c r="CX318" s="37">
        <v>0</v>
      </c>
      <c r="CY318" s="37">
        <v>0</v>
      </c>
      <c r="CZ318" s="37">
        <v>11794178</v>
      </c>
      <c r="DA318" s="37">
        <v>0</v>
      </c>
      <c r="DB318" s="37">
        <v>11159</v>
      </c>
      <c r="DC318" s="37">
        <v>0</v>
      </c>
      <c r="DD318" s="37">
        <v>0</v>
      </c>
      <c r="DE318" s="37">
        <v>0</v>
      </c>
      <c r="DF318" s="37">
        <v>11159</v>
      </c>
      <c r="DG318" s="37">
        <v>11805337</v>
      </c>
      <c r="DH318" s="37">
        <v>189139</v>
      </c>
      <c r="DI318" s="37">
        <v>0</v>
      </c>
      <c r="DJ318" s="37">
        <v>189139</v>
      </c>
      <c r="DK318" s="37">
        <v>11994476</v>
      </c>
      <c r="DL318" s="37">
        <v>9238178</v>
      </c>
      <c r="DM318" s="37">
        <v>0</v>
      </c>
      <c r="DN318" s="37">
        <v>2756298</v>
      </c>
      <c r="DO318" s="37">
        <v>2756298</v>
      </c>
      <c r="DP318" s="37">
        <v>1836021</v>
      </c>
      <c r="DQ318" s="37">
        <v>4592319</v>
      </c>
      <c r="DR318" s="45">
        <v>335107680</v>
      </c>
      <c r="DS318" s="37">
        <v>0</v>
      </c>
      <c r="DT318" s="37">
        <v>0</v>
      </c>
      <c r="DU318" s="61">
        <v>11805337</v>
      </c>
      <c r="DV318" s="61">
        <v>1746</v>
      </c>
      <c r="DW318" s="61">
        <v>1720</v>
      </c>
      <c r="DX318" s="61">
        <v>212.43</v>
      </c>
      <c r="DY318" s="61">
        <v>0</v>
      </c>
      <c r="DZ318" s="61">
        <v>0</v>
      </c>
      <c r="EA318" s="61">
        <v>0</v>
      </c>
      <c r="EB318" s="61">
        <v>11994919</v>
      </c>
      <c r="EC318" s="61">
        <v>0</v>
      </c>
      <c r="ED318" s="61">
        <v>-1632</v>
      </c>
      <c r="EE318" s="61">
        <v>0</v>
      </c>
      <c r="EF318" s="61">
        <v>0</v>
      </c>
      <c r="EG318" s="61">
        <v>0</v>
      </c>
      <c r="EH318" s="61">
        <v>-1632</v>
      </c>
      <c r="EI318" s="61">
        <v>11993287</v>
      </c>
      <c r="EJ318" s="61">
        <v>0</v>
      </c>
      <c r="EK318" s="61">
        <v>139476</v>
      </c>
      <c r="EL318" s="61">
        <v>139476</v>
      </c>
      <c r="EM318" s="61">
        <v>12132763</v>
      </c>
      <c r="EN318" s="61">
        <v>9162356</v>
      </c>
      <c r="EO318" s="61">
        <v>0</v>
      </c>
      <c r="EP318" s="61">
        <v>2970407</v>
      </c>
      <c r="EQ318" s="61">
        <v>10817</v>
      </c>
      <c r="ER318" s="61">
        <v>2959590</v>
      </c>
      <c r="ES318" s="61">
        <v>2959590</v>
      </c>
      <c r="ET318" s="61">
        <v>1881054</v>
      </c>
      <c r="EU318" s="61">
        <v>4840644</v>
      </c>
      <c r="EV318" s="61">
        <v>369047647</v>
      </c>
      <c r="EW318" s="61">
        <v>824700</v>
      </c>
      <c r="EX318" s="61">
        <v>0</v>
      </c>
      <c r="EY318" s="61">
        <v>0</v>
      </c>
    </row>
    <row r="319" spans="1:155" s="37" customFormat="1" x14ac:dyDescent="0.2">
      <c r="A319" s="105">
        <v>3122</v>
      </c>
      <c r="B319" s="49" t="s">
        <v>347</v>
      </c>
      <c r="C319" s="37">
        <v>1552662</v>
      </c>
      <c r="D319" s="37">
        <v>221</v>
      </c>
      <c r="E319" s="37">
        <v>217</v>
      </c>
      <c r="F319" s="37">
        <v>225</v>
      </c>
      <c r="G319" s="37">
        <v>1573467</v>
      </c>
      <c r="H319" s="37">
        <v>467746</v>
      </c>
      <c r="I319" s="37">
        <v>0</v>
      </c>
      <c r="J319" s="37">
        <v>1105721</v>
      </c>
      <c r="K319" s="37">
        <v>53373</v>
      </c>
      <c r="L319" s="37">
        <f t="shared" si="4"/>
        <v>1159094</v>
      </c>
      <c r="M319" s="47">
        <v>72376436</v>
      </c>
      <c r="N319" s="41">
        <v>0</v>
      </c>
      <c r="O319" s="41">
        <v>0</v>
      </c>
      <c r="P319" s="37">
        <v>1573467</v>
      </c>
      <c r="Q319" s="37">
        <v>217</v>
      </c>
      <c r="R319" s="37">
        <v>212</v>
      </c>
      <c r="S319" s="37">
        <v>194.37</v>
      </c>
      <c r="T319" s="37">
        <v>0</v>
      </c>
      <c r="U319" s="37">
        <v>1578418</v>
      </c>
      <c r="V319" s="37">
        <v>426542</v>
      </c>
      <c r="W319" s="37">
        <v>1151876</v>
      </c>
      <c r="X319" s="37">
        <v>1151876</v>
      </c>
      <c r="Y319" s="37">
        <v>52391</v>
      </c>
      <c r="Z319" s="37">
        <v>1204267</v>
      </c>
      <c r="AA319" s="46">
        <v>78680846</v>
      </c>
      <c r="AB319" s="37">
        <v>0</v>
      </c>
      <c r="AC319" s="37">
        <v>0</v>
      </c>
      <c r="AD319" s="37">
        <v>1578418</v>
      </c>
      <c r="AE319" s="37">
        <v>212</v>
      </c>
      <c r="AF319" s="37">
        <v>214</v>
      </c>
      <c r="AG319" s="37">
        <v>200</v>
      </c>
      <c r="AH319" s="37">
        <v>0</v>
      </c>
      <c r="AI319" s="37">
        <v>0</v>
      </c>
      <c r="AJ319" s="37">
        <v>0</v>
      </c>
      <c r="AK319" s="37">
        <v>0</v>
      </c>
      <c r="AL319" s="37">
        <v>0</v>
      </c>
      <c r="AM319" s="37">
        <v>0</v>
      </c>
      <c r="AN319" s="37">
        <v>0</v>
      </c>
      <c r="AO319" s="37">
        <v>1636109</v>
      </c>
      <c r="AP319" s="37">
        <v>442957</v>
      </c>
      <c r="AQ319" s="37">
        <v>0</v>
      </c>
      <c r="AR319" s="37">
        <v>1193152</v>
      </c>
      <c r="AS319" s="37">
        <v>1193152</v>
      </c>
      <c r="AT319" s="37">
        <v>20395</v>
      </c>
      <c r="AU319" s="37">
        <v>1213547</v>
      </c>
      <c r="AV319" s="45">
        <v>88827222</v>
      </c>
      <c r="AW319" s="37">
        <v>0</v>
      </c>
      <c r="AX319" s="37">
        <v>0</v>
      </c>
      <c r="AY319" s="37">
        <v>1636109</v>
      </c>
      <c r="AZ319" s="37">
        <v>214</v>
      </c>
      <c r="BA319" s="37">
        <v>226</v>
      </c>
      <c r="BB319" s="37">
        <v>206</v>
      </c>
      <c r="BC319" s="37">
        <v>0</v>
      </c>
      <c r="BD319" s="37">
        <v>0</v>
      </c>
      <c r="BE319" s="37">
        <v>1774410</v>
      </c>
      <c r="BF319" s="37">
        <v>0</v>
      </c>
      <c r="BG319" s="37">
        <v>0</v>
      </c>
      <c r="BH319" s="37">
        <v>0</v>
      </c>
      <c r="BI319" s="37">
        <v>0</v>
      </c>
      <c r="BJ319" s="37">
        <v>0</v>
      </c>
      <c r="BK319" s="37">
        <v>0</v>
      </c>
      <c r="BL319" s="37">
        <v>0</v>
      </c>
      <c r="BM319" s="37">
        <v>1774410</v>
      </c>
      <c r="BN319" s="37">
        <v>774568</v>
      </c>
      <c r="BO319" s="37">
        <v>999842</v>
      </c>
      <c r="BP319" s="37">
        <v>999841</v>
      </c>
      <c r="BQ319" s="37">
        <v>0</v>
      </c>
      <c r="BR319" s="37">
        <v>999841</v>
      </c>
      <c r="BS319" s="45">
        <v>105091449</v>
      </c>
      <c r="BT319" s="37">
        <v>1</v>
      </c>
      <c r="BU319" s="37">
        <v>0</v>
      </c>
      <c r="BV319" s="37">
        <v>1774409</v>
      </c>
      <c r="BW319" s="37">
        <v>226</v>
      </c>
      <c r="BX319" s="37">
        <v>251</v>
      </c>
      <c r="BY319" s="37">
        <v>206</v>
      </c>
      <c r="BZ319" s="37">
        <v>0</v>
      </c>
      <c r="CA319" s="37">
        <v>0</v>
      </c>
      <c r="CB319" s="37">
        <v>2022400</v>
      </c>
      <c r="CC319" s="37">
        <v>1</v>
      </c>
      <c r="CD319" s="37">
        <v>0</v>
      </c>
      <c r="CE319" s="37">
        <v>0</v>
      </c>
      <c r="CF319" s="37">
        <v>0</v>
      </c>
      <c r="CG319" s="37">
        <v>0</v>
      </c>
      <c r="CH319" s="37">
        <v>0</v>
      </c>
      <c r="CI319" s="37">
        <v>0</v>
      </c>
      <c r="CJ319" s="37">
        <v>2022401</v>
      </c>
      <c r="CK319" s="37">
        <v>908396</v>
      </c>
      <c r="CL319" s="37">
        <v>0</v>
      </c>
      <c r="CM319" s="37">
        <v>1114005</v>
      </c>
      <c r="CN319" s="37">
        <v>1114005</v>
      </c>
      <c r="CO319" s="37">
        <v>230226</v>
      </c>
      <c r="CP319" s="37">
        <v>1344231</v>
      </c>
      <c r="CQ319" s="45">
        <v>115758096</v>
      </c>
      <c r="CR319" s="37">
        <v>0</v>
      </c>
      <c r="CS319" s="37">
        <v>0</v>
      </c>
      <c r="CT319" s="37">
        <v>2022401</v>
      </c>
      <c r="CU319" s="37">
        <v>251</v>
      </c>
      <c r="CV319" s="37">
        <v>282</v>
      </c>
      <c r="CW319" s="37">
        <v>208.88</v>
      </c>
      <c r="CX319" s="37">
        <v>0</v>
      </c>
      <c r="CY319" s="37">
        <v>0</v>
      </c>
      <c r="CZ319" s="37">
        <v>2331083</v>
      </c>
      <c r="DA319" s="37">
        <v>0</v>
      </c>
      <c r="DB319" s="37">
        <v>0</v>
      </c>
      <c r="DC319" s="37">
        <v>0</v>
      </c>
      <c r="DD319" s="37">
        <v>0</v>
      </c>
      <c r="DE319" s="37">
        <v>0</v>
      </c>
      <c r="DF319" s="37">
        <v>0</v>
      </c>
      <c r="DG319" s="37">
        <v>2331083</v>
      </c>
      <c r="DH319" s="37">
        <v>0</v>
      </c>
      <c r="DI319" s="37">
        <v>0</v>
      </c>
      <c r="DJ319" s="37">
        <v>0</v>
      </c>
      <c r="DK319" s="37">
        <v>2331083</v>
      </c>
      <c r="DL319" s="37">
        <v>1144765</v>
      </c>
      <c r="DM319" s="37">
        <v>0</v>
      </c>
      <c r="DN319" s="37">
        <v>1186318</v>
      </c>
      <c r="DO319" s="37">
        <v>1186318</v>
      </c>
      <c r="DP319" s="37">
        <v>262283</v>
      </c>
      <c r="DQ319" s="37">
        <v>1448601</v>
      </c>
      <c r="DR319" s="45">
        <v>129620343</v>
      </c>
      <c r="DS319" s="37">
        <v>0</v>
      </c>
      <c r="DT319" s="37">
        <v>0</v>
      </c>
      <c r="DU319" s="61">
        <v>2331083</v>
      </c>
      <c r="DV319" s="61">
        <v>282</v>
      </c>
      <c r="DW319" s="61">
        <v>315</v>
      </c>
      <c r="DX319" s="61">
        <v>212.43</v>
      </c>
      <c r="DY319" s="61">
        <v>0</v>
      </c>
      <c r="DZ319" s="61">
        <v>0</v>
      </c>
      <c r="EA319" s="61">
        <v>0</v>
      </c>
      <c r="EB319" s="61">
        <v>2670784</v>
      </c>
      <c r="EC319" s="61">
        <v>0</v>
      </c>
      <c r="ED319" s="61">
        <v>0</v>
      </c>
      <c r="EE319" s="61">
        <v>0</v>
      </c>
      <c r="EF319" s="61">
        <v>0</v>
      </c>
      <c r="EG319" s="61">
        <v>0</v>
      </c>
      <c r="EH319" s="61">
        <v>0</v>
      </c>
      <c r="EI319" s="61">
        <v>2670784</v>
      </c>
      <c r="EJ319" s="61">
        <v>0</v>
      </c>
      <c r="EK319" s="61">
        <v>0</v>
      </c>
      <c r="EL319" s="61">
        <v>0</v>
      </c>
      <c r="EM319" s="61">
        <v>2670784</v>
      </c>
      <c r="EN319" s="61">
        <v>1431570</v>
      </c>
      <c r="EO319" s="61">
        <v>0</v>
      </c>
      <c r="EP319" s="61">
        <v>1239214</v>
      </c>
      <c r="EQ319" s="61">
        <v>92</v>
      </c>
      <c r="ER319" s="61">
        <v>1239122</v>
      </c>
      <c r="ES319" s="61">
        <v>1239122</v>
      </c>
      <c r="ET319" s="61">
        <v>286745</v>
      </c>
      <c r="EU319" s="61">
        <v>1525867</v>
      </c>
      <c r="EV319" s="61">
        <v>141954971</v>
      </c>
      <c r="EW319" s="61">
        <v>8600</v>
      </c>
      <c r="EX319" s="61">
        <v>0</v>
      </c>
      <c r="EY319" s="61">
        <v>0</v>
      </c>
    </row>
    <row r="320" spans="1:155" s="37" customFormat="1" x14ac:dyDescent="0.2">
      <c r="A320" s="105">
        <v>4865</v>
      </c>
      <c r="B320" s="49" t="s">
        <v>348</v>
      </c>
      <c r="C320" s="37">
        <v>2642333.14</v>
      </c>
      <c r="D320" s="37">
        <v>519</v>
      </c>
      <c r="E320" s="37">
        <v>524</v>
      </c>
      <c r="F320" s="37">
        <v>190</v>
      </c>
      <c r="G320" s="37">
        <v>2767348.8</v>
      </c>
      <c r="H320" s="37">
        <v>1758365</v>
      </c>
      <c r="I320" s="37">
        <v>0</v>
      </c>
      <c r="J320" s="37">
        <v>1008879</v>
      </c>
      <c r="K320" s="37">
        <v>211816</v>
      </c>
      <c r="L320" s="37">
        <f t="shared" si="4"/>
        <v>1220695</v>
      </c>
      <c r="M320" s="47">
        <v>69219023</v>
      </c>
      <c r="N320" s="41">
        <v>104.79999999981374</v>
      </c>
      <c r="O320" s="41">
        <v>0</v>
      </c>
      <c r="P320" s="37">
        <v>2767244</v>
      </c>
      <c r="Q320" s="37">
        <v>524</v>
      </c>
      <c r="R320" s="37">
        <v>520</v>
      </c>
      <c r="S320" s="37">
        <v>194.37</v>
      </c>
      <c r="T320" s="37">
        <v>37988</v>
      </c>
      <c r="U320" s="37">
        <v>2885180</v>
      </c>
      <c r="V320" s="37">
        <v>1895283</v>
      </c>
      <c r="W320" s="37">
        <v>989897</v>
      </c>
      <c r="X320" s="37">
        <v>989897</v>
      </c>
      <c r="Y320" s="37">
        <v>252294</v>
      </c>
      <c r="Z320" s="37">
        <v>1242191</v>
      </c>
      <c r="AA320" s="46">
        <v>75787161</v>
      </c>
      <c r="AB320" s="37">
        <v>0</v>
      </c>
      <c r="AC320" s="37">
        <v>0</v>
      </c>
      <c r="AD320" s="37">
        <v>2885180</v>
      </c>
      <c r="AE320" s="37">
        <v>520</v>
      </c>
      <c r="AF320" s="37">
        <v>516</v>
      </c>
      <c r="AG320" s="37">
        <v>200</v>
      </c>
      <c r="AH320" s="37">
        <v>0</v>
      </c>
      <c r="AI320" s="37">
        <v>0</v>
      </c>
      <c r="AJ320" s="37">
        <v>42226</v>
      </c>
      <c r="AK320" s="37">
        <v>0</v>
      </c>
      <c r="AL320" s="37">
        <v>0</v>
      </c>
      <c r="AM320" s="37">
        <v>0</v>
      </c>
      <c r="AN320" s="37">
        <v>42226</v>
      </c>
      <c r="AO320" s="37">
        <v>3008411</v>
      </c>
      <c r="AP320" s="37">
        <v>2025962</v>
      </c>
      <c r="AQ320" s="37">
        <v>0</v>
      </c>
      <c r="AR320" s="37">
        <v>982449</v>
      </c>
      <c r="AS320" s="37">
        <v>982449</v>
      </c>
      <c r="AT320" s="37">
        <v>294160</v>
      </c>
      <c r="AU320" s="37">
        <v>1276609</v>
      </c>
      <c r="AV320" s="45">
        <v>83807987</v>
      </c>
      <c r="AW320" s="37">
        <v>0</v>
      </c>
      <c r="AX320" s="37">
        <v>0</v>
      </c>
      <c r="AY320" s="37">
        <v>3008411</v>
      </c>
      <c r="AZ320" s="37">
        <v>516</v>
      </c>
      <c r="BA320" s="37">
        <v>521</v>
      </c>
      <c r="BB320" s="37">
        <v>206</v>
      </c>
      <c r="BC320" s="37">
        <v>0</v>
      </c>
      <c r="BD320" s="37">
        <v>0</v>
      </c>
      <c r="BE320" s="37">
        <v>3144886</v>
      </c>
      <c r="BF320" s="37">
        <v>0</v>
      </c>
      <c r="BG320" s="37">
        <v>0</v>
      </c>
      <c r="BH320" s="37">
        <v>0</v>
      </c>
      <c r="BI320" s="37">
        <v>150000</v>
      </c>
      <c r="BJ320" s="37">
        <v>0</v>
      </c>
      <c r="BK320" s="37">
        <v>0</v>
      </c>
      <c r="BL320" s="37">
        <v>150000</v>
      </c>
      <c r="BM320" s="37">
        <v>3294886</v>
      </c>
      <c r="BN320" s="37">
        <v>2449413</v>
      </c>
      <c r="BO320" s="37">
        <v>845473</v>
      </c>
      <c r="BP320" s="37">
        <v>845473</v>
      </c>
      <c r="BQ320" s="37">
        <v>284500</v>
      </c>
      <c r="BR320" s="37">
        <v>1129973</v>
      </c>
      <c r="BS320" s="45">
        <v>93296849</v>
      </c>
      <c r="BT320" s="37">
        <v>0</v>
      </c>
      <c r="BU320" s="37">
        <v>0</v>
      </c>
      <c r="BV320" s="37">
        <v>3294886</v>
      </c>
      <c r="BW320" s="37">
        <v>521</v>
      </c>
      <c r="BX320" s="37">
        <v>527</v>
      </c>
      <c r="BY320" s="37">
        <v>206</v>
      </c>
      <c r="BZ320" s="37">
        <v>0</v>
      </c>
      <c r="CA320" s="37">
        <v>0</v>
      </c>
      <c r="CB320" s="37">
        <v>3441394</v>
      </c>
      <c r="CC320" s="37">
        <v>0</v>
      </c>
      <c r="CD320" s="37">
        <v>19848</v>
      </c>
      <c r="CE320" s="37">
        <v>0</v>
      </c>
      <c r="CF320" s="37">
        <v>0</v>
      </c>
      <c r="CG320" s="37">
        <v>0</v>
      </c>
      <c r="CH320" s="37">
        <v>0</v>
      </c>
      <c r="CI320" s="37">
        <v>19848</v>
      </c>
      <c r="CJ320" s="37">
        <v>3461242</v>
      </c>
      <c r="CK320" s="37">
        <v>2548490</v>
      </c>
      <c r="CL320" s="37">
        <v>0</v>
      </c>
      <c r="CM320" s="37">
        <v>912752</v>
      </c>
      <c r="CN320" s="37">
        <v>912752</v>
      </c>
      <c r="CO320" s="37">
        <v>299030</v>
      </c>
      <c r="CP320" s="37">
        <v>1211782</v>
      </c>
      <c r="CQ320" s="45">
        <v>102548733</v>
      </c>
      <c r="CR320" s="37">
        <v>0</v>
      </c>
      <c r="CS320" s="37">
        <v>0</v>
      </c>
      <c r="CT320" s="37">
        <v>3461242</v>
      </c>
      <c r="CU320" s="37">
        <v>527</v>
      </c>
      <c r="CV320" s="37">
        <v>536</v>
      </c>
      <c r="CW320" s="37">
        <v>208.88</v>
      </c>
      <c r="CX320" s="37">
        <v>0</v>
      </c>
      <c r="CY320" s="37">
        <v>0</v>
      </c>
      <c r="CZ320" s="37">
        <v>3632311</v>
      </c>
      <c r="DA320" s="37">
        <v>0</v>
      </c>
      <c r="DB320" s="37">
        <v>32876</v>
      </c>
      <c r="DC320" s="37">
        <v>0</v>
      </c>
      <c r="DD320" s="37">
        <v>0</v>
      </c>
      <c r="DE320" s="37">
        <v>0</v>
      </c>
      <c r="DF320" s="37">
        <v>32876</v>
      </c>
      <c r="DG320" s="37">
        <v>3665187</v>
      </c>
      <c r="DH320" s="37">
        <v>0</v>
      </c>
      <c r="DI320" s="37">
        <v>0</v>
      </c>
      <c r="DJ320" s="37">
        <v>0</v>
      </c>
      <c r="DK320" s="37">
        <v>3665187</v>
      </c>
      <c r="DL320" s="37">
        <v>2689806</v>
      </c>
      <c r="DM320" s="37">
        <v>0</v>
      </c>
      <c r="DN320" s="37">
        <v>975381</v>
      </c>
      <c r="DO320" s="37">
        <v>982158</v>
      </c>
      <c r="DP320" s="37">
        <v>300485</v>
      </c>
      <c r="DQ320" s="37">
        <v>1282643</v>
      </c>
      <c r="DR320" s="45">
        <v>119713831</v>
      </c>
      <c r="DS320" s="37">
        <v>0</v>
      </c>
      <c r="DT320" s="37">
        <v>6777</v>
      </c>
      <c r="DU320" s="61">
        <v>3665187</v>
      </c>
      <c r="DV320" s="61">
        <v>536</v>
      </c>
      <c r="DW320" s="61">
        <v>542</v>
      </c>
      <c r="DX320" s="61">
        <v>212.43</v>
      </c>
      <c r="DY320" s="61">
        <v>0</v>
      </c>
      <c r="DZ320" s="61">
        <v>0</v>
      </c>
      <c r="EA320" s="61">
        <v>0</v>
      </c>
      <c r="EB320" s="61">
        <v>3821355</v>
      </c>
      <c r="EC320" s="61">
        <v>0</v>
      </c>
      <c r="ED320" s="61">
        <v>23831</v>
      </c>
      <c r="EE320" s="61">
        <v>0</v>
      </c>
      <c r="EF320" s="61">
        <v>0</v>
      </c>
      <c r="EG320" s="61">
        <v>0</v>
      </c>
      <c r="EH320" s="61">
        <v>23831</v>
      </c>
      <c r="EI320" s="61">
        <v>3845186</v>
      </c>
      <c r="EJ320" s="61">
        <v>0</v>
      </c>
      <c r="EK320" s="61">
        <v>0</v>
      </c>
      <c r="EL320" s="61">
        <v>0</v>
      </c>
      <c r="EM320" s="61">
        <v>3845186</v>
      </c>
      <c r="EN320" s="61">
        <v>2718177</v>
      </c>
      <c r="EO320" s="61">
        <v>0</v>
      </c>
      <c r="EP320" s="61">
        <v>1127009</v>
      </c>
      <c r="EQ320" s="61">
        <v>547</v>
      </c>
      <c r="ER320" s="61">
        <v>1126462</v>
      </c>
      <c r="ES320" s="61">
        <v>1126462</v>
      </c>
      <c r="ET320" s="61">
        <v>301205</v>
      </c>
      <c r="EU320" s="61">
        <v>1427667</v>
      </c>
      <c r="EV320" s="61">
        <v>127457258</v>
      </c>
      <c r="EW320" s="61">
        <v>48800</v>
      </c>
      <c r="EX320" s="61">
        <v>0</v>
      </c>
      <c r="EY320" s="61">
        <v>0</v>
      </c>
    </row>
    <row r="321" spans="1:155" s="37" customFormat="1" x14ac:dyDescent="0.2">
      <c r="A321" s="105">
        <v>4872</v>
      </c>
      <c r="B321" s="49" t="s">
        <v>657</v>
      </c>
      <c r="C321" s="37">
        <v>9313774.3200000003</v>
      </c>
      <c r="D321" s="37">
        <v>1642</v>
      </c>
      <c r="E321" s="37">
        <v>1632</v>
      </c>
      <c r="F321" s="37">
        <v>190</v>
      </c>
      <c r="G321" s="37">
        <v>9567126.7200000007</v>
      </c>
      <c r="H321" s="37">
        <v>4021438</v>
      </c>
      <c r="I321" s="37">
        <v>0</v>
      </c>
      <c r="J321" s="37">
        <v>5545346</v>
      </c>
      <c r="K321" s="37">
        <v>256077</v>
      </c>
      <c r="L321" s="37">
        <f t="shared" si="4"/>
        <v>5801423</v>
      </c>
      <c r="M321" s="47">
        <v>309358004</v>
      </c>
      <c r="N321" s="41">
        <v>342.72000000067055</v>
      </c>
      <c r="O321" s="41">
        <v>0</v>
      </c>
      <c r="P321" s="37">
        <v>9566784</v>
      </c>
      <c r="Q321" s="37">
        <v>1632</v>
      </c>
      <c r="R321" s="37">
        <v>1622</v>
      </c>
      <c r="S321" s="37">
        <v>194.37</v>
      </c>
      <c r="T321" s="37">
        <v>34748</v>
      </c>
      <c r="U321" s="37">
        <v>9858180</v>
      </c>
      <c r="V321" s="37">
        <v>4708779</v>
      </c>
      <c r="W321" s="37">
        <v>5149401</v>
      </c>
      <c r="X321" s="37">
        <v>5143345</v>
      </c>
      <c r="Y321" s="37">
        <v>360312</v>
      </c>
      <c r="Z321" s="37">
        <v>5503657</v>
      </c>
      <c r="AA321" s="46">
        <v>339855547</v>
      </c>
      <c r="AB321" s="37">
        <v>6056</v>
      </c>
      <c r="AC321" s="37">
        <v>0</v>
      </c>
      <c r="AD321" s="37">
        <v>9852124</v>
      </c>
      <c r="AE321" s="37">
        <v>1622</v>
      </c>
      <c r="AF321" s="37">
        <v>1626</v>
      </c>
      <c r="AG321" s="37">
        <v>200</v>
      </c>
      <c r="AH321" s="37">
        <v>0</v>
      </c>
      <c r="AI321" s="37">
        <v>4542</v>
      </c>
      <c r="AJ321" s="37">
        <v>36484</v>
      </c>
      <c r="AK321" s="37">
        <v>0</v>
      </c>
      <c r="AL321" s="37">
        <v>0</v>
      </c>
      <c r="AM321" s="37">
        <v>0</v>
      </c>
      <c r="AN321" s="37">
        <v>36484</v>
      </c>
      <c r="AO321" s="37">
        <v>10242648</v>
      </c>
      <c r="AP321" s="37">
        <v>4962676</v>
      </c>
      <c r="AQ321" s="37">
        <v>0</v>
      </c>
      <c r="AR321" s="37">
        <v>5279972</v>
      </c>
      <c r="AS321" s="37">
        <v>5279972</v>
      </c>
      <c r="AT321" s="37">
        <v>634592</v>
      </c>
      <c r="AU321" s="37">
        <v>5914564</v>
      </c>
      <c r="AV321" s="45">
        <v>370034155</v>
      </c>
      <c r="AW321" s="37">
        <v>0</v>
      </c>
      <c r="AX321" s="37">
        <v>0</v>
      </c>
      <c r="AY321" s="37">
        <v>10242648</v>
      </c>
      <c r="AZ321" s="37">
        <v>1626</v>
      </c>
      <c r="BA321" s="37">
        <v>1617</v>
      </c>
      <c r="BB321" s="37">
        <v>206</v>
      </c>
      <c r="BC321" s="37">
        <v>0</v>
      </c>
      <c r="BD321" s="37">
        <v>0</v>
      </c>
      <c r="BE321" s="37">
        <v>10519054</v>
      </c>
      <c r="BF321" s="37">
        <v>0</v>
      </c>
      <c r="BG321" s="37">
        <v>0</v>
      </c>
      <c r="BH321" s="37">
        <v>0</v>
      </c>
      <c r="BI321" s="37">
        <v>0</v>
      </c>
      <c r="BJ321" s="37">
        <v>0</v>
      </c>
      <c r="BK321" s="37">
        <v>0</v>
      </c>
      <c r="BL321" s="37">
        <v>0</v>
      </c>
      <c r="BM321" s="37">
        <v>10519054</v>
      </c>
      <c r="BN321" s="37">
        <v>6729636</v>
      </c>
      <c r="BO321" s="37">
        <v>3789418</v>
      </c>
      <c r="BP321" s="37">
        <v>3789418</v>
      </c>
      <c r="BQ321" s="37">
        <v>653472</v>
      </c>
      <c r="BR321" s="37">
        <v>4442890</v>
      </c>
      <c r="BS321" s="45">
        <v>394818399</v>
      </c>
      <c r="BT321" s="37">
        <v>0</v>
      </c>
      <c r="BU321" s="37">
        <v>0</v>
      </c>
      <c r="BV321" s="37">
        <v>10519054</v>
      </c>
      <c r="BW321" s="37">
        <v>1617</v>
      </c>
      <c r="BX321" s="37">
        <v>1611</v>
      </c>
      <c r="BY321" s="37">
        <v>206</v>
      </c>
      <c r="BZ321" s="37">
        <v>0</v>
      </c>
      <c r="CA321" s="37">
        <v>0</v>
      </c>
      <c r="CB321" s="37">
        <v>10811888</v>
      </c>
      <c r="CC321" s="37">
        <v>0</v>
      </c>
      <c r="CD321" s="37">
        <v>48116</v>
      </c>
      <c r="CE321" s="37">
        <v>0</v>
      </c>
      <c r="CF321" s="37">
        <v>0</v>
      </c>
      <c r="CG321" s="37">
        <v>0</v>
      </c>
      <c r="CH321" s="37">
        <v>0</v>
      </c>
      <c r="CI321" s="37">
        <v>48116</v>
      </c>
      <c r="CJ321" s="37">
        <v>10860004</v>
      </c>
      <c r="CK321" s="37">
        <v>6910879</v>
      </c>
      <c r="CL321" s="37">
        <v>0</v>
      </c>
      <c r="CM321" s="37">
        <v>3949125</v>
      </c>
      <c r="CN321" s="37">
        <v>3955836</v>
      </c>
      <c r="CO321" s="37">
        <v>1470793</v>
      </c>
      <c r="CP321" s="37">
        <v>5426629</v>
      </c>
      <c r="CQ321" s="45">
        <v>424755314</v>
      </c>
      <c r="CR321" s="37">
        <v>0</v>
      </c>
      <c r="CS321" s="37">
        <v>6711</v>
      </c>
      <c r="CT321" s="37">
        <v>10860004</v>
      </c>
      <c r="CU321" s="37">
        <v>1611</v>
      </c>
      <c r="CV321" s="37">
        <v>1602</v>
      </c>
      <c r="CW321" s="37">
        <v>208.88</v>
      </c>
      <c r="CX321" s="37">
        <v>0</v>
      </c>
      <c r="CY321" s="37">
        <v>0</v>
      </c>
      <c r="CZ321" s="37">
        <v>11133964</v>
      </c>
      <c r="DA321" s="37">
        <v>0</v>
      </c>
      <c r="DB321" s="37">
        <v>77894</v>
      </c>
      <c r="DC321" s="37">
        <v>0</v>
      </c>
      <c r="DD321" s="37">
        <v>0</v>
      </c>
      <c r="DE321" s="37">
        <v>0</v>
      </c>
      <c r="DF321" s="37">
        <v>77894</v>
      </c>
      <c r="DG321" s="37">
        <v>11211858</v>
      </c>
      <c r="DH321" s="37">
        <v>48650</v>
      </c>
      <c r="DI321" s="37">
        <v>0</v>
      </c>
      <c r="DJ321" s="37">
        <v>48650</v>
      </c>
      <c r="DK321" s="37">
        <v>11260508</v>
      </c>
      <c r="DL321" s="37">
        <v>7092688</v>
      </c>
      <c r="DM321" s="37">
        <v>0</v>
      </c>
      <c r="DN321" s="37">
        <v>4167820</v>
      </c>
      <c r="DO321" s="37">
        <v>4167820</v>
      </c>
      <c r="DP321" s="37">
        <v>1562930</v>
      </c>
      <c r="DQ321" s="37">
        <v>5730750</v>
      </c>
      <c r="DR321" s="45">
        <v>447849221</v>
      </c>
      <c r="DS321" s="37">
        <v>0</v>
      </c>
      <c r="DT321" s="37">
        <v>0</v>
      </c>
      <c r="DU321" s="61">
        <v>11211858</v>
      </c>
      <c r="DV321" s="61">
        <v>1602</v>
      </c>
      <c r="DW321" s="61">
        <v>1591</v>
      </c>
      <c r="DX321" s="61">
        <v>212.43</v>
      </c>
      <c r="DY321" s="61">
        <v>0</v>
      </c>
      <c r="DZ321" s="61">
        <v>0</v>
      </c>
      <c r="EA321" s="61">
        <v>0</v>
      </c>
      <c r="EB321" s="61">
        <v>11472844</v>
      </c>
      <c r="EC321" s="61">
        <v>0</v>
      </c>
      <c r="ED321" s="61">
        <v>8230</v>
      </c>
      <c r="EE321" s="61">
        <v>0</v>
      </c>
      <c r="EF321" s="61">
        <v>0</v>
      </c>
      <c r="EG321" s="61">
        <v>0</v>
      </c>
      <c r="EH321" s="61">
        <v>8230</v>
      </c>
      <c r="EI321" s="61">
        <v>11481074</v>
      </c>
      <c r="EJ321" s="61">
        <v>0</v>
      </c>
      <c r="EK321" s="61">
        <v>57689</v>
      </c>
      <c r="EL321" s="61">
        <v>57689</v>
      </c>
      <c r="EM321" s="61">
        <v>11538763</v>
      </c>
      <c r="EN321" s="61">
        <v>7356585</v>
      </c>
      <c r="EO321" s="61">
        <v>0</v>
      </c>
      <c r="EP321" s="61">
        <v>4182178</v>
      </c>
      <c r="EQ321" s="61">
        <v>41866</v>
      </c>
      <c r="ER321" s="61">
        <v>4140312</v>
      </c>
      <c r="ES321" s="61">
        <v>4147513</v>
      </c>
      <c r="ET321" s="61">
        <v>1544115</v>
      </c>
      <c r="EU321" s="61">
        <v>5691628</v>
      </c>
      <c r="EV321" s="61">
        <v>455499694</v>
      </c>
      <c r="EW321" s="61">
        <v>3350500</v>
      </c>
      <c r="EX321" s="61">
        <v>0</v>
      </c>
      <c r="EY321" s="61">
        <v>7201</v>
      </c>
    </row>
    <row r="322" spans="1:155" s="37" customFormat="1" x14ac:dyDescent="0.2">
      <c r="A322" s="105">
        <v>4893</v>
      </c>
      <c r="B322" s="49" t="s">
        <v>349</v>
      </c>
      <c r="C322" s="37">
        <v>13797532</v>
      </c>
      <c r="D322" s="37">
        <v>2584</v>
      </c>
      <c r="E322" s="37">
        <v>2652</v>
      </c>
      <c r="F322" s="37">
        <v>190</v>
      </c>
      <c r="G322" s="37">
        <v>14665560</v>
      </c>
      <c r="H322" s="37">
        <v>6546722</v>
      </c>
      <c r="I322" s="37">
        <v>0</v>
      </c>
      <c r="J322" s="37">
        <v>8089732</v>
      </c>
      <c r="K322" s="37">
        <v>992237</v>
      </c>
      <c r="L322" s="37">
        <f t="shared" si="4"/>
        <v>9081969</v>
      </c>
      <c r="M322" s="47">
        <v>492345475</v>
      </c>
      <c r="N322" s="41">
        <v>29106</v>
      </c>
      <c r="O322" s="41">
        <v>0</v>
      </c>
      <c r="P322" s="37">
        <v>14636454</v>
      </c>
      <c r="Q322" s="37">
        <v>2652</v>
      </c>
      <c r="R322" s="37">
        <v>2699</v>
      </c>
      <c r="S322" s="37">
        <v>194.37</v>
      </c>
      <c r="T322" s="37">
        <v>0</v>
      </c>
      <c r="U322" s="37">
        <v>15420440</v>
      </c>
      <c r="V322" s="37">
        <v>7735497</v>
      </c>
      <c r="W322" s="37">
        <v>7684943</v>
      </c>
      <c r="X322" s="37">
        <v>7688618</v>
      </c>
      <c r="Y322" s="37">
        <v>1128118</v>
      </c>
      <c r="Z322" s="37">
        <v>8816736</v>
      </c>
      <c r="AA322" s="46">
        <v>520801098</v>
      </c>
      <c r="AB322" s="37">
        <v>0</v>
      </c>
      <c r="AC322" s="37">
        <v>3675</v>
      </c>
      <c r="AD322" s="37">
        <v>15420440</v>
      </c>
      <c r="AE322" s="37">
        <v>2699</v>
      </c>
      <c r="AF322" s="37">
        <v>2725</v>
      </c>
      <c r="AG322" s="37">
        <v>200</v>
      </c>
      <c r="AH322" s="37">
        <v>0</v>
      </c>
      <c r="AI322" s="37">
        <v>0</v>
      </c>
      <c r="AJ322" s="37">
        <v>0</v>
      </c>
      <c r="AK322" s="37">
        <v>0</v>
      </c>
      <c r="AL322" s="37">
        <v>0</v>
      </c>
      <c r="AM322" s="37">
        <v>0</v>
      </c>
      <c r="AN322" s="37">
        <v>0</v>
      </c>
      <c r="AO322" s="37">
        <v>16113988</v>
      </c>
      <c r="AP322" s="37">
        <v>8603936</v>
      </c>
      <c r="AQ322" s="37">
        <v>0</v>
      </c>
      <c r="AR322" s="37">
        <v>7510052</v>
      </c>
      <c r="AS322" s="37">
        <v>7489348</v>
      </c>
      <c r="AT322" s="37">
        <v>1088150</v>
      </c>
      <c r="AU322" s="37">
        <v>8577498</v>
      </c>
      <c r="AV322" s="45">
        <v>570159219</v>
      </c>
      <c r="AW322" s="37">
        <v>20704</v>
      </c>
      <c r="AX322" s="37">
        <v>0</v>
      </c>
      <c r="AY322" s="37">
        <v>16093284</v>
      </c>
      <c r="AZ322" s="37">
        <v>2725</v>
      </c>
      <c r="BA322" s="37">
        <v>2745</v>
      </c>
      <c r="BB322" s="37">
        <v>206</v>
      </c>
      <c r="BC322" s="37">
        <v>0</v>
      </c>
      <c r="BD322" s="37">
        <v>0</v>
      </c>
      <c r="BE322" s="37">
        <v>16776864</v>
      </c>
      <c r="BF322" s="37">
        <v>15528</v>
      </c>
      <c r="BG322" s="37">
        <v>-11062</v>
      </c>
      <c r="BH322" s="37">
        <v>0</v>
      </c>
      <c r="BI322" s="37">
        <v>0</v>
      </c>
      <c r="BJ322" s="37">
        <v>0</v>
      </c>
      <c r="BK322" s="37">
        <v>0</v>
      </c>
      <c r="BL322" s="37">
        <v>-11062</v>
      </c>
      <c r="BM322" s="37">
        <v>16781330</v>
      </c>
      <c r="BN322" s="37">
        <v>11374270</v>
      </c>
      <c r="BO322" s="37">
        <v>5407060</v>
      </c>
      <c r="BP322" s="37">
        <v>5400948</v>
      </c>
      <c r="BQ322" s="37">
        <v>1043301</v>
      </c>
      <c r="BR322" s="37">
        <v>6444249</v>
      </c>
      <c r="BS322" s="45">
        <v>609163703</v>
      </c>
      <c r="BT322" s="37">
        <v>6112</v>
      </c>
      <c r="BU322" s="37">
        <v>0</v>
      </c>
      <c r="BV322" s="37">
        <v>16775218</v>
      </c>
      <c r="BW322" s="37">
        <v>2745</v>
      </c>
      <c r="BX322" s="37">
        <v>2775</v>
      </c>
      <c r="BY322" s="37">
        <v>206</v>
      </c>
      <c r="BZ322" s="37">
        <v>0</v>
      </c>
      <c r="CA322" s="37">
        <v>0</v>
      </c>
      <c r="CB322" s="37">
        <v>17530202</v>
      </c>
      <c r="CC322" s="37">
        <v>4584</v>
      </c>
      <c r="CD322" s="37">
        <v>8468</v>
      </c>
      <c r="CE322" s="37">
        <v>0</v>
      </c>
      <c r="CF322" s="37">
        <v>0</v>
      </c>
      <c r="CG322" s="37">
        <v>0</v>
      </c>
      <c r="CH322" s="37">
        <v>0</v>
      </c>
      <c r="CI322" s="37">
        <v>8468</v>
      </c>
      <c r="CJ322" s="37">
        <v>17543254</v>
      </c>
      <c r="CK322" s="37">
        <v>12307814</v>
      </c>
      <c r="CL322" s="37">
        <v>0</v>
      </c>
      <c r="CM322" s="37">
        <v>5235440</v>
      </c>
      <c r="CN322" s="37">
        <v>5241757</v>
      </c>
      <c r="CO322" s="37">
        <v>1012159</v>
      </c>
      <c r="CP322" s="37">
        <v>6253916</v>
      </c>
      <c r="CQ322" s="45">
        <v>696443039</v>
      </c>
      <c r="CR322" s="37">
        <v>0</v>
      </c>
      <c r="CS322" s="37">
        <v>6317</v>
      </c>
      <c r="CT322" s="37">
        <v>17543254</v>
      </c>
      <c r="CU322" s="37">
        <v>2775</v>
      </c>
      <c r="CV322" s="37">
        <v>2835</v>
      </c>
      <c r="CW322" s="37">
        <v>208.88</v>
      </c>
      <c r="CX322" s="37">
        <v>0</v>
      </c>
      <c r="CY322" s="37">
        <v>0</v>
      </c>
      <c r="CZ322" s="37">
        <v>18514733</v>
      </c>
      <c r="DA322" s="37">
        <v>0</v>
      </c>
      <c r="DB322" s="37">
        <v>0</v>
      </c>
      <c r="DC322" s="37">
        <v>0</v>
      </c>
      <c r="DD322" s="37">
        <v>0</v>
      </c>
      <c r="DE322" s="37">
        <v>0</v>
      </c>
      <c r="DF322" s="37">
        <v>0</v>
      </c>
      <c r="DG322" s="37">
        <v>18514733</v>
      </c>
      <c r="DH322" s="37">
        <v>0</v>
      </c>
      <c r="DI322" s="37">
        <v>0</v>
      </c>
      <c r="DJ322" s="37">
        <v>0</v>
      </c>
      <c r="DK322" s="37">
        <v>18514733</v>
      </c>
      <c r="DL322" s="37">
        <v>12311506</v>
      </c>
      <c r="DM322" s="37">
        <v>0</v>
      </c>
      <c r="DN322" s="37">
        <v>6203227</v>
      </c>
      <c r="DO322" s="37">
        <v>6209758</v>
      </c>
      <c r="DP322" s="37">
        <v>1044130</v>
      </c>
      <c r="DQ322" s="37">
        <v>7253888</v>
      </c>
      <c r="DR322" s="45">
        <v>768480701</v>
      </c>
      <c r="DS322" s="37">
        <v>0</v>
      </c>
      <c r="DT322" s="37">
        <v>6531</v>
      </c>
      <c r="DU322" s="61">
        <v>18514733</v>
      </c>
      <c r="DV322" s="61">
        <v>2835</v>
      </c>
      <c r="DW322" s="61">
        <v>2872</v>
      </c>
      <c r="DX322" s="61">
        <v>212.43</v>
      </c>
      <c r="DY322" s="61">
        <v>0</v>
      </c>
      <c r="DZ322" s="61">
        <v>0</v>
      </c>
      <c r="EA322" s="61">
        <v>0</v>
      </c>
      <c r="EB322" s="61">
        <v>19366470</v>
      </c>
      <c r="EC322" s="61">
        <v>0</v>
      </c>
      <c r="ED322" s="61">
        <v>42108</v>
      </c>
      <c r="EE322" s="61">
        <v>0</v>
      </c>
      <c r="EF322" s="61">
        <v>600000</v>
      </c>
      <c r="EG322" s="61">
        <v>0</v>
      </c>
      <c r="EH322" s="61">
        <v>642108</v>
      </c>
      <c r="EI322" s="61">
        <v>20008578</v>
      </c>
      <c r="EJ322" s="61">
        <v>0</v>
      </c>
      <c r="EK322" s="61">
        <v>0</v>
      </c>
      <c r="EL322" s="61">
        <v>0</v>
      </c>
      <c r="EM322" s="61">
        <v>20008578</v>
      </c>
      <c r="EN322" s="61">
        <v>13318027</v>
      </c>
      <c r="EO322" s="61">
        <v>0</v>
      </c>
      <c r="EP322" s="61">
        <v>6690551</v>
      </c>
      <c r="EQ322" s="61">
        <v>15794</v>
      </c>
      <c r="ER322" s="61">
        <v>6674757</v>
      </c>
      <c r="ES322" s="61">
        <v>6674757</v>
      </c>
      <c r="ET322" s="61">
        <v>1787528</v>
      </c>
      <c r="EU322" s="61">
        <v>8462285</v>
      </c>
      <c r="EV322" s="61">
        <v>862241488</v>
      </c>
      <c r="EW322" s="61">
        <v>1609300</v>
      </c>
      <c r="EX322" s="61">
        <v>0</v>
      </c>
      <c r="EY322" s="61">
        <v>0</v>
      </c>
    </row>
    <row r="323" spans="1:155" s="37" customFormat="1" x14ac:dyDescent="0.2">
      <c r="A323" s="106">
        <v>4904</v>
      </c>
      <c r="B323" s="37" t="s">
        <v>350</v>
      </c>
      <c r="K323" s="37">
        <v>0</v>
      </c>
      <c r="L323" s="37">
        <f t="shared" si="4"/>
        <v>0</v>
      </c>
      <c r="N323" s="41">
        <v>0</v>
      </c>
      <c r="O323" s="41">
        <v>0</v>
      </c>
      <c r="X323" s="37">
        <v>0</v>
      </c>
      <c r="Y323" s="37">
        <v>0</v>
      </c>
      <c r="Z323" s="37">
        <v>0</v>
      </c>
      <c r="AD323" s="37">
        <v>4880779</v>
      </c>
      <c r="AE323" s="37">
        <v>674</v>
      </c>
      <c r="AF323" s="37">
        <v>684</v>
      </c>
      <c r="AG323" s="37">
        <v>200</v>
      </c>
      <c r="AH323" s="37">
        <v>0</v>
      </c>
      <c r="AI323" s="37">
        <v>0</v>
      </c>
      <c r="AJ323" s="37">
        <v>-5400</v>
      </c>
      <c r="AK323" s="37">
        <v>0</v>
      </c>
      <c r="AL323" s="37">
        <v>0</v>
      </c>
      <c r="AM323" s="37">
        <v>0</v>
      </c>
      <c r="AN323" s="37">
        <v>-5400</v>
      </c>
      <c r="AO323" s="37">
        <v>5084593</v>
      </c>
      <c r="AP323" s="37">
        <v>2713219</v>
      </c>
      <c r="AQ323" s="37">
        <v>295673</v>
      </c>
      <c r="AR323" s="37">
        <v>2371374</v>
      </c>
      <c r="AS323" s="37">
        <v>2288938</v>
      </c>
      <c r="AT323" s="37">
        <v>77951.350000000006</v>
      </c>
      <c r="AU323" s="37">
        <v>2366889.35</v>
      </c>
      <c r="AV323" s="45">
        <v>108037149</v>
      </c>
      <c r="AW323" s="37">
        <v>82436</v>
      </c>
      <c r="AX323" s="37">
        <v>0</v>
      </c>
      <c r="AY323" s="37">
        <v>5002157</v>
      </c>
      <c r="AZ323" s="37">
        <v>684</v>
      </c>
      <c r="BA323" s="37">
        <v>692</v>
      </c>
      <c r="BB323" s="37">
        <v>206</v>
      </c>
      <c r="BC323" s="37">
        <v>0</v>
      </c>
      <c r="BD323" s="37">
        <v>0</v>
      </c>
      <c r="BE323" s="37">
        <v>5203217</v>
      </c>
      <c r="BF323" s="37">
        <v>61827</v>
      </c>
      <c r="BG323" s="37">
        <v>0</v>
      </c>
      <c r="BH323" s="37">
        <v>0</v>
      </c>
      <c r="BI323" s="37">
        <v>0</v>
      </c>
      <c r="BJ323" s="37">
        <v>0</v>
      </c>
      <c r="BK323" s="37">
        <v>0</v>
      </c>
      <c r="BL323" s="37">
        <v>0</v>
      </c>
      <c r="BM323" s="37">
        <v>5265044</v>
      </c>
      <c r="BN323" s="37">
        <v>3490260</v>
      </c>
      <c r="BO323" s="37">
        <v>1774784</v>
      </c>
      <c r="BP323" s="37">
        <v>1774784</v>
      </c>
      <c r="BQ323" s="37">
        <v>76127.14</v>
      </c>
      <c r="BR323" s="37">
        <v>1850911.14</v>
      </c>
      <c r="BS323" s="45">
        <v>110851653</v>
      </c>
      <c r="BT323" s="37">
        <v>0</v>
      </c>
      <c r="BU323" s="37">
        <v>0</v>
      </c>
      <c r="BV323" s="37">
        <v>5265044</v>
      </c>
      <c r="BW323" s="37">
        <v>692</v>
      </c>
      <c r="BX323" s="37">
        <v>707</v>
      </c>
      <c r="BY323" s="37">
        <v>206</v>
      </c>
      <c r="BZ323" s="37">
        <v>0</v>
      </c>
      <c r="CA323" s="37">
        <v>0</v>
      </c>
      <c r="CB323" s="37">
        <v>5524816</v>
      </c>
      <c r="CC323" s="37">
        <v>0</v>
      </c>
      <c r="CD323" s="37">
        <v>0</v>
      </c>
      <c r="CE323" s="37">
        <v>0</v>
      </c>
      <c r="CF323" s="37">
        <v>0</v>
      </c>
      <c r="CG323" s="37">
        <v>0</v>
      </c>
      <c r="CH323" s="37">
        <v>0</v>
      </c>
      <c r="CI323" s="37">
        <v>0</v>
      </c>
      <c r="CJ323" s="37">
        <v>5524816</v>
      </c>
      <c r="CK323" s="37">
        <v>3811327</v>
      </c>
      <c r="CL323" s="37">
        <v>323860</v>
      </c>
      <c r="CM323" s="37">
        <v>1713489</v>
      </c>
      <c r="CN323" s="37">
        <v>1713489</v>
      </c>
      <c r="CO323" s="37">
        <v>52249</v>
      </c>
      <c r="CP323" s="37">
        <v>1765738</v>
      </c>
      <c r="CQ323" s="45">
        <v>117466062</v>
      </c>
      <c r="CR323" s="37">
        <v>0</v>
      </c>
      <c r="CS323" s="37">
        <v>0</v>
      </c>
      <c r="CT323" s="37">
        <v>5524816</v>
      </c>
      <c r="CU323" s="37">
        <v>707</v>
      </c>
      <c r="CV323" s="37">
        <v>702</v>
      </c>
      <c r="CW323" s="37">
        <v>208.88</v>
      </c>
      <c r="CX323" s="37">
        <v>0</v>
      </c>
      <c r="CY323" s="37">
        <v>0</v>
      </c>
      <c r="CZ323" s="37">
        <v>5632378</v>
      </c>
      <c r="DA323" s="37">
        <v>0</v>
      </c>
      <c r="DB323" s="37">
        <v>0</v>
      </c>
      <c r="DC323" s="37">
        <v>0</v>
      </c>
      <c r="DD323" s="37">
        <v>0</v>
      </c>
      <c r="DE323" s="37">
        <v>0</v>
      </c>
      <c r="DF323" s="37">
        <v>0</v>
      </c>
      <c r="DG323" s="37">
        <v>5632378</v>
      </c>
      <c r="DH323" s="37">
        <v>32093</v>
      </c>
      <c r="DI323" s="37">
        <v>0</v>
      </c>
      <c r="DJ323" s="37">
        <v>32093</v>
      </c>
      <c r="DK323" s="37">
        <v>5664471</v>
      </c>
      <c r="DL323" s="37">
        <v>3967676</v>
      </c>
      <c r="DM323" s="37">
        <v>319962</v>
      </c>
      <c r="DN323" s="37">
        <v>1696795</v>
      </c>
      <c r="DO323" s="37">
        <v>1696795</v>
      </c>
      <c r="DP323" s="37">
        <v>396</v>
      </c>
      <c r="DQ323" s="37">
        <v>1697191</v>
      </c>
      <c r="DR323" s="45">
        <v>121024447</v>
      </c>
      <c r="DS323" s="37">
        <v>0</v>
      </c>
      <c r="DT323" s="37">
        <v>0</v>
      </c>
      <c r="DU323" s="61">
        <v>5632378</v>
      </c>
      <c r="DV323" s="61">
        <v>702</v>
      </c>
      <c r="DW323" s="61">
        <v>704</v>
      </c>
      <c r="DX323" s="61">
        <v>212.43</v>
      </c>
      <c r="DY323" s="61">
        <v>0</v>
      </c>
      <c r="DZ323" s="61">
        <v>0</v>
      </c>
      <c r="EA323" s="61">
        <v>0</v>
      </c>
      <c r="EB323" s="61">
        <v>5797975</v>
      </c>
      <c r="EC323" s="61">
        <v>0</v>
      </c>
      <c r="ED323" s="61">
        <v>0</v>
      </c>
      <c r="EE323" s="61">
        <v>0</v>
      </c>
      <c r="EF323" s="61">
        <v>0</v>
      </c>
      <c r="EG323" s="61">
        <v>0</v>
      </c>
      <c r="EH323" s="61">
        <v>0</v>
      </c>
      <c r="EI323" s="61">
        <v>5797975</v>
      </c>
      <c r="EJ323" s="61">
        <v>0</v>
      </c>
      <c r="EK323" s="61">
        <v>0</v>
      </c>
      <c r="EL323" s="61">
        <v>0</v>
      </c>
      <c r="EM323" s="61">
        <v>5797975</v>
      </c>
      <c r="EN323" s="61">
        <v>4012494</v>
      </c>
      <c r="EO323" s="61">
        <v>315544</v>
      </c>
      <c r="EP323" s="61">
        <v>1785481</v>
      </c>
      <c r="EQ323" s="61">
        <v>473</v>
      </c>
      <c r="ER323" s="61">
        <v>1785008</v>
      </c>
      <c r="ES323" s="61">
        <v>1785008</v>
      </c>
      <c r="ET323" s="61">
        <v>1110</v>
      </c>
      <c r="EU323" s="61">
        <v>1786118</v>
      </c>
      <c r="EV323" s="61">
        <v>129988831</v>
      </c>
      <c r="EW323" s="61">
        <v>34400</v>
      </c>
      <c r="EX323" s="61">
        <v>0</v>
      </c>
      <c r="EY323" s="61">
        <v>0</v>
      </c>
    </row>
    <row r="324" spans="1:155" s="37" customFormat="1" x14ac:dyDescent="0.2">
      <c r="A324" s="105">
        <v>5523</v>
      </c>
      <c r="B324" s="49" t="s">
        <v>351</v>
      </c>
      <c r="C324" s="37">
        <v>7858826</v>
      </c>
      <c r="D324" s="37">
        <v>1448</v>
      </c>
      <c r="E324" s="37">
        <v>1477</v>
      </c>
      <c r="F324" s="37">
        <v>190</v>
      </c>
      <c r="G324" s="37">
        <v>8296855.4900000002</v>
      </c>
      <c r="H324" s="37">
        <v>3748658</v>
      </c>
      <c r="I324" s="37">
        <v>0</v>
      </c>
      <c r="J324" s="37">
        <v>4547651</v>
      </c>
      <c r="K324" s="37">
        <v>540994</v>
      </c>
      <c r="L324" s="37">
        <f t="shared" si="4"/>
        <v>5088645</v>
      </c>
      <c r="M324" s="47">
        <v>273089178</v>
      </c>
      <c r="N324" s="41">
        <v>546.49000000022352</v>
      </c>
      <c r="O324" s="41">
        <v>0</v>
      </c>
      <c r="P324" s="37">
        <v>8296309</v>
      </c>
      <c r="Q324" s="37">
        <v>1477</v>
      </c>
      <c r="R324" s="37">
        <v>1504</v>
      </c>
      <c r="S324" s="37">
        <v>194.37</v>
      </c>
      <c r="T324" s="37">
        <v>0</v>
      </c>
      <c r="U324" s="37">
        <v>8740300</v>
      </c>
      <c r="V324" s="37">
        <v>4100183</v>
      </c>
      <c r="W324" s="37">
        <v>4640117</v>
      </c>
      <c r="X324" s="37">
        <v>4634306</v>
      </c>
      <c r="Y324" s="37">
        <v>464032</v>
      </c>
      <c r="Z324" s="37">
        <v>5098338</v>
      </c>
      <c r="AA324" s="46">
        <v>292882189</v>
      </c>
      <c r="AB324" s="37">
        <v>5811</v>
      </c>
      <c r="AC324" s="37">
        <v>0</v>
      </c>
      <c r="AD324" s="37">
        <v>8734489</v>
      </c>
      <c r="AE324" s="37">
        <v>1504</v>
      </c>
      <c r="AF324" s="37">
        <v>1521</v>
      </c>
      <c r="AG324" s="37">
        <v>200</v>
      </c>
      <c r="AH324" s="37">
        <v>0</v>
      </c>
      <c r="AI324" s="37">
        <v>4358</v>
      </c>
      <c r="AJ324" s="37">
        <v>0</v>
      </c>
      <c r="AK324" s="37">
        <v>0</v>
      </c>
      <c r="AL324" s="37">
        <v>0</v>
      </c>
      <c r="AM324" s="37">
        <v>0</v>
      </c>
      <c r="AN324" s="37">
        <v>0</v>
      </c>
      <c r="AO324" s="37">
        <v>9141781</v>
      </c>
      <c r="AP324" s="37">
        <v>4716077</v>
      </c>
      <c r="AQ324" s="37">
        <v>0</v>
      </c>
      <c r="AR324" s="37">
        <v>4425704</v>
      </c>
      <c r="AS324" s="37">
        <v>4419695</v>
      </c>
      <c r="AT324" s="37">
        <v>369505.16</v>
      </c>
      <c r="AU324" s="37">
        <v>4789200.16</v>
      </c>
      <c r="AV324" s="45">
        <v>333517286</v>
      </c>
      <c r="AW324" s="37">
        <v>6009</v>
      </c>
      <c r="AX324" s="37">
        <v>0</v>
      </c>
      <c r="AY324" s="37">
        <v>9135772</v>
      </c>
      <c r="AZ324" s="37">
        <v>1521</v>
      </c>
      <c r="BA324" s="37">
        <v>1558</v>
      </c>
      <c r="BB324" s="37">
        <v>206</v>
      </c>
      <c r="BC324" s="37">
        <v>0</v>
      </c>
      <c r="BD324" s="37">
        <v>0</v>
      </c>
      <c r="BE324" s="37">
        <v>9678950</v>
      </c>
      <c r="BF324" s="37">
        <v>4507</v>
      </c>
      <c r="BG324" s="37">
        <v>0</v>
      </c>
      <c r="BH324" s="37">
        <v>0</v>
      </c>
      <c r="BI324" s="37">
        <v>0</v>
      </c>
      <c r="BJ324" s="37">
        <v>0</v>
      </c>
      <c r="BK324" s="37">
        <v>0</v>
      </c>
      <c r="BL324" s="37">
        <v>0</v>
      </c>
      <c r="BM324" s="37">
        <v>9683457</v>
      </c>
      <c r="BN324" s="37">
        <v>6252036</v>
      </c>
      <c r="BO324" s="37">
        <v>3431421</v>
      </c>
      <c r="BP324" s="37">
        <v>3431421</v>
      </c>
      <c r="BQ324" s="37">
        <v>301604</v>
      </c>
      <c r="BR324" s="37">
        <v>3733025</v>
      </c>
      <c r="BS324" s="45">
        <v>368724370</v>
      </c>
      <c r="BT324" s="37">
        <v>0</v>
      </c>
      <c r="BU324" s="37">
        <v>0</v>
      </c>
      <c r="BV324" s="37">
        <v>9683457</v>
      </c>
      <c r="BW324" s="37">
        <v>1558</v>
      </c>
      <c r="BX324" s="37">
        <v>1568</v>
      </c>
      <c r="BY324" s="37">
        <v>206</v>
      </c>
      <c r="BZ324" s="37">
        <v>0</v>
      </c>
      <c r="CA324" s="37">
        <v>0</v>
      </c>
      <c r="CB324" s="37">
        <v>10068614</v>
      </c>
      <c r="CC324" s="37">
        <v>0</v>
      </c>
      <c r="CD324" s="37">
        <v>-2196</v>
      </c>
      <c r="CE324" s="37">
        <v>0</v>
      </c>
      <c r="CF324" s="37">
        <v>0</v>
      </c>
      <c r="CG324" s="37">
        <v>0</v>
      </c>
      <c r="CH324" s="37">
        <v>0</v>
      </c>
      <c r="CI324" s="37">
        <v>-2196</v>
      </c>
      <c r="CJ324" s="37">
        <v>10066418</v>
      </c>
      <c r="CK324" s="37">
        <v>6563048</v>
      </c>
      <c r="CL324" s="37">
        <v>0</v>
      </c>
      <c r="CM324" s="37">
        <v>3503370</v>
      </c>
      <c r="CN324" s="37">
        <v>3503370</v>
      </c>
      <c r="CO324" s="37">
        <v>320000</v>
      </c>
      <c r="CP324" s="37">
        <v>3823370</v>
      </c>
      <c r="CQ324" s="45">
        <v>422672347</v>
      </c>
      <c r="CR324" s="37">
        <v>0</v>
      </c>
      <c r="CS324" s="37">
        <v>0</v>
      </c>
      <c r="CT324" s="37">
        <v>10066418</v>
      </c>
      <c r="CU324" s="37">
        <v>1568</v>
      </c>
      <c r="CV324" s="37">
        <v>1579</v>
      </c>
      <c r="CW324" s="37">
        <v>208.88</v>
      </c>
      <c r="CX324" s="37">
        <v>0</v>
      </c>
      <c r="CY324" s="37">
        <v>0</v>
      </c>
      <c r="CZ324" s="37">
        <v>10466859</v>
      </c>
      <c r="DA324" s="37">
        <v>0</v>
      </c>
      <c r="DB324" s="37">
        <v>0</v>
      </c>
      <c r="DC324" s="37">
        <v>0</v>
      </c>
      <c r="DD324" s="37">
        <v>0</v>
      </c>
      <c r="DE324" s="37">
        <v>0</v>
      </c>
      <c r="DF324" s="37">
        <v>0</v>
      </c>
      <c r="DG324" s="37">
        <v>10466859</v>
      </c>
      <c r="DH324" s="37">
        <v>0</v>
      </c>
      <c r="DI324" s="37">
        <v>0</v>
      </c>
      <c r="DJ324" s="37">
        <v>0</v>
      </c>
      <c r="DK324" s="37">
        <v>10466859</v>
      </c>
      <c r="DL324" s="37">
        <v>6437239</v>
      </c>
      <c r="DM324" s="37">
        <v>0</v>
      </c>
      <c r="DN324" s="37">
        <v>4029620</v>
      </c>
      <c r="DO324" s="37">
        <v>4036249</v>
      </c>
      <c r="DP324" s="37">
        <v>724562</v>
      </c>
      <c r="DQ324" s="37">
        <v>4760811</v>
      </c>
      <c r="DR324" s="45">
        <v>476838272</v>
      </c>
      <c r="DS324" s="37">
        <v>0</v>
      </c>
      <c r="DT324" s="37">
        <v>6629</v>
      </c>
      <c r="DU324" s="61">
        <v>10466859</v>
      </c>
      <c r="DV324" s="61">
        <v>1579</v>
      </c>
      <c r="DW324" s="61">
        <v>1584</v>
      </c>
      <c r="DX324" s="61">
        <v>212.43</v>
      </c>
      <c r="DY324" s="61">
        <v>0</v>
      </c>
      <c r="DZ324" s="61">
        <v>0</v>
      </c>
      <c r="EA324" s="61">
        <v>0</v>
      </c>
      <c r="EB324" s="61">
        <v>10836492</v>
      </c>
      <c r="EC324" s="61">
        <v>0</v>
      </c>
      <c r="ED324" s="61">
        <v>0</v>
      </c>
      <c r="EE324" s="61">
        <v>0</v>
      </c>
      <c r="EF324" s="61">
        <v>0</v>
      </c>
      <c r="EG324" s="61">
        <v>0</v>
      </c>
      <c r="EH324" s="61">
        <v>0</v>
      </c>
      <c r="EI324" s="61">
        <v>10836492</v>
      </c>
      <c r="EJ324" s="61">
        <v>0</v>
      </c>
      <c r="EK324" s="61">
        <v>0</v>
      </c>
      <c r="EL324" s="61">
        <v>0</v>
      </c>
      <c r="EM324" s="61">
        <v>10836492</v>
      </c>
      <c r="EN324" s="61">
        <v>6490687</v>
      </c>
      <c r="EO324" s="61">
        <v>0</v>
      </c>
      <c r="EP324" s="61">
        <v>4345805</v>
      </c>
      <c r="EQ324" s="61">
        <v>10920</v>
      </c>
      <c r="ER324" s="61">
        <v>4334885</v>
      </c>
      <c r="ES324" s="61">
        <v>4341727</v>
      </c>
      <c r="ET324" s="61">
        <v>761505</v>
      </c>
      <c r="EU324" s="61">
        <v>5103232</v>
      </c>
      <c r="EV324" s="61">
        <v>522357039</v>
      </c>
      <c r="EW324" s="61">
        <v>1117700</v>
      </c>
      <c r="EX324" s="61">
        <v>0</v>
      </c>
      <c r="EY324" s="61">
        <v>6842</v>
      </c>
    </row>
    <row r="325" spans="1:155" s="37" customFormat="1" x14ac:dyDescent="0.2">
      <c r="A325" s="105">
        <v>3850</v>
      </c>
      <c r="B325" s="49" t="s">
        <v>352</v>
      </c>
      <c r="C325" s="37">
        <v>4914337</v>
      </c>
      <c r="D325" s="37">
        <v>907</v>
      </c>
      <c r="E325" s="37">
        <v>923</v>
      </c>
      <c r="F325" s="37">
        <v>190</v>
      </c>
      <c r="G325" s="37">
        <v>5176396.29</v>
      </c>
      <c r="H325" s="37">
        <v>3138723</v>
      </c>
      <c r="I325" s="37">
        <v>0</v>
      </c>
      <c r="J325" s="37">
        <v>2037461</v>
      </c>
      <c r="K325" s="37">
        <v>29900</v>
      </c>
      <c r="L325" s="37">
        <f t="shared" si="4"/>
        <v>2067361</v>
      </c>
      <c r="M325" s="47">
        <v>114260328</v>
      </c>
      <c r="N325" s="41">
        <v>212.29000000003725</v>
      </c>
      <c r="O325" s="41">
        <v>0</v>
      </c>
      <c r="P325" s="37">
        <v>5176184</v>
      </c>
      <c r="Q325" s="37">
        <v>923</v>
      </c>
      <c r="R325" s="37">
        <v>950</v>
      </c>
      <c r="S325" s="37">
        <v>194.37</v>
      </c>
      <c r="T325" s="37">
        <v>0</v>
      </c>
      <c r="U325" s="37">
        <v>5512251</v>
      </c>
      <c r="V325" s="37">
        <v>3443351</v>
      </c>
      <c r="W325" s="37">
        <v>2068900</v>
      </c>
      <c r="X325" s="37">
        <v>2068900</v>
      </c>
      <c r="Y325" s="37">
        <v>28520</v>
      </c>
      <c r="Z325" s="37">
        <v>2097420</v>
      </c>
      <c r="AA325" s="46">
        <v>120681346</v>
      </c>
      <c r="AB325" s="37">
        <v>0</v>
      </c>
      <c r="AC325" s="37">
        <v>0</v>
      </c>
      <c r="AD325" s="37">
        <v>5512251</v>
      </c>
      <c r="AE325" s="37">
        <v>950</v>
      </c>
      <c r="AF325" s="37">
        <v>965</v>
      </c>
      <c r="AG325" s="37">
        <v>200</v>
      </c>
      <c r="AH325" s="37">
        <v>0</v>
      </c>
      <c r="AI325" s="37">
        <v>0</v>
      </c>
      <c r="AJ325" s="37">
        <v>0</v>
      </c>
      <c r="AK325" s="37">
        <v>0</v>
      </c>
      <c r="AL325" s="37">
        <v>0</v>
      </c>
      <c r="AM325" s="37">
        <v>0</v>
      </c>
      <c r="AN325" s="37">
        <v>0</v>
      </c>
      <c r="AO325" s="37">
        <v>5792287</v>
      </c>
      <c r="AP325" s="37">
        <v>3726275</v>
      </c>
      <c r="AQ325" s="37">
        <v>0</v>
      </c>
      <c r="AR325" s="37">
        <v>2066012</v>
      </c>
      <c r="AS325" s="37">
        <v>2060010.66</v>
      </c>
      <c r="AT325" s="37">
        <v>439432.34</v>
      </c>
      <c r="AU325" s="37">
        <v>2499443</v>
      </c>
      <c r="AV325" s="45">
        <v>131843569</v>
      </c>
      <c r="AW325" s="37">
        <v>6001</v>
      </c>
      <c r="AX325" s="37">
        <v>0</v>
      </c>
      <c r="AY325" s="37">
        <v>5786286</v>
      </c>
      <c r="AZ325" s="37">
        <v>965</v>
      </c>
      <c r="BA325" s="37">
        <v>986</v>
      </c>
      <c r="BB325" s="37">
        <v>206</v>
      </c>
      <c r="BC325" s="37">
        <v>0</v>
      </c>
      <c r="BD325" s="37">
        <v>0</v>
      </c>
      <c r="BE325" s="37">
        <v>6115320</v>
      </c>
      <c r="BF325" s="37">
        <v>4501</v>
      </c>
      <c r="BG325" s="37">
        <v>0</v>
      </c>
      <c r="BH325" s="37">
        <v>0</v>
      </c>
      <c r="BI325" s="37">
        <v>0</v>
      </c>
      <c r="BJ325" s="37">
        <v>0</v>
      </c>
      <c r="BK325" s="37">
        <v>0</v>
      </c>
      <c r="BL325" s="37">
        <v>0</v>
      </c>
      <c r="BM325" s="37">
        <v>6119821</v>
      </c>
      <c r="BN325" s="37">
        <v>4695996</v>
      </c>
      <c r="BO325" s="37">
        <v>1423825</v>
      </c>
      <c r="BP325" s="37">
        <v>1423825</v>
      </c>
      <c r="BQ325" s="37">
        <v>320478</v>
      </c>
      <c r="BR325" s="37">
        <v>1744303</v>
      </c>
      <c r="BS325" s="45">
        <v>139396226</v>
      </c>
      <c r="BT325" s="37">
        <v>0</v>
      </c>
      <c r="BU325" s="37">
        <v>0</v>
      </c>
      <c r="BV325" s="37">
        <v>6119821</v>
      </c>
      <c r="BW325" s="37">
        <v>986</v>
      </c>
      <c r="BX325" s="37">
        <v>997</v>
      </c>
      <c r="BY325" s="37">
        <v>206</v>
      </c>
      <c r="BZ325" s="37">
        <v>0</v>
      </c>
      <c r="CA325" s="37">
        <v>0</v>
      </c>
      <c r="CB325" s="37">
        <v>6393482</v>
      </c>
      <c r="CC325" s="37">
        <v>0</v>
      </c>
      <c r="CD325" s="37">
        <v>0</v>
      </c>
      <c r="CE325" s="37">
        <v>0</v>
      </c>
      <c r="CF325" s="37">
        <v>0</v>
      </c>
      <c r="CG325" s="37">
        <v>0</v>
      </c>
      <c r="CH325" s="37">
        <v>0</v>
      </c>
      <c r="CI325" s="37">
        <v>0</v>
      </c>
      <c r="CJ325" s="37">
        <v>6393482</v>
      </c>
      <c r="CK325" s="37">
        <v>4940786</v>
      </c>
      <c r="CL325" s="37">
        <v>0</v>
      </c>
      <c r="CM325" s="37">
        <v>1452696</v>
      </c>
      <c r="CN325" s="37">
        <v>1452696</v>
      </c>
      <c r="CO325" s="37">
        <v>596450</v>
      </c>
      <c r="CP325" s="37">
        <v>2049146</v>
      </c>
      <c r="CQ325" s="45">
        <v>147999298</v>
      </c>
      <c r="CR325" s="37">
        <v>0</v>
      </c>
      <c r="CS325" s="37">
        <v>0</v>
      </c>
      <c r="CT325" s="37">
        <v>6393482</v>
      </c>
      <c r="CU325" s="37">
        <v>997</v>
      </c>
      <c r="CV325" s="37">
        <v>995</v>
      </c>
      <c r="CW325" s="37">
        <v>208.88</v>
      </c>
      <c r="CX325" s="37">
        <v>0</v>
      </c>
      <c r="CY325" s="37">
        <v>0</v>
      </c>
      <c r="CZ325" s="37">
        <v>6588492</v>
      </c>
      <c r="DA325" s="37">
        <v>0</v>
      </c>
      <c r="DB325" s="37">
        <v>0</v>
      </c>
      <c r="DC325" s="37">
        <v>0</v>
      </c>
      <c r="DD325" s="37">
        <v>0</v>
      </c>
      <c r="DE325" s="37">
        <v>0</v>
      </c>
      <c r="DF325" s="37">
        <v>0</v>
      </c>
      <c r="DG325" s="37">
        <v>6588492</v>
      </c>
      <c r="DH325" s="37">
        <v>13243</v>
      </c>
      <c r="DI325" s="37">
        <v>0</v>
      </c>
      <c r="DJ325" s="37">
        <v>13243</v>
      </c>
      <c r="DK325" s="37">
        <v>6601735</v>
      </c>
      <c r="DL325" s="37">
        <v>5322623</v>
      </c>
      <c r="DM325" s="37">
        <v>0</v>
      </c>
      <c r="DN325" s="37">
        <v>1279112</v>
      </c>
      <c r="DO325" s="37">
        <v>1279112</v>
      </c>
      <c r="DP325" s="37">
        <v>747663</v>
      </c>
      <c r="DQ325" s="37">
        <v>2026775</v>
      </c>
      <c r="DR325" s="45">
        <v>158659376</v>
      </c>
      <c r="DS325" s="37">
        <v>0</v>
      </c>
      <c r="DT325" s="37">
        <v>0</v>
      </c>
      <c r="DU325" s="61">
        <v>6588492</v>
      </c>
      <c r="DV325" s="61">
        <v>995</v>
      </c>
      <c r="DW325" s="61">
        <v>975</v>
      </c>
      <c r="DX325" s="61">
        <v>212.43</v>
      </c>
      <c r="DY325" s="61">
        <v>0</v>
      </c>
      <c r="DZ325" s="61">
        <v>0</v>
      </c>
      <c r="EA325" s="61">
        <v>0</v>
      </c>
      <c r="EB325" s="61">
        <v>6663179</v>
      </c>
      <c r="EC325" s="61">
        <v>0</v>
      </c>
      <c r="ED325" s="61">
        <v>0</v>
      </c>
      <c r="EE325" s="61">
        <v>0</v>
      </c>
      <c r="EF325" s="61">
        <v>0</v>
      </c>
      <c r="EG325" s="61">
        <v>0</v>
      </c>
      <c r="EH325" s="61">
        <v>0</v>
      </c>
      <c r="EI325" s="61">
        <v>6663179</v>
      </c>
      <c r="EJ325" s="61">
        <v>0</v>
      </c>
      <c r="EK325" s="61">
        <v>102510</v>
      </c>
      <c r="EL325" s="61">
        <v>102510</v>
      </c>
      <c r="EM325" s="61">
        <v>6765689</v>
      </c>
      <c r="EN325" s="61">
        <v>5516185</v>
      </c>
      <c r="EO325" s="61">
        <v>0</v>
      </c>
      <c r="EP325" s="61">
        <v>1249504</v>
      </c>
      <c r="EQ325" s="61">
        <v>1204</v>
      </c>
      <c r="ER325" s="61">
        <v>1248300</v>
      </c>
      <c r="ES325" s="61">
        <v>1245869</v>
      </c>
      <c r="ET325" s="61">
        <v>771925</v>
      </c>
      <c r="EU325" s="61">
        <v>2017794</v>
      </c>
      <c r="EV325" s="61">
        <v>175761649</v>
      </c>
      <c r="EW325" s="61">
        <v>104900</v>
      </c>
      <c r="EX325" s="61">
        <v>2431</v>
      </c>
      <c r="EY325" s="61">
        <v>0</v>
      </c>
    </row>
    <row r="326" spans="1:155" s="37" customFormat="1" x14ac:dyDescent="0.2">
      <c r="A326" s="105">
        <v>4956</v>
      </c>
      <c r="B326" s="49" t="s">
        <v>353</v>
      </c>
      <c r="C326" s="37">
        <v>5921020</v>
      </c>
      <c r="D326" s="37">
        <v>1083</v>
      </c>
      <c r="E326" s="37">
        <v>1095</v>
      </c>
      <c r="F326" s="37">
        <v>190</v>
      </c>
      <c r="G326" s="37">
        <v>6194677.7999999998</v>
      </c>
      <c r="H326" s="37">
        <v>3672863</v>
      </c>
      <c r="I326" s="37">
        <v>0</v>
      </c>
      <c r="J326" s="37">
        <v>2521552</v>
      </c>
      <c r="K326" s="37">
        <v>80000</v>
      </c>
      <c r="L326" s="37">
        <f t="shared" si="4"/>
        <v>2601552</v>
      </c>
      <c r="M326" s="47">
        <v>147146468</v>
      </c>
      <c r="N326" s="41">
        <v>262.79999999981374</v>
      </c>
      <c r="O326" s="41">
        <v>0</v>
      </c>
      <c r="P326" s="37">
        <v>6194415</v>
      </c>
      <c r="Q326" s="37">
        <v>1095</v>
      </c>
      <c r="R326" s="37">
        <v>1105</v>
      </c>
      <c r="S326" s="37">
        <v>194.37</v>
      </c>
      <c r="T326" s="37">
        <v>22125</v>
      </c>
      <c r="U326" s="37">
        <v>6487889</v>
      </c>
      <c r="V326" s="37">
        <v>4048148</v>
      </c>
      <c r="W326" s="37">
        <v>2439741</v>
      </c>
      <c r="X326" s="37">
        <v>2439741</v>
      </c>
      <c r="Y326" s="37">
        <v>78200</v>
      </c>
      <c r="Z326" s="37">
        <v>2517941</v>
      </c>
      <c r="AA326" s="46">
        <v>164023091</v>
      </c>
      <c r="AB326" s="37">
        <v>0</v>
      </c>
      <c r="AC326" s="37">
        <v>0</v>
      </c>
      <c r="AD326" s="37">
        <v>6487889</v>
      </c>
      <c r="AE326" s="37">
        <v>1105</v>
      </c>
      <c r="AF326" s="37">
        <v>1102</v>
      </c>
      <c r="AG326" s="37">
        <v>200</v>
      </c>
      <c r="AH326" s="37">
        <v>0</v>
      </c>
      <c r="AI326" s="37">
        <v>0</v>
      </c>
      <c r="AJ326" s="37">
        <v>0</v>
      </c>
      <c r="AK326" s="37">
        <v>0</v>
      </c>
      <c r="AL326" s="37">
        <v>0</v>
      </c>
      <c r="AM326" s="37">
        <v>0</v>
      </c>
      <c r="AN326" s="37">
        <v>0</v>
      </c>
      <c r="AO326" s="37">
        <v>6690672</v>
      </c>
      <c r="AP326" s="37">
        <v>4172981</v>
      </c>
      <c r="AQ326" s="37">
        <v>0</v>
      </c>
      <c r="AR326" s="37">
        <v>2517691</v>
      </c>
      <c r="AS326" s="37">
        <v>2517691</v>
      </c>
      <c r="AT326" s="37">
        <v>78100</v>
      </c>
      <c r="AU326" s="37">
        <v>2595791</v>
      </c>
      <c r="AV326" s="45">
        <v>188522603</v>
      </c>
      <c r="AW326" s="37">
        <v>0</v>
      </c>
      <c r="AX326" s="37">
        <v>0</v>
      </c>
      <c r="AY326" s="37">
        <v>6690672</v>
      </c>
      <c r="AZ326" s="37">
        <v>1102</v>
      </c>
      <c r="BA326" s="37">
        <v>1079</v>
      </c>
      <c r="BB326" s="37">
        <v>206</v>
      </c>
      <c r="BC326" s="37">
        <v>0</v>
      </c>
      <c r="BD326" s="37">
        <v>0</v>
      </c>
      <c r="BE326" s="37">
        <v>6773304</v>
      </c>
      <c r="BF326" s="37">
        <v>0</v>
      </c>
      <c r="BG326" s="37">
        <v>-632</v>
      </c>
      <c r="BH326" s="37">
        <v>0</v>
      </c>
      <c r="BI326" s="37">
        <v>0</v>
      </c>
      <c r="BJ326" s="37">
        <v>0</v>
      </c>
      <c r="BK326" s="37">
        <v>0</v>
      </c>
      <c r="BL326" s="37">
        <v>-632</v>
      </c>
      <c r="BM326" s="37">
        <v>6772672</v>
      </c>
      <c r="BN326" s="37">
        <v>4917985</v>
      </c>
      <c r="BO326" s="37">
        <v>1854687</v>
      </c>
      <c r="BP326" s="37">
        <v>1854687</v>
      </c>
      <c r="BQ326" s="37">
        <v>532500</v>
      </c>
      <c r="BR326" s="37">
        <v>2387187</v>
      </c>
      <c r="BS326" s="45">
        <v>202049037</v>
      </c>
      <c r="BT326" s="37">
        <v>0</v>
      </c>
      <c r="BU326" s="37">
        <v>0</v>
      </c>
      <c r="BV326" s="37">
        <v>6772672</v>
      </c>
      <c r="BW326" s="37">
        <v>1079</v>
      </c>
      <c r="BX326" s="37">
        <v>1062</v>
      </c>
      <c r="BY326" s="37">
        <v>206</v>
      </c>
      <c r="BZ326" s="37">
        <v>0</v>
      </c>
      <c r="CA326" s="37">
        <v>0</v>
      </c>
      <c r="CB326" s="37">
        <v>6884734</v>
      </c>
      <c r="CC326" s="37">
        <v>0</v>
      </c>
      <c r="CD326" s="37">
        <v>93758</v>
      </c>
      <c r="CE326" s="37">
        <v>0</v>
      </c>
      <c r="CF326" s="37">
        <v>0</v>
      </c>
      <c r="CG326" s="37">
        <v>0</v>
      </c>
      <c r="CH326" s="37">
        <v>0</v>
      </c>
      <c r="CI326" s="37">
        <v>93758</v>
      </c>
      <c r="CJ326" s="37">
        <v>6978492</v>
      </c>
      <c r="CK326" s="37">
        <v>5122147</v>
      </c>
      <c r="CL326" s="37">
        <v>0</v>
      </c>
      <c r="CM326" s="37">
        <v>1856345</v>
      </c>
      <c r="CN326" s="37">
        <v>1862827</v>
      </c>
      <c r="CO326" s="37">
        <v>555350</v>
      </c>
      <c r="CP326" s="37">
        <v>2418177</v>
      </c>
      <c r="CQ326" s="45">
        <v>221559560</v>
      </c>
      <c r="CR326" s="37">
        <v>0</v>
      </c>
      <c r="CS326" s="37">
        <v>6482</v>
      </c>
      <c r="CT326" s="37">
        <v>6978492</v>
      </c>
      <c r="CU326" s="37">
        <v>1062</v>
      </c>
      <c r="CV326" s="37">
        <v>1056</v>
      </c>
      <c r="CW326" s="37">
        <v>208.88</v>
      </c>
      <c r="CX326" s="37">
        <v>0</v>
      </c>
      <c r="CY326" s="37">
        <v>0</v>
      </c>
      <c r="CZ326" s="37">
        <v>7159638</v>
      </c>
      <c r="DA326" s="37">
        <v>0</v>
      </c>
      <c r="DB326" s="37">
        <v>9979</v>
      </c>
      <c r="DC326" s="37">
        <v>0</v>
      </c>
      <c r="DD326" s="37">
        <v>0</v>
      </c>
      <c r="DE326" s="37">
        <v>0</v>
      </c>
      <c r="DF326" s="37">
        <v>9979</v>
      </c>
      <c r="DG326" s="37">
        <v>7169617</v>
      </c>
      <c r="DH326" s="37">
        <v>33900</v>
      </c>
      <c r="DI326" s="37">
        <v>0</v>
      </c>
      <c r="DJ326" s="37">
        <v>33900</v>
      </c>
      <c r="DK326" s="37">
        <v>7203517</v>
      </c>
      <c r="DL326" s="37">
        <v>5200364</v>
      </c>
      <c r="DM326" s="37">
        <v>0</v>
      </c>
      <c r="DN326" s="37">
        <v>2003153</v>
      </c>
      <c r="DO326" s="37">
        <v>2003153</v>
      </c>
      <c r="DP326" s="37">
        <v>653000</v>
      </c>
      <c r="DQ326" s="37">
        <v>2656153</v>
      </c>
      <c r="DR326" s="45">
        <v>232930933</v>
      </c>
      <c r="DS326" s="37">
        <v>0</v>
      </c>
      <c r="DT326" s="37">
        <v>0</v>
      </c>
      <c r="DU326" s="61">
        <v>7169617</v>
      </c>
      <c r="DV326" s="61">
        <v>1056</v>
      </c>
      <c r="DW326" s="61">
        <v>1039</v>
      </c>
      <c r="DX326" s="61">
        <v>212.43</v>
      </c>
      <c r="DY326" s="61">
        <v>0</v>
      </c>
      <c r="DZ326" s="61">
        <v>0</v>
      </c>
      <c r="EA326" s="61">
        <v>0</v>
      </c>
      <c r="EB326" s="61">
        <v>7274912</v>
      </c>
      <c r="EC326" s="61">
        <v>0</v>
      </c>
      <c r="ED326" s="61">
        <v>38039</v>
      </c>
      <c r="EE326" s="61">
        <v>0</v>
      </c>
      <c r="EF326" s="61">
        <v>0</v>
      </c>
      <c r="EG326" s="61">
        <v>0</v>
      </c>
      <c r="EH326" s="61">
        <v>38039</v>
      </c>
      <c r="EI326" s="61">
        <v>7312951</v>
      </c>
      <c r="EJ326" s="61">
        <v>0</v>
      </c>
      <c r="EK326" s="61">
        <v>91024</v>
      </c>
      <c r="EL326" s="61">
        <v>91024</v>
      </c>
      <c r="EM326" s="61">
        <v>7403975</v>
      </c>
      <c r="EN326" s="61">
        <v>5517846</v>
      </c>
      <c r="EO326" s="61">
        <v>0</v>
      </c>
      <c r="EP326" s="61">
        <v>1886129</v>
      </c>
      <c r="EQ326" s="61">
        <v>1119</v>
      </c>
      <c r="ER326" s="61">
        <v>1885010</v>
      </c>
      <c r="ES326" s="61">
        <v>1885010</v>
      </c>
      <c r="ET326" s="61">
        <v>705683</v>
      </c>
      <c r="EU326" s="61">
        <v>2590693</v>
      </c>
      <c r="EV326" s="61">
        <v>238962738</v>
      </c>
      <c r="EW326" s="61">
        <v>103200</v>
      </c>
      <c r="EX326" s="61">
        <v>0</v>
      </c>
      <c r="EY326" s="61">
        <v>0</v>
      </c>
    </row>
    <row r="327" spans="1:155" s="37" customFormat="1" x14ac:dyDescent="0.2">
      <c r="A327" s="105">
        <v>4963</v>
      </c>
      <c r="B327" s="49" t="s">
        <v>354</v>
      </c>
      <c r="C327" s="37">
        <v>3578332</v>
      </c>
      <c r="D327" s="37">
        <v>708</v>
      </c>
      <c r="E327" s="37">
        <v>730</v>
      </c>
      <c r="F327" s="37">
        <v>190</v>
      </c>
      <c r="G327" s="37">
        <v>3828222.2</v>
      </c>
      <c r="H327" s="37">
        <v>2106129</v>
      </c>
      <c r="I327" s="37">
        <v>0</v>
      </c>
      <c r="J327" s="37">
        <v>1721991</v>
      </c>
      <c r="K327" s="37">
        <v>287922</v>
      </c>
      <c r="L327" s="37">
        <f t="shared" si="4"/>
        <v>2009913</v>
      </c>
      <c r="M327" s="47">
        <v>110829848</v>
      </c>
      <c r="N327" s="41">
        <v>102.20000000018626</v>
      </c>
      <c r="O327" s="41">
        <v>0</v>
      </c>
      <c r="P327" s="37">
        <v>3828120</v>
      </c>
      <c r="Q327" s="37">
        <v>730</v>
      </c>
      <c r="R327" s="37">
        <v>757</v>
      </c>
      <c r="S327" s="37">
        <v>194.37</v>
      </c>
      <c r="T327" s="37">
        <v>0</v>
      </c>
      <c r="U327" s="37">
        <v>4116846</v>
      </c>
      <c r="V327" s="37">
        <v>2428767</v>
      </c>
      <c r="W327" s="37">
        <v>1688079</v>
      </c>
      <c r="X327" s="37">
        <v>1688079</v>
      </c>
      <c r="Y327" s="37">
        <v>289135</v>
      </c>
      <c r="Z327" s="37">
        <v>1977214</v>
      </c>
      <c r="AA327" s="46">
        <v>118113386</v>
      </c>
      <c r="AB327" s="37">
        <v>0</v>
      </c>
      <c r="AC327" s="37">
        <v>0</v>
      </c>
      <c r="AD327" s="37">
        <v>4116846</v>
      </c>
      <c r="AE327" s="37">
        <v>757</v>
      </c>
      <c r="AF327" s="37">
        <v>776</v>
      </c>
      <c r="AG327" s="37">
        <v>200</v>
      </c>
      <c r="AH327" s="37">
        <v>0</v>
      </c>
      <c r="AI327" s="37">
        <v>0</v>
      </c>
      <c r="AJ327" s="37">
        <v>41377</v>
      </c>
      <c r="AK327" s="37">
        <v>0</v>
      </c>
      <c r="AL327" s="37">
        <v>0</v>
      </c>
      <c r="AM327" s="37">
        <v>0</v>
      </c>
      <c r="AN327" s="37">
        <v>41377</v>
      </c>
      <c r="AO327" s="37">
        <v>4416752</v>
      </c>
      <c r="AP327" s="37">
        <v>2808375</v>
      </c>
      <c r="AQ327" s="37">
        <v>0</v>
      </c>
      <c r="AR327" s="37">
        <v>1608377</v>
      </c>
      <c r="AS327" s="37">
        <v>1619654</v>
      </c>
      <c r="AT327" s="37">
        <v>271029</v>
      </c>
      <c r="AU327" s="37">
        <v>1890683</v>
      </c>
      <c r="AV327" s="45">
        <v>129069745</v>
      </c>
      <c r="AW327" s="37">
        <v>0</v>
      </c>
      <c r="AX327" s="37">
        <v>11277</v>
      </c>
      <c r="AY327" s="37">
        <v>4416752</v>
      </c>
      <c r="AZ327" s="37">
        <v>776</v>
      </c>
      <c r="BA327" s="37">
        <v>789</v>
      </c>
      <c r="BB327" s="37">
        <v>206</v>
      </c>
      <c r="BC327" s="37">
        <v>0</v>
      </c>
      <c r="BD327" s="37">
        <v>0</v>
      </c>
      <c r="BE327" s="37">
        <v>4653277</v>
      </c>
      <c r="BF327" s="37">
        <v>0</v>
      </c>
      <c r="BG327" s="37">
        <v>11736</v>
      </c>
      <c r="BH327" s="37">
        <v>0</v>
      </c>
      <c r="BI327" s="37">
        <v>0</v>
      </c>
      <c r="BJ327" s="37">
        <v>0</v>
      </c>
      <c r="BK327" s="37">
        <v>0</v>
      </c>
      <c r="BL327" s="37">
        <v>11736</v>
      </c>
      <c r="BM327" s="37">
        <v>4665013</v>
      </c>
      <c r="BN327" s="37">
        <v>3389790</v>
      </c>
      <c r="BO327" s="37">
        <v>1275223</v>
      </c>
      <c r="BP327" s="37">
        <v>1275223</v>
      </c>
      <c r="BQ327" s="37">
        <v>268824</v>
      </c>
      <c r="BR327" s="37">
        <v>1544047</v>
      </c>
      <c r="BS327" s="45">
        <v>142539778</v>
      </c>
      <c r="BT327" s="37">
        <v>0</v>
      </c>
      <c r="BU327" s="37">
        <v>0</v>
      </c>
      <c r="BV327" s="37">
        <v>4665013</v>
      </c>
      <c r="BW327" s="37">
        <v>789</v>
      </c>
      <c r="BX327" s="37">
        <v>783</v>
      </c>
      <c r="BY327" s="37">
        <v>206</v>
      </c>
      <c r="BZ327" s="37">
        <v>0</v>
      </c>
      <c r="CA327" s="37">
        <v>0</v>
      </c>
      <c r="CB327" s="37">
        <v>4790832</v>
      </c>
      <c r="CC327" s="37">
        <v>0</v>
      </c>
      <c r="CD327" s="37">
        <v>-2732</v>
      </c>
      <c r="CE327" s="37">
        <v>0</v>
      </c>
      <c r="CF327" s="37">
        <v>0</v>
      </c>
      <c r="CG327" s="37">
        <v>75000</v>
      </c>
      <c r="CH327" s="37">
        <v>0</v>
      </c>
      <c r="CI327" s="37">
        <v>72268</v>
      </c>
      <c r="CJ327" s="37">
        <v>4863100</v>
      </c>
      <c r="CK327" s="37">
        <v>3667149</v>
      </c>
      <c r="CL327" s="37">
        <v>0</v>
      </c>
      <c r="CM327" s="37">
        <v>1195951</v>
      </c>
      <c r="CN327" s="37">
        <v>1195951</v>
      </c>
      <c r="CO327" s="37">
        <v>562310</v>
      </c>
      <c r="CP327" s="37">
        <v>1758261</v>
      </c>
      <c r="CQ327" s="45">
        <v>154841163</v>
      </c>
      <c r="CR327" s="37">
        <v>0</v>
      </c>
      <c r="CS327" s="37">
        <v>0</v>
      </c>
      <c r="CT327" s="37">
        <v>4788100</v>
      </c>
      <c r="CU327" s="37">
        <v>783</v>
      </c>
      <c r="CV327" s="37">
        <v>782</v>
      </c>
      <c r="CW327" s="37">
        <v>208.88</v>
      </c>
      <c r="CX327" s="37">
        <v>0</v>
      </c>
      <c r="CY327" s="37">
        <v>0</v>
      </c>
      <c r="CZ327" s="37">
        <v>4945329</v>
      </c>
      <c r="DA327" s="37">
        <v>0</v>
      </c>
      <c r="DB327" s="37">
        <v>11001</v>
      </c>
      <c r="DC327" s="37">
        <v>0</v>
      </c>
      <c r="DD327" s="37">
        <v>175000</v>
      </c>
      <c r="DE327" s="37">
        <v>0</v>
      </c>
      <c r="DF327" s="37">
        <v>186001</v>
      </c>
      <c r="DG327" s="37">
        <v>5131330</v>
      </c>
      <c r="DH327" s="37">
        <v>6324</v>
      </c>
      <c r="DI327" s="37">
        <v>0</v>
      </c>
      <c r="DJ327" s="37">
        <v>6324</v>
      </c>
      <c r="DK327" s="37">
        <v>5137654</v>
      </c>
      <c r="DL327" s="37">
        <v>3710194</v>
      </c>
      <c r="DM327" s="37">
        <v>0</v>
      </c>
      <c r="DN327" s="37">
        <v>1427460</v>
      </c>
      <c r="DO327" s="37">
        <v>1427460</v>
      </c>
      <c r="DP327" s="37">
        <v>560000</v>
      </c>
      <c r="DQ327" s="37">
        <v>1987460</v>
      </c>
      <c r="DR327" s="45">
        <v>167463487</v>
      </c>
      <c r="DS327" s="37">
        <v>0</v>
      </c>
      <c r="DT327" s="37">
        <v>0</v>
      </c>
      <c r="DU327" s="61">
        <v>5131330</v>
      </c>
      <c r="DV327" s="61">
        <v>782</v>
      </c>
      <c r="DW327" s="61">
        <v>773</v>
      </c>
      <c r="DX327" s="61">
        <v>212.43</v>
      </c>
      <c r="DY327" s="61">
        <v>0</v>
      </c>
      <c r="DZ327" s="61">
        <v>0</v>
      </c>
      <c r="EA327" s="61">
        <v>0</v>
      </c>
      <c r="EB327" s="61">
        <v>5236480</v>
      </c>
      <c r="EC327" s="61">
        <v>0</v>
      </c>
      <c r="ED327" s="61">
        <v>0</v>
      </c>
      <c r="EE327" s="61">
        <v>0</v>
      </c>
      <c r="EF327" s="61">
        <v>0</v>
      </c>
      <c r="EG327" s="61">
        <v>0</v>
      </c>
      <c r="EH327" s="61">
        <v>0</v>
      </c>
      <c r="EI327" s="61">
        <v>5236480</v>
      </c>
      <c r="EJ327" s="61">
        <v>0</v>
      </c>
      <c r="EK327" s="61">
        <v>47420</v>
      </c>
      <c r="EL327" s="61">
        <v>47420</v>
      </c>
      <c r="EM327" s="61">
        <v>5283900</v>
      </c>
      <c r="EN327" s="61">
        <v>3852909</v>
      </c>
      <c r="EO327" s="61">
        <v>0</v>
      </c>
      <c r="EP327" s="61">
        <v>1430991</v>
      </c>
      <c r="EQ327" s="61">
        <v>1821</v>
      </c>
      <c r="ER327" s="61">
        <v>1429170</v>
      </c>
      <c r="ES327" s="61">
        <v>1429169</v>
      </c>
      <c r="ET327" s="61">
        <v>640000</v>
      </c>
      <c r="EU327" s="61">
        <v>2069169</v>
      </c>
      <c r="EV327" s="61">
        <v>183577949</v>
      </c>
      <c r="EW327" s="61">
        <v>161600</v>
      </c>
      <c r="EX327" s="61">
        <v>1</v>
      </c>
      <c r="EY327" s="61">
        <v>0</v>
      </c>
    </row>
    <row r="328" spans="1:155" s="37" customFormat="1" x14ac:dyDescent="0.2">
      <c r="A328" s="105">
        <v>1673</v>
      </c>
      <c r="B328" s="49" t="s">
        <v>355</v>
      </c>
      <c r="C328" s="37">
        <v>4388725</v>
      </c>
      <c r="D328" s="37">
        <v>1012</v>
      </c>
      <c r="E328" s="37">
        <v>1010</v>
      </c>
      <c r="F328" s="37">
        <v>190</v>
      </c>
      <c r="G328" s="37">
        <v>4572270</v>
      </c>
      <c r="H328" s="37">
        <v>2952867</v>
      </c>
      <c r="I328" s="37">
        <v>0</v>
      </c>
      <c r="J328" s="37">
        <v>1619402.96</v>
      </c>
      <c r="K328" s="37">
        <v>91398</v>
      </c>
      <c r="L328" s="37">
        <f t="shared" ref="L328:L391" si="5">J328+K328</f>
        <v>1710800.96</v>
      </c>
      <c r="M328" s="47">
        <v>107814421</v>
      </c>
      <c r="N328" s="41">
        <v>4.0000000037252903E-2</v>
      </c>
      <c r="O328" s="41">
        <v>0</v>
      </c>
      <c r="P328" s="37">
        <v>4572270</v>
      </c>
      <c r="Q328" s="37">
        <v>1010</v>
      </c>
      <c r="R328" s="37">
        <v>1014</v>
      </c>
      <c r="S328" s="37">
        <v>194.37</v>
      </c>
      <c r="T328" s="37">
        <v>0</v>
      </c>
      <c r="U328" s="37">
        <v>4787469</v>
      </c>
      <c r="V328" s="37">
        <v>3261579</v>
      </c>
      <c r="W328" s="37">
        <v>1525890</v>
      </c>
      <c r="X328" s="37">
        <v>1525890</v>
      </c>
      <c r="Y328" s="37">
        <v>246291</v>
      </c>
      <c r="Z328" s="37">
        <v>1772181</v>
      </c>
      <c r="AA328" s="46">
        <v>113341006</v>
      </c>
      <c r="AB328" s="37">
        <v>0</v>
      </c>
      <c r="AC328" s="37">
        <v>0</v>
      </c>
      <c r="AD328" s="37">
        <v>4787469</v>
      </c>
      <c r="AE328" s="37">
        <v>1014</v>
      </c>
      <c r="AF328" s="37">
        <v>1007</v>
      </c>
      <c r="AG328" s="37">
        <v>200</v>
      </c>
      <c r="AH328" s="37">
        <v>378.63</v>
      </c>
      <c r="AI328" s="37">
        <v>0</v>
      </c>
      <c r="AJ328" s="37">
        <v>0</v>
      </c>
      <c r="AK328" s="37">
        <v>0</v>
      </c>
      <c r="AL328" s="37">
        <v>0</v>
      </c>
      <c r="AM328" s="37">
        <v>0</v>
      </c>
      <c r="AN328" s="37">
        <v>0</v>
      </c>
      <c r="AO328" s="37">
        <v>5337100</v>
      </c>
      <c r="AP328" s="37">
        <v>3683378</v>
      </c>
      <c r="AQ328" s="37">
        <v>0</v>
      </c>
      <c r="AR328" s="37">
        <v>1653722</v>
      </c>
      <c r="AS328" s="37">
        <v>1653723</v>
      </c>
      <c r="AT328" s="37">
        <v>201740</v>
      </c>
      <c r="AU328" s="37">
        <v>1855463</v>
      </c>
      <c r="AV328" s="45">
        <v>120778972</v>
      </c>
      <c r="AW328" s="37">
        <v>0</v>
      </c>
      <c r="AX328" s="37">
        <v>1</v>
      </c>
      <c r="AY328" s="37">
        <v>5337100</v>
      </c>
      <c r="AZ328" s="37">
        <v>1007</v>
      </c>
      <c r="BA328" s="37">
        <v>1002</v>
      </c>
      <c r="BB328" s="37">
        <v>206</v>
      </c>
      <c r="BC328" s="37">
        <v>94</v>
      </c>
      <c r="BD328" s="37">
        <v>94188</v>
      </c>
      <c r="BE328" s="37">
        <v>5611200</v>
      </c>
      <c r="BF328" s="37">
        <v>0</v>
      </c>
      <c r="BG328" s="37">
        <v>0</v>
      </c>
      <c r="BH328" s="37">
        <v>0</v>
      </c>
      <c r="BI328" s="37">
        <v>530000</v>
      </c>
      <c r="BJ328" s="37">
        <v>0</v>
      </c>
      <c r="BK328" s="37">
        <v>0</v>
      </c>
      <c r="BL328" s="37">
        <v>530000</v>
      </c>
      <c r="BM328" s="37">
        <v>6141200</v>
      </c>
      <c r="BN328" s="37">
        <v>4747666</v>
      </c>
      <c r="BO328" s="37">
        <v>1393534</v>
      </c>
      <c r="BP328" s="37">
        <v>1387934</v>
      </c>
      <c r="BQ328" s="37">
        <v>220600</v>
      </c>
      <c r="BR328" s="37">
        <v>1608534</v>
      </c>
      <c r="BS328" s="45">
        <v>127538857</v>
      </c>
      <c r="BT328" s="37">
        <v>5600</v>
      </c>
      <c r="BU328" s="37">
        <v>0</v>
      </c>
      <c r="BV328" s="37">
        <v>6135600</v>
      </c>
      <c r="BW328" s="37">
        <v>1002</v>
      </c>
      <c r="BX328" s="37">
        <v>983</v>
      </c>
      <c r="BY328" s="37">
        <v>206</v>
      </c>
      <c r="BZ328" s="37">
        <v>0</v>
      </c>
      <c r="CA328" s="37">
        <v>0</v>
      </c>
      <c r="CB328" s="37">
        <v>6221751</v>
      </c>
      <c r="CC328" s="37">
        <v>4200</v>
      </c>
      <c r="CD328" s="37">
        <v>36750</v>
      </c>
      <c r="CE328" s="37">
        <v>0</v>
      </c>
      <c r="CF328" s="37">
        <v>0</v>
      </c>
      <c r="CG328" s="37">
        <v>0</v>
      </c>
      <c r="CH328" s="37">
        <v>0</v>
      </c>
      <c r="CI328" s="37">
        <v>36750</v>
      </c>
      <c r="CJ328" s="37">
        <v>6262701</v>
      </c>
      <c r="CK328" s="37">
        <v>5069820</v>
      </c>
      <c r="CL328" s="37">
        <v>0</v>
      </c>
      <c r="CM328" s="37">
        <v>1192881</v>
      </c>
      <c r="CN328" s="37">
        <v>1192881</v>
      </c>
      <c r="CO328" s="37">
        <v>300330</v>
      </c>
      <c r="CP328" s="37">
        <v>1493211</v>
      </c>
      <c r="CQ328" s="45">
        <v>136211568</v>
      </c>
      <c r="CR328" s="37">
        <v>0</v>
      </c>
      <c r="CS328" s="37">
        <v>0</v>
      </c>
      <c r="CT328" s="37">
        <v>6262701</v>
      </c>
      <c r="CU328" s="37">
        <v>983</v>
      </c>
      <c r="CV328" s="37">
        <v>965</v>
      </c>
      <c r="CW328" s="37">
        <v>208.88</v>
      </c>
      <c r="CX328" s="37">
        <v>0</v>
      </c>
      <c r="CY328" s="37">
        <v>0</v>
      </c>
      <c r="CZ328" s="37">
        <v>6349594</v>
      </c>
      <c r="DA328" s="37">
        <v>0</v>
      </c>
      <c r="DB328" s="37">
        <v>0</v>
      </c>
      <c r="DC328" s="37">
        <v>0</v>
      </c>
      <c r="DD328" s="37">
        <v>0</v>
      </c>
      <c r="DE328" s="37">
        <v>0</v>
      </c>
      <c r="DF328" s="37">
        <v>0</v>
      </c>
      <c r="DG328" s="37">
        <v>6349594</v>
      </c>
      <c r="DH328" s="37">
        <v>92118</v>
      </c>
      <c r="DI328" s="37">
        <v>0</v>
      </c>
      <c r="DJ328" s="37">
        <v>92118</v>
      </c>
      <c r="DK328" s="37">
        <v>6441712</v>
      </c>
      <c r="DL328" s="37">
        <v>5149119</v>
      </c>
      <c r="DM328" s="37">
        <v>0</v>
      </c>
      <c r="DN328" s="37">
        <v>1292593</v>
      </c>
      <c r="DO328" s="37">
        <v>1292593</v>
      </c>
      <c r="DP328" s="37">
        <v>282153</v>
      </c>
      <c r="DQ328" s="37">
        <v>1574746</v>
      </c>
      <c r="DR328" s="45">
        <v>143924338</v>
      </c>
      <c r="DS328" s="37">
        <v>0</v>
      </c>
      <c r="DT328" s="37">
        <v>0</v>
      </c>
      <c r="DU328" s="61">
        <v>6349594</v>
      </c>
      <c r="DV328" s="61">
        <v>965</v>
      </c>
      <c r="DW328" s="61">
        <v>943</v>
      </c>
      <c r="DX328" s="61">
        <v>212.43</v>
      </c>
      <c r="DY328" s="61">
        <v>0</v>
      </c>
      <c r="DZ328" s="61">
        <v>0</v>
      </c>
      <c r="EA328" s="61">
        <v>0</v>
      </c>
      <c r="EB328" s="61">
        <v>6405158</v>
      </c>
      <c r="EC328" s="61">
        <v>0</v>
      </c>
      <c r="ED328" s="61">
        <v>37301</v>
      </c>
      <c r="EE328" s="61">
        <v>0</v>
      </c>
      <c r="EF328" s="61">
        <v>0</v>
      </c>
      <c r="EG328" s="61">
        <v>0</v>
      </c>
      <c r="EH328" s="61">
        <v>37301</v>
      </c>
      <c r="EI328" s="61">
        <v>6442459</v>
      </c>
      <c r="EJ328" s="61">
        <v>0</v>
      </c>
      <c r="EK328" s="61">
        <v>115469</v>
      </c>
      <c r="EL328" s="61">
        <v>115469</v>
      </c>
      <c r="EM328" s="61">
        <v>6557928</v>
      </c>
      <c r="EN328" s="61">
        <v>5196584</v>
      </c>
      <c r="EO328" s="61">
        <v>0</v>
      </c>
      <c r="EP328" s="61">
        <v>1361344</v>
      </c>
      <c r="EQ328" s="61">
        <v>3050</v>
      </c>
      <c r="ER328" s="61">
        <v>1358294</v>
      </c>
      <c r="ES328" s="61">
        <v>1358294</v>
      </c>
      <c r="ET328" s="61">
        <v>299844</v>
      </c>
      <c r="EU328" s="61">
        <v>1658138</v>
      </c>
      <c r="EV328" s="61">
        <v>153613744</v>
      </c>
      <c r="EW328" s="61">
        <v>282600</v>
      </c>
      <c r="EX328" s="61">
        <v>0</v>
      </c>
      <c r="EY328" s="61">
        <v>0</v>
      </c>
    </row>
    <row r="329" spans="1:155" s="37" customFormat="1" x14ac:dyDescent="0.2">
      <c r="A329" s="105">
        <v>4998</v>
      </c>
      <c r="B329" s="49" t="s">
        <v>356</v>
      </c>
      <c r="C329" s="37">
        <v>686619</v>
      </c>
      <c r="D329" s="37">
        <v>99</v>
      </c>
      <c r="E329" s="37">
        <v>103</v>
      </c>
      <c r="F329" s="37">
        <v>222</v>
      </c>
      <c r="G329" s="37">
        <v>737274</v>
      </c>
      <c r="H329" s="37">
        <v>245508</v>
      </c>
      <c r="I329" s="37">
        <v>0</v>
      </c>
      <c r="J329" s="37">
        <v>454745</v>
      </c>
      <c r="K329" s="37">
        <v>7200</v>
      </c>
      <c r="L329" s="37">
        <f t="shared" si="5"/>
        <v>461945</v>
      </c>
      <c r="M329" s="47">
        <v>29912928</v>
      </c>
      <c r="N329" s="41">
        <v>37021</v>
      </c>
      <c r="O329" s="41">
        <v>0</v>
      </c>
      <c r="P329" s="37">
        <v>700253</v>
      </c>
      <c r="Q329" s="37">
        <v>103</v>
      </c>
      <c r="R329" s="37">
        <v>111</v>
      </c>
      <c r="S329" s="37">
        <v>194.37</v>
      </c>
      <c r="T329" s="37">
        <v>0</v>
      </c>
      <c r="U329" s="37">
        <v>776216</v>
      </c>
      <c r="V329" s="37">
        <v>331700</v>
      </c>
      <c r="W329" s="37">
        <v>444516</v>
      </c>
      <c r="X329" s="37">
        <v>432515</v>
      </c>
      <c r="Y329" s="37">
        <v>7485</v>
      </c>
      <c r="Z329" s="37">
        <v>440000</v>
      </c>
      <c r="AA329" s="46">
        <v>34336445</v>
      </c>
      <c r="AB329" s="37">
        <v>12001</v>
      </c>
      <c r="AC329" s="37">
        <v>0</v>
      </c>
      <c r="AD329" s="37">
        <v>764215</v>
      </c>
      <c r="AE329" s="37">
        <v>111</v>
      </c>
      <c r="AF329" s="37">
        <v>127</v>
      </c>
      <c r="AG329" s="37">
        <v>200</v>
      </c>
      <c r="AH329" s="37">
        <v>0</v>
      </c>
      <c r="AI329" s="37">
        <v>9001</v>
      </c>
      <c r="AJ329" s="37">
        <v>0</v>
      </c>
      <c r="AK329" s="37">
        <v>0</v>
      </c>
      <c r="AL329" s="37">
        <v>0</v>
      </c>
      <c r="AM329" s="37">
        <v>0</v>
      </c>
      <c r="AN329" s="37">
        <v>0</v>
      </c>
      <c r="AO329" s="37">
        <v>908773</v>
      </c>
      <c r="AP329" s="37">
        <v>391333</v>
      </c>
      <c r="AQ329" s="37">
        <v>0</v>
      </c>
      <c r="AR329" s="37">
        <v>517440</v>
      </c>
      <c r="AS329" s="37">
        <v>516818</v>
      </c>
      <c r="AT329" s="37">
        <v>7159</v>
      </c>
      <c r="AU329" s="37">
        <v>523977</v>
      </c>
      <c r="AV329" s="45">
        <v>39939626</v>
      </c>
      <c r="AW329" s="37">
        <v>622</v>
      </c>
      <c r="AX329" s="37">
        <v>0</v>
      </c>
      <c r="AY329" s="37">
        <v>908151</v>
      </c>
      <c r="AZ329" s="37">
        <v>127</v>
      </c>
      <c r="BA329" s="37">
        <v>140</v>
      </c>
      <c r="BB329" s="37">
        <v>206</v>
      </c>
      <c r="BC329" s="37">
        <v>0</v>
      </c>
      <c r="BD329" s="37">
        <v>0</v>
      </c>
      <c r="BE329" s="37">
        <v>1029952</v>
      </c>
      <c r="BF329" s="37">
        <v>467</v>
      </c>
      <c r="BG329" s="37">
        <v>0</v>
      </c>
      <c r="BH329" s="37">
        <v>0</v>
      </c>
      <c r="BI329" s="37">
        <v>0</v>
      </c>
      <c r="BJ329" s="37">
        <v>0</v>
      </c>
      <c r="BK329" s="37">
        <v>0</v>
      </c>
      <c r="BL329" s="37">
        <v>0</v>
      </c>
      <c r="BM329" s="37">
        <v>1030419</v>
      </c>
      <c r="BN329" s="37">
        <v>571377</v>
      </c>
      <c r="BO329" s="37">
        <v>459042</v>
      </c>
      <c r="BP329" s="37">
        <v>449745</v>
      </c>
      <c r="BQ329" s="37">
        <v>7155</v>
      </c>
      <c r="BR329" s="37">
        <v>456900</v>
      </c>
      <c r="BS329" s="45">
        <v>44751069</v>
      </c>
      <c r="BT329" s="37">
        <v>9297</v>
      </c>
      <c r="BU329" s="37">
        <v>0</v>
      </c>
      <c r="BV329" s="37">
        <v>1021122</v>
      </c>
      <c r="BW329" s="37">
        <v>140</v>
      </c>
      <c r="BX329" s="37">
        <v>147</v>
      </c>
      <c r="BY329" s="37">
        <v>206</v>
      </c>
      <c r="BZ329" s="37">
        <v>0</v>
      </c>
      <c r="CA329" s="37">
        <v>0</v>
      </c>
      <c r="CB329" s="37">
        <v>1102460</v>
      </c>
      <c r="CC329" s="37">
        <v>6973</v>
      </c>
      <c r="CD329" s="37">
        <v>0</v>
      </c>
      <c r="CE329" s="37">
        <v>0</v>
      </c>
      <c r="CF329" s="37">
        <v>0</v>
      </c>
      <c r="CG329" s="37">
        <v>0</v>
      </c>
      <c r="CH329" s="37">
        <v>0</v>
      </c>
      <c r="CI329" s="37">
        <v>0</v>
      </c>
      <c r="CJ329" s="37">
        <v>1109433</v>
      </c>
      <c r="CK329" s="37">
        <v>704390</v>
      </c>
      <c r="CL329" s="37">
        <v>0</v>
      </c>
      <c r="CM329" s="37">
        <v>405043</v>
      </c>
      <c r="CN329" s="37">
        <v>405043</v>
      </c>
      <c r="CO329" s="37">
        <v>0</v>
      </c>
      <c r="CP329" s="37">
        <v>405043</v>
      </c>
      <c r="CQ329" s="45">
        <v>47118622</v>
      </c>
      <c r="CR329" s="37">
        <v>0</v>
      </c>
      <c r="CS329" s="37">
        <v>0</v>
      </c>
      <c r="CT329" s="37">
        <v>1109433</v>
      </c>
      <c r="CU329" s="37">
        <v>147</v>
      </c>
      <c r="CV329" s="37">
        <v>144</v>
      </c>
      <c r="CW329" s="37">
        <v>208.88</v>
      </c>
      <c r="CX329" s="37">
        <v>0</v>
      </c>
      <c r="CY329" s="37">
        <v>0</v>
      </c>
      <c r="CZ329" s="37">
        <v>1116870</v>
      </c>
      <c r="DA329" s="37">
        <v>0</v>
      </c>
      <c r="DB329" s="37">
        <v>0</v>
      </c>
      <c r="DC329" s="37">
        <v>0</v>
      </c>
      <c r="DD329" s="37">
        <v>0</v>
      </c>
      <c r="DE329" s="37">
        <v>0</v>
      </c>
      <c r="DF329" s="37">
        <v>0</v>
      </c>
      <c r="DG329" s="37">
        <v>1116870</v>
      </c>
      <c r="DH329" s="37">
        <v>15512</v>
      </c>
      <c r="DI329" s="37">
        <v>0</v>
      </c>
      <c r="DJ329" s="37">
        <v>15512</v>
      </c>
      <c r="DK329" s="37">
        <v>1132382</v>
      </c>
      <c r="DL329" s="37">
        <v>662458</v>
      </c>
      <c r="DM329" s="37">
        <v>0</v>
      </c>
      <c r="DN329" s="37">
        <v>469924</v>
      </c>
      <c r="DO329" s="37">
        <v>424400</v>
      </c>
      <c r="DP329" s="37">
        <v>0</v>
      </c>
      <c r="DQ329" s="37">
        <v>424400</v>
      </c>
      <c r="DR329" s="45">
        <v>47751734</v>
      </c>
      <c r="DS329" s="37">
        <v>45524</v>
      </c>
      <c r="DT329" s="37">
        <v>0</v>
      </c>
      <c r="DU329" s="61">
        <v>1086858</v>
      </c>
      <c r="DV329" s="61">
        <v>144</v>
      </c>
      <c r="DW329" s="61">
        <v>136</v>
      </c>
      <c r="DX329" s="61">
        <v>212.43</v>
      </c>
      <c r="DY329" s="61">
        <v>0</v>
      </c>
      <c r="DZ329" s="61">
        <v>0</v>
      </c>
      <c r="EA329" s="61">
        <v>0</v>
      </c>
      <c r="EB329" s="61">
        <v>1055368</v>
      </c>
      <c r="EC329" s="61">
        <v>22509</v>
      </c>
      <c r="ED329" s="61">
        <v>0</v>
      </c>
      <c r="EE329" s="61">
        <v>0</v>
      </c>
      <c r="EF329" s="61">
        <v>0</v>
      </c>
      <c r="EG329" s="61">
        <v>0</v>
      </c>
      <c r="EH329" s="61">
        <v>22509</v>
      </c>
      <c r="EI329" s="61">
        <v>1077877</v>
      </c>
      <c r="EJ329" s="61">
        <v>0</v>
      </c>
      <c r="EK329" s="61">
        <v>46560</v>
      </c>
      <c r="EL329" s="61">
        <v>46560</v>
      </c>
      <c r="EM329" s="61">
        <v>1124437</v>
      </c>
      <c r="EN329" s="61">
        <v>667686</v>
      </c>
      <c r="EO329" s="61">
        <v>0</v>
      </c>
      <c r="EP329" s="61">
        <v>456751</v>
      </c>
      <c r="EQ329" s="61">
        <v>340</v>
      </c>
      <c r="ER329" s="61">
        <v>456411</v>
      </c>
      <c r="ES329" s="61">
        <v>449660</v>
      </c>
      <c r="ET329" s="61">
        <v>0</v>
      </c>
      <c r="EU329" s="61">
        <v>449660</v>
      </c>
      <c r="EV329" s="61">
        <v>52023194</v>
      </c>
      <c r="EW329" s="61">
        <v>39300</v>
      </c>
      <c r="EX329" s="61">
        <v>6751</v>
      </c>
      <c r="EY329" s="61">
        <v>0</v>
      </c>
    </row>
    <row r="330" spans="1:155" s="37" customFormat="1" x14ac:dyDescent="0.2">
      <c r="A330" s="105">
        <v>2422</v>
      </c>
      <c r="B330" s="49" t="s">
        <v>357</v>
      </c>
      <c r="C330" s="37">
        <v>4641171.71</v>
      </c>
      <c r="D330" s="37">
        <v>926</v>
      </c>
      <c r="E330" s="37">
        <v>940</v>
      </c>
      <c r="F330" s="37">
        <v>190</v>
      </c>
      <c r="G330" s="37">
        <v>4889936.4000000004</v>
      </c>
      <c r="H330" s="37">
        <v>3184454</v>
      </c>
      <c r="I330" s="37">
        <v>0</v>
      </c>
      <c r="J330" s="37">
        <v>1694476</v>
      </c>
      <c r="K330" s="37">
        <v>426287</v>
      </c>
      <c r="L330" s="37">
        <f t="shared" si="5"/>
        <v>2120763</v>
      </c>
      <c r="M330" s="47">
        <v>120439082</v>
      </c>
      <c r="N330" s="41">
        <v>11006.400000000373</v>
      </c>
      <c r="O330" s="41">
        <v>0</v>
      </c>
      <c r="P330" s="37">
        <v>4878930</v>
      </c>
      <c r="Q330" s="37">
        <v>940</v>
      </c>
      <c r="R330" s="37">
        <v>963</v>
      </c>
      <c r="S330" s="37">
        <v>194.37</v>
      </c>
      <c r="T330" s="37">
        <v>0</v>
      </c>
      <c r="U330" s="37">
        <v>5185485</v>
      </c>
      <c r="V330" s="37">
        <v>3524013</v>
      </c>
      <c r="W330" s="37">
        <v>1661472</v>
      </c>
      <c r="X330" s="37">
        <v>1654231</v>
      </c>
      <c r="Y330" s="37">
        <v>421625</v>
      </c>
      <c r="Z330" s="37">
        <v>2075856</v>
      </c>
      <c r="AA330" s="46">
        <v>124388957</v>
      </c>
      <c r="AB330" s="37">
        <v>7241</v>
      </c>
      <c r="AC330" s="37">
        <v>0</v>
      </c>
      <c r="AD330" s="37">
        <v>5178244</v>
      </c>
      <c r="AE330" s="37">
        <v>963</v>
      </c>
      <c r="AF330" s="37">
        <v>982</v>
      </c>
      <c r="AG330" s="37">
        <v>200</v>
      </c>
      <c r="AH330" s="37">
        <v>0</v>
      </c>
      <c r="AI330" s="37">
        <v>5431</v>
      </c>
      <c r="AJ330" s="37">
        <v>0</v>
      </c>
      <c r="AK330" s="37">
        <v>0</v>
      </c>
      <c r="AL330" s="37">
        <v>0</v>
      </c>
      <c r="AM330" s="37">
        <v>0</v>
      </c>
      <c r="AN330" s="37">
        <v>0</v>
      </c>
      <c r="AO330" s="37">
        <v>5482241</v>
      </c>
      <c r="AP330" s="37">
        <v>3905507</v>
      </c>
      <c r="AQ330" s="37">
        <v>0</v>
      </c>
      <c r="AR330" s="37">
        <v>1576734</v>
      </c>
      <c r="AS330" s="37">
        <v>1576734</v>
      </c>
      <c r="AT330" s="37">
        <v>419435</v>
      </c>
      <c r="AU330" s="37">
        <v>1996169</v>
      </c>
      <c r="AV330" s="45">
        <v>137505004</v>
      </c>
      <c r="AW330" s="37">
        <v>0</v>
      </c>
      <c r="AX330" s="37">
        <v>0</v>
      </c>
      <c r="AY330" s="37">
        <v>5482241</v>
      </c>
      <c r="AZ330" s="37">
        <v>982</v>
      </c>
      <c r="BA330" s="37">
        <v>990</v>
      </c>
      <c r="BB330" s="37">
        <v>206</v>
      </c>
      <c r="BC330" s="37">
        <v>0</v>
      </c>
      <c r="BD330" s="37">
        <v>0</v>
      </c>
      <c r="BE330" s="37">
        <v>5730843</v>
      </c>
      <c r="BF330" s="37">
        <v>0</v>
      </c>
      <c r="BG330" s="37">
        <v>0</v>
      </c>
      <c r="BH330" s="37">
        <v>0</v>
      </c>
      <c r="BI330" s="37">
        <v>0</v>
      </c>
      <c r="BJ330" s="37">
        <v>0</v>
      </c>
      <c r="BK330" s="37">
        <v>0</v>
      </c>
      <c r="BL330" s="37">
        <v>0</v>
      </c>
      <c r="BM330" s="37">
        <v>5730843</v>
      </c>
      <c r="BN330" s="37">
        <v>4649572</v>
      </c>
      <c r="BO330" s="37">
        <v>1081271</v>
      </c>
      <c r="BP330" s="37">
        <v>1081271</v>
      </c>
      <c r="BQ330" s="37">
        <v>1032319</v>
      </c>
      <c r="BR330" s="37">
        <v>2113590</v>
      </c>
      <c r="BS330" s="45">
        <v>150394405</v>
      </c>
      <c r="BT330" s="37">
        <v>0</v>
      </c>
      <c r="BU330" s="37">
        <v>0</v>
      </c>
      <c r="BV330" s="37">
        <v>5730843</v>
      </c>
      <c r="BW330" s="37">
        <v>990</v>
      </c>
      <c r="BX330" s="37">
        <v>978</v>
      </c>
      <c r="BY330" s="37">
        <v>206</v>
      </c>
      <c r="BZ330" s="37">
        <v>0</v>
      </c>
      <c r="CA330" s="37">
        <v>0</v>
      </c>
      <c r="CB330" s="37">
        <v>5862846</v>
      </c>
      <c r="CC330" s="37">
        <v>0</v>
      </c>
      <c r="CD330" s="37">
        <v>0</v>
      </c>
      <c r="CE330" s="37">
        <v>0</v>
      </c>
      <c r="CF330" s="37">
        <v>430000</v>
      </c>
      <c r="CG330" s="37">
        <v>0</v>
      </c>
      <c r="CH330" s="37">
        <v>0</v>
      </c>
      <c r="CI330" s="37">
        <v>430000</v>
      </c>
      <c r="CJ330" s="37">
        <v>6292846</v>
      </c>
      <c r="CK330" s="37">
        <v>4976714</v>
      </c>
      <c r="CL330" s="37">
        <v>0</v>
      </c>
      <c r="CM330" s="37">
        <v>1316132</v>
      </c>
      <c r="CN330" s="37">
        <v>1316132</v>
      </c>
      <c r="CO330" s="37">
        <v>807195</v>
      </c>
      <c r="CP330" s="37">
        <v>2123327</v>
      </c>
      <c r="CQ330" s="45">
        <v>164572431</v>
      </c>
      <c r="CR330" s="37">
        <v>0</v>
      </c>
      <c r="CS330" s="37">
        <v>0</v>
      </c>
      <c r="CT330" s="37">
        <v>6292846</v>
      </c>
      <c r="CU330" s="37">
        <v>978</v>
      </c>
      <c r="CV330" s="37">
        <v>969</v>
      </c>
      <c r="CW330" s="37">
        <v>208.88</v>
      </c>
      <c r="CX330" s="37">
        <v>0</v>
      </c>
      <c r="CY330" s="37">
        <v>0</v>
      </c>
      <c r="CZ330" s="37">
        <v>6437338</v>
      </c>
      <c r="DA330" s="37">
        <v>0</v>
      </c>
      <c r="DB330" s="37">
        <v>0</v>
      </c>
      <c r="DC330" s="37">
        <v>0</v>
      </c>
      <c r="DD330" s="37">
        <v>70000</v>
      </c>
      <c r="DE330" s="37">
        <v>0</v>
      </c>
      <c r="DF330" s="37">
        <v>70000</v>
      </c>
      <c r="DG330" s="37">
        <v>6507338</v>
      </c>
      <c r="DH330" s="37">
        <v>46503</v>
      </c>
      <c r="DI330" s="37">
        <v>0</v>
      </c>
      <c r="DJ330" s="37">
        <v>46503</v>
      </c>
      <c r="DK330" s="37">
        <v>6553841</v>
      </c>
      <c r="DL330" s="37">
        <v>5216176</v>
      </c>
      <c r="DM330" s="37">
        <v>0</v>
      </c>
      <c r="DN330" s="37">
        <v>1337665</v>
      </c>
      <c r="DO330" s="37">
        <v>1337665</v>
      </c>
      <c r="DP330" s="37">
        <v>951097.5</v>
      </c>
      <c r="DQ330" s="37">
        <v>2288762.5</v>
      </c>
      <c r="DR330" s="45">
        <v>184399913</v>
      </c>
      <c r="DS330" s="37">
        <v>0</v>
      </c>
      <c r="DT330" s="37">
        <v>0</v>
      </c>
      <c r="DU330" s="61">
        <v>6507338</v>
      </c>
      <c r="DV330" s="61">
        <v>969</v>
      </c>
      <c r="DW330" s="61">
        <v>976</v>
      </c>
      <c r="DX330" s="61">
        <v>212.43</v>
      </c>
      <c r="DY330" s="61">
        <v>0</v>
      </c>
      <c r="DZ330" s="61">
        <v>0</v>
      </c>
      <c r="EA330" s="61">
        <v>0</v>
      </c>
      <c r="EB330" s="61">
        <v>6761679</v>
      </c>
      <c r="EC330" s="61">
        <v>0</v>
      </c>
      <c r="ED330" s="61">
        <v>0</v>
      </c>
      <c r="EE330" s="61">
        <v>0</v>
      </c>
      <c r="EF330" s="61">
        <v>0</v>
      </c>
      <c r="EG330" s="61">
        <v>0</v>
      </c>
      <c r="EH330" s="61">
        <v>0</v>
      </c>
      <c r="EI330" s="61">
        <v>6761679</v>
      </c>
      <c r="EJ330" s="61">
        <v>0</v>
      </c>
      <c r="EK330" s="61">
        <v>0</v>
      </c>
      <c r="EL330" s="61">
        <v>0</v>
      </c>
      <c r="EM330" s="61">
        <v>6761679</v>
      </c>
      <c r="EN330" s="61">
        <v>5317575</v>
      </c>
      <c r="EO330" s="61">
        <v>0</v>
      </c>
      <c r="EP330" s="61">
        <v>1444104</v>
      </c>
      <c r="EQ330" s="61">
        <v>2060</v>
      </c>
      <c r="ER330" s="61">
        <v>1442044</v>
      </c>
      <c r="ES330" s="61">
        <v>1442044</v>
      </c>
      <c r="ET330" s="61">
        <v>1020780</v>
      </c>
      <c r="EU330" s="61">
        <v>2462824</v>
      </c>
      <c r="EV330" s="61">
        <v>204486361</v>
      </c>
      <c r="EW330" s="61">
        <v>171000</v>
      </c>
      <c r="EX330" s="61">
        <v>0</v>
      </c>
      <c r="EY330" s="61">
        <v>0</v>
      </c>
    </row>
    <row r="331" spans="1:155" s="37" customFormat="1" x14ac:dyDescent="0.2">
      <c r="A331" s="105">
        <v>5019</v>
      </c>
      <c r="B331" s="49" t="s">
        <v>358</v>
      </c>
      <c r="C331" s="37">
        <v>6037695</v>
      </c>
      <c r="D331" s="37">
        <v>1005</v>
      </c>
      <c r="E331" s="37">
        <v>1044</v>
      </c>
      <c r="F331" s="37">
        <v>192</v>
      </c>
      <c r="G331" s="37">
        <v>6472800</v>
      </c>
      <c r="H331" s="37">
        <v>2901469</v>
      </c>
      <c r="I331" s="37">
        <v>0</v>
      </c>
      <c r="J331" s="37">
        <v>3571331</v>
      </c>
      <c r="K331" s="37">
        <v>293817</v>
      </c>
      <c r="L331" s="37">
        <f t="shared" si="5"/>
        <v>3865148</v>
      </c>
      <c r="M331" s="47">
        <v>185497219</v>
      </c>
      <c r="N331" s="41">
        <v>0</v>
      </c>
      <c r="O331" s="41">
        <v>0</v>
      </c>
      <c r="P331" s="37">
        <v>6472800</v>
      </c>
      <c r="Q331" s="37">
        <v>1044</v>
      </c>
      <c r="R331" s="37">
        <v>1069</v>
      </c>
      <c r="S331" s="37">
        <v>194.37</v>
      </c>
      <c r="T331" s="37">
        <v>0</v>
      </c>
      <c r="U331" s="37">
        <v>6835582</v>
      </c>
      <c r="V331" s="37">
        <v>3554372</v>
      </c>
      <c r="W331" s="37">
        <v>3281210</v>
      </c>
      <c r="X331" s="37">
        <v>3287604</v>
      </c>
      <c r="Y331" s="37">
        <v>500975</v>
      </c>
      <c r="Z331" s="37">
        <v>3788579</v>
      </c>
      <c r="AA331" s="46">
        <v>196570631</v>
      </c>
      <c r="AB331" s="37">
        <v>0</v>
      </c>
      <c r="AC331" s="37">
        <v>6394</v>
      </c>
      <c r="AD331" s="37">
        <v>6835582</v>
      </c>
      <c r="AE331" s="37">
        <v>1069</v>
      </c>
      <c r="AF331" s="37">
        <v>1078</v>
      </c>
      <c r="AG331" s="37">
        <v>200</v>
      </c>
      <c r="AH331" s="37">
        <v>0</v>
      </c>
      <c r="AI331" s="37">
        <v>0</v>
      </c>
      <c r="AJ331" s="37">
        <v>0</v>
      </c>
      <c r="AK331" s="37">
        <v>0</v>
      </c>
      <c r="AL331" s="37">
        <v>0</v>
      </c>
      <c r="AM331" s="37">
        <v>0</v>
      </c>
      <c r="AN331" s="37">
        <v>0</v>
      </c>
      <c r="AO331" s="37">
        <v>7108731</v>
      </c>
      <c r="AP331" s="37">
        <v>3904944</v>
      </c>
      <c r="AQ331" s="37">
        <v>0</v>
      </c>
      <c r="AR331" s="37">
        <v>3203787</v>
      </c>
      <c r="AS331" s="37">
        <v>3183828</v>
      </c>
      <c r="AT331" s="37">
        <v>689388</v>
      </c>
      <c r="AU331" s="37">
        <v>3873216</v>
      </c>
      <c r="AV331" s="45">
        <v>214737687</v>
      </c>
      <c r="AW331" s="37">
        <v>19959</v>
      </c>
      <c r="AX331" s="37">
        <v>0</v>
      </c>
      <c r="AY331" s="37">
        <v>7088772</v>
      </c>
      <c r="AZ331" s="37">
        <v>1078</v>
      </c>
      <c r="BA331" s="37">
        <v>1066</v>
      </c>
      <c r="BB331" s="37">
        <v>206</v>
      </c>
      <c r="BC331" s="37">
        <v>0</v>
      </c>
      <c r="BD331" s="37">
        <v>0</v>
      </c>
      <c r="BE331" s="37">
        <v>7229463</v>
      </c>
      <c r="BF331" s="37">
        <v>14969</v>
      </c>
      <c r="BG331" s="37">
        <v>0</v>
      </c>
      <c r="BH331" s="37">
        <v>0</v>
      </c>
      <c r="BI331" s="37">
        <v>0</v>
      </c>
      <c r="BJ331" s="37">
        <v>0</v>
      </c>
      <c r="BK331" s="37">
        <v>0</v>
      </c>
      <c r="BL331" s="37">
        <v>0</v>
      </c>
      <c r="BM331" s="37">
        <v>7244432</v>
      </c>
      <c r="BN331" s="37">
        <v>4701369</v>
      </c>
      <c r="BO331" s="37">
        <v>2543063</v>
      </c>
      <c r="BP331" s="37">
        <v>2543063</v>
      </c>
      <c r="BQ331" s="37">
        <v>744770</v>
      </c>
      <c r="BR331" s="37">
        <v>3287833</v>
      </c>
      <c r="BS331" s="45">
        <v>233102909</v>
      </c>
      <c r="BT331" s="37">
        <v>0</v>
      </c>
      <c r="BU331" s="37">
        <v>0</v>
      </c>
      <c r="BV331" s="37">
        <v>7244432</v>
      </c>
      <c r="BW331" s="37">
        <v>1066</v>
      </c>
      <c r="BX331" s="37">
        <v>1062</v>
      </c>
      <c r="BY331" s="37">
        <v>206</v>
      </c>
      <c r="BZ331" s="37">
        <v>0</v>
      </c>
      <c r="CA331" s="37">
        <v>0</v>
      </c>
      <c r="CB331" s="37">
        <v>7436018</v>
      </c>
      <c r="CC331" s="37">
        <v>0</v>
      </c>
      <c r="CD331" s="37">
        <v>-2880</v>
      </c>
      <c r="CE331" s="37">
        <v>0</v>
      </c>
      <c r="CF331" s="37">
        <v>0</v>
      </c>
      <c r="CG331" s="37">
        <v>0</v>
      </c>
      <c r="CH331" s="37">
        <v>0</v>
      </c>
      <c r="CI331" s="37">
        <v>-2880</v>
      </c>
      <c r="CJ331" s="37">
        <v>7433138</v>
      </c>
      <c r="CK331" s="37">
        <v>4837461</v>
      </c>
      <c r="CL331" s="37">
        <v>0</v>
      </c>
      <c r="CM331" s="37">
        <v>2595677</v>
      </c>
      <c r="CN331" s="37">
        <v>2595676</v>
      </c>
      <c r="CO331" s="37">
        <v>730737</v>
      </c>
      <c r="CP331" s="37">
        <v>3326413</v>
      </c>
      <c r="CQ331" s="45">
        <v>264031652</v>
      </c>
      <c r="CR331" s="37">
        <v>1</v>
      </c>
      <c r="CS331" s="37">
        <v>0</v>
      </c>
      <c r="CT331" s="37">
        <v>7433137</v>
      </c>
      <c r="CU331" s="37">
        <v>1062</v>
      </c>
      <c r="CV331" s="37">
        <v>1068</v>
      </c>
      <c r="CW331" s="37">
        <v>208.88</v>
      </c>
      <c r="CX331" s="37">
        <v>0</v>
      </c>
      <c r="CY331" s="37">
        <v>0</v>
      </c>
      <c r="CZ331" s="37">
        <v>7698219</v>
      </c>
      <c r="DA331" s="37">
        <v>1</v>
      </c>
      <c r="DB331" s="37">
        <v>-19039</v>
      </c>
      <c r="DC331" s="37">
        <v>0</v>
      </c>
      <c r="DD331" s="37">
        <v>0</v>
      </c>
      <c r="DE331" s="37">
        <v>0</v>
      </c>
      <c r="DF331" s="37">
        <v>-19038</v>
      </c>
      <c r="DG331" s="37">
        <v>7679181</v>
      </c>
      <c r="DH331" s="37">
        <v>0</v>
      </c>
      <c r="DI331" s="37">
        <v>0</v>
      </c>
      <c r="DJ331" s="37">
        <v>0</v>
      </c>
      <c r="DK331" s="37">
        <v>7679181</v>
      </c>
      <c r="DL331" s="37">
        <v>4937248</v>
      </c>
      <c r="DM331" s="37">
        <v>0</v>
      </c>
      <c r="DN331" s="37">
        <v>2741933</v>
      </c>
      <c r="DO331" s="37">
        <v>2741932</v>
      </c>
      <c r="DP331" s="37">
        <v>766933</v>
      </c>
      <c r="DQ331" s="37">
        <v>3508865</v>
      </c>
      <c r="DR331" s="45">
        <v>286327078</v>
      </c>
      <c r="DS331" s="37">
        <v>1</v>
      </c>
      <c r="DT331" s="37">
        <v>0</v>
      </c>
      <c r="DU331" s="61">
        <v>7679180</v>
      </c>
      <c r="DV331" s="61">
        <v>1068</v>
      </c>
      <c r="DW331" s="61">
        <v>1079</v>
      </c>
      <c r="DX331" s="61">
        <v>212.43</v>
      </c>
      <c r="DY331" s="61">
        <v>0</v>
      </c>
      <c r="DZ331" s="61">
        <v>0</v>
      </c>
      <c r="EA331" s="61">
        <v>0</v>
      </c>
      <c r="EB331" s="61">
        <v>7987481</v>
      </c>
      <c r="EC331" s="61">
        <v>1</v>
      </c>
      <c r="ED331" s="61">
        <v>24039</v>
      </c>
      <c r="EE331" s="61">
        <v>0</v>
      </c>
      <c r="EF331" s="61">
        <v>0</v>
      </c>
      <c r="EG331" s="61">
        <v>0</v>
      </c>
      <c r="EH331" s="61">
        <v>24040</v>
      </c>
      <c r="EI331" s="61">
        <v>8011521</v>
      </c>
      <c r="EJ331" s="61">
        <v>0</v>
      </c>
      <c r="EK331" s="61">
        <v>0</v>
      </c>
      <c r="EL331" s="61">
        <v>0</v>
      </c>
      <c r="EM331" s="61">
        <v>8011521</v>
      </c>
      <c r="EN331" s="61">
        <v>5029398</v>
      </c>
      <c r="EO331" s="61">
        <v>0</v>
      </c>
      <c r="EP331" s="61">
        <v>2982123</v>
      </c>
      <c r="EQ331" s="61">
        <v>12119</v>
      </c>
      <c r="ER331" s="61">
        <v>2970004</v>
      </c>
      <c r="ES331" s="61">
        <v>2984983</v>
      </c>
      <c r="ET331" s="61">
        <v>796243</v>
      </c>
      <c r="EU331" s="61">
        <v>3781226</v>
      </c>
      <c r="EV331" s="61">
        <v>325326783</v>
      </c>
      <c r="EW331" s="61">
        <v>1042700</v>
      </c>
      <c r="EX331" s="61">
        <v>0</v>
      </c>
      <c r="EY331" s="61">
        <v>14979</v>
      </c>
    </row>
    <row r="332" spans="1:155" s="37" customFormat="1" x14ac:dyDescent="0.2">
      <c r="A332" s="105">
        <v>5026</v>
      </c>
      <c r="B332" s="49" t="s">
        <v>359</v>
      </c>
      <c r="C332" s="37">
        <v>7649021</v>
      </c>
      <c r="D332" s="37">
        <v>1169</v>
      </c>
      <c r="E332" s="37">
        <v>1175</v>
      </c>
      <c r="F332" s="37">
        <v>209.38</v>
      </c>
      <c r="G332" s="37">
        <v>7934305</v>
      </c>
      <c r="H332" s="37">
        <v>3428434</v>
      </c>
      <c r="I332" s="37">
        <v>0</v>
      </c>
      <c r="J332" s="37">
        <v>4252000</v>
      </c>
      <c r="K332" s="37">
        <v>535000</v>
      </c>
      <c r="L332" s="37">
        <f t="shared" si="5"/>
        <v>4787000</v>
      </c>
      <c r="M332" s="47">
        <v>243640200</v>
      </c>
      <c r="N332" s="41">
        <v>253871</v>
      </c>
      <c r="O332" s="41">
        <v>0</v>
      </c>
      <c r="P332" s="37">
        <v>7680434</v>
      </c>
      <c r="Q332" s="37">
        <v>1175</v>
      </c>
      <c r="R332" s="37">
        <v>1183</v>
      </c>
      <c r="S332" s="37">
        <v>194.37</v>
      </c>
      <c r="T332" s="37">
        <v>0</v>
      </c>
      <c r="U332" s="37">
        <v>7962667</v>
      </c>
      <c r="V332" s="37">
        <v>4047307</v>
      </c>
      <c r="W332" s="37">
        <v>3915360</v>
      </c>
      <c r="X332" s="37">
        <v>3925000</v>
      </c>
      <c r="Y332" s="37">
        <v>691222</v>
      </c>
      <c r="Z332" s="37">
        <v>4616222</v>
      </c>
      <c r="AA332" s="46">
        <v>268473600</v>
      </c>
      <c r="AB332" s="37">
        <v>0</v>
      </c>
      <c r="AC332" s="37">
        <v>9640</v>
      </c>
      <c r="AD332" s="37">
        <v>7962667</v>
      </c>
      <c r="AE332" s="37">
        <v>1183</v>
      </c>
      <c r="AF332" s="37">
        <v>1199</v>
      </c>
      <c r="AG332" s="37">
        <v>200</v>
      </c>
      <c r="AH332" s="37">
        <v>0</v>
      </c>
      <c r="AI332" s="37">
        <v>0</v>
      </c>
      <c r="AJ332" s="37">
        <v>0</v>
      </c>
      <c r="AK332" s="37">
        <v>0</v>
      </c>
      <c r="AL332" s="37">
        <v>0</v>
      </c>
      <c r="AM332" s="37">
        <v>0</v>
      </c>
      <c r="AN332" s="37">
        <v>0</v>
      </c>
      <c r="AO332" s="37">
        <v>8310161</v>
      </c>
      <c r="AP332" s="37">
        <v>4441222</v>
      </c>
      <c r="AQ332" s="37">
        <v>0</v>
      </c>
      <c r="AR332" s="37">
        <v>3868939</v>
      </c>
      <c r="AS332" s="37">
        <v>3868210.33</v>
      </c>
      <c r="AT332" s="37">
        <v>812529.94000000006</v>
      </c>
      <c r="AU332" s="37">
        <v>4680740.2700000005</v>
      </c>
      <c r="AV332" s="45">
        <v>286543800</v>
      </c>
      <c r="AW332" s="37">
        <v>729</v>
      </c>
      <c r="AX332" s="37">
        <v>0</v>
      </c>
      <c r="AY332" s="37">
        <v>8309432</v>
      </c>
      <c r="AZ332" s="37">
        <v>1199</v>
      </c>
      <c r="BA332" s="37">
        <v>1211</v>
      </c>
      <c r="BB332" s="37">
        <v>206</v>
      </c>
      <c r="BC332" s="37">
        <v>0</v>
      </c>
      <c r="BD332" s="37">
        <v>0</v>
      </c>
      <c r="BE332" s="37">
        <v>8642059</v>
      </c>
      <c r="BF332" s="37">
        <v>547</v>
      </c>
      <c r="BG332" s="37">
        <v>0</v>
      </c>
      <c r="BH332" s="37">
        <v>0</v>
      </c>
      <c r="BI332" s="37">
        <v>0</v>
      </c>
      <c r="BJ332" s="37">
        <v>0</v>
      </c>
      <c r="BK332" s="37">
        <v>0</v>
      </c>
      <c r="BL332" s="37">
        <v>0</v>
      </c>
      <c r="BM332" s="37">
        <v>8642606</v>
      </c>
      <c r="BN332" s="37">
        <v>5817256</v>
      </c>
      <c r="BO332" s="37">
        <v>2825350</v>
      </c>
      <c r="BP332" s="37">
        <v>2825320</v>
      </c>
      <c r="BQ332" s="37">
        <v>1030148</v>
      </c>
      <c r="BR332" s="37">
        <v>3855468</v>
      </c>
      <c r="BS332" s="45">
        <v>321400400</v>
      </c>
      <c r="BT332" s="37">
        <v>30</v>
      </c>
      <c r="BU332" s="37">
        <v>0</v>
      </c>
      <c r="BV332" s="37">
        <v>8642576</v>
      </c>
      <c r="BW332" s="37">
        <v>1211</v>
      </c>
      <c r="BX332" s="37">
        <v>1216</v>
      </c>
      <c r="BY332" s="37">
        <v>206</v>
      </c>
      <c r="BZ332" s="37">
        <v>0</v>
      </c>
      <c r="CA332" s="37">
        <v>0</v>
      </c>
      <c r="CB332" s="37">
        <v>8928760</v>
      </c>
      <c r="CC332" s="37">
        <v>23</v>
      </c>
      <c r="CD332" s="37">
        <v>0</v>
      </c>
      <c r="CE332" s="37">
        <v>0</v>
      </c>
      <c r="CF332" s="37">
        <v>0</v>
      </c>
      <c r="CG332" s="37">
        <v>0</v>
      </c>
      <c r="CH332" s="37">
        <v>0</v>
      </c>
      <c r="CI332" s="37">
        <v>0</v>
      </c>
      <c r="CJ332" s="37">
        <v>8928783</v>
      </c>
      <c r="CK332" s="37">
        <v>5709545</v>
      </c>
      <c r="CL332" s="37">
        <v>0</v>
      </c>
      <c r="CM332" s="37">
        <v>3219238</v>
      </c>
      <c r="CN332" s="37">
        <v>3225354</v>
      </c>
      <c r="CO332" s="37">
        <v>1031969</v>
      </c>
      <c r="CP332" s="37">
        <v>4257323</v>
      </c>
      <c r="CQ332" s="45">
        <v>316901400</v>
      </c>
      <c r="CR332" s="37">
        <v>0</v>
      </c>
      <c r="CS332" s="37">
        <v>6116</v>
      </c>
      <c r="CT332" s="37">
        <v>8928783</v>
      </c>
      <c r="CU332" s="37">
        <v>1216</v>
      </c>
      <c r="CV332" s="37">
        <v>1204</v>
      </c>
      <c r="CW332" s="37">
        <v>208.88</v>
      </c>
      <c r="CX332" s="37">
        <v>0</v>
      </c>
      <c r="CY332" s="37">
        <v>0</v>
      </c>
      <c r="CZ332" s="37">
        <v>9092163</v>
      </c>
      <c r="DA332" s="37">
        <v>0</v>
      </c>
      <c r="DB332" s="37">
        <v>0</v>
      </c>
      <c r="DC332" s="37">
        <v>0</v>
      </c>
      <c r="DD332" s="37">
        <v>0</v>
      </c>
      <c r="DE332" s="37">
        <v>0</v>
      </c>
      <c r="DF332" s="37">
        <v>0</v>
      </c>
      <c r="DG332" s="37">
        <v>9092163</v>
      </c>
      <c r="DH332" s="37">
        <v>67965</v>
      </c>
      <c r="DI332" s="37">
        <v>0</v>
      </c>
      <c r="DJ332" s="37">
        <v>67965</v>
      </c>
      <c r="DK332" s="37">
        <v>9160128</v>
      </c>
      <c r="DL332" s="37">
        <v>6174918</v>
      </c>
      <c r="DM332" s="37">
        <v>0</v>
      </c>
      <c r="DN332" s="37">
        <v>2985210</v>
      </c>
      <c r="DO332" s="37">
        <v>2985209</v>
      </c>
      <c r="DP332" s="37">
        <v>1058616</v>
      </c>
      <c r="DQ332" s="37">
        <v>4043825</v>
      </c>
      <c r="DR332" s="45">
        <v>337094600</v>
      </c>
      <c r="DS332" s="37">
        <v>1</v>
      </c>
      <c r="DT332" s="37">
        <v>0</v>
      </c>
      <c r="DU332" s="61">
        <v>9092163</v>
      </c>
      <c r="DV332" s="61">
        <v>1204</v>
      </c>
      <c r="DW332" s="61">
        <v>1198</v>
      </c>
      <c r="DX332" s="61">
        <v>212.43</v>
      </c>
      <c r="DY332" s="61">
        <v>0</v>
      </c>
      <c r="DZ332" s="61">
        <v>0</v>
      </c>
      <c r="EA332" s="61">
        <v>0</v>
      </c>
      <c r="EB332" s="61">
        <v>9301344</v>
      </c>
      <c r="EC332" s="61">
        <v>0</v>
      </c>
      <c r="ED332" s="61">
        <v>0</v>
      </c>
      <c r="EE332" s="61">
        <v>0</v>
      </c>
      <c r="EF332" s="61">
        <v>0</v>
      </c>
      <c r="EG332" s="61">
        <v>0</v>
      </c>
      <c r="EH332" s="61">
        <v>0</v>
      </c>
      <c r="EI332" s="61">
        <v>9301344</v>
      </c>
      <c r="EJ332" s="61">
        <v>0</v>
      </c>
      <c r="EK332" s="61">
        <v>38820</v>
      </c>
      <c r="EL332" s="61">
        <v>38820</v>
      </c>
      <c r="EM332" s="61">
        <v>9340164</v>
      </c>
      <c r="EN332" s="61">
        <v>6174812</v>
      </c>
      <c r="EO332" s="61">
        <v>0</v>
      </c>
      <c r="EP332" s="61">
        <v>3165352</v>
      </c>
      <c r="EQ332" s="61">
        <v>37517</v>
      </c>
      <c r="ER332" s="61">
        <v>3127835</v>
      </c>
      <c r="ES332" s="61">
        <v>3128278</v>
      </c>
      <c r="ET332" s="61">
        <v>1109119</v>
      </c>
      <c r="EU332" s="61">
        <v>4237397</v>
      </c>
      <c r="EV332" s="61">
        <v>350229800</v>
      </c>
      <c r="EW332" s="61">
        <v>3100900</v>
      </c>
      <c r="EX332" s="61">
        <v>0</v>
      </c>
      <c r="EY332" s="61">
        <v>443</v>
      </c>
    </row>
    <row r="333" spans="1:155" s="37" customFormat="1" x14ac:dyDescent="0.2">
      <c r="A333" s="105">
        <v>5068</v>
      </c>
      <c r="B333" s="49" t="s">
        <v>360</v>
      </c>
      <c r="C333" s="37">
        <v>4180472</v>
      </c>
      <c r="D333" s="37">
        <v>863</v>
      </c>
      <c r="E333" s="37">
        <v>909</v>
      </c>
      <c r="F333" s="37">
        <v>190</v>
      </c>
      <c r="G333" s="37">
        <v>4576015.08</v>
      </c>
      <c r="H333" s="37">
        <v>1647020</v>
      </c>
      <c r="I333" s="37">
        <v>0</v>
      </c>
      <c r="J333" s="37">
        <v>2929185.84</v>
      </c>
      <c r="K333" s="37">
        <v>147283.16</v>
      </c>
      <c r="L333" s="37">
        <f t="shared" si="5"/>
        <v>3076469</v>
      </c>
      <c r="M333" s="47">
        <v>293096673</v>
      </c>
      <c r="N333" s="41">
        <v>0</v>
      </c>
      <c r="O333" s="41">
        <v>190.75999999977648</v>
      </c>
      <c r="P333" s="37">
        <v>4576015</v>
      </c>
      <c r="Q333" s="37">
        <v>909</v>
      </c>
      <c r="R333" s="37">
        <v>966</v>
      </c>
      <c r="S333" s="37">
        <v>194.37</v>
      </c>
      <c r="T333" s="37">
        <v>0</v>
      </c>
      <c r="U333" s="37">
        <v>5050721</v>
      </c>
      <c r="V333" s="37">
        <v>2009805</v>
      </c>
      <c r="W333" s="37">
        <v>3040916</v>
      </c>
      <c r="X333" s="37">
        <v>3035688</v>
      </c>
      <c r="Y333" s="37">
        <v>132242.21</v>
      </c>
      <c r="Z333" s="37">
        <v>3167930.21</v>
      </c>
      <c r="AA333" s="46">
        <v>309333691</v>
      </c>
      <c r="AB333" s="37">
        <v>5228</v>
      </c>
      <c r="AC333" s="37">
        <v>0</v>
      </c>
      <c r="AD333" s="37">
        <v>5045493</v>
      </c>
      <c r="AE333" s="37">
        <v>966</v>
      </c>
      <c r="AF333" s="37">
        <v>1012</v>
      </c>
      <c r="AG333" s="37">
        <v>200</v>
      </c>
      <c r="AH333" s="37">
        <v>0</v>
      </c>
      <c r="AI333" s="37">
        <v>3921</v>
      </c>
      <c r="AJ333" s="37">
        <v>0</v>
      </c>
      <c r="AK333" s="37">
        <v>0</v>
      </c>
      <c r="AL333" s="37">
        <v>0</v>
      </c>
      <c r="AM333" s="37">
        <v>0</v>
      </c>
      <c r="AN333" s="37">
        <v>0</v>
      </c>
      <c r="AO333" s="37">
        <v>5492078</v>
      </c>
      <c r="AP333" s="37">
        <v>2634115</v>
      </c>
      <c r="AQ333" s="37">
        <v>0</v>
      </c>
      <c r="AR333" s="37">
        <v>2857963</v>
      </c>
      <c r="AS333" s="37">
        <v>2856840</v>
      </c>
      <c r="AT333" s="37">
        <v>259398</v>
      </c>
      <c r="AU333" s="37">
        <v>3116238</v>
      </c>
      <c r="AV333" s="45">
        <v>334182232</v>
      </c>
      <c r="AW333" s="37">
        <v>1123</v>
      </c>
      <c r="AX333" s="37">
        <v>0</v>
      </c>
      <c r="AY333" s="37">
        <v>5490955</v>
      </c>
      <c r="AZ333" s="37">
        <v>1012</v>
      </c>
      <c r="BA333" s="37">
        <v>1043</v>
      </c>
      <c r="BB333" s="37">
        <v>206</v>
      </c>
      <c r="BC333" s="37">
        <v>0</v>
      </c>
      <c r="BD333" s="37">
        <v>0</v>
      </c>
      <c r="BE333" s="37">
        <v>5874009</v>
      </c>
      <c r="BF333" s="37">
        <v>842</v>
      </c>
      <c r="BG333" s="37">
        <v>0</v>
      </c>
      <c r="BH333" s="37">
        <v>0</v>
      </c>
      <c r="BI333" s="37">
        <v>0</v>
      </c>
      <c r="BJ333" s="37">
        <v>0</v>
      </c>
      <c r="BK333" s="37">
        <v>0</v>
      </c>
      <c r="BL333" s="37">
        <v>0</v>
      </c>
      <c r="BM333" s="37">
        <v>5874851</v>
      </c>
      <c r="BN333" s="37">
        <v>3816532</v>
      </c>
      <c r="BO333" s="37">
        <v>2058319</v>
      </c>
      <c r="BP333" s="37">
        <v>2058319</v>
      </c>
      <c r="BQ333" s="37">
        <v>632694</v>
      </c>
      <c r="BR333" s="37">
        <v>2691013</v>
      </c>
      <c r="BS333" s="45">
        <v>352569820</v>
      </c>
      <c r="BT333" s="37">
        <v>0</v>
      </c>
      <c r="BU333" s="37">
        <v>0</v>
      </c>
      <c r="BV333" s="37">
        <v>5874851</v>
      </c>
      <c r="BW333" s="37">
        <v>1043</v>
      </c>
      <c r="BX333" s="37">
        <v>1059</v>
      </c>
      <c r="BY333" s="37">
        <v>206</v>
      </c>
      <c r="BZ333" s="37">
        <v>61.35</v>
      </c>
      <c r="CA333" s="37">
        <v>64970</v>
      </c>
      <c r="CB333" s="37">
        <v>6248100</v>
      </c>
      <c r="CC333" s="37">
        <v>0</v>
      </c>
      <c r="CD333" s="37">
        <v>0</v>
      </c>
      <c r="CE333" s="37">
        <v>0</v>
      </c>
      <c r="CF333" s="37">
        <v>0</v>
      </c>
      <c r="CG333" s="37">
        <v>0</v>
      </c>
      <c r="CH333" s="37">
        <v>0</v>
      </c>
      <c r="CI333" s="37">
        <v>0</v>
      </c>
      <c r="CJ333" s="37">
        <v>6248100</v>
      </c>
      <c r="CK333" s="37">
        <v>3823638</v>
      </c>
      <c r="CL333" s="37">
        <v>0</v>
      </c>
      <c r="CM333" s="37">
        <v>2424462</v>
      </c>
      <c r="CN333" s="37">
        <v>2324962</v>
      </c>
      <c r="CO333" s="37">
        <v>598869</v>
      </c>
      <c r="CP333" s="37">
        <v>2923831</v>
      </c>
      <c r="CQ333" s="45">
        <v>374811103</v>
      </c>
      <c r="CR333" s="37">
        <v>99500</v>
      </c>
      <c r="CS333" s="37">
        <v>0</v>
      </c>
      <c r="CT333" s="37">
        <v>6148600</v>
      </c>
      <c r="CU333" s="37">
        <v>1059</v>
      </c>
      <c r="CV333" s="37">
        <v>1055</v>
      </c>
      <c r="CW333" s="37">
        <v>208.88</v>
      </c>
      <c r="CX333" s="37">
        <v>85.08</v>
      </c>
      <c r="CY333" s="37">
        <v>89759</v>
      </c>
      <c r="CZ333" s="37">
        <v>6435500</v>
      </c>
      <c r="DA333" s="37">
        <v>74625</v>
      </c>
      <c r="DB333" s="37">
        <v>0</v>
      </c>
      <c r="DC333" s="37">
        <v>0</v>
      </c>
      <c r="DD333" s="37">
        <v>0</v>
      </c>
      <c r="DE333" s="37">
        <v>0</v>
      </c>
      <c r="DF333" s="37">
        <v>74625</v>
      </c>
      <c r="DG333" s="37">
        <v>6510125</v>
      </c>
      <c r="DH333" s="37">
        <v>18300</v>
      </c>
      <c r="DI333" s="37">
        <v>0</v>
      </c>
      <c r="DJ333" s="37">
        <v>18300</v>
      </c>
      <c r="DK333" s="37">
        <v>6528425</v>
      </c>
      <c r="DL333" s="37">
        <v>4459416</v>
      </c>
      <c r="DM333" s="37">
        <v>0</v>
      </c>
      <c r="DN333" s="37">
        <v>2069009</v>
      </c>
      <c r="DO333" s="37">
        <v>2075109</v>
      </c>
      <c r="DP333" s="37">
        <v>679988</v>
      </c>
      <c r="DQ333" s="37">
        <v>2755097</v>
      </c>
      <c r="DR333" s="45">
        <v>401876370</v>
      </c>
      <c r="DS333" s="37">
        <v>0</v>
      </c>
      <c r="DT333" s="37">
        <v>6100</v>
      </c>
      <c r="DU333" s="61">
        <v>6510125</v>
      </c>
      <c r="DV333" s="61">
        <v>1055</v>
      </c>
      <c r="DW333" s="61">
        <v>1069</v>
      </c>
      <c r="DX333" s="61">
        <v>212.43</v>
      </c>
      <c r="DY333" s="61">
        <v>0</v>
      </c>
      <c r="DZ333" s="61">
        <v>0</v>
      </c>
      <c r="EA333" s="61">
        <v>0</v>
      </c>
      <c r="EB333" s="61">
        <v>6823598</v>
      </c>
      <c r="EC333" s="61">
        <v>0</v>
      </c>
      <c r="ED333" s="61">
        <v>31407</v>
      </c>
      <c r="EE333" s="61">
        <v>0</v>
      </c>
      <c r="EF333" s="61">
        <v>0</v>
      </c>
      <c r="EG333" s="61">
        <v>0</v>
      </c>
      <c r="EH333" s="61">
        <v>31407</v>
      </c>
      <c r="EI333" s="61">
        <v>6855005</v>
      </c>
      <c r="EJ333" s="61">
        <v>0</v>
      </c>
      <c r="EK333" s="61">
        <v>0</v>
      </c>
      <c r="EL333" s="61">
        <v>0</v>
      </c>
      <c r="EM333" s="61">
        <v>6855005</v>
      </c>
      <c r="EN333" s="61">
        <v>4850892</v>
      </c>
      <c r="EO333" s="61">
        <v>0</v>
      </c>
      <c r="EP333" s="61">
        <v>2004113</v>
      </c>
      <c r="EQ333" s="61">
        <v>1547</v>
      </c>
      <c r="ER333" s="61">
        <v>2002566</v>
      </c>
      <c r="ES333" s="61">
        <v>2002566</v>
      </c>
      <c r="ET333" s="61">
        <v>739156</v>
      </c>
      <c r="EU333" s="61">
        <v>2741722</v>
      </c>
      <c r="EV333" s="61">
        <v>421704311</v>
      </c>
      <c r="EW333" s="61">
        <v>237900</v>
      </c>
      <c r="EX333" s="61">
        <v>0</v>
      </c>
      <c r="EY333" s="61">
        <v>0</v>
      </c>
    </row>
    <row r="334" spans="1:155" s="37" customFormat="1" x14ac:dyDescent="0.2">
      <c r="A334" s="105">
        <v>5100</v>
      </c>
      <c r="B334" s="49" t="s">
        <v>361</v>
      </c>
      <c r="C334" s="37">
        <v>12051397</v>
      </c>
      <c r="D334" s="37">
        <v>2174</v>
      </c>
      <c r="E334" s="37">
        <v>2242</v>
      </c>
      <c r="F334" s="37">
        <v>190</v>
      </c>
      <c r="G334" s="37">
        <v>12854327.640000001</v>
      </c>
      <c r="H334" s="37">
        <v>5311983</v>
      </c>
      <c r="I334" s="37">
        <v>0</v>
      </c>
      <c r="J334" s="37">
        <v>7540544</v>
      </c>
      <c r="K334" s="37">
        <v>700000</v>
      </c>
      <c r="L334" s="37">
        <f t="shared" si="5"/>
        <v>8240544</v>
      </c>
      <c r="M334" s="47">
        <v>452671971</v>
      </c>
      <c r="N334" s="41">
        <v>1800.640000000596</v>
      </c>
      <c r="O334" s="41">
        <v>0</v>
      </c>
      <c r="P334" s="37">
        <v>12852527</v>
      </c>
      <c r="Q334" s="37">
        <v>2242</v>
      </c>
      <c r="R334" s="37">
        <v>2312</v>
      </c>
      <c r="S334" s="37">
        <v>194.37</v>
      </c>
      <c r="T334" s="37">
        <v>0</v>
      </c>
      <c r="U334" s="37">
        <v>13703201</v>
      </c>
      <c r="V334" s="37">
        <v>5901338</v>
      </c>
      <c r="W334" s="37">
        <v>7801863</v>
      </c>
      <c r="X334" s="37">
        <v>7801862.2400000002</v>
      </c>
      <c r="Y334" s="37">
        <v>636630.01</v>
      </c>
      <c r="Z334" s="37">
        <v>8438492.25</v>
      </c>
      <c r="AA334" s="46">
        <v>528708725</v>
      </c>
      <c r="AB334" s="37">
        <v>1</v>
      </c>
      <c r="AC334" s="37">
        <v>0</v>
      </c>
      <c r="AD334" s="37">
        <v>13703200</v>
      </c>
      <c r="AE334" s="37">
        <v>2312</v>
      </c>
      <c r="AF334" s="37">
        <v>2389</v>
      </c>
      <c r="AG334" s="37">
        <v>200</v>
      </c>
      <c r="AH334" s="37">
        <v>0</v>
      </c>
      <c r="AI334" s="37">
        <v>1</v>
      </c>
      <c r="AJ334" s="37">
        <v>0</v>
      </c>
      <c r="AK334" s="37">
        <v>0</v>
      </c>
      <c r="AL334" s="37">
        <v>0</v>
      </c>
      <c r="AM334" s="37">
        <v>184363</v>
      </c>
      <c r="AN334" s="37">
        <v>184363</v>
      </c>
      <c r="AO334" s="37">
        <v>14821743</v>
      </c>
      <c r="AP334" s="37">
        <v>6619833</v>
      </c>
      <c r="AQ334" s="37">
        <v>0</v>
      </c>
      <c r="AR334" s="37">
        <v>8201910</v>
      </c>
      <c r="AS334" s="37">
        <v>8192973</v>
      </c>
      <c r="AT334" s="37">
        <v>723895</v>
      </c>
      <c r="AU334" s="37">
        <v>8916868</v>
      </c>
      <c r="AV334" s="45">
        <v>607859968</v>
      </c>
      <c r="AW334" s="37">
        <v>8937</v>
      </c>
      <c r="AX334" s="37">
        <v>0</v>
      </c>
      <c r="AY334" s="37">
        <v>14812806</v>
      </c>
      <c r="AZ334" s="37">
        <v>2389</v>
      </c>
      <c r="BA334" s="37">
        <v>2456</v>
      </c>
      <c r="BB334" s="37">
        <v>206</v>
      </c>
      <c r="BC334" s="37">
        <v>0</v>
      </c>
      <c r="BD334" s="37">
        <v>0</v>
      </c>
      <c r="BE334" s="37">
        <v>15734168</v>
      </c>
      <c r="BF334" s="37">
        <v>6703</v>
      </c>
      <c r="BG334" s="37">
        <v>-7645</v>
      </c>
      <c r="BH334" s="37">
        <v>0</v>
      </c>
      <c r="BI334" s="37">
        <v>0</v>
      </c>
      <c r="BJ334" s="37">
        <v>0</v>
      </c>
      <c r="BK334" s="37">
        <v>0</v>
      </c>
      <c r="BL334" s="37">
        <v>-7645</v>
      </c>
      <c r="BM334" s="37">
        <v>15733226</v>
      </c>
      <c r="BN334" s="37">
        <v>9576194</v>
      </c>
      <c r="BO334" s="37">
        <v>6157032</v>
      </c>
      <c r="BP334" s="37">
        <v>6157031</v>
      </c>
      <c r="BQ334" s="37">
        <v>1443007.56</v>
      </c>
      <c r="BR334" s="37">
        <v>7600038.5600000005</v>
      </c>
      <c r="BS334" s="45">
        <v>673395160</v>
      </c>
      <c r="BT334" s="37">
        <v>1</v>
      </c>
      <c r="BU334" s="37">
        <v>0</v>
      </c>
      <c r="BV334" s="37">
        <v>15733225</v>
      </c>
      <c r="BW334" s="37">
        <v>2456</v>
      </c>
      <c r="BX334" s="37">
        <v>2505</v>
      </c>
      <c r="BY334" s="37">
        <v>206</v>
      </c>
      <c r="BZ334" s="37">
        <v>0</v>
      </c>
      <c r="CA334" s="37">
        <v>0</v>
      </c>
      <c r="CB334" s="37">
        <v>16563160</v>
      </c>
      <c r="CC334" s="37">
        <v>1</v>
      </c>
      <c r="CD334" s="37">
        <v>-5752</v>
      </c>
      <c r="CE334" s="37">
        <v>0</v>
      </c>
      <c r="CF334" s="37">
        <v>0</v>
      </c>
      <c r="CG334" s="37">
        <v>0</v>
      </c>
      <c r="CH334" s="37">
        <v>0</v>
      </c>
      <c r="CI334" s="37">
        <v>-5752</v>
      </c>
      <c r="CJ334" s="37">
        <v>16557409</v>
      </c>
      <c r="CK334" s="37">
        <v>9815040</v>
      </c>
      <c r="CL334" s="37">
        <v>0</v>
      </c>
      <c r="CM334" s="37">
        <v>6742369</v>
      </c>
      <c r="CN334" s="37">
        <v>6742369</v>
      </c>
      <c r="CO334" s="37">
        <v>1354897.49</v>
      </c>
      <c r="CP334" s="37">
        <v>8097266.4900000002</v>
      </c>
      <c r="CQ334" s="45">
        <v>741020787</v>
      </c>
      <c r="CR334" s="37">
        <v>0</v>
      </c>
      <c r="CS334" s="37">
        <v>0</v>
      </c>
      <c r="CT334" s="37">
        <v>16557409</v>
      </c>
      <c r="CU334" s="37">
        <v>2505</v>
      </c>
      <c r="CV334" s="37">
        <v>2546</v>
      </c>
      <c r="CW334" s="37">
        <v>208.88</v>
      </c>
      <c r="CX334" s="37">
        <v>0</v>
      </c>
      <c r="CY334" s="37">
        <v>0</v>
      </c>
      <c r="CZ334" s="37">
        <v>17360207</v>
      </c>
      <c r="DA334" s="37">
        <v>0</v>
      </c>
      <c r="DB334" s="37">
        <v>23034</v>
      </c>
      <c r="DC334" s="37">
        <v>0</v>
      </c>
      <c r="DD334" s="37">
        <v>0</v>
      </c>
      <c r="DE334" s="37">
        <v>49213</v>
      </c>
      <c r="DF334" s="37">
        <v>72247</v>
      </c>
      <c r="DG334" s="37">
        <v>17432454</v>
      </c>
      <c r="DH334" s="37">
        <v>0</v>
      </c>
      <c r="DI334" s="37">
        <v>0</v>
      </c>
      <c r="DJ334" s="37">
        <v>0</v>
      </c>
      <c r="DK334" s="37">
        <v>17432454</v>
      </c>
      <c r="DL334" s="37">
        <v>9922615</v>
      </c>
      <c r="DM334" s="37">
        <v>0</v>
      </c>
      <c r="DN334" s="37">
        <v>7509839</v>
      </c>
      <c r="DO334" s="37">
        <v>7219806</v>
      </c>
      <c r="DP334" s="37">
        <v>1677106</v>
      </c>
      <c r="DQ334" s="37">
        <v>8896912</v>
      </c>
      <c r="DR334" s="45">
        <v>820744043</v>
      </c>
      <c r="DS334" s="37">
        <v>290033</v>
      </c>
      <c r="DT334" s="37">
        <v>0</v>
      </c>
      <c r="DU334" s="61">
        <v>17142421</v>
      </c>
      <c r="DV334" s="61">
        <v>2546</v>
      </c>
      <c r="DW334" s="61">
        <v>2566</v>
      </c>
      <c r="DX334" s="61">
        <v>212.43</v>
      </c>
      <c r="DY334" s="61">
        <v>0</v>
      </c>
      <c r="DZ334" s="61">
        <v>0</v>
      </c>
      <c r="EA334" s="61">
        <v>0</v>
      </c>
      <c r="EB334" s="61">
        <v>17822179</v>
      </c>
      <c r="EC334" s="61">
        <v>217525</v>
      </c>
      <c r="ED334" s="61">
        <v>0</v>
      </c>
      <c r="EE334" s="61">
        <v>0</v>
      </c>
      <c r="EF334" s="61">
        <v>0</v>
      </c>
      <c r="EG334" s="61">
        <v>0</v>
      </c>
      <c r="EH334" s="61">
        <v>217525</v>
      </c>
      <c r="EI334" s="61">
        <v>18039704</v>
      </c>
      <c r="EJ334" s="61">
        <v>0</v>
      </c>
      <c r="EK334" s="61">
        <v>0</v>
      </c>
      <c r="EL334" s="61">
        <v>0</v>
      </c>
      <c r="EM334" s="61">
        <v>18039704</v>
      </c>
      <c r="EN334" s="61">
        <v>10599587</v>
      </c>
      <c r="EO334" s="61">
        <v>0</v>
      </c>
      <c r="EP334" s="61">
        <v>7440117</v>
      </c>
      <c r="EQ334" s="61">
        <v>37489</v>
      </c>
      <c r="ER334" s="61">
        <v>7402628</v>
      </c>
      <c r="ES334" s="61">
        <v>7402609</v>
      </c>
      <c r="ET334" s="61">
        <v>2026707</v>
      </c>
      <c r="EU334" s="61">
        <v>9429316</v>
      </c>
      <c r="EV334" s="61">
        <v>875895288</v>
      </c>
      <c r="EW334" s="61">
        <v>3482400</v>
      </c>
      <c r="EX334" s="61">
        <v>19</v>
      </c>
      <c r="EY334" s="61">
        <v>0</v>
      </c>
    </row>
    <row r="335" spans="1:155" s="37" customFormat="1" x14ac:dyDescent="0.2">
      <c r="A335" s="105">
        <v>5124</v>
      </c>
      <c r="B335" s="49" t="s">
        <v>362</v>
      </c>
      <c r="C335" s="37">
        <v>2294718</v>
      </c>
      <c r="D335" s="37">
        <v>436</v>
      </c>
      <c r="E335" s="37">
        <v>437</v>
      </c>
      <c r="F335" s="37">
        <v>190</v>
      </c>
      <c r="G335" s="37">
        <v>2383009.0699999998</v>
      </c>
      <c r="H335" s="37">
        <v>1587500</v>
      </c>
      <c r="I335" s="37">
        <v>0</v>
      </c>
      <c r="J335" s="37">
        <v>795462</v>
      </c>
      <c r="K335" s="37">
        <v>77286</v>
      </c>
      <c r="L335" s="37">
        <f t="shared" si="5"/>
        <v>872748</v>
      </c>
      <c r="M335" s="47">
        <v>48862975</v>
      </c>
      <c r="N335" s="41">
        <v>47.069999999832362</v>
      </c>
      <c r="O335" s="41">
        <v>0</v>
      </c>
      <c r="P335" s="37">
        <v>2382962</v>
      </c>
      <c r="Q335" s="37">
        <v>437</v>
      </c>
      <c r="R335" s="37">
        <v>432</v>
      </c>
      <c r="S335" s="37">
        <v>194.37</v>
      </c>
      <c r="T335" s="37">
        <v>6000</v>
      </c>
      <c r="U335" s="37">
        <v>2445664</v>
      </c>
      <c r="V335" s="37">
        <v>1652602</v>
      </c>
      <c r="W335" s="37">
        <v>793062</v>
      </c>
      <c r="X335" s="37">
        <v>798709</v>
      </c>
      <c r="Y335" s="37">
        <v>76064</v>
      </c>
      <c r="Z335" s="37">
        <v>874773</v>
      </c>
      <c r="AA335" s="46">
        <v>49593778</v>
      </c>
      <c r="AB335" s="37">
        <v>0</v>
      </c>
      <c r="AC335" s="37">
        <v>5647</v>
      </c>
      <c r="AD335" s="37">
        <v>2445664</v>
      </c>
      <c r="AE335" s="37">
        <v>432</v>
      </c>
      <c r="AF335" s="37">
        <v>431</v>
      </c>
      <c r="AG335" s="37">
        <v>200</v>
      </c>
      <c r="AH335" s="37">
        <v>0</v>
      </c>
      <c r="AI335" s="37">
        <v>0</v>
      </c>
      <c r="AJ335" s="37">
        <v>17513</v>
      </c>
      <c r="AK335" s="37">
        <v>0</v>
      </c>
      <c r="AL335" s="37">
        <v>0</v>
      </c>
      <c r="AM335" s="37">
        <v>0</v>
      </c>
      <c r="AN335" s="37">
        <v>17513</v>
      </c>
      <c r="AO335" s="37">
        <v>2543716</v>
      </c>
      <c r="AP335" s="37">
        <v>1817293</v>
      </c>
      <c r="AQ335" s="37">
        <v>0</v>
      </c>
      <c r="AR335" s="37">
        <v>726423</v>
      </c>
      <c r="AS335" s="37">
        <v>727423</v>
      </c>
      <c r="AT335" s="37">
        <v>74842</v>
      </c>
      <c r="AU335" s="37">
        <v>802265</v>
      </c>
      <c r="AV335" s="45">
        <v>52686707</v>
      </c>
      <c r="AW335" s="37">
        <v>0</v>
      </c>
      <c r="AX335" s="37">
        <v>1000</v>
      </c>
      <c r="AY335" s="37">
        <v>2543716</v>
      </c>
      <c r="AZ335" s="37">
        <v>431</v>
      </c>
      <c r="BA335" s="37">
        <v>428</v>
      </c>
      <c r="BB335" s="37">
        <v>206</v>
      </c>
      <c r="BC335" s="37">
        <v>0</v>
      </c>
      <c r="BD335" s="37">
        <v>0</v>
      </c>
      <c r="BE335" s="37">
        <v>2614177</v>
      </c>
      <c r="BF335" s="37">
        <v>0</v>
      </c>
      <c r="BG335" s="37">
        <v>33215</v>
      </c>
      <c r="BH335" s="37">
        <v>0</v>
      </c>
      <c r="BI335" s="37">
        <v>0</v>
      </c>
      <c r="BJ335" s="37">
        <v>90000</v>
      </c>
      <c r="BK335" s="37">
        <v>0</v>
      </c>
      <c r="BL335" s="37">
        <v>123215</v>
      </c>
      <c r="BM335" s="37">
        <v>2737392</v>
      </c>
      <c r="BN335" s="37">
        <v>2111831</v>
      </c>
      <c r="BO335" s="37">
        <v>625561</v>
      </c>
      <c r="BP335" s="37">
        <v>625561</v>
      </c>
      <c r="BQ335" s="37">
        <v>57832</v>
      </c>
      <c r="BR335" s="37">
        <v>683393</v>
      </c>
      <c r="BS335" s="45">
        <v>56944335</v>
      </c>
      <c r="BT335" s="37">
        <v>0</v>
      </c>
      <c r="BU335" s="37">
        <v>0</v>
      </c>
      <c r="BV335" s="37">
        <v>2647392</v>
      </c>
      <c r="BW335" s="37">
        <v>428</v>
      </c>
      <c r="BX335" s="37">
        <v>428</v>
      </c>
      <c r="BY335" s="37">
        <v>206</v>
      </c>
      <c r="BZ335" s="37">
        <v>0</v>
      </c>
      <c r="CA335" s="37">
        <v>0</v>
      </c>
      <c r="CB335" s="37">
        <v>2735562</v>
      </c>
      <c r="CC335" s="37">
        <v>0</v>
      </c>
      <c r="CD335" s="37">
        <v>0</v>
      </c>
      <c r="CE335" s="37">
        <v>0</v>
      </c>
      <c r="CF335" s="37">
        <v>0</v>
      </c>
      <c r="CG335" s="37">
        <v>90000</v>
      </c>
      <c r="CH335" s="37">
        <v>0</v>
      </c>
      <c r="CI335" s="37">
        <v>90000</v>
      </c>
      <c r="CJ335" s="37">
        <v>2825562</v>
      </c>
      <c r="CK335" s="37">
        <v>2200776</v>
      </c>
      <c r="CL335" s="37">
        <v>0</v>
      </c>
      <c r="CM335" s="37">
        <v>624786</v>
      </c>
      <c r="CN335" s="37">
        <v>624786</v>
      </c>
      <c r="CO335" s="37">
        <v>48749</v>
      </c>
      <c r="CP335" s="37">
        <v>673535</v>
      </c>
      <c r="CQ335" s="45">
        <v>61491642</v>
      </c>
      <c r="CR335" s="37">
        <v>0</v>
      </c>
      <c r="CS335" s="37">
        <v>0</v>
      </c>
      <c r="CT335" s="37">
        <v>2735562</v>
      </c>
      <c r="CU335" s="37">
        <v>428</v>
      </c>
      <c r="CV335" s="37">
        <v>423</v>
      </c>
      <c r="CW335" s="37">
        <v>208.88</v>
      </c>
      <c r="CX335" s="37">
        <v>0</v>
      </c>
      <c r="CY335" s="37">
        <v>0</v>
      </c>
      <c r="CZ335" s="37">
        <v>2791961</v>
      </c>
      <c r="DA335" s="37">
        <v>0</v>
      </c>
      <c r="DB335" s="37">
        <v>0</v>
      </c>
      <c r="DC335" s="37">
        <v>0</v>
      </c>
      <c r="DD335" s="37">
        <v>0</v>
      </c>
      <c r="DE335" s="37">
        <v>0</v>
      </c>
      <c r="DF335" s="37">
        <v>0</v>
      </c>
      <c r="DG335" s="37">
        <v>2791961</v>
      </c>
      <c r="DH335" s="37">
        <v>26402</v>
      </c>
      <c r="DI335" s="37">
        <v>90000</v>
      </c>
      <c r="DJ335" s="37">
        <v>116402</v>
      </c>
      <c r="DK335" s="37">
        <v>2908363</v>
      </c>
      <c r="DL335" s="37">
        <v>2271506</v>
      </c>
      <c r="DM335" s="37">
        <v>0</v>
      </c>
      <c r="DN335" s="37">
        <v>636857</v>
      </c>
      <c r="DO335" s="37">
        <v>636857.25</v>
      </c>
      <c r="DP335" s="37">
        <v>48748.75</v>
      </c>
      <c r="DQ335" s="37">
        <v>685606</v>
      </c>
      <c r="DR335" s="45">
        <v>67874830</v>
      </c>
      <c r="DS335" s="37">
        <v>0</v>
      </c>
      <c r="DT335" s="37">
        <v>0</v>
      </c>
      <c r="DU335" s="61">
        <v>2791961</v>
      </c>
      <c r="DV335" s="61">
        <v>423</v>
      </c>
      <c r="DW335" s="61">
        <v>412</v>
      </c>
      <c r="DX335" s="61">
        <v>212.43</v>
      </c>
      <c r="DY335" s="61">
        <v>0</v>
      </c>
      <c r="DZ335" s="61">
        <v>0</v>
      </c>
      <c r="EA335" s="61">
        <v>0</v>
      </c>
      <c r="EB335" s="61">
        <v>2806878</v>
      </c>
      <c r="EC335" s="61">
        <v>0</v>
      </c>
      <c r="ED335" s="61">
        <v>0</v>
      </c>
      <c r="EE335" s="61">
        <v>0</v>
      </c>
      <c r="EF335" s="61">
        <v>0</v>
      </c>
      <c r="EG335" s="61">
        <v>0</v>
      </c>
      <c r="EH335" s="61">
        <v>0</v>
      </c>
      <c r="EI335" s="61">
        <v>2806878</v>
      </c>
      <c r="EJ335" s="61">
        <v>90000</v>
      </c>
      <c r="EK335" s="61">
        <v>54502</v>
      </c>
      <c r="EL335" s="61">
        <v>144502</v>
      </c>
      <c r="EM335" s="61">
        <v>2951380</v>
      </c>
      <c r="EN335" s="61">
        <v>2216681</v>
      </c>
      <c r="EO335" s="61">
        <v>0</v>
      </c>
      <c r="EP335" s="61">
        <v>734699</v>
      </c>
      <c r="EQ335" s="61">
        <v>236</v>
      </c>
      <c r="ER335" s="61">
        <v>734463</v>
      </c>
      <c r="ES335" s="61">
        <v>783318</v>
      </c>
      <c r="ET335" s="61">
        <v>48749</v>
      </c>
      <c r="EU335" s="61">
        <v>832067</v>
      </c>
      <c r="EV335" s="61">
        <v>74505450</v>
      </c>
      <c r="EW335" s="61">
        <v>21100</v>
      </c>
      <c r="EX335" s="61">
        <v>0</v>
      </c>
      <c r="EY335" s="61">
        <v>48855</v>
      </c>
    </row>
    <row r="336" spans="1:155" s="37" customFormat="1" x14ac:dyDescent="0.2">
      <c r="A336" s="105">
        <v>5130</v>
      </c>
      <c r="B336" s="49" t="s">
        <v>363</v>
      </c>
      <c r="C336" s="37">
        <v>4271730</v>
      </c>
      <c r="D336" s="37">
        <v>609</v>
      </c>
      <c r="E336" s="37">
        <v>628</v>
      </c>
      <c r="F336" s="37">
        <v>224.46</v>
      </c>
      <c r="G336" s="37">
        <v>4545960.12</v>
      </c>
      <c r="H336" s="37">
        <v>84728</v>
      </c>
      <c r="I336" s="37">
        <v>0</v>
      </c>
      <c r="J336" s="37">
        <v>4460736</v>
      </c>
      <c r="K336" s="37">
        <v>235650</v>
      </c>
      <c r="L336" s="37">
        <f t="shared" si="5"/>
        <v>4696386</v>
      </c>
      <c r="M336" s="47">
        <v>303262074</v>
      </c>
      <c r="N336" s="41">
        <v>496.12000000011176</v>
      </c>
      <c r="O336" s="41">
        <v>0</v>
      </c>
      <c r="P336" s="37">
        <v>4545464</v>
      </c>
      <c r="Q336" s="37">
        <v>628</v>
      </c>
      <c r="R336" s="37">
        <v>650</v>
      </c>
      <c r="S336" s="37">
        <v>194.37</v>
      </c>
      <c r="T336" s="37">
        <v>0</v>
      </c>
      <c r="U336" s="37">
        <v>4831040</v>
      </c>
      <c r="V336" s="37">
        <v>116448</v>
      </c>
      <c r="W336" s="37">
        <v>4714592</v>
      </c>
      <c r="X336" s="37">
        <v>4714592</v>
      </c>
      <c r="Y336" s="37">
        <v>176661</v>
      </c>
      <c r="Z336" s="37">
        <v>4891253</v>
      </c>
      <c r="AA336" s="46">
        <v>331979470</v>
      </c>
      <c r="AB336" s="37">
        <v>0</v>
      </c>
      <c r="AC336" s="37">
        <v>0</v>
      </c>
      <c r="AD336" s="37">
        <v>4831040</v>
      </c>
      <c r="AE336" s="37">
        <v>650</v>
      </c>
      <c r="AF336" s="37">
        <v>667</v>
      </c>
      <c r="AG336" s="37">
        <v>200</v>
      </c>
      <c r="AH336" s="37">
        <v>0</v>
      </c>
      <c r="AI336" s="37">
        <v>0</v>
      </c>
      <c r="AJ336" s="37">
        <v>0</v>
      </c>
      <c r="AK336" s="37">
        <v>0</v>
      </c>
      <c r="AL336" s="37">
        <v>0</v>
      </c>
      <c r="AM336" s="37">
        <v>0</v>
      </c>
      <c r="AN336" s="37">
        <v>0</v>
      </c>
      <c r="AO336" s="37">
        <v>5090791</v>
      </c>
      <c r="AP336" s="37">
        <v>93940</v>
      </c>
      <c r="AQ336" s="37">
        <v>0</v>
      </c>
      <c r="AR336" s="37">
        <v>4996851</v>
      </c>
      <c r="AS336" s="37">
        <v>4996851</v>
      </c>
      <c r="AT336" s="37">
        <v>161518</v>
      </c>
      <c r="AU336" s="37">
        <v>5158369</v>
      </c>
      <c r="AV336" s="45">
        <v>370758024</v>
      </c>
      <c r="AW336" s="37">
        <v>0</v>
      </c>
      <c r="AX336" s="37">
        <v>0</v>
      </c>
      <c r="AY336" s="37">
        <v>5090791</v>
      </c>
      <c r="AZ336" s="37">
        <v>667</v>
      </c>
      <c r="BA336" s="37">
        <v>669</v>
      </c>
      <c r="BB336" s="37">
        <v>206</v>
      </c>
      <c r="BC336" s="37">
        <v>0</v>
      </c>
      <c r="BD336" s="37">
        <v>0</v>
      </c>
      <c r="BE336" s="37">
        <v>5243870</v>
      </c>
      <c r="BF336" s="37">
        <v>0</v>
      </c>
      <c r="BG336" s="37">
        <v>0</v>
      </c>
      <c r="BH336" s="37">
        <v>0</v>
      </c>
      <c r="BI336" s="37">
        <v>0</v>
      </c>
      <c r="BJ336" s="37">
        <v>0</v>
      </c>
      <c r="BK336" s="37">
        <v>0</v>
      </c>
      <c r="BL336" s="37">
        <v>0</v>
      </c>
      <c r="BM336" s="37">
        <v>5243870</v>
      </c>
      <c r="BN336" s="37">
        <v>485621</v>
      </c>
      <c r="BO336" s="37">
        <v>4758249</v>
      </c>
      <c r="BP336" s="37">
        <v>4758249</v>
      </c>
      <c r="BQ336" s="37">
        <v>376315.41</v>
      </c>
      <c r="BR336" s="37">
        <v>5134564.41</v>
      </c>
      <c r="BS336" s="45">
        <v>434849825</v>
      </c>
      <c r="BT336" s="37">
        <v>0</v>
      </c>
      <c r="BU336" s="37">
        <v>0</v>
      </c>
      <c r="BV336" s="37">
        <v>5243870</v>
      </c>
      <c r="BW336" s="37">
        <v>669</v>
      </c>
      <c r="BX336" s="37">
        <v>663</v>
      </c>
      <c r="BY336" s="37">
        <v>206</v>
      </c>
      <c r="BZ336" s="37">
        <v>0</v>
      </c>
      <c r="CA336" s="37">
        <v>0</v>
      </c>
      <c r="CB336" s="37">
        <v>5333417</v>
      </c>
      <c r="CC336" s="37">
        <v>0</v>
      </c>
      <c r="CD336" s="37">
        <v>0</v>
      </c>
      <c r="CE336" s="37">
        <v>0</v>
      </c>
      <c r="CF336" s="37">
        <v>0</v>
      </c>
      <c r="CG336" s="37">
        <v>0</v>
      </c>
      <c r="CH336" s="37">
        <v>0</v>
      </c>
      <c r="CI336" s="37">
        <v>0</v>
      </c>
      <c r="CJ336" s="37">
        <v>5333417</v>
      </c>
      <c r="CK336" s="37">
        <v>447730</v>
      </c>
      <c r="CL336" s="37">
        <v>0</v>
      </c>
      <c r="CM336" s="37">
        <v>4885687</v>
      </c>
      <c r="CN336" s="37">
        <v>4885687</v>
      </c>
      <c r="CO336" s="37">
        <v>242108.02</v>
      </c>
      <c r="CP336" s="37">
        <v>5127795.0199999996</v>
      </c>
      <c r="CQ336" s="45">
        <v>525775504</v>
      </c>
      <c r="CR336" s="37">
        <v>0</v>
      </c>
      <c r="CS336" s="37">
        <v>0</v>
      </c>
      <c r="CT336" s="37">
        <v>5333417</v>
      </c>
      <c r="CU336" s="37">
        <v>663</v>
      </c>
      <c r="CV336" s="37">
        <v>658</v>
      </c>
      <c r="CW336" s="37">
        <v>208.88</v>
      </c>
      <c r="CX336" s="37">
        <v>0</v>
      </c>
      <c r="CY336" s="37">
        <v>0</v>
      </c>
      <c r="CZ336" s="37">
        <v>5430639</v>
      </c>
      <c r="DA336" s="37">
        <v>0</v>
      </c>
      <c r="DB336" s="37">
        <v>0</v>
      </c>
      <c r="DC336" s="37">
        <v>0</v>
      </c>
      <c r="DD336" s="37">
        <v>0</v>
      </c>
      <c r="DE336" s="37">
        <v>0</v>
      </c>
      <c r="DF336" s="37">
        <v>0</v>
      </c>
      <c r="DG336" s="37">
        <v>5430639</v>
      </c>
      <c r="DH336" s="37">
        <v>33013</v>
      </c>
      <c r="DI336" s="37">
        <v>0</v>
      </c>
      <c r="DJ336" s="37">
        <v>33013</v>
      </c>
      <c r="DK336" s="37">
        <v>5463652</v>
      </c>
      <c r="DL336" s="37">
        <v>393347</v>
      </c>
      <c r="DM336" s="37">
        <v>0</v>
      </c>
      <c r="DN336" s="37">
        <v>5070305</v>
      </c>
      <c r="DO336" s="37">
        <v>5070305</v>
      </c>
      <c r="DP336" s="37">
        <v>273184.09000000003</v>
      </c>
      <c r="DQ336" s="37">
        <v>5343489.09</v>
      </c>
      <c r="DR336" s="45">
        <v>592842278</v>
      </c>
      <c r="DS336" s="37">
        <v>0</v>
      </c>
      <c r="DT336" s="37">
        <v>0</v>
      </c>
      <c r="DU336" s="61">
        <v>5430639</v>
      </c>
      <c r="DV336" s="61">
        <v>658</v>
      </c>
      <c r="DW336" s="61">
        <v>660</v>
      </c>
      <c r="DX336" s="61">
        <v>212.43</v>
      </c>
      <c r="DY336" s="61">
        <v>0</v>
      </c>
      <c r="DZ336" s="61">
        <v>0</v>
      </c>
      <c r="EA336" s="61">
        <v>0</v>
      </c>
      <c r="EB336" s="61">
        <v>5587349</v>
      </c>
      <c r="EC336" s="61">
        <v>0</v>
      </c>
      <c r="ED336" s="61">
        <v>0</v>
      </c>
      <c r="EE336" s="61">
        <v>0</v>
      </c>
      <c r="EF336" s="61">
        <v>0</v>
      </c>
      <c r="EG336" s="61">
        <v>0</v>
      </c>
      <c r="EH336" s="61">
        <v>0</v>
      </c>
      <c r="EI336" s="61">
        <v>5587349</v>
      </c>
      <c r="EJ336" s="61">
        <v>0</v>
      </c>
      <c r="EK336" s="61">
        <v>0</v>
      </c>
      <c r="EL336" s="61">
        <v>0</v>
      </c>
      <c r="EM336" s="61">
        <v>5587349</v>
      </c>
      <c r="EN336" s="61">
        <v>357975</v>
      </c>
      <c r="EO336" s="61">
        <v>0</v>
      </c>
      <c r="EP336" s="61">
        <v>5229374</v>
      </c>
      <c r="EQ336" s="61">
        <v>1286</v>
      </c>
      <c r="ER336" s="61">
        <v>5228088</v>
      </c>
      <c r="ES336" s="61">
        <v>5219622</v>
      </c>
      <c r="ET336" s="61">
        <v>365000</v>
      </c>
      <c r="EU336" s="61">
        <v>5584622</v>
      </c>
      <c r="EV336" s="61">
        <v>649898209</v>
      </c>
      <c r="EW336" s="61">
        <v>149600</v>
      </c>
      <c r="EX336" s="61">
        <v>8466</v>
      </c>
      <c r="EY336" s="61">
        <v>0</v>
      </c>
    </row>
    <row r="337" spans="1:155" s="37" customFormat="1" x14ac:dyDescent="0.2">
      <c r="A337" s="105">
        <v>5138</v>
      </c>
      <c r="B337" s="49" t="s">
        <v>364</v>
      </c>
      <c r="C337" s="37">
        <v>11113604.689999999</v>
      </c>
      <c r="D337" s="37">
        <v>2318</v>
      </c>
      <c r="E337" s="37">
        <v>2335</v>
      </c>
      <c r="F337" s="37">
        <v>190</v>
      </c>
      <c r="G337" s="37">
        <v>11638760.800000001</v>
      </c>
      <c r="H337" s="37">
        <v>7400035</v>
      </c>
      <c r="I337" s="37">
        <v>0</v>
      </c>
      <c r="J337" s="37">
        <v>4188258</v>
      </c>
      <c r="K337" s="37">
        <v>271350</v>
      </c>
      <c r="L337" s="37">
        <f t="shared" si="5"/>
        <v>4459608</v>
      </c>
      <c r="M337" s="47">
        <v>271657756</v>
      </c>
      <c r="N337" s="41">
        <v>50467.800000000745</v>
      </c>
      <c r="O337" s="41">
        <v>0</v>
      </c>
      <c r="P337" s="37">
        <v>11588293</v>
      </c>
      <c r="Q337" s="37">
        <v>2335</v>
      </c>
      <c r="R337" s="37">
        <v>2341</v>
      </c>
      <c r="S337" s="37">
        <v>194.37</v>
      </c>
      <c r="T337" s="37">
        <v>18500</v>
      </c>
      <c r="U337" s="37">
        <v>12091599</v>
      </c>
      <c r="V337" s="37">
        <v>8098060</v>
      </c>
      <c r="W337" s="37">
        <v>3993539</v>
      </c>
      <c r="X337" s="37">
        <v>3993530</v>
      </c>
      <c r="Y337" s="37">
        <v>250824</v>
      </c>
      <c r="Z337" s="37">
        <v>4244354</v>
      </c>
      <c r="AA337" s="46">
        <v>290557971</v>
      </c>
      <c r="AB337" s="37">
        <v>9</v>
      </c>
      <c r="AC337" s="37">
        <v>0</v>
      </c>
      <c r="AD337" s="37">
        <v>12091590</v>
      </c>
      <c r="AE337" s="37">
        <v>2341</v>
      </c>
      <c r="AF337" s="37">
        <v>2360</v>
      </c>
      <c r="AG337" s="37">
        <v>200</v>
      </c>
      <c r="AH337" s="37">
        <v>0</v>
      </c>
      <c r="AI337" s="37">
        <v>7</v>
      </c>
      <c r="AJ337" s="37">
        <v>0</v>
      </c>
      <c r="AK337" s="37">
        <v>0</v>
      </c>
      <c r="AL337" s="37">
        <v>0</v>
      </c>
      <c r="AM337" s="37">
        <v>44541</v>
      </c>
      <c r="AN337" s="37">
        <v>44541</v>
      </c>
      <c r="AO337" s="37">
        <v>12706278</v>
      </c>
      <c r="AP337" s="37">
        <v>8601884</v>
      </c>
      <c r="AQ337" s="37">
        <v>0</v>
      </c>
      <c r="AR337" s="37">
        <v>4104394</v>
      </c>
      <c r="AS337" s="37">
        <v>4106678</v>
      </c>
      <c r="AT337" s="37">
        <v>253322</v>
      </c>
      <c r="AU337" s="37">
        <v>4360000</v>
      </c>
      <c r="AV337" s="45">
        <v>317387000</v>
      </c>
      <c r="AW337" s="37">
        <v>0</v>
      </c>
      <c r="AX337" s="37">
        <v>2284</v>
      </c>
      <c r="AY337" s="37">
        <v>12706278</v>
      </c>
      <c r="AZ337" s="37">
        <v>2360</v>
      </c>
      <c r="BA337" s="37">
        <v>2382</v>
      </c>
      <c r="BB337" s="37">
        <v>206</v>
      </c>
      <c r="BC337" s="37">
        <v>9.98</v>
      </c>
      <c r="BD337" s="37">
        <v>23772</v>
      </c>
      <c r="BE337" s="37">
        <v>13339200</v>
      </c>
      <c r="BF337" s="37">
        <v>0</v>
      </c>
      <c r="BG337" s="37">
        <v>0</v>
      </c>
      <c r="BH337" s="37">
        <v>0</v>
      </c>
      <c r="BI337" s="37">
        <v>0</v>
      </c>
      <c r="BJ337" s="37">
        <v>0</v>
      </c>
      <c r="BK337" s="37">
        <v>0</v>
      </c>
      <c r="BL337" s="37">
        <v>0</v>
      </c>
      <c r="BM337" s="37">
        <v>13339200</v>
      </c>
      <c r="BN337" s="37">
        <v>10485965</v>
      </c>
      <c r="BO337" s="37">
        <v>2853235</v>
      </c>
      <c r="BP337" s="37">
        <v>2853235</v>
      </c>
      <c r="BQ337" s="37">
        <v>925309</v>
      </c>
      <c r="BR337" s="37">
        <v>3778544</v>
      </c>
      <c r="BS337" s="45">
        <v>359919737</v>
      </c>
      <c r="BT337" s="37">
        <v>0</v>
      </c>
      <c r="BU337" s="37">
        <v>0</v>
      </c>
      <c r="BV337" s="37">
        <v>13339200</v>
      </c>
      <c r="BW337" s="37">
        <v>2382</v>
      </c>
      <c r="BX337" s="37">
        <v>2405</v>
      </c>
      <c r="BY337" s="37">
        <v>206</v>
      </c>
      <c r="BZ337" s="37">
        <v>94</v>
      </c>
      <c r="CA337" s="37">
        <v>226070</v>
      </c>
      <c r="CB337" s="37">
        <v>14189500</v>
      </c>
      <c r="CC337" s="37">
        <v>0</v>
      </c>
      <c r="CD337" s="37">
        <v>10488</v>
      </c>
      <c r="CE337" s="37">
        <v>0</v>
      </c>
      <c r="CF337" s="37">
        <v>250000</v>
      </c>
      <c r="CG337" s="37">
        <v>0</v>
      </c>
      <c r="CH337" s="37">
        <v>141561</v>
      </c>
      <c r="CI337" s="37">
        <v>402049</v>
      </c>
      <c r="CJ337" s="37">
        <v>14591549</v>
      </c>
      <c r="CK337" s="37">
        <v>11185080</v>
      </c>
      <c r="CL337" s="37">
        <v>0</v>
      </c>
      <c r="CM337" s="37">
        <v>3406469</v>
      </c>
      <c r="CN337" s="37">
        <v>3406469</v>
      </c>
      <c r="CO337" s="37">
        <v>768391</v>
      </c>
      <c r="CP337" s="37">
        <v>4174860</v>
      </c>
      <c r="CQ337" s="45">
        <v>391417868</v>
      </c>
      <c r="CR337" s="37">
        <v>0</v>
      </c>
      <c r="CS337" s="37">
        <v>0</v>
      </c>
      <c r="CT337" s="37">
        <v>14591549</v>
      </c>
      <c r="CU337" s="37">
        <v>2405</v>
      </c>
      <c r="CV337" s="37">
        <v>2407</v>
      </c>
      <c r="CW337" s="37">
        <v>208.88</v>
      </c>
      <c r="CX337" s="37">
        <v>0</v>
      </c>
      <c r="CY337" s="37">
        <v>0</v>
      </c>
      <c r="CZ337" s="37">
        <v>15106452</v>
      </c>
      <c r="DA337" s="37">
        <v>0</v>
      </c>
      <c r="DB337" s="37">
        <v>40284</v>
      </c>
      <c r="DC337" s="37">
        <v>0</v>
      </c>
      <c r="DD337" s="37">
        <v>0</v>
      </c>
      <c r="DE337" s="37">
        <v>0</v>
      </c>
      <c r="DF337" s="37">
        <v>40284</v>
      </c>
      <c r="DG337" s="37">
        <v>15146736</v>
      </c>
      <c r="DH337" s="37">
        <v>0</v>
      </c>
      <c r="DI337" s="37">
        <v>0</v>
      </c>
      <c r="DJ337" s="37">
        <v>0</v>
      </c>
      <c r="DK337" s="37">
        <v>15146736</v>
      </c>
      <c r="DL337" s="37">
        <v>12056690</v>
      </c>
      <c r="DM337" s="37">
        <v>0</v>
      </c>
      <c r="DN337" s="37">
        <v>3090046</v>
      </c>
      <c r="DO337" s="37">
        <v>3088219</v>
      </c>
      <c r="DP337" s="37">
        <v>1086641</v>
      </c>
      <c r="DQ337" s="37">
        <v>4174860</v>
      </c>
      <c r="DR337" s="45">
        <v>419256797</v>
      </c>
      <c r="DS337" s="37">
        <v>1827</v>
      </c>
      <c r="DT337" s="37">
        <v>0</v>
      </c>
      <c r="DU337" s="61">
        <v>15144909</v>
      </c>
      <c r="DV337" s="61">
        <v>2407</v>
      </c>
      <c r="DW337" s="61">
        <v>2406</v>
      </c>
      <c r="DX337" s="61">
        <v>212.43</v>
      </c>
      <c r="DY337" s="61">
        <v>0</v>
      </c>
      <c r="DZ337" s="61">
        <v>0</v>
      </c>
      <c r="EA337" s="61">
        <v>0</v>
      </c>
      <c r="EB337" s="61">
        <v>15649731</v>
      </c>
      <c r="EC337" s="61">
        <v>1370</v>
      </c>
      <c r="ED337" s="61">
        <v>61157</v>
      </c>
      <c r="EE337" s="61">
        <v>0</v>
      </c>
      <c r="EF337" s="61">
        <v>0</v>
      </c>
      <c r="EG337" s="61">
        <v>0</v>
      </c>
      <c r="EH337" s="61">
        <v>62527</v>
      </c>
      <c r="EI337" s="61">
        <v>15712258</v>
      </c>
      <c r="EJ337" s="61">
        <v>0</v>
      </c>
      <c r="EK337" s="61">
        <v>6504</v>
      </c>
      <c r="EL337" s="61">
        <v>6504</v>
      </c>
      <c r="EM337" s="61">
        <v>15718762</v>
      </c>
      <c r="EN337" s="61">
        <v>12633005</v>
      </c>
      <c r="EO337" s="61">
        <v>0</v>
      </c>
      <c r="EP337" s="61">
        <v>3085757</v>
      </c>
      <c r="EQ337" s="61">
        <v>3763</v>
      </c>
      <c r="ER337" s="61">
        <v>3081994</v>
      </c>
      <c r="ES337" s="61">
        <v>3080624</v>
      </c>
      <c r="ET337" s="61">
        <v>1094236</v>
      </c>
      <c r="EU337" s="61">
        <v>4174860</v>
      </c>
      <c r="EV337" s="61">
        <v>447165683</v>
      </c>
      <c r="EW337" s="61">
        <v>403100</v>
      </c>
      <c r="EX337" s="61">
        <v>1370</v>
      </c>
      <c r="EY337" s="61">
        <v>0</v>
      </c>
    </row>
    <row r="338" spans="1:155" s="37" customFormat="1" x14ac:dyDescent="0.2">
      <c r="A338" s="105">
        <v>5258</v>
      </c>
      <c r="B338" s="49" t="s">
        <v>365</v>
      </c>
      <c r="C338" s="37">
        <v>1824344</v>
      </c>
      <c r="D338" s="37">
        <v>293</v>
      </c>
      <c r="E338" s="37">
        <v>291</v>
      </c>
      <c r="F338" s="37">
        <v>199.25</v>
      </c>
      <c r="G338" s="37">
        <v>1869872.88</v>
      </c>
      <c r="H338" s="37">
        <v>1169737</v>
      </c>
      <c r="I338" s="37">
        <v>0</v>
      </c>
      <c r="J338" s="37">
        <v>695534</v>
      </c>
      <c r="K338" s="37">
        <v>143059</v>
      </c>
      <c r="L338" s="37">
        <f t="shared" si="5"/>
        <v>838593</v>
      </c>
      <c r="M338" s="47">
        <v>51935451</v>
      </c>
      <c r="N338" s="41">
        <v>4601.8799999998882</v>
      </c>
      <c r="O338" s="41">
        <v>0</v>
      </c>
      <c r="P338" s="37">
        <v>1865271</v>
      </c>
      <c r="Q338" s="37">
        <v>291</v>
      </c>
      <c r="R338" s="37">
        <v>289</v>
      </c>
      <c r="S338" s="37">
        <v>194.37</v>
      </c>
      <c r="T338" s="37">
        <v>0</v>
      </c>
      <c r="U338" s="37">
        <v>1908625</v>
      </c>
      <c r="V338" s="37">
        <v>1281270</v>
      </c>
      <c r="W338" s="37">
        <v>627355</v>
      </c>
      <c r="X338" s="37">
        <v>614858</v>
      </c>
      <c r="Y338" s="37">
        <v>183316</v>
      </c>
      <c r="Z338" s="37">
        <v>798174</v>
      </c>
      <c r="AA338" s="46">
        <v>54534142</v>
      </c>
      <c r="AB338" s="37">
        <v>12497</v>
      </c>
      <c r="AC338" s="37">
        <v>0</v>
      </c>
      <c r="AD338" s="37">
        <v>1896128</v>
      </c>
      <c r="AE338" s="37">
        <v>289</v>
      </c>
      <c r="AF338" s="37">
        <v>287</v>
      </c>
      <c r="AG338" s="37">
        <v>200</v>
      </c>
      <c r="AH338" s="37">
        <v>0</v>
      </c>
      <c r="AI338" s="37">
        <v>9373</v>
      </c>
      <c r="AJ338" s="37">
        <v>0</v>
      </c>
      <c r="AK338" s="37">
        <v>0</v>
      </c>
      <c r="AL338" s="37">
        <v>0</v>
      </c>
      <c r="AM338" s="37">
        <v>0</v>
      </c>
      <c r="AN338" s="37">
        <v>0</v>
      </c>
      <c r="AO338" s="37">
        <v>1949780</v>
      </c>
      <c r="AP338" s="37">
        <v>1358258</v>
      </c>
      <c r="AQ338" s="37">
        <v>0</v>
      </c>
      <c r="AR338" s="37">
        <v>591522</v>
      </c>
      <c r="AS338" s="37">
        <v>590112</v>
      </c>
      <c r="AT338" s="37">
        <v>186254</v>
      </c>
      <c r="AU338" s="37">
        <v>776366</v>
      </c>
      <c r="AV338" s="45">
        <v>60006660</v>
      </c>
      <c r="AW338" s="37">
        <v>1410</v>
      </c>
      <c r="AX338" s="37">
        <v>0</v>
      </c>
      <c r="AY338" s="37">
        <v>1948370</v>
      </c>
      <c r="AZ338" s="37">
        <v>287</v>
      </c>
      <c r="BA338" s="37">
        <v>279</v>
      </c>
      <c r="BB338" s="37">
        <v>206</v>
      </c>
      <c r="BC338" s="37">
        <v>0</v>
      </c>
      <c r="BD338" s="37">
        <v>0</v>
      </c>
      <c r="BE338" s="37">
        <v>1951535</v>
      </c>
      <c r="BF338" s="37">
        <v>1058</v>
      </c>
      <c r="BG338" s="37">
        <v>0</v>
      </c>
      <c r="BH338" s="37">
        <v>0</v>
      </c>
      <c r="BI338" s="37">
        <v>0</v>
      </c>
      <c r="BJ338" s="37">
        <v>0</v>
      </c>
      <c r="BK338" s="37">
        <v>0</v>
      </c>
      <c r="BL338" s="37">
        <v>0</v>
      </c>
      <c r="BM338" s="37">
        <v>1952593</v>
      </c>
      <c r="BN338" s="37">
        <v>1522545</v>
      </c>
      <c r="BO338" s="37">
        <v>430048</v>
      </c>
      <c r="BP338" s="37">
        <v>429734</v>
      </c>
      <c r="BQ338" s="37">
        <v>188163</v>
      </c>
      <c r="BR338" s="37">
        <v>617897</v>
      </c>
      <c r="BS338" s="45">
        <v>63380395</v>
      </c>
      <c r="BT338" s="37">
        <v>314</v>
      </c>
      <c r="BU338" s="37">
        <v>0</v>
      </c>
      <c r="BV338" s="37">
        <v>1952279</v>
      </c>
      <c r="BW338" s="37">
        <v>279</v>
      </c>
      <c r="BX338" s="37">
        <v>275</v>
      </c>
      <c r="BY338" s="37">
        <v>206</v>
      </c>
      <c r="BZ338" s="37">
        <v>0</v>
      </c>
      <c r="CA338" s="37">
        <v>0</v>
      </c>
      <c r="CB338" s="37">
        <v>1980941</v>
      </c>
      <c r="CC338" s="37">
        <v>236</v>
      </c>
      <c r="CD338" s="37">
        <v>0</v>
      </c>
      <c r="CE338" s="37">
        <v>0</v>
      </c>
      <c r="CF338" s="37">
        <v>0</v>
      </c>
      <c r="CG338" s="37">
        <v>0</v>
      </c>
      <c r="CH338" s="37">
        <v>0</v>
      </c>
      <c r="CI338" s="37">
        <v>0</v>
      </c>
      <c r="CJ338" s="37">
        <v>1981177</v>
      </c>
      <c r="CK338" s="37">
        <v>1538522</v>
      </c>
      <c r="CL338" s="37">
        <v>0</v>
      </c>
      <c r="CM338" s="37">
        <v>442655</v>
      </c>
      <c r="CN338" s="37">
        <v>442654</v>
      </c>
      <c r="CO338" s="37">
        <v>190249.61</v>
      </c>
      <c r="CP338" s="37">
        <v>632903.61</v>
      </c>
      <c r="CQ338" s="45">
        <v>69104741</v>
      </c>
      <c r="CR338" s="37">
        <v>1</v>
      </c>
      <c r="CS338" s="37">
        <v>0</v>
      </c>
      <c r="CT338" s="37">
        <v>1981176</v>
      </c>
      <c r="CU338" s="37">
        <v>275</v>
      </c>
      <c r="CV338" s="37">
        <v>274</v>
      </c>
      <c r="CW338" s="37">
        <v>208.88</v>
      </c>
      <c r="CX338" s="37">
        <v>0</v>
      </c>
      <c r="CY338" s="37">
        <v>0</v>
      </c>
      <c r="CZ338" s="37">
        <v>2031206</v>
      </c>
      <c r="DA338" s="37">
        <v>1</v>
      </c>
      <c r="DB338" s="37">
        <v>0</v>
      </c>
      <c r="DC338" s="37">
        <v>0</v>
      </c>
      <c r="DD338" s="37">
        <v>0</v>
      </c>
      <c r="DE338" s="37">
        <v>0</v>
      </c>
      <c r="DF338" s="37">
        <v>1</v>
      </c>
      <c r="DG338" s="37">
        <v>2031207</v>
      </c>
      <c r="DH338" s="37">
        <v>7413</v>
      </c>
      <c r="DI338" s="37">
        <v>0</v>
      </c>
      <c r="DJ338" s="37">
        <v>7413</v>
      </c>
      <c r="DK338" s="37">
        <v>2038620</v>
      </c>
      <c r="DL338" s="37">
        <v>1584704</v>
      </c>
      <c r="DM338" s="37">
        <v>0</v>
      </c>
      <c r="DN338" s="37">
        <v>453916</v>
      </c>
      <c r="DO338" s="37">
        <v>453915</v>
      </c>
      <c r="DP338" s="37">
        <v>191476.32</v>
      </c>
      <c r="DQ338" s="37">
        <v>645391.32000000007</v>
      </c>
      <c r="DR338" s="45">
        <v>73654876</v>
      </c>
      <c r="DS338" s="37">
        <v>1</v>
      </c>
      <c r="DT338" s="37">
        <v>0</v>
      </c>
      <c r="DU338" s="61">
        <v>2031207</v>
      </c>
      <c r="DV338" s="61">
        <v>274</v>
      </c>
      <c r="DW338" s="61">
        <v>281</v>
      </c>
      <c r="DX338" s="61">
        <v>212.43</v>
      </c>
      <c r="DY338" s="61">
        <v>0</v>
      </c>
      <c r="DZ338" s="61">
        <v>0</v>
      </c>
      <c r="EA338" s="61">
        <v>0</v>
      </c>
      <c r="EB338" s="61">
        <v>2142791</v>
      </c>
      <c r="EC338" s="61">
        <v>0</v>
      </c>
      <c r="ED338" s="61">
        <v>0</v>
      </c>
      <c r="EE338" s="61">
        <v>0</v>
      </c>
      <c r="EF338" s="61">
        <v>0</v>
      </c>
      <c r="EG338" s="61">
        <v>0</v>
      </c>
      <c r="EH338" s="61">
        <v>0</v>
      </c>
      <c r="EI338" s="61">
        <v>2142791</v>
      </c>
      <c r="EJ338" s="61">
        <v>0</v>
      </c>
      <c r="EK338" s="61">
        <v>0</v>
      </c>
      <c r="EL338" s="61">
        <v>0</v>
      </c>
      <c r="EM338" s="61">
        <v>2142791</v>
      </c>
      <c r="EN338" s="61">
        <v>1662201</v>
      </c>
      <c r="EO338" s="61">
        <v>0</v>
      </c>
      <c r="EP338" s="61">
        <v>480590</v>
      </c>
      <c r="EQ338" s="61">
        <v>331</v>
      </c>
      <c r="ER338" s="61">
        <v>480259</v>
      </c>
      <c r="ES338" s="61">
        <v>487632</v>
      </c>
      <c r="ET338" s="61">
        <v>202724</v>
      </c>
      <c r="EU338" s="61">
        <v>690356</v>
      </c>
      <c r="EV338" s="61">
        <v>77022188</v>
      </c>
      <c r="EW338" s="61">
        <v>36900</v>
      </c>
      <c r="EX338" s="61">
        <v>0</v>
      </c>
      <c r="EY338" s="61">
        <v>7373</v>
      </c>
    </row>
    <row r="339" spans="1:155" s="37" customFormat="1" x14ac:dyDescent="0.2">
      <c r="A339" s="105">
        <v>5264</v>
      </c>
      <c r="B339" s="49" t="s">
        <v>659</v>
      </c>
      <c r="C339" s="37">
        <v>11110192.439999999</v>
      </c>
      <c r="D339" s="37">
        <v>2276</v>
      </c>
      <c r="E339" s="37">
        <v>2328</v>
      </c>
      <c r="F339" s="37">
        <v>190</v>
      </c>
      <c r="G339" s="37">
        <v>11806358.880000001</v>
      </c>
      <c r="H339" s="37">
        <v>4173132</v>
      </c>
      <c r="I339" s="37">
        <v>0</v>
      </c>
      <c r="J339" s="37">
        <v>7632156.1900000004</v>
      </c>
      <c r="K339" s="37">
        <v>263563.81</v>
      </c>
      <c r="L339" s="37">
        <f t="shared" si="5"/>
        <v>7895720</v>
      </c>
      <c r="M339" s="47">
        <v>511475616</v>
      </c>
      <c r="N339" s="41">
        <v>1070.6900000004098</v>
      </c>
      <c r="O339" s="41">
        <v>0</v>
      </c>
      <c r="P339" s="37">
        <v>11805288</v>
      </c>
      <c r="Q339" s="37">
        <v>2328</v>
      </c>
      <c r="R339" s="37">
        <v>2443</v>
      </c>
      <c r="S339" s="37">
        <v>194.37</v>
      </c>
      <c r="T339" s="37">
        <v>0</v>
      </c>
      <c r="U339" s="37">
        <v>12863299</v>
      </c>
      <c r="V339" s="37">
        <v>5137946</v>
      </c>
      <c r="W339" s="37">
        <v>7725353</v>
      </c>
      <c r="X339" s="37">
        <v>7762211.1900000004</v>
      </c>
      <c r="Y339" s="37">
        <v>262144.52</v>
      </c>
      <c r="Z339" s="37">
        <v>8024355.7100000009</v>
      </c>
      <c r="AA339" s="46">
        <v>533715818</v>
      </c>
      <c r="AB339" s="37">
        <v>0</v>
      </c>
      <c r="AC339" s="37">
        <v>36858</v>
      </c>
      <c r="AD339" s="37">
        <v>12863299</v>
      </c>
      <c r="AE339" s="37">
        <v>2443</v>
      </c>
      <c r="AF339" s="37">
        <v>2539</v>
      </c>
      <c r="AG339" s="37">
        <v>200</v>
      </c>
      <c r="AH339" s="37">
        <v>0</v>
      </c>
      <c r="AI339" s="37">
        <v>0</v>
      </c>
      <c r="AJ339" s="37">
        <v>0</v>
      </c>
      <c r="AK339" s="37">
        <v>0</v>
      </c>
      <c r="AL339" s="37">
        <v>0</v>
      </c>
      <c r="AM339" s="37">
        <v>0</v>
      </c>
      <c r="AN339" s="37">
        <v>0</v>
      </c>
      <c r="AO339" s="37">
        <v>13876574</v>
      </c>
      <c r="AP339" s="37">
        <v>6783378</v>
      </c>
      <c r="AQ339" s="37">
        <v>0</v>
      </c>
      <c r="AR339" s="37">
        <v>7093196</v>
      </c>
      <c r="AS339" s="37">
        <v>7093196</v>
      </c>
      <c r="AT339" s="37">
        <v>862323.95</v>
      </c>
      <c r="AU339" s="37">
        <v>7955519.9500000002</v>
      </c>
      <c r="AV339" s="45">
        <v>612149022</v>
      </c>
      <c r="AW339" s="37">
        <v>0</v>
      </c>
      <c r="AX339" s="37">
        <v>0</v>
      </c>
      <c r="AY339" s="37">
        <v>13876574</v>
      </c>
      <c r="AZ339" s="37">
        <v>2539</v>
      </c>
      <c r="BA339" s="37">
        <v>2644</v>
      </c>
      <c r="BB339" s="37">
        <v>206</v>
      </c>
      <c r="BC339" s="37">
        <v>0</v>
      </c>
      <c r="BD339" s="37">
        <v>0</v>
      </c>
      <c r="BE339" s="37">
        <v>14995102</v>
      </c>
      <c r="BF339" s="37">
        <v>0</v>
      </c>
      <c r="BG339" s="37">
        <v>0</v>
      </c>
      <c r="BH339" s="37">
        <v>0</v>
      </c>
      <c r="BI339" s="37">
        <v>0</v>
      </c>
      <c r="BJ339" s="37">
        <v>0</v>
      </c>
      <c r="BK339" s="37">
        <v>1595</v>
      </c>
      <c r="BL339" s="37">
        <v>1595</v>
      </c>
      <c r="BM339" s="37">
        <v>14996697</v>
      </c>
      <c r="BN339" s="37">
        <v>9457309</v>
      </c>
      <c r="BO339" s="37">
        <v>5539388</v>
      </c>
      <c r="BP339" s="37">
        <v>5537793</v>
      </c>
      <c r="BQ339" s="37">
        <v>1189760.3500000001</v>
      </c>
      <c r="BR339" s="37">
        <v>6727553.3499999996</v>
      </c>
      <c r="BS339" s="45">
        <v>688273180</v>
      </c>
      <c r="BT339" s="37">
        <v>1595</v>
      </c>
      <c r="BU339" s="37">
        <v>0</v>
      </c>
      <c r="BV339" s="37">
        <v>14995102</v>
      </c>
      <c r="BW339" s="37">
        <v>2644</v>
      </c>
      <c r="BX339" s="37">
        <v>2701</v>
      </c>
      <c r="BY339" s="37">
        <v>206</v>
      </c>
      <c r="BZ339" s="37">
        <v>22.63</v>
      </c>
      <c r="CA339" s="37">
        <v>61124</v>
      </c>
      <c r="CB339" s="37">
        <v>15935900</v>
      </c>
      <c r="CC339" s="37">
        <v>1196</v>
      </c>
      <c r="CD339" s="37">
        <v>0</v>
      </c>
      <c r="CE339" s="37">
        <v>0</v>
      </c>
      <c r="CF339" s="37">
        <v>0</v>
      </c>
      <c r="CG339" s="37">
        <v>0</v>
      </c>
      <c r="CH339" s="37">
        <v>0</v>
      </c>
      <c r="CI339" s="37">
        <v>0</v>
      </c>
      <c r="CJ339" s="37">
        <v>15937096</v>
      </c>
      <c r="CK339" s="37">
        <v>10484643</v>
      </c>
      <c r="CL339" s="37">
        <v>0</v>
      </c>
      <c r="CM339" s="37">
        <v>5452453</v>
      </c>
      <c r="CN339" s="37">
        <v>5452453</v>
      </c>
      <c r="CO339" s="37">
        <v>1452834.38</v>
      </c>
      <c r="CP339" s="37">
        <v>6905287.3799999999</v>
      </c>
      <c r="CQ339" s="45">
        <v>737965361</v>
      </c>
      <c r="CR339" s="37">
        <v>0</v>
      </c>
      <c r="CS339" s="37">
        <v>0</v>
      </c>
      <c r="CT339" s="37">
        <v>15937096</v>
      </c>
      <c r="CU339" s="37">
        <v>2701</v>
      </c>
      <c r="CV339" s="37">
        <v>2754</v>
      </c>
      <c r="CW339" s="37">
        <v>208.88</v>
      </c>
      <c r="CX339" s="37">
        <v>0</v>
      </c>
      <c r="CY339" s="37">
        <v>0</v>
      </c>
      <c r="CZ339" s="37">
        <v>16825067</v>
      </c>
      <c r="DA339" s="37">
        <v>0</v>
      </c>
      <c r="DB339" s="37">
        <v>0</v>
      </c>
      <c r="DC339" s="37">
        <v>0</v>
      </c>
      <c r="DD339" s="37">
        <v>0</v>
      </c>
      <c r="DE339" s="37">
        <v>22203</v>
      </c>
      <c r="DF339" s="37">
        <v>22203</v>
      </c>
      <c r="DG339" s="37">
        <v>16847270</v>
      </c>
      <c r="DH339" s="37">
        <v>0</v>
      </c>
      <c r="DI339" s="37">
        <v>0</v>
      </c>
      <c r="DJ339" s="37">
        <v>0</v>
      </c>
      <c r="DK339" s="37">
        <v>16847270</v>
      </c>
      <c r="DL339" s="37">
        <v>11761426</v>
      </c>
      <c r="DM339" s="37">
        <v>0</v>
      </c>
      <c r="DN339" s="37">
        <v>5085844</v>
      </c>
      <c r="DO339" s="37">
        <v>5091954</v>
      </c>
      <c r="DP339" s="37">
        <v>1514557</v>
      </c>
      <c r="DQ339" s="37">
        <v>6606511</v>
      </c>
      <c r="DR339" s="45">
        <v>792550579</v>
      </c>
      <c r="DS339" s="37">
        <v>0</v>
      </c>
      <c r="DT339" s="37">
        <v>6110</v>
      </c>
      <c r="DU339" s="61">
        <v>16847270</v>
      </c>
      <c r="DV339" s="61">
        <v>2754</v>
      </c>
      <c r="DW339" s="61">
        <v>2788</v>
      </c>
      <c r="DX339" s="61">
        <v>212.43</v>
      </c>
      <c r="DY339" s="61">
        <v>0</v>
      </c>
      <c r="DZ339" s="61">
        <v>0</v>
      </c>
      <c r="EA339" s="61">
        <v>0</v>
      </c>
      <c r="EB339" s="61">
        <v>17647510</v>
      </c>
      <c r="EC339" s="61">
        <v>0</v>
      </c>
      <c r="ED339" s="61">
        <v>-1312</v>
      </c>
      <c r="EE339" s="61">
        <v>0</v>
      </c>
      <c r="EF339" s="61">
        <v>0</v>
      </c>
      <c r="EG339" s="61">
        <v>0</v>
      </c>
      <c r="EH339" s="61">
        <v>-1312</v>
      </c>
      <c r="EI339" s="61">
        <v>17646198</v>
      </c>
      <c r="EJ339" s="61">
        <v>0</v>
      </c>
      <c r="EK339" s="61">
        <v>0</v>
      </c>
      <c r="EL339" s="61">
        <v>0</v>
      </c>
      <c r="EM339" s="61">
        <v>17646198</v>
      </c>
      <c r="EN339" s="61">
        <v>12334840</v>
      </c>
      <c r="EO339" s="61">
        <v>0</v>
      </c>
      <c r="EP339" s="61">
        <v>5311358</v>
      </c>
      <c r="EQ339" s="61">
        <v>26895</v>
      </c>
      <c r="ER339" s="61">
        <v>5284463</v>
      </c>
      <c r="ES339" s="61">
        <v>5284463</v>
      </c>
      <c r="ET339" s="61">
        <v>1605671</v>
      </c>
      <c r="EU339" s="61">
        <v>6890134</v>
      </c>
      <c r="EV339" s="61">
        <v>842130447</v>
      </c>
      <c r="EW339" s="61">
        <v>3287200</v>
      </c>
      <c r="EX339" s="61">
        <v>0</v>
      </c>
      <c r="EY339" s="61">
        <v>0</v>
      </c>
    </row>
    <row r="340" spans="1:155" s="37" customFormat="1" x14ac:dyDescent="0.2">
      <c r="A340" s="105">
        <v>5271</v>
      </c>
      <c r="B340" s="49" t="s">
        <v>366</v>
      </c>
      <c r="C340" s="37">
        <v>48888633.640000001</v>
      </c>
      <c r="D340" s="37">
        <v>8924</v>
      </c>
      <c r="E340" s="37">
        <v>9108</v>
      </c>
      <c r="F340" s="37">
        <v>190</v>
      </c>
      <c r="G340" s="37">
        <v>51627149.640000001</v>
      </c>
      <c r="H340" s="37">
        <v>24227491</v>
      </c>
      <c r="I340" s="37">
        <v>2866428</v>
      </c>
      <c r="J340" s="37">
        <v>30263081</v>
      </c>
      <c r="K340" s="37">
        <v>3192669</v>
      </c>
      <c r="L340" s="37">
        <f t="shared" si="5"/>
        <v>33455750</v>
      </c>
      <c r="M340" s="47">
        <v>1624470117</v>
      </c>
      <c r="N340" s="41">
        <v>3005.640000000596</v>
      </c>
      <c r="O340" s="41">
        <v>0</v>
      </c>
      <c r="P340" s="37">
        <v>54490572</v>
      </c>
      <c r="Q340" s="37">
        <v>9108</v>
      </c>
      <c r="R340" s="37">
        <v>9283</v>
      </c>
      <c r="S340" s="37">
        <v>194.37</v>
      </c>
      <c r="T340" s="37">
        <v>0</v>
      </c>
      <c r="U340" s="37">
        <v>57341926</v>
      </c>
      <c r="V340" s="37">
        <v>26829344</v>
      </c>
      <c r="W340" s="37">
        <v>30512582</v>
      </c>
      <c r="X340" s="37">
        <v>30506405</v>
      </c>
      <c r="Y340" s="37">
        <v>2997906</v>
      </c>
      <c r="Z340" s="37">
        <v>33504311</v>
      </c>
      <c r="AA340" s="46">
        <v>1768630081</v>
      </c>
      <c r="AB340" s="37">
        <v>6177</v>
      </c>
      <c r="AC340" s="37">
        <v>0</v>
      </c>
      <c r="AD340" s="37">
        <v>57335749</v>
      </c>
      <c r="AE340" s="37">
        <v>9283</v>
      </c>
      <c r="AF340" s="37">
        <v>9431</v>
      </c>
      <c r="AG340" s="37">
        <v>200</v>
      </c>
      <c r="AH340" s="37">
        <v>0</v>
      </c>
      <c r="AI340" s="37">
        <v>4633</v>
      </c>
      <c r="AJ340" s="37">
        <v>14917</v>
      </c>
      <c r="AK340" s="37">
        <v>0</v>
      </c>
      <c r="AL340" s="37">
        <v>0</v>
      </c>
      <c r="AM340" s="37">
        <v>0</v>
      </c>
      <c r="AN340" s="37">
        <v>14917</v>
      </c>
      <c r="AO340" s="37">
        <v>60155567</v>
      </c>
      <c r="AP340" s="37">
        <v>30114653</v>
      </c>
      <c r="AQ340" s="37">
        <v>0</v>
      </c>
      <c r="AR340" s="37">
        <v>30040914</v>
      </c>
      <c r="AS340" s="37">
        <v>30043470</v>
      </c>
      <c r="AT340" s="37">
        <v>2752155</v>
      </c>
      <c r="AU340" s="37">
        <v>32795625</v>
      </c>
      <c r="AV340" s="45">
        <v>1888692723</v>
      </c>
      <c r="AW340" s="37">
        <v>0</v>
      </c>
      <c r="AX340" s="37">
        <v>2556</v>
      </c>
      <c r="AY340" s="37">
        <v>60155567</v>
      </c>
      <c r="AZ340" s="37">
        <v>9431</v>
      </c>
      <c r="BA340" s="37">
        <v>9561</v>
      </c>
      <c r="BB340" s="37">
        <v>206</v>
      </c>
      <c r="BC340" s="37">
        <v>0</v>
      </c>
      <c r="BD340" s="37">
        <v>0</v>
      </c>
      <c r="BE340" s="37">
        <v>62954309</v>
      </c>
      <c r="BF340" s="37">
        <v>0</v>
      </c>
      <c r="BG340" s="37">
        <v>121305</v>
      </c>
      <c r="BH340" s="37">
        <v>0</v>
      </c>
      <c r="BI340" s="37">
        <v>0</v>
      </c>
      <c r="BJ340" s="37">
        <v>0</v>
      </c>
      <c r="BK340" s="37">
        <v>0</v>
      </c>
      <c r="BL340" s="37">
        <v>121305</v>
      </c>
      <c r="BM340" s="37">
        <v>63075614</v>
      </c>
      <c r="BN340" s="37">
        <v>40371625</v>
      </c>
      <c r="BO340" s="37">
        <v>22703989</v>
      </c>
      <c r="BP340" s="37">
        <v>22710573</v>
      </c>
      <c r="BQ340" s="37">
        <v>3688559</v>
      </c>
      <c r="BR340" s="37">
        <v>26399132</v>
      </c>
      <c r="BS340" s="45">
        <v>2050930461</v>
      </c>
      <c r="BT340" s="37">
        <v>0</v>
      </c>
      <c r="BU340" s="37">
        <v>6584</v>
      </c>
      <c r="BV340" s="37">
        <v>63075614</v>
      </c>
      <c r="BW340" s="37">
        <v>9561</v>
      </c>
      <c r="BX340" s="37">
        <v>9633</v>
      </c>
      <c r="BY340" s="37">
        <v>206</v>
      </c>
      <c r="BZ340" s="37">
        <v>0</v>
      </c>
      <c r="CA340" s="37">
        <v>0</v>
      </c>
      <c r="CB340" s="37">
        <v>65535033</v>
      </c>
      <c r="CC340" s="37">
        <v>0</v>
      </c>
      <c r="CD340" s="37">
        <v>684837</v>
      </c>
      <c r="CE340" s="37">
        <v>0</v>
      </c>
      <c r="CF340" s="37">
        <v>0</v>
      </c>
      <c r="CG340" s="37">
        <v>0</v>
      </c>
      <c r="CH340" s="37">
        <v>0</v>
      </c>
      <c r="CI340" s="37">
        <v>684837</v>
      </c>
      <c r="CJ340" s="37">
        <v>66219870</v>
      </c>
      <c r="CK340" s="37">
        <v>42215790</v>
      </c>
      <c r="CL340" s="37">
        <v>0</v>
      </c>
      <c r="CM340" s="37">
        <v>24004080</v>
      </c>
      <c r="CN340" s="37">
        <v>24010787</v>
      </c>
      <c r="CO340" s="37">
        <v>3466778</v>
      </c>
      <c r="CP340" s="37">
        <v>27477565</v>
      </c>
      <c r="CQ340" s="45">
        <v>2191488154</v>
      </c>
      <c r="CR340" s="37">
        <v>0</v>
      </c>
      <c r="CS340" s="37">
        <v>6707</v>
      </c>
      <c r="CT340" s="37">
        <v>66219870</v>
      </c>
      <c r="CU340" s="37">
        <v>9633</v>
      </c>
      <c r="CV340" s="37">
        <v>9669</v>
      </c>
      <c r="CW340" s="37">
        <v>208.88</v>
      </c>
      <c r="CX340" s="37">
        <v>0</v>
      </c>
      <c r="CY340" s="37">
        <v>0</v>
      </c>
      <c r="CZ340" s="37">
        <v>68486977</v>
      </c>
      <c r="DA340" s="37">
        <v>0</v>
      </c>
      <c r="DB340" s="37">
        <v>696418</v>
      </c>
      <c r="DC340" s="37">
        <v>0</v>
      </c>
      <c r="DD340" s="37">
        <v>0</v>
      </c>
      <c r="DE340" s="37">
        <v>0</v>
      </c>
      <c r="DF340" s="37">
        <v>696418</v>
      </c>
      <c r="DG340" s="37">
        <v>69183395</v>
      </c>
      <c r="DH340" s="37">
        <v>0</v>
      </c>
      <c r="DI340" s="37">
        <v>0</v>
      </c>
      <c r="DJ340" s="37">
        <v>0</v>
      </c>
      <c r="DK340" s="37">
        <v>69183395</v>
      </c>
      <c r="DL340" s="37">
        <v>43655434</v>
      </c>
      <c r="DM340" s="37">
        <v>0</v>
      </c>
      <c r="DN340" s="37">
        <v>25527961</v>
      </c>
      <c r="DO340" s="37">
        <v>25501288</v>
      </c>
      <c r="DP340" s="37">
        <v>3422922</v>
      </c>
      <c r="DQ340" s="37">
        <v>28924210</v>
      </c>
      <c r="DR340" s="45">
        <v>2284171720</v>
      </c>
      <c r="DS340" s="37">
        <v>26673</v>
      </c>
      <c r="DT340" s="37">
        <v>0</v>
      </c>
      <c r="DU340" s="61">
        <v>69156722</v>
      </c>
      <c r="DV340" s="61">
        <v>9669</v>
      </c>
      <c r="DW340" s="61">
        <v>9719</v>
      </c>
      <c r="DX340" s="61">
        <v>212.43</v>
      </c>
      <c r="DY340" s="61">
        <v>0</v>
      </c>
      <c r="DZ340" s="61">
        <v>0</v>
      </c>
      <c r="EA340" s="61">
        <v>0</v>
      </c>
      <c r="EB340" s="61">
        <v>71578977</v>
      </c>
      <c r="EC340" s="61">
        <v>20005</v>
      </c>
      <c r="ED340" s="61">
        <v>1082372</v>
      </c>
      <c r="EE340" s="61">
        <v>0</v>
      </c>
      <c r="EF340" s="61">
        <v>0</v>
      </c>
      <c r="EG340" s="61">
        <v>0</v>
      </c>
      <c r="EH340" s="61">
        <v>1102377</v>
      </c>
      <c r="EI340" s="61">
        <v>72681354</v>
      </c>
      <c r="EJ340" s="61">
        <v>0</v>
      </c>
      <c r="EK340" s="61">
        <v>0</v>
      </c>
      <c r="EL340" s="61">
        <v>0</v>
      </c>
      <c r="EM340" s="61">
        <v>72681354</v>
      </c>
      <c r="EN340" s="61">
        <v>46741788</v>
      </c>
      <c r="EO340" s="61">
        <v>0</v>
      </c>
      <c r="EP340" s="61">
        <v>25939566</v>
      </c>
      <c r="EQ340" s="61">
        <v>281251</v>
      </c>
      <c r="ER340" s="61">
        <v>25658315</v>
      </c>
      <c r="ES340" s="61">
        <v>25704514</v>
      </c>
      <c r="ET340" s="61">
        <v>3119548</v>
      </c>
      <c r="EU340" s="61">
        <v>28824062</v>
      </c>
      <c r="EV340" s="61">
        <v>2381613961</v>
      </c>
      <c r="EW340" s="61">
        <v>23238600</v>
      </c>
      <c r="EX340" s="61">
        <v>0</v>
      </c>
      <c r="EY340" s="61">
        <v>46199</v>
      </c>
    </row>
    <row r="341" spans="1:155" s="37" customFormat="1" x14ac:dyDescent="0.2">
      <c r="A341" s="105">
        <v>5278</v>
      </c>
      <c r="B341" s="49" t="s">
        <v>367</v>
      </c>
      <c r="C341" s="37">
        <v>8060574</v>
      </c>
      <c r="D341" s="37">
        <v>1558</v>
      </c>
      <c r="E341" s="37">
        <v>1575</v>
      </c>
      <c r="F341" s="37">
        <v>190</v>
      </c>
      <c r="G341" s="37">
        <v>8448300</v>
      </c>
      <c r="H341" s="37">
        <v>3942742</v>
      </c>
      <c r="I341" s="37">
        <v>0</v>
      </c>
      <c r="J341" s="37">
        <v>4391840</v>
      </c>
      <c r="K341" s="37">
        <v>333627</v>
      </c>
      <c r="L341" s="37">
        <f t="shared" si="5"/>
        <v>4725467</v>
      </c>
      <c r="M341" s="47">
        <v>301914986</v>
      </c>
      <c r="N341" s="41">
        <v>113718</v>
      </c>
      <c r="O341" s="41">
        <v>0</v>
      </c>
      <c r="P341" s="37">
        <v>8334582</v>
      </c>
      <c r="Q341" s="37">
        <v>1575</v>
      </c>
      <c r="R341" s="37">
        <v>1580</v>
      </c>
      <c r="S341" s="37">
        <v>194.37</v>
      </c>
      <c r="T341" s="37">
        <v>42519</v>
      </c>
      <c r="U341" s="37">
        <v>8710668</v>
      </c>
      <c r="V341" s="37">
        <v>4252727</v>
      </c>
      <c r="W341" s="37">
        <v>4457941</v>
      </c>
      <c r="X341" s="37">
        <v>4457938</v>
      </c>
      <c r="Y341" s="37">
        <v>332370</v>
      </c>
      <c r="Z341" s="37">
        <v>4790308</v>
      </c>
      <c r="AA341" s="46">
        <v>330531172</v>
      </c>
      <c r="AB341" s="37">
        <v>3</v>
      </c>
      <c r="AC341" s="37">
        <v>0</v>
      </c>
      <c r="AD341" s="37">
        <v>8710665</v>
      </c>
      <c r="AE341" s="37">
        <v>1580</v>
      </c>
      <c r="AF341" s="37">
        <v>1578</v>
      </c>
      <c r="AG341" s="37">
        <v>200</v>
      </c>
      <c r="AH341" s="37">
        <v>0</v>
      </c>
      <c r="AI341" s="37">
        <v>2</v>
      </c>
      <c r="AJ341" s="37">
        <v>12884</v>
      </c>
      <c r="AK341" s="37">
        <v>0</v>
      </c>
      <c r="AL341" s="37">
        <v>0</v>
      </c>
      <c r="AM341" s="37">
        <v>0</v>
      </c>
      <c r="AN341" s="37">
        <v>12884</v>
      </c>
      <c r="AO341" s="37">
        <v>9028126</v>
      </c>
      <c r="AP341" s="37">
        <v>4585580</v>
      </c>
      <c r="AQ341" s="37">
        <v>0</v>
      </c>
      <c r="AR341" s="37">
        <v>4442546</v>
      </c>
      <c r="AS341" s="37">
        <v>4442545</v>
      </c>
      <c r="AT341" s="37">
        <v>333938</v>
      </c>
      <c r="AU341" s="37">
        <v>4776483</v>
      </c>
      <c r="AV341" s="45">
        <v>356156074</v>
      </c>
      <c r="AW341" s="37">
        <v>1</v>
      </c>
      <c r="AX341" s="37">
        <v>0</v>
      </c>
      <c r="AY341" s="37">
        <v>9028125</v>
      </c>
      <c r="AZ341" s="37">
        <v>1579</v>
      </c>
      <c r="BA341" s="37">
        <v>1594</v>
      </c>
      <c r="BB341" s="37">
        <v>206</v>
      </c>
      <c r="BC341" s="37">
        <v>0</v>
      </c>
      <c r="BD341" s="37">
        <v>0</v>
      </c>
      <c r="BE341" s="37">
        <v>9442250</v>
      </c>
      <c r="BF341" s="37">
        <v>1</v>
      </c>
      <c r="BG341" s="37">
        <v>13827</v>
      </c>
      <c r="BH341" s="37">
        <v>0</v>
      </c>
      <c r="BI341" s="37">
        <v>0</v>
      </c>
      <c r="BJ341" s="37">
        <v>0</v>
      </c>
      <c r="BK341" s="37">
        <v>0</v>
      </c>
      <c r="BL341" s="37">
        <v>13827</v>
      </c>
      <c r="BM341" s="37">
        <v>9456078</v>
      </c>
      <c r="BN341" s="37">
        <v>5954033</v>
      </c>
      <c r="BO341" s="37">
        <v>3502045</v>
      </c>
      <c r="BP341" s="37">
        <v>3501895</v>
      </c>
      <c r="BQ341" s="37">
        <v>330618</v>
      </c>
      <c r="BR341" s="37">
        <v>3832513</v>
      </c>
      <c r="BS341" s="45">
        <v>395961508</v>
      </c>
      <c r="BT341" s="37">
        <v>150</v>
      </c>
      <c r="BU341" s="37">
        <v>0</v>
      </c>
      <c r="BV341" s="37">
        <v>9455928</v>
      </c>
      <c r="BW341" s="37">
        <v>1594</v>
      </c>
      <c r="BX341" s="37">
        <v>1604</v>
      </c>
      <c r="BY341" s="37">
        <v>206</v>
      </c>
      <c r="BZ341" s="37">
        <v>0</v>
      </c>
      <c r="CA341" s="37">
        <v>0</v>
      </c>
      <c r="CB341" s="37">
        <v>9845673</v>
      </c>
      <c r="CC341" s="37">
        <v>113</v>
      </c>
      <c r="CD341" s="37">
        <v>-21874</v>
      </c>
      <c r="CE341" s="37">
        <v>0</v>
      </c>
      <c r="CF341" s="37">
        <v>0</v>
      </c>
      <c r="CG341" s="37">
        <v>0</v>
      </c>
      <c r="CH341" s="37">
        <v>0</v>
      </c>
      <c r="CI341" s="37">
        <v>-21874</v>
      </c>
      <c r="CJ341" s="37">
        <v>9823912</v>
      </c>
      <c r="CK341" s="37">
        <v>6475023</v>
      </c>
      <c r="CL341" s="37">
        <v>0</v>
      </c>
      <c r="CM341" s="37">
        <v>3348889</v>
      </c>
      <c r="CN341" s="37">
        <v>3375017</v>
      </c>
      <c r="CO341" s="37">
        <v>331843</v>
      </c>
      <c r="CP341" s="37">
        <v>3706860</v>
      </c>
      <c r="CQ341" s="45">
        <v>429910539</v>
      </c>
      <c r="CR341" s="37">
        <v>0</v>
      </c>
      <c r="CS341" s="37">
        <v>26128</v>
      </c>
      <c r="CT341" s="37">
        <v>9823912</v>
      </c>
      <c r="CU341" s="37">
        <v>1604</v>
      </c>
      <c r="CV341" s="37">
        <v>1622</v>
      </c>
      <c r="CW341" s="37">
        <v>208.88</v>
      </c>
      <c r="CX341" s="37">
        <v>0</v>
      </c>
      <c r="CY341" s="37">
        <v>0</v>
      </c>
      <c r="CZ341" s="37">
        <v>10272953</v>
      </c>
      <c r="DA341" s="37">
        <v>0</v>
      </c>
      <c r="DB341" s="37">
        <v>15284</v>
      </c>
      <c r="DC341" s="37">
        <v>0</v>
      </c>
      <c r="DD341" s="37">
        <v>0</v>
      </c>
      <c r="DE341" s="37">
        <v>0</v>
      </c>
      <c r="DF341" s="37">
        <v>15284</v>
      </c>
      <c r="DG341" s="37">
        <v>10288237</v>
      </c>
      <c r="DH341" s="37">
        <v>0</v>
      </c>
      <c r="DI341" s="37">
        <v>0</v>
      </c>
      <c r="DJ341" s="37">
        <v>0</v>
      </c>
      <c r="DK341" s="37">
        <v>10288237</v>
      </c>
      <c r="DL341" s="37">
        <v>6726611</v>
      </c>
      <c r="DM341" s="37">
        <v>0</v>
      </c>
      <c r="DN341" s="37">
        <v>3561626</v>
      </c>
      <c r="DO341" s="37">
        <v>3561626</v>
      </c>
      <c r="DP341" s="37">
        <v>332273</v>
      </c>
      <c r="DQ341" s="37">
        <v>3893899</v>
      </c>
      <c r="DR341" s="45">
        <v>452409599</v>
      </c>
      <c r="DS341" s="37">
        <v>0</v>
      </c>
      <c r="DT341" s="37">
        <v>0</v>
      </c>
      <c r="DU341" s="61">
        <v>10288237</v>
      </c>
      <c r="DV341" s="61">
        <v>1622</v>
      </c>
      <c r="DW341" s="61">
        <v>1628</v>
      </c>
      <c r="DX341" s="61">
        <v>212.43</v>
      </c>
      <c r="DY341" s="61">
        <v>0</v>
      </c>
      <c r="DZ341" s="61">
        <v>0</v>
      </c>
      <c r="EA341" s="61">
        <v>0</v>
      </c>
      <c r="EB341" s="61">
        <v>10672126</v>
      </c>
      <c r="EC341" s="61">
        <v>0</v>
      </c>
      <c r="ED341" s="61">
        <v>25966</v>
      </c>
      <c r="EE341" s="61">
        <v>0</v>
      </c>
      <c r="EF341" s="61">
        <v>0</v>
      </c>
      <c r="EG341" s="61">
        <v>0</v>
      </c>
      <c r="EH341" s="61">
        <v>25966</v>
      </c>
      <c r="EI341" s="61">
        <v>10698092</v>
      </c>
      <c r="EJ341" s="61">
        <v>0</v>
      </c>
      <c r="EK341" s="61">
        <v>0</v>
      </c>
      <c r="EL341" s="61">
        <v>0</v>
      </c>
      <c r="EM341" s="61">
        <v>10698092</v>
      </c>
      <c r="EN341" s="61">
        <v>7129042</v>
      </c>
      <c r="EO341" s="61">
        <v>0</v>
      </c>
      <c r="EP341" s="61">
        <v>3569050</v>
      </c>
      <c r="EQ341" s="61">
        <v>54089</v>
      </c>
      <c r="ER341" s="61">
        <v>3514961</v>
      </c>
      <c r="ES341" s="61">
        <v>3536813</v>
      </c>
      <c r="ET341" s="61">
        <v>1142327</v>
      </c>
      <c r="EU341" s="61">
        <v>4679140</v>
      </c>
      <c r="EV341" s="61">
        <v>488197647</v>
      </c>
      <c r="EW341" s="61">
        <v>5643400</v>
      </c>
      <c r="EX341" s="61">
        <v>0</v>
      </c>
      <c r="EY341" s="61">
        <v>21852</v>
      </c>
    </row>
    <row r="342" spans="1:155" s="37" customFormat="1" x14ac:dyDescent="0.2">
      <c r="A342" s="105">
        <v>5306</v>
      </c>
      <c r="B342" s="49" t="s">
        <v>368</v>
      </c>
      <c r="C342" s="37">
        <v>3378292</v>
      </c>
      <c r="D342" s="37">
        <v>602</v>
      </c>
      <c r="E342" s="37">
        <v>611</v>
      </c>
      <c r="F342" s="37">
        <v>190</v>
      </c>
      <c r="G342" s="37">
        <v>3545022</v>
      </c>
      <c r="H342" s="37">
        <v>1716272</v>
      </c>
      <c r="I342" s="37">
        <v>0</v>
      </c>
      <c r="J342" s="37">
        <v>1828750</v>
      </c>
      <c r="K342" s="37">
        <v>463787</v>
      </c>
      <c r="L342" s="37">
        <f t="shared" si="5"/>
        <v>2292537</v>
      </c>
      <c r="M342" s="47">
        <v>94519421</v>
      </c>
      <c r="N342" s="41">
        <v>0</v>
      </c>
      <c r="O342" s="41">
        <v>0</v>
      </c>
      <c r="P342" s="37">
        <v>3545022</v>
      </c>
      <c r="Q342" s="37">
        <v>611</v>
      </c>
      <c r="R342" s="37">
        <v>630</v>
      </c>
      <c r="S342" s="37">
        <v>194.37</v>
      </c>
      <c r="T342" s="37">
        <v>39562</v>
      </c>
      <c r="U342" s="37">
        <v>3817275</v>
      </c>
      <c r="V342" s="37">
        <v>2228930</v>
      </c>
      <c r="W342" s="37">
        <v>1588345</v>
      </c>
      <c r="X342" s="37">
        <v>1582349</v>
      </c>
      <c r="Y342" s="37">
        <v>358847.5</v>
      </c>
      <c r="Z342" s="37">
        <v>1941196.5</v>
      </c>
      <c r="AA342" s="46">
        <v>99268467</v>
      </c>
      <c r="AB342" s="37">
        <v>5996</v>
      </c>
      <c r="AC342" s="37">
        <v>0</v>
      </c>
      <c r="AD342" s="37">
        <v>3811279</v>
      </c>
      <c r="AE342" s="37">
        <v>630</v>
      </c>
      <c r="AF342" s="37">
        <v>648</v>
      </c>
      <c r="AG342" s="37">
        <v>200</v>
      </c>
      <c r="AH342" s="37">
        <v>0</v>
      </c>
      <c r="AI342" s="37">
        <v>4497</v>
      </c>
      <c r="AJ342" s="37">
        <v>0</v>
      </c>
      <c r="AK342" s="37">
        <v>0</v>
      </c>
      <c r="AL342" s="37">
        <v>0</v>
      </c>
      <c r="AM342" s="37">
        <v>0</v>
      </c>
      <c r="AN342" s="37">
        <v>0</v>
      </c>
      <c r="AO342" s="37">
        <v>4054270</v>
      </c>
      <c r="AP342" s="37">
        <v>2514846</v>
      </c>
      <c r="AQ342" s="37">
        <v>0</v>
      </c>
      <c r="AR342" s="37">
        <v>1539424</v>
      </c>
      <c r="AS342" s="37">
        <v>1539005</v>
      </c>
      <c r="AT342" s="37">
        <v>360160</v>
      </c>
      <c r="AU342" s="37">
        <v>1899165</v>
      </c>
      <c r="AV342" s="45">
        <v>106133577</v>
      </c>
      <c r="AW342" s="37">
        <v>419</v>
      </c>
      <c r="AX342" s="37">
        <v>0</v>
      </c>
      <c r="AY342" s="37">
        <v>4053851</v>
      </c>
      <c r="AZ342" s="37">
        <v>648</v>
      </c>
      <c r="BA342" s="37">
        <v>644</v>
      </c>
      <c r="BB342" s="37">
        <v>206</v>
      </c>
      <c r="BC342" s="37">
        <v>0</v>
      </c>
      <c r="BD342" s="37">
        <v>0</v>
      </c>
      <c r="BE342" s="37">
        <v>4161489</v>
      </c>
      <c r="BF342" s="37">
        <v>314</v>
      </c>
      <c r="BG342" s="37">
        <v>17616</v>
      </c>
      <c r="BH342" s="37">
        <v>0</v>
      </c>
      <c r="BI342" s="37">
        <v>0</v>
      </c>
      <c r="BJ342" s="37">
        <v>0</v>
      </c>
      <c r="BK342" s="37">
        <v>0</v>
      </c>
      <c r="BL342" s="37">
        <v>17616</v>
      </c>
      <c r="BM342" s="37">
        <v>4179419</v>
      </c>
      <c r="BN342" s="37">
        <v>3044888</v>
      </c>
      <c r="BO342" s="37">
        <v>1134531</v>
      </c>
      <c r="BP342" s="37">
        <v>1134558</v>
      </c>
      <c r="BQ342" s="37">
        <v>360777.5</v>
      </c>
      <c r="BR342" s="37">
        <v>1495335.5</v>
      </c>
      <c r="BS342" s="45">
        <v>120202458</v>
      </c>
      <c r="BT342" s="37">
        <v>0</v>
      </c>
      <c r="BU342" s="37">
        <v>27</v>
      </c>
      <c r="BV342" s="37">
        <v>4179419</v>
      </c>
      <c r="BW342" s="37">
        <v>644</v>
      </c>
      <c r="BX342" s="37">
        <v>631</v>
      </c>
      <c r="BY342" s="37">
        <v>206</v>
      </c>
      <c r="BZ342" s="37">
        <v>0</v>
      </c>
      <c r="CA342" s="37">
        <v>0</v>
      </c>
      <c r="CB342" s="37">
        <v>4225037</v>
      </c>
      <c r="CC342" s="37">
        <v>0</v>
      </c>
      <c r="CD342" s="37">
        <v>-792</v>
      </c>
      <c r="CE342" s="37">
        <v>0</v>
      </c>
      <c r="CF342" s="37">
        <v>0</v>
      </c>
      <c r="CG342" s="37">
        <v>0</v>
      </c>
      <c r="CH342" s="37">
        <v>0</v>
      </c>
      <c r="CI342" s="37">
        <v>-792</v>
      </c>
      <c r="CJ342" s="37">
        <v>4224245</v>
      </c>
      <c r="CK342" s="37">
        <v>2949917</v>
      </c>
      <c r="CL342" s="37">
        <v>0</v>
      </c>
      <c r="CM342" s="37">
        <v>1274328</v>
      </c>
      <c r="CN342" s="37">
        <v>1274328</v>
      </c>
      <c r="CO342" s="37">
        <v>360700</v>
      </c>
      <c r="CP342" s="37">
        <v>1635028</v>
      </c>
      <c r="CQ342" s="45">
        <v>135784145</v>
      </c>
      <c r="CR342" s="37">
        <v>0</v>
      </c>
      <c r="CS342" s="37">
        <v>0</v>
      </c>
      <c r="CT342" s="37">
        <v>4224245</v>
      </c>
      <c r="CU342" s="37">
        <v>630</v>
      </c>
      <c r="CV342" s="37">
        <v>610</v>
      </c>
      <c r="CW342" s="37">
        <v>208.88</v>
      </c>
      <c r="CX342" s="37">
        <v>0</v>
      </c>
      <c r="CY342" s="37">
        <v>0</v>
      </c>
      <c r="CZ342" s="37">
        <v>4217558</v>
      </c>
      <c r="DA342" s="37">
        <v>0</v>
      </c>
      <c r="DB342" s="37">
        <v>403</v>
      </c>
      <c r="DC342" s="37">
        <v>0</v>
      </c>
      <c r="DD342" s="37">
        <v>0</v>
      </c>
      <c r="DE342" s="37">
        <v>0</v>
      </c>
      <c r="DF342" s="37">
        <v>403</v>
      </c>
      <c r="DG342" s="37">
        <v>4217961</v>
      </c>
      <c r="DH342" s="37">
        <v>103710</v>
      </c>
      <c r="DI342" s="37">
        <v>0</v>
      </c>
      <c r="DJ342" s="37">
        <v>103710</v>
      </c>
      <c r="DK342" s="37">
        <v>4321671</v>
      </c>
      <c r="DL342" s="37">
        <v>2889420</v>
      </c>
      <c r="DM342" s="37">
        <v>0</v>
      </c>
      <c r="DN342" s="37">
        <v>1432251</v>
      </c>
      <c r="DO342" s="37">
        <v>1430756</v>
      </c>
      <c r="DP342" s="37">
        <v>359927</v>
      </c>
      <c r="DQ342" s="37">
        <v>1790683</v>
      </c>
      <c r="DR342" s="45">
        <v>151373753</v>
      </c>
      <c r="DS342" s="37">
        <v>1495</v>
      </c>
      <c r="DT342" s="37">
        <v>0</v>
      </c>
      <c r="DU342" s="61">
        <v>4217961</v>
      </c>
      <c r="DV342" s="61">
        <v>610</v>
      </c>
      <c r="DW342" s="61">
        <v>591</v>
      </c>
      <c r="DX342" s="61">
        <v>212.43</v>
      </c>
      <c r="DY342" s="61">
        <v>0</v>
      </c>
      <c r="DZ342" s="61">
        <v>0</v>
      </c>
      <c r="EA342" s="61">
        <v>0</v>
      </c>
      <c r="EB342" s="61">
        <v>4212128</v>
      </c>
      <c r="EC342" s="61">
        <v>0</v>
      </c>
      <c r="ED342" s="61">
        <v>6549</v>
      </c>
      <c r="EE342" s="61">
        <v>0</v>
      </c>
      <c r="EF342" s="61">
        <v>0</v>
      </c>
      <c r="EG342" s="61">
        <v>5981</v>
      </c>
      <c r="EH342" s="61">
        <v>12530</v>
      </c>
      <c r="EI342" s="61">
        <v>4224658</v>
      </c>
      <c r="EJ342" s="61">
        <v>0</v>
      </c>
      <c r="EK342" s="61">
        <v>99780</v>
      </c>
      <c r="EL342" s="61">
        <v>99780</v>
      </c>
      <c r="EM342" s="61">
        <v>4324438</v>
      </c>
      <c r="EN342" s="61">
        <v>2735708</v>
      </c>
      <c r="EO342" s="61">
        <v>0</v>
      </c>
      <c r="EP342" s="61">
        <v>1588730</v>
      </c>
      <c r="EQ342" s="61">
        <v>2636</v>
      </c>
      <c r="ER342" s="61">
        <v>1586094</v>
      </c>
      <c r="ES342" s="61">
        <v>1682614</v>
      </c>
      <c r="ET342" s="61">
        <v>358460</v>
      </c>
      <c r="EU342" s="61">
        <v>2041074</v>
      </c>
      <c r="EV342" s="61">
        <v>169856810</v>
      </c>
      <c r="EW342" s="61">
        <v>219400</v>
      </c>
      <c r="EX342" s="61">
        <v>0</v>
      </c>
      <c r="EY342" s="61">
        <v>96520</v>
      </c>
    </row>
    <row r="343" spans="1:155" s="37" customFormat="1" x14ac:dyDescent="0.2">
      <c r="A343" s="105">
        <v>5348</v>
      </c>
      <c r="B343" s="49" t="s">
        <v>369</v>
      </c>
      <c r="C343" s="37">
        <v>3976197</v>
      </c>
      <c r="D343" s="37">
        <v>747</v>
      </c>
      <c r="E343" s="37">
        <v>757</v>
      </c>
      <c r="F343" s="37">
        <v>190</v>
      </c>
      <c r="G343" s="37">
        <v>4173341</v>
      </c>
      <c r="H343" s="37">
        <v>2524937</v>
      </c>
      <c r="I343" s="37">
        <v>0</v>
      </c>
      <c r="J343" s="37">
        <v>1650491.48</v>
      </c>
      <c r="K343" s="37">
        <v>24834</v>
      </c>
      <c r="L343" s="37">
        <f t="shared" si="5"/>
        <v>1675325.48</v>
      </c>
      <c r="M343" s="47">
        <v>92050851</v>
      </c>
      <c r="N343" s="41">
        <v>0</v>
      </c>
      <c r="O343" s="41">
        <v>2087.4799999999814</v>
      </c>
      <c r="P343" s="37">
        <v>4173341</v>
      </c>
      <c r="Q343" s="37">
        <v>757</v>
      </c>
      <c r="R343" s="37">
        <v>765</v>
      </c>
      <c r="S343" s="37">
        <v>194.37</v>
      </c>
      <c r="T343" s="37">
        <v>0</v>
      </c>
      <c r="U343" s="37">
        <v>4366138</v>
      </c>
      <c r="V343" s="37">
        <v>2744255</v>
      </c>
      <c r="W343" s="37">
        <v>1621883</v>
      </c>
      <c r="X343" s="37">
        <v>1621883</v>
      </c>
      <c r="Y343" s="37">
        <v>24708.48</v>
      </c>
      <c r="Z343" s="37">
        <v>1646591.48</v>
      </c>
      <c r="AA343" s="46">
        <v>100464913</v>
      </c>
      <c r="AB343" s="37">
        <v>0</v>
      </c>
      <c r="AC343" s="37">
        <v>0</v>
      </c>
      <c r="AD343" s="37">
        <v>4366138</v>
      </c>
      <c r="AE343" s="37">
        <v>765</v>
      </c>
      <c r="AF343" s="37">
        <v>770</v>
      </c>
      <c r="AG343" s="37">
        <v>200</v>
      </c>
      <c r="AH343" s="37">
        <v>0</v>
      </c>
      <c r="AI343" s="37">
        <v>0</v>
      </c>
      <c r="AJ343" s="37">
        <v>0</v>
      </c>
      <c r="AK343" s="37">
        <v>0</v>
      </c>
      <c r="AL343" s="37">
        <v>0</v>
      </c>
      <c r="AM343" s="37">
        <v>0</v>
      </c>
      <c r="AN343" s="37">
        <v>0</v>
      </c>
      <c r="AO343" s="37">
        <v>4548675</v>
      </c>
      <c r="AP343" s="37">
        <v>3006321</v>
      </c>
      <c r="AQ343" s="37">
        <v>0</v>
      </c>
      <c r="AR343" s="37">
        <v>1542354</v>
      </c>
      <c r="AS343" s="37">
        <v>1542354</v>
      </c>
      <c r="AT343" s="37">
        <v>424276.32</v>
      </c>
      <c r="AU343" s="37">
        <v>1966630.32</v>
      </c>
      <c r="AV343" s="45">
        <v>108671100</v>
      </c>
      <c r="AW343" s="37">
        <v>0</v>
      </c>
      <c r="AX343" s="37">
        <v>0</v>
      </c>
      <c r="AY343" s="37">
        <v>4548675</v>
      </c>
      <c r="AZ343" s="37">
        <v>770</v>
      </c>
      <c r="BA343" s="37">
        <v>784</v>
      </c>
      <c r="BB343" s="37">
        <v>206</v>
      </c>
      <c r="BC343" s="37">
        <v>0</v>
      </c>
      <c r="BD343" s="37">
        <v>0</v>
      </c>
      <c r="BE343" s="37">
        <v>4792882</v>
      </c>
      <c r="BF343" s="37">
        <v>0</v>
      </c>
      <c r="BG343" s="37">
        <v>-3801</v>
      </c>
      <c r="BH343" s="37">
        <v>0</v>
      </c>
      <c r="BI343" s="37">
        <v>0</v>
      </c>
      <c r="BJ343" s="37">
        <v>0</v>
      </c>
      <c r="BK343" s="37">
        <v>0</v>
      </c>
      <c r="BL343" s="37">
        <v>-3801</v>
      </c>
      <c r="BM343" s="37">
        <v>4789081</v>
      </c>
      <c r="BN343" s="37">
        <v>3639288</v>
      </c>
      <c r="BO343" s="37">
        <v>1149793</v>
      </c>
      <c r="BP343" s="37">
        <v>1149793</v>
      </c>
      <c r="BQ343" s="37">
        <v>598967.6</v>
      </c>
      <c r="BR343" s="37">
        <v>1748760.6</v>
      </c>
      <c r="BS343" s="45">
        <v>122690114</v>
      </c>
      <c r="BT343" s="37">
        <v>0</v>
      </c>
      <c r="BU343" s="37">
        <v>0</v>
      </c>
      <c r="BV343" s="37">
        <v>4789081</v>
      </c>
      <c r="BW343" s="37">
        <v>784</v>
      </c>
      <c r="BX343" s="37">
        <v>804</v>
      </c>
      <c r="BY343" s="37">
        <v>206</v>
      </c>
      <c r="BZ343" s="37">
        <v>0</v>
      </c>
      <c r="CA343" s="37">
        <v>0</v>
      </c>
      <c r="CB343" s="37">
        <v>5076874</v>
      </c>
      <c r="CC343" s="37">
        <v>0</v>
      </c>
      <c r="CD343" s="37">
        <v>-4155</v>
      </c>
      <c r="CE343" s="37">
        <v>0</v>
      </c>
      <c r="CF343" s="37">
        <v>0</v>
      </c>
      <c r="CG343" s="37">
        <v>0</v>
      </c>
      <c r="CH343" s="37">
        <v>0</v>
      </c>
      <c r="CI343" s="37">
        <v>-4155</v>
      </c>
      <c r="CJ343" s="37">
        <v>5072719</v>
      </c>
      <c r="CK343" s="37">
        <v>4060302</v>
      </c>
      <c r="CL343" s="37">
        <v>0</v>
      </c>
      <c r="CM343" s="37">
        <v>1012417</v>
      </c>
      <c r="CN343" s="37">
        <v>1018733</v>
      </c>
      <c r="CO343" s="37">
        <v>546762.6</v>
      </c>
      <c r="CP343" s="37">
        <v>1565495.6</v>
      </c>
      <c r="CQ343" s="45">
        <v>133267642</v>
      </c>
      <c r="CR343" s="37">
        <v>0</v>
      </c>
      <c r="CS343" s="37">
        <v>6316</v>
      </c>
      <c r="CT343" s="37">
        <v>5072719</v>
      </c>
      <c r="CU343" s="37">
        <v>804</v>
      </c>
      <c r="CV343" s="37">
        <v>823</v>
      </c>
      <c r="CW343" s="37">
        <v>208.88</v>
      </c>
      <c r="CX343" s="37">
        <v>0</v>
      </c>
      <c r="CY343" s="37">
        <v>0</v>
      </c>
      <c r="CZ343" s="37">
        <v>5364503</v>
      </c>
      <c r="DA343" s="37">
        <v>0</v>
      </c>
      <c r="DB343" s="37">
        <v>0</v>
      </c>
      <c r="DC343" s="37">
        <v>0</v>
      </c>
      <c r="DD343" s="37">
        <v>160000</v>
      </c>
      <c r="DE343" s="37">
        <v>0</v>
      </c>
      <c r="DF343" s="37">
        <v>160000</v>
      </c>
      <c r="DG343" s="37">
        <v>5524503</v>
      </c>
      <c r="DH343" s="37">
        <v>0</v>
      </c>
      <c r="DI343" s="37">
        <v>0</v>
      </c>
      <c r="DJ343" s="37">
        <v>0</v>
      </c>
      <c r="DK343" s="37">
        <v>5524503</v>
      </c>
      <c r="DL343" s="37">
        <v>4389267</v>
      </c>
      <c r="DM343" s="37">
        <v>0</v>
      </c>
      <c r="DN343" s="37">
        <v>1135236</v>
      </c>
      <c r="DO343" s="37">
        <v>1140046</v>
      </c>
      <c r="DP343" s="37">
        <v>650199.72</v>
      </c>
      <c r="DQ343" s="37">
        <v>1790245.72</v>
      </c>
      <c r="DR343" s="45">
        <v>144420136</v>
      </c>
      <c r="DS343" s="37">
        <v>0</v>
      </c>
      <c r="DT343" s="37">
        <v>4810</v>
      </c>
      <c r="DU343" s="61">
        <v>5524503</v>
      </c>
      <c r="DV343" s="61">
        <v>823</v>
      </c>
      <c r="DW343" s="61">
        <v>825</v>
      </c>
      <c r="DX343" s="61">
        <v>212.43</v>
      </c>
      <c r="DY343" s="61">
        <v>0</v>
      </c>
      <c r="DZ343" s="61">
        <v>0</v>
      </c>
      <c r="EA343" s="61">
        <v>0</v>
      </c>
      <c r="EB343" s="61">
        <v>5713183</v>
      </c>
      <c r="EC343" s="61">
        <v>0</v>
      </c>
      <c r="ED343" s="61">
        <v>34747</v>
      </c>
      <c r="EE343" s="61">
        <v>0</v>
      </c>
      <c r="EF343" s="61">
        <v>0</v>
      </c>
      <c r="EG343" s="61">
        <v>0</v>
      </c>
      <c r="EH343" s="61">
        <v>34747</v>
      </c>
      <c r="EI343" s="61">
        <v>5747930</v>
      </c>
      <c r="EJ343" s="61">
        <v>0</v>
      </c>
      <c r="EK343" s="61">
        <v>0</v>
      </c>
      <c r="EL343" s="61">
        <v>0</v>
      </c>
      <c r="EM343" s="61">
        <v>5747930</v>
      </c>
      <c r="EN343" s="61">
        <v>4534584</v>
      </c>
      <c r="EO343" s="61">
        <v>0</v>
      </c>
      <c r="EP343" s="61">
        <v>1213346</v>
      </c>
      <c r="EQ343" s="61">
        <v>437</v>
      </c>
      <c r="ER343" s="61">
        <v>1212909</v>
      </c>
      <c r="ES343" s="61">
        <v>1212920</v>
      </c>
      <c r="ET343" s="61">
        <v>700065</v>
      </c>
      <c r="EU343" s="61">
        <v>1912985</v>
      </c>
      <c r="EV343" s="61">
        <v>157993973</v>
      </c>
      <c r="EW343" s="61">
        <v>36100</v>
      </c>
      <c r="EX343" s="61">
        <v>0</v>
      </c>
      <c r="EY343" s="61">
        <v>11</v>
      </c>
    </row>
    <row r="344" spans="1:155" s="37" customFormat="1" x14ac:dyDescent="0.2">
      <c r="A344" s="105">
        <v>5355</v>
      </c>
      <c r="B344" s="49" t="s">
        <v>370</v>
      </c>
      <c r="C344" s="37">
        <v>14434947</v>
      </c>
      <c r="D344" s="37">
        <v>1797</v>
      </c>
      <c r="E344" s="37">
        <v>1819</v>
      </c>
      <c r="F344" s="37">
        <v>257</v>
      </c>
      <c r="G344" s="37">
        <v>15079510</v>
      </c>
      <c r="H344" s="37">
        <v>2944958</v>
      </c>
      <c r="I344" s="37">
        <v>0</v>
      </c>
      <c r="J344" s="37">
        <v>12126970</v>
      </c>
      <c r="K344" s="37">
        <v>830982</v>
      </c>
      <c r="L344" s="37">
        <f t="shared" si="5"/>
        <v>12957952</v>
      </c>
      <c r="M344" s="47">
        <v>651593000</v>
      </c>
      <c r="N344" s="41">
        <v>7582</v>
      </c>
      <c r="O344" s="41">
        <v>0</v>
      </c>
      <c r="P344" s="37">
        <v>15071928</v>
      </c>
      <c r="Q344" s="37">
        <v>1819</v>
      </c>
      <c r="R344" s="37">
        <v>1833</v>
      </c>
      <c r="S344" s="37">
        <v>194.37</v>
      </c>
      <c r="T344" s="37">
        <v>0</v>
      </c>
      <c r="U344" s="37">
        <v>15544207</v>
      </c>
      <c r="V344" s="37">
        <v>3049758</v>
      </c>
      <c r="W344" s="37">
        <v>12494449</v>
      </c>
      <c r="X344" s="37">
        <v>12446413</v>
      </c>
      <c r="Y344" s="37">
        <v>1159956</v>
      </c>
      <c r="Z344" s="37">
        <v>13606369</v>
      </c>
      <c r="AA344" s="46">
        <v>672804700</v>
      </c>
      <c r="AB344" s="37">
        <v>48036</v>
      </c>
      <c r="AC344" s="37">
        <v>0</v>
      </c>
      <c r="AD344" s="37">
        <v>15496171</v>
      </c>
      <c r="AE344" s="37">
        <v>1833</v>
      </c>
      <c r="AF344" s="37">
        <v>1834</v>
      </c>
      <c r="AG344" s="37">
        <v>200</v>
      </c>
      <c r="AH344" s="37">
        <v>0</v>
      </c>
      <c r="AI344" s="37">
        <v>36027</v>
      </c>
      <c r="AJ344" s="37">
        <v>0</v>
      </c>
      <c r="AK344" s="37">
        <v>0</v>
      </c>
      <c r="AL344" s="37">
        <v>0</v>
      </c>
      <c r="AM344" s="37">
        <v>0</v>
      </c>
      <c r="AN344" s="37">
        <v>0</v>
      </c>
      <c r="AO344" s="37">
        <v>15907445</v>
      </c>
      <c r="AP344" s="37">
        <v>3330289</v>
      </c>
      <c r="AQ344" s="37">
        <v>0</v>
      </c>
      <c r="AR344" s="37">
        <v>12577156</v>
      </c>
      <c r="AS344" s="37">
        <v>12520428</v>
      </c>
      <c r="AT344" s="37">
        <v>1213386</v>
      </c>
      <c r="AU344" s="37">
        <v>13733814</v>
      </c>
      <c r="AV344" s="45">
        <v>687821300</v>
      </c>
      <c r="AW344" s="37">
        <v>56728</v>
      </c>
      <c r="AX344" s="37">
        <v>0</v>
      </c>
      <c r="AY344" s="37">
        <v>15850717</v>
      </c>
      <c r="AZ344" s="37">
        <v>1834</v>
      </c>
      <c r="BA344" s="37">
        <v>1853</v>
      </c>
      <c r="BB344" s="37">
        <v>206</v>
      </c>
      <c r="BC344" s="37">
        <v>0</v>
      </c>
      <c r="BD344" s="37">
        <v>0</v>
      </c>
      <c r="BE344" s="37">
        <v>16396641</v>
      </c>
      <c r="BF344" s="37">
        <v>42546</v>
      </c>
      <c r="BG344" s="37">
        <v>0</v>
      </c>
      <c r="BH344" s="37">
        <v>0</v>
      </c>
      <c r="BI344" s="37">
        <v>0</v>
      </c>
      <c r="BJ344" s="37">
        <v>0</v>
      </c>
      <c r="BK344" s="37">
        <v>0</v>
      </c>
      <c r="BL344" s="37">
        <v>0</v>
      </c>
      <c r="BM344" s="37">
        <v>16439187</v>
      </c>
      <c r="BN344" s="37">
        <v>5358523</v>
      </c>
      <c r="BO344" s="37">
        <v>11080664</v>
      </c>
      <c r="BP344" s="37">
        <v>11080664</v>
      </c>
      <c r="BQ344" s="37">
        <v>1203895</v>
      </c>
      <c r="BR344" s="37">
        <v>12284559</v>
      </c>
      <c r="BS344" s="45">
        <v>701231700</v>
      </c>
      <c r="BT344" s="37">
        <v>0</v>
      </c>
      <c r="BU344" s="37">
        <v>0</v>
      </c>
      <c r="BV344" s="37">
        <v>16439187</v>
      </c>
      <c r="BW344" s="37">
        <v>1853</v>
      </c>
      <c r="BX344" s="37">
        <v>1891</v>
      </c>
      <c r="BY344" s="37">
        <v>206</v>
      </c>
      <c r="BZ344" s="37">
        <v>0</v>
      </c>
      <c r="CA344" s="37">
        <v>0</v>
      </c>
      <c r="CB344" s="37">
        <v>17165855</v>
      </c>
      <c r="CC344" s="37">
        <v>0</v>
      </c>
      <c r="CD344" s="37">
        <v>0</v>
      </c>
      <c r="CE344" s="37">
        <v>0</v>
      </c>
      <c r="CF344" s="37">
        <v>0</v>
      </c>
      <c r="CG344" s="37">
        <v>0</v>
      </c>
      <c r="CH344" s="37">
        <v>0</v>
      </c>
      <c r="CI344" s="37">
        <v>0</v>
      </c>
      <c r="CJ344" s="37">
        <v>17165855</v>
      </c>
      <c r="CK344" s="37">
        <v>6441499</v>
      </c>
      <c r="CL344" s="37">
        <v>0</v>
      </c>
      <c r="CM344" s="37">
        <v>10724356</v>
      </c>
      <c r="CN344" s="37">
        <v>10715278</v>
      </c>
      <c r="CO344" s="37">
        <v>1218390</v>
      </c>
      <c r="CP344" s="37">
        <v>11933668</v>
      </c>
      <c r="CQ344" s="45">
        <v>729266600</v>
      </c>
      <c r="CR344" s="37">
        <v>9078</v>
      </c>
      <c r="CS344" s="37">
        <v>0</v>
      </c>
      <c r="CT344" s="37">
        <v>17156777</v>
      </c>
      <c r="CU344" s="37">
        <v>1891</v>
      </c>
      <c r="CV344" s="37">
        <v>1916</v>
      </c>
      <c r="CW344" s="37">
        <v>208.88</v>
      </c>
      <c r="CX344" s="37">
        <v>0</v>
      </c>
      <c r="CY344" s="37">
        <v>0</v>
      </c>
      <c r="CZ344" s="37">
        <v>17783814</v>
      </c>
      <c r="DA344" s="37">
        <v>6809</v>
      </c>
      <c r="DB344" s="37">
        <v>0</v>
      </c>
      <c r="DC344" s="37">
        <v>0</v>
      </c>
      <c r="DD344" s="37">
        <v>0</v>
      </c>
      <c r="DE344" s="37">
        <v>0</v>
      </c>
      <c r="DF344" s="37">
        <v>6809</v>
      </c>
      <c r="DG344" s="37">
        <v>17790623</v>
      </c>
      <c r="DH344" s="37">
        <v>0</v>
      </c>
      <c r="DI344" s="37">
        <v>0</v>
      </c>
      <c r="DJ344" s="37">
        <v>0</v>
      </c>
      <c r="DK344" s="37">
        <v>17790623</v>
      </c>
      <c r="DL344" s="37">
        <v>7421902</v>
      </c>
      <c r="DM344" s="37">
        <v>0</v>
      </c>
      <c r="DN344" s="37">
        <v>10368721</v>
      </c>
      <c r="DO344" s="37">
        <v>10368721</v>
      </c>
      <c r="DP344" s="37">
        <v>1198730</v>
      </c>
      <c r="DQ344" s="37">
        <v>11567451</v>
      </c>
      <c r="DR344" s="45">
        <v>755325300</v>
      </c>
      <c r="DS344" s="37">
        <v>0</v>
      </c>
      <c r="DT344" s="37">
        <v>0</v>
      </c>
      <c r="DU344" s="61">
        <v>17790623</v>
      </c>
      <c r="DV344" s="61">
        <v>1916</v>
      </c>
      <c r="DW344" s="61">
        <v>1915</v>
      </c>
      <c r="DX344" s="61">
        <v>212.43</v>
      </c>
      <c r="DY344" s="61">
        <v>0</v>
      </c>
      <c r="DZ344" s="61">
        <v>0</v>
      </c>
      <c r="EA344" s="61">
        <v>0</v>
      </c>
      <c r="EB344" s="61">
        <v>18188134</v>
      </c>
      <c r="EC344" s="61">
        <v>0</v>
      </c>
      <c r="ED344" s="61">
        <v>0</v>
      </c>
      <c r="EE344" s="61">
        <v>0</v>
      </c>
      <c r="EF344" s="61">
        <v>0</v>
      </c>
      <c r="EG344" s="61">
        <v>0</v>
      </c>
      <c r="EH344" s="61">
        <v>0</v>
      </c>
      <c r="EI344" s="61">
        <v>18188134</v>
      </c>
      <c r="EJ344" s="61">
        <v>0</v>
      </c>
      <c r="EK344" s="61">
        <v>9498</v>
      </c>
      <c r="EL344" s="61">
        <v>9498</v>
      </c>
      <c r="EM344" s="61">
        <v>18197632</v>
      </c>
      <c r="EN344" s="61">
        <v>7942027</v>
      </c>
      <c r="EO344" s="61">
        <v>0</v>
      </c>
      <c r="EP344" s="61">
        <v>10255605</v>
      </c>
      <c r="EQ344" s="61">
        <v>16995</v>
      </c>
      <c r="ER344" s="61">
        <v>10238610</v>
      </c>
      <c r="ES344" s="61">
        <v>10238609</v>
      </c>
      <c r="ET344" s="61">
        <v>1182660</v>
      </c>
      <c r="EU344" s="61">
        <v>11421269</v>
      </c>
      <c r="EV344" s="61">
        <v>809005200</v>
      </c>
      <c r="EW344" s="61">
        <v>1203800</v>
      </c>
      <c r="EX344" s="61">
        <v>1</v>
      </c>
      <c r="EY344" s="61">
        <v>0</v>
      </c>
    </row>
    <row r="345" spans="1:155" s="37" customFormat="1" x14ac:dyDescent="0.2">
      <c r="A345" s="105">
        <v>5362</v>
      </c>
      <c r="B345" s="49" t="s">
        <v>371</v>
      </c>
      <c r="C345" s="37">
        <v>2460519</v>
      </c>
      <c r="D345" s="37">
        <v>465</v>
      </c>
      <c r="E345" s="37">
        <v>478</v>
      </c>
      <c r="F345" s="37">
        <v>190</v>
      </c>
      <c r="G345" s="37">
        <v>2620128.3199999998</v>
      </c>
      <c r="H345" s="37">
        <v>1218539</v>
      </c>
      <c r="I345" s="37">
        <v>0</v>
      </c>
      <c r="J345" s="37">
        <v>1401379</v>
      </c>
      <c r="K345" s="37">
        <v>0</v>
      </c>
      <c r="L345" s="37">
        <f t="shared" si="5"/>
        <v>1401379</v>
      </c>
      <c r="M345" s="47">
        <v>78809578</v>
      </c>
      <c r="N345" s="41">
        <v>210.31999999983236</v>
      </c>
      <c r="O345" s="41">
        <v>0</v>
      </c>
      <c r="P345" s="37">
        <v>2619918</v>
      </c>
      <c r="Q345" s="37">
        <v>478</v>
      </c>
      <c r="R345" s="37">
        <v>493</v>
      </c>
      <c r="S345" s="37">
        <v>194.37</v>
      </c>
      <c r="T345" s="37">
        <v>0</v>
      </c>
      <c r="U345" s="37">
        <v>2797957</v>
      </c>
      <c r="V345" s="37">
        <v>1409709</v>
      </c>
      <c r="W345" s="37">
        <v>1388248</v>
      </c>
      <c r="X345" s="37">
        <v>1388248</v>
      </c>
      <c r="Y345" s="37">
        <v>0</v>
      </c>
      <c r="Z345" s="37">
        <v>1388248</v>
      </c>
      <c r="AA345" s="46">
        <v>80202760</v>
      </c>
      <c r="AB345" s="37">
        <v>0</v>
      </c>
      <c r="AC345" s="37">
        <v>0</v>
      </c>
      <c r="AD345" s="37">
        <v>2797957</v>
      </c>
      <c r="AE345" s="37">
        <v>493</v>
      </c>
      <c r="AF345" s="37">
        <v>505</v>
      </c>
      <c r="AG345" s="37">
        <v>200</v>
      </c>
      <c r="AH345" s="37">
        <v>0</v>
      </c>
      <c r="AI345" s="37">
        <v>0</v>
      </c>
      <c r="AJ345" s="37">
        <v>0</v>
      </c>
      <c r="AK345" s="37">
        <v>0</v>
      </c>
      <c r="AL345" s="37">
        <v>0</v>
      </c>
      <c r="AM345" s="37">
        <v>0</v>
      </c>
      <c r="AN345" s="37">
        <v>0</v>
      </c>
      <c r="AO345" s="37">
        <v>2967062</v>
      </c>
      <c r="AP345" s="37">
        <v>1661348</v>
      </c>
      <c r="AQ345" s="37">
        <v>0</v>
      </c>
      <c r="AR345" s="37">
        <v>1305714</v>
      </c>
      <c r="AS345" s="37">
        <v>1221236</v>
      </c>
      <c r="AT345" s="37">
        <v>273810</v>
      </c>
      <c r="AU345" s="37">
        <v>1495046</v>
      </c>
      <c r="AV345" s="45">
        <v>83161865</v>
      </c>
      <c r="AW345" s="37">
        <v>84478</v>
      </c>
      <c r="AX345" s="37">
        <v>0</v>
      </c>
      <c r="AY345" s="37">
        <v>2882584</v>
      </c>
      <c r="AZ345" s="37">
        <v>505</v>
      </c>
      <c r="BA345" s="37">
        <v>514</v>
      </c>
      <c r="BB345" s="37">
        <v>206</v>
      </c>
      <c r="BC345" s="37">
        <v>0</v>
      </c>
      <c r="BD345" s="37">
        <v>0</v>
      </c>
      <c r="BE345" s="37">
        <v>3039842</v>
      </c>
      <c r="BF345" s="37">
        <v>63359</v>
      </c>
      <c r="BG345" s="37">
        <v>-7644</v>
      </c>
      <c r="BH345" s="37">
        <v>0</v>
      </c>
      <c r="BI345" s="37">
        <v>0</v>
      </c>
      <c r="BJ345" s="37">
        <v>0</v>
      </c>
      <c r="BK345" s="37">
        <v>0</v>
      </c>
      <c r="BL345" s="37">
        <v>-7644</v>
      </c>
      <c r="BM345" s="37">
        <v>3095557</v>
      </c>
      <c r="BN345" s="37">
        <v>2399091</v>
      </c>
      <c r="BO345" s="37">
        <v>696466</v>
      </c>
      <c r="BP345" s="37">
        <v>714209</v>
      </c>
      <c r="BQ345" s="37">
        <v>567662</v>
      </c>
      <c r="BR345" s="37">
        <v>1281871</v>
      </c>
      <c r="BS345" s="45">
        <v>84463505</v>
      </c>
      <c r="BT345" s="37">
        <v>0</v>
      </c>
      <c r="BU345" s="37">
        <v>17743</v>
      </c>
      <c r="BV345" s="37">
        <v>3095557</v>
      </c>
      <c r="BW345" s="37">
        <v>514</v>
      </c>
      <c r="BX345" s="37">
        <v>507</v>
      </c>
      <c r="BY345" s="37">
        <v>206</v>
      </c>
      <c r="BZ345" s="37">
        <v>0</v>
      </c>
      <c r="CA345" s="37">
        <v>0</v>
      </c>
      <c r="CB345" s="37">
        <v>3157839</v>
      </c>
      <c r="CC345" s="37">
        <v>0</v>
      </c>
      <c r="CD345" s="37">
        <v>0</v>
      </c>
      <c r="CE345" s="37">
        <v>0</v>
      </c>
      <c r="CF345" s="37">
        <v>0</v>
      </c>
      <c r="CG345" s="37">
        <v>0</v>
      </c>
      <c r="CH345" s="37">
        <v>0</v>
      </c>
      <c r="CI345" s="37">
        <v>0</v>
      </c>
      <c r="CJ345" s="37">
        <v>3157839</v>
      </c>
      <c r="CK345" s="37">
        <v>2594431</v>
      </c>
      <c r="CL345" s="37">
        <v>0</v>
      </c>
      <c r="CM345" s="37">
        <v>563408</v>
      </c>
      <c r="CN345" s="37">
        <v>563408</v>
      </c>
      <c r="CO345" s="37">
        <v>418083</v>
      </c>
      <c r="CP345" s="37">
        <v>981491</v>
      </c>
      <c r="CQ345" s="45">
        <v>87331476</v>
      </c>
      <c r="CR345" s="37">
        <v>0</v>
      </c>
      <c r="CS345" s="37">
        <v>0</v>
      </c>
      <c r="CT345" s="37">
        <v>3157839</v>
      </c>
      <c r="CU345" s="37">
        <v>507</v>
      </c>
      <c r="CV345" s="37">
        <v>484</v>
      </c>
      <c r="CW345" s="37">
        <v>208.88</v>
      </c>
      <c r="CX345" s="37">
        <v>0</v>
      </c>
      <c r="CY345" s="37">
        <v>0</v>
      </c>
      <c r="CZ345" s="37">
        <v>3115682</v>
      </c>
      <c r="DA345" s="37">
        <v>0</v>
      </c>
      <c r="DB345" s="37">
        <v>0</v>
      </c>
      <c r="DC345" s="37">
        <v>0</v>
      </c>
      <c r="DD345" s="37">
        <v>0</v>
      </c>
      <c r="DE345" s="37">
        <v>0</v>
      </c>
      <c r="DF345" s="37">
        <v>0</v>
      </c>
      <c r="DG345" s="37">
        <v>3115682</v>
      </c>
      <c r="DH345" s="37">
        <v>109435</v>
      </c>
      <c r="DI345" s="37">
        <v>0</v>
      </c>
      <c r="DJ345" s="37">
        <v>109435</v>
      </c>
      <c r="DK345" s="37">
        <v>3225117</v>
      </c>
      <c r="DL345" s="37">
        <v>2470247</v>
      </c>
      <c r="DM345" s="37">
        <v>0</v>
      </c>
      <c r="DN345" s="37">
        <v>754870</v>
      </c>
      <c r="DO345" s="37">
        <v>761308</v>
      </c>
      <c r="DP345" s="37">
        <v>453458</v>
      </c>
      <c r="DQ345" s="37">
        <v>1214766</v>
      </c>
      <c r="DR345" s="45">
        <v>88576177</v>
      </c>
      <c r="DS345" s="37">
        <v>0</v>
      </c>
      <c r="DT345" s="37">
        <v>6438</v>
      </c>
      <c r="DU345" s="61">
        <v>3115682</v>
      </c>
      <c r="DV345" s="61">
        <v>484</v>
      </c>
      <c r="DW345" s="61">
        <v>462</v>
      </c>
      <c r="DX345" s="61">
        <v>212.43</v>
      </c>
      <c r="DY345" s="61">
        <v>0</v>
      </c>
      <c r="DZ345" s="61">
        <v>0</v>
      </c>
      <c r="EA345" s="61">
        <v>0</v>
      </c>
      <c r="EB345" s="61">
        <v>3072203</v>
      </c>
      <c r="EC345" s="61">
        <v>0</v>
      </c>
      <c r="ED345" s="61">
        <v>0</v>
      </c>
      <c r="EE345" s="61">
        <v>0</v>
      </c>
      <c r="EF345" s="61">
        <v>0</v>
      </c>
      <c r="EG345" s="61">
        <v>0</v>
      </c>
      <c r="EH345" s="61">
        <v>0</v>
      </c>
      <c r="EI345" s="61">
        <v>3072203</v>
      </c>
      <c r="EJ345" s="61">
        <v>0</v>
      </c>
      <c r="EK345" s="61">
        <v>113046</v>
      </c>
      <c r="EL345" s="61">
        <v>113046</v>
      </c>
      <c r="EM345" s="61">
        <v>3185249</v>
      </c>
      <c r="EN345" s="61">
        <v>2489628</v>
      </c>
      <c r="EO345" s="61">
        <v>0</v>
      </c>
      <c r="EP345" s="61">
        <v>695621</v>
      </c>
      <c r="EQ345" s="61">
        <v>553</v>
      </c>
      <c r="ER345" s="61">
        <v>695068</v>
      </c>
      <c r="ES345" s="61">
        <v>695068</v>
      </c>
      <c r="ET345" s="61">
        <v>459517</v>
      </c>
      <c r="EU345" s="61">
        <v>1154585</v>
      </c>
      <c r="EV345" s="61">
        <v>96024913</v>
      </c>
      <c r="EW345" s="61">
        <v>46000</v>
      </c>
      <c r="EX345" s="61">
        <v>0</v>
      </c>
      <c r="EY345" s="61">
        <v>0</v>
      </c>
    </row>
    <row r="346" spans="1:155" s="37" customFormat="1" x14ac:dyDescent="0.2">
      <c r="A346" s="105">
        <v>5369</v>
      </c>
      <c r="B346" s="49" t="s">
        <v>372</v>
      </c>
      <c r="C346" s="37">
        <v>2478063</v>
      </c>
      <c r="D346" s="37">
        <v>449</v>
      </c>
      <c r="E346" s="37">
        <v>472</v>
      </c>
      <c r="F346" s="37">
        <v>190</v>
      </c>
      <c r="G346" s="37">
        <v>2694681.04</v>
      </c>
      <c r="H346" s="37">
        <v>1067317</v>
      </c>
      <c r="I346" s="37">
        <v>0</v>
      </c>
      <c r="J346" s="37">
        <v>1596850</v>
      </c>
      <c r="K346" s="37">
        <v>113851.25</v>
      </c>
      <c r="L346" s="37">
        <f t="shared" si="5"/>
        <v>1710701.25</v>
      </c>
      <c r="M346" s="47">
        <v>144641476</v>
      </c>
      <c r="N346" s="41">
        <v>30514.040000000037</v>
      </c>
      <c r="O346" s="41">
        <v>0</v>
      </c>
      <c r="P346" s="37">
        <v>2664167</v>
      </c>
      <c r="Q346" s="37">
        <v>472</v>
      </c>
      <c r="R346" s="37">
        <v>502</v>
      </c>
      <c r="S346" s="37">
        <v>194.37</v>
      </c>
      <c r="T346" s="37">
        <v>0</v>
      </c>
      <c r="U346" s="37">
        <v>2931073</v>
      </c>
      <c r="V346" s="37">
        <v>1273481</v>
      </c>
      <c r="W346" s="37">
        <v>1657592</v>
      </c>
      <c r="X346" s="37">
        <v>1615983</v>
      </c>
      <c r="Y346" s="37">
        <v>107310</v>
      </c>
      <c r="Z346" s="37">
        <v>1723293</v>
      </c>
      <c r="AA346" s="46">
        <v>152798546</v>
      </c>
      <c r="AB346" s="37">
        <v>41609</v>
      </c>
      <c r="AC346" s="37">
        <v>0</v>
      </c>
      <c r="AD346" s="37">
        <v>2889464</v>
      </c>
      <c r="AE346" s="37">
        <v>502</v>
      </c>
      <c r="AF346" s="37">
        <v>529</v>
      </c>
      <c r="AG346" s="37">
        <v>200</v>
      </c>
      <c r="AH346" s="37">
        <v>0</v>
      </c>
      <c r="AI346" s="37">
        <v>31207</v>
      </c>
      <c r="AJ346" s="37">
        <v>0</v>
      </c>
      <c r="AK346" s="37">
        <v>0</v>
      </c>
      <c r="AL346" s="37">
        <v>0</v>
      </c>
      <c r="AM346" s="37">
        <v>0</v>
      </c>
      <c r="AN346" s="37">
        <v>0</v>
      </c>
      <c r="AO346" s="37">
        <v>3181878</v>
      </c>
      <c r="AP346" s="37">
        <v>1582951</v>
      </c>
      <c r="AQ346" s="37">
        <v>0</v>
      </c>
      <c r="AR346" s="37">
        <v>1598927</v>
      </c>
      <c r="AS346" s="37">
        <v>1491847</v>
      </c>
      <c r="AT346" s="37">
        <v>109483</v>
      </c>
      <c r="AU346" s="37">
        <v>1601330</v>
      </c>
      <c r="AV346" s="45">
        <v>157437034</v>
      </c>
      <c r="AW346" s="37">
        <v>107080</v>
      </c>
      <c r="AX346" s="37">
        <v>0</v>
      </c>
      <c r="AY346" s="37">
        <v>3074798</v>
      </c>
      <c r="AZ346" s="37">
        <v>529</v>
      </c>
      <c r="BA346" s="37">
        <v>559</v>
      </c>
      <c r="BB346" s="37">
        <v>206</v>
      </c>
      <c r="BC346" s="37">
        <v>0</v>
      </c>
      <c r="BD346" s="37">
        <v>0</v>
      </c>
      <c r="BE346" s="37">
        <v>3364325</v>
      </c>
      <c r="BF346" s="37">
        <v>80310</v>
      </c>
      <c r="BG346" s="37">
        <v>0</v>
      </c>
      <c r="BH346" s="37">
        <v>0</v>
      </c>
      <c r="BI346" s="37">
        <v>0</v>
      </c>
      <c r="BJ346" s="37">
        <v>0</v>
      </c>
      <c r="BK346" s="37">
        <v>0</v>
      </c>
      <c r="BL346" s="37">
        <v>0</v>
      </c>
      <c r="BM346" s="37">
        <v>3444635</v>
      </c>
      <c r="BN346" s="37">
        <v>2248960</v>
      </c>
      <c r="BO346" s="37">
        <v>1195675</v>
      </c>
      <c r="BP346" s="37">
        <v>1046277</v>
      </c>
      <c r="BQ346" s="37">
        <v>106477.5</v>
      </c>
      <c r="BR346" s="37">
        <v>1152754.5</v>
      </c>
      <c r="BS346" s="45">
        <v>170497446</v>
      </c>
      <c r="BT346" s="37">
        <v>149398</v>
      </c>
      <c r="BU346" s="37">
        <v>0</v>
      </c>
      <c r="BV346" s="37">
        <v>3295237</v>
      </c>
      <c r="BW346" s="37">
        <v>559</v>
      </c>
      <c r="BX346" s="37">
        <v>583</v>
      </c>
      <c r="BY346" s="37">
        <v>206</v>
      </c>
      <c r="BZ346" s="37">
        <v>0</v>
      </c>
      <c r="CA346" s="37">
        <v>0</v>
      </c>
      <c r="CB346" s="37">
        <v>3556813</v>
      </c>
      <c r="CC346" s="37">
        <v>112049</v>
      </c>
      <c r="CD346" s="37">
        <v>0</v>
      </c>
      <c r="CE346" s="37">
        <v>0</v>
      </c>
      <c r="CF346" s="37">
        <v>0</v>
      </c>
      <c r="CG346" s="37">
        <v>0</v>
      </c>
      <c r="CH346" s="37">
        <v>0</v>
      </c>
      <c r="CI346" s="37">
        <v>0</v>
      </c>
      <c r="CJ346" s="37">
        <v>3668862</v>
      </c>
      <c r="CK346" s="37">
        <v>2434342</v>
      </c>
      <c r="CL346" s="37">
        <v>0</v>
      </c>
      <c r="CM346" s="37">
        <v>1234520</v>
      </c>
      <c r="CN346" s="37">
        <v>1073105</v>
      </c>
      <c r="CO346" s="37">
        <v>198232</v>
      </c>
      <c r="CP346" s="37">
        <v>1271337</v>
      </c>
      <c r="CQ346" s="45">
        <v>181742804</v>
      </c>
      <c r="CR346" s="37">
        <v>161415</v>
      </c>
      <c r="CS346" s="37">
        <v>0</v>
      </c>
      <c r="CT346" s="37">
        <v>3507447</v>
      </c>
      <c r="CU346" s="37">
        <v>583</v>
      </c>
      <c r="CV346" s="37">
        <v>588</v>
      </c>
      <c r="CW346" s="37">
        <v>208.88</v>
      </c>
      <c r="CX346" s="37">
        <v>0</v>
      </c>
      <c r="CY346" s="37">
        <v>0</v>
      </c>
      <c r="CZ346" s="37">
        <v>3660347</v>
      </c>
      <c r="DA346" s="37">
        <v>121061</v>
      </c>
      <c r="DB346" s="37">
        <v>0</v>
      </c>
      <c r="DC346" s="37">
        <v>0</v>
      </c>
      <c r="DD346" s="37">
        <v>0</v>
      </c>
      <c r="DE346" s="37">
        <v>0</v>
      </c>
      <c r="DF346" s="37">
        <v>121061</v>
      </c>
      <c r="DG346" s="37">
        <v>3781408</v>
      </c>
      <c r="DH346" s="37">
        <v>0</v>
      </c>
      <c r="DI346" s="37">
        <v>0</v>
      </c>
      <c r="DJ346" s="37">
        <v>0</v>
      </c>
      <c r="DK346" s="37">
        <v>3781408</v>
      </c>
      <c r="DL346" s="37">
        <v>2677177</v>
      </c>
      <c r="DM346" s="37">
        <v>0</v>
      </c>
      <c r="DN346" s="37">
        <v>1104231</v>
      </c>
      <c r="DO346" s="37">
        <v>1104231</v>
      </c>
      <c r="DP346" s="37">
        <v>360271.16</v>
      </c>
      <c r="DQ346" s="37">
        <v>1464502.16</v>
      </c>
      <c r="DR346" s="45">
        <v>192928975</v>
      </c>
      <c r="DS346" s="37">
        <v>0</v>
      </c>
      <c r="DT346" s="37">
        <v>0</v>
      </c>
      <c r="DU346" s="61">
        <v>3781408</v>
      </c>
      <c r="DV346" s="61">
        <v>588</v>
      </c>
      <c r="DW346" s="61">
        <v>585</v>
      </c>
      <c r="DX346" s="61">
        <v>212.43</v>
      </c>
      <c r="DY346" s="61">
        <v>0</v>
      </c>
      <c r="DZ346" s="61">
        <v>0</v>
      </c>
      <c r="EA346" s="61">
        <v>0</v>
      </c>
      <c r="EB346" s="61">
        <v>3886389</v>
      </c>
      <c r="EC346" s="61">
        <v>0</v>
      </c>
      <c r="ED346" s="61">
        <v>0</v>
      </c>
      <c r="EE346" s="61">
        <v>0</v>
      </c>
      <c r="EF346" s="61">
        <v>0</v>
      </c>
      <c r="EG346" s="61">
        <v>0</v>
      </c>
      <c r="EH346" s="61">
        <v>0</v>
      </c>
      <c r="EI346" s="61">
        <v>3886389</v>
      </c>
      <c r="EJ346" s="61">
        <v>0</v>
      </c>
      <c r="EK346" s="61">
        <v>13287</v>
      </c>
      <c r="EL346" s="61">
        <v>13287</v>
      </c>
      <c r="EM346" s="61">
        <v>3899676</v>
      </c>
      <c r="EN346" s="61">
        <v>2805902</v>
      </c>
      <c r="EO346" s="61">
        <v>0</v>
      </c>
      <c r="EP346" s="61">
        <v>1093774</v>
      </c>
      <c r="EQ346" s="61">
        <v>802</v>
      </c>
      <c r="ER346" s="61">
        <v>1092972</v>
      </c>
      <c r="ES346" s="61">
        <v>1092972</v>
      </c>
      <c r="ET346" s="61">
        <v>392373</v>
      </c>
      <c r="EU346" s="61">
        <v>1485345</v>
      </c>
      <c r="EV346" s="61">
        <v>202543764</v>
      </c>
      <c r="EW346" s="61">
        <v>109400</v>
      </c>
      <c r="EX346" s="61">
        <v>0</v>
      </c>
      <c r="EY346" s="61">
        <v>0</v>
      </c>
    </row>
    <row r="347" spans="1:155" s="37" customFormat="1" x14ac:dyDescent="0.2">
      <c r="A347" s="105">
        <v>5376</v>
      </c>
      <c r="B347" s="49" t="s">
        <v>373</v>
      </c>
      <c r="C347" s="37">
        <v>2872993</v>
      </c>
      <c r="D347" s="37">
        <v>497</v>
      </c>
      <c r="E347" s="37">
        <v>503</v>
      </c>
      <c r="F347" s="37">
        <v>190</v>
      </c>
      <c r="G347" s="37">
        <v>3003413</v>
      </c>
      <c r="H347" s="37">
        <v>1294282</v>
      </c>
      <c r="I347" s="37">
        <v>0</v>
      </c>
      <c r="J347" s="37">
        <v>1727044</v>
      </c>
      <c r="K347" s="37">
        <v>220625</v>
      </c>
      <c r="L347" s="37">
        <f t="shared" si="5"/>
        <v>1947669</v>
      </c>
      <c r="M347" s="47">
        <v>91214145</v>
      </c>
      <c r="N347" s="41">
        <v>0</v>
      </c>
      <c r="O347" s="41">
        <v>17913</v>
      </c>
      <c r="P347" s="37">
        <v>3003413</v>
      </c>
      <c r="Q347" s="37">
        <v>503</v>
      </c>
      <c r="R347" s="37">
        <v>507</v>
      </c>
      <c r="S347" s="37">
        <v>194.37</v>
      </c>
      <c r="T347" s="37">
        <v>0</v>
      </c>
      <c r="U347" s="37">
        <v>3125843</v>
      </c>
      <c r="V347" s="37">
        <v>1476857</v>
      </c>
      <c r="W347" s="37">
        <v>1648986</v>
      </c>
      <c r="X347" s="37">
        <v>1649197</v>
      </c>
      <c r="Y347" s="37">
        <v>184625</v>
      </c>
      <c r="Z347" s="37">
        <v>1833822</v>
      </c>
      <c r="AA347" s="46">
        <v>95714643</v>
      </c>
      <c r="AB347" s="37">
        <v>0</v>
      </c>
      <c r="AC347" s="37">
        <v>211</v>
      </c>
      <c r="AD347" s="37">
        <v>3125843</v>
      </c>
      <c r="AE347" s="37">
        <v>507</v>
      </c>
      <c r="AF347" s="37">
        <v>502</v>
      </c>
      <c r="AG347" s="37">
        <v>200</v>
      </c>
      <c r="AH347" s="37">
        <v>0</v>
      </c>
      <c r="AI347" s="37">
        <v>0</v>
      </c>
      <c r="AJ347" s="37">
        <v>0</v>
      </c>
      <c r="AK347" s="37">
        <v>0</v>
      </c>
      <c r="AL347" s="37">
        <v>0</v>
      </c>
      <c r="AM347" s="37">
        <v>5221</v>
      </c>
      <c r="AN347" s="37">
        <v>5221</v>
      </c>
      <c r="AO347" s="37">
        <v>3200637</v>
      </c>
      <c r="AP347" s="37">
        <v>1619153</v>
      </c>
      <c r="AQ347" s="37">
        <v>0</v>
      </c>
      <c r="AR347" s="37">
        <v>1581484</v>
      </c>
      <c r="AS347" s="37">
        <v>1581483</v>
      </c>
      <c r="AT347" s="37">
        <v>0</v>
      </c>
      <c r="AU347" s="37">
        <v>1581483</v>
      </c>
      <c r="AV347" s="45">
        <v>101415134</v>
      </c>
      <c r="AW347" s="37">
        <v>1</v>
      </c>
      <c r="AX347" s="37">
        <v>0</v>
      </c>
      <c r="AY347" s="37">
        <v>3200636</v>
      </c>
      <c r="AZ347" s="37">
        <v>502</v>
      </c>
      <c r="BA347" s="37">
        <v>502</v>
      </c>
      <c r="BB347" s="37">
        <v>206</v>
      </c>
      <c r="BC347" s="37">
        <v>0</v>
      </c>
      <c r="BD347" s="37">
        <v>0</v>
      </c>
      <c r="BE347" s="37">
        <v>3304049</v>
      </c>
      <c r="BF347" s="37">
        <v>1</v>
      </c>
      <c r="BG347" s="37">
        <v>0</v>
      </c>
      <c r="BH347" s="37">
        <v>0</v>
      </c>
      <c r="BI347" s="37">
        <v>0</v>
      </c>
      <c r="BJ347" s="37">
        <v>0</v>
      </c>
      <c r="BK347" s="37">
        <v>0</v>
      </c>
      <c r="BL347" s="37">
        <v>0</v>
      </c>
      <c r="BM347" s="37">
        <v>3304050</v>
      </c>
      <c r="BN347" s="37">
        <v>2064432</v>
      </c>
      <c r="BO347" s="37">
        <v>1239618</v>
      </c>
      <c r="BP347" s="37">
        <v>1239616</v>
      </c>
      <c r="BQ347" s="37">
        <v>0</v>
      </c>
      <c r="BR347" s="37">
        <v>1239616</v>
      </c>
      <c r="BS347" s="45">
        <v>116290157</v>
      </c>
      <c r="BT347" s="37">
        <v>2</v>
      </c>
      <c r="BU347" s="37">
        <v>0</v>
      </c>
      <c r="BV347" s="37">
        <v>3304048</v>
      </c>
      <c r="BW347" s="37">
        <v>502</v>
      </c>
      <c r="BX347" s="37">
        <v>503</v>
      </c>
      <c r="BY347" s="37">
        <v>206</v>
      </c>
      <c r="BZ347" s="37">
        <v>0</v>
      </c>
      <c r="CA347" s="37">
        <v>0</v>
      </c>
      <c r="CB347" s="37">
        <v>3414248</v>
      </c>
      <c r="CC347" s="37">
        <v>2</v>
      </c>
      <c r="CD347" s="37">
        <v>0</v>
      </c>
      <c r="CE347" s="37">
        <v>0</v>
      </c>
      <c r="CF347" s="37">
        <v>0</v>
      </c>
      <c r="CG347" s="37">
        <v>0</v>
      </c>
      <c r="CH347" s="37">
        <v>84338</v>
      </c>
      <c r="CI347" s="37">
        <v>84338</v>
      </c>
      <c r="CJ347" s="37">
        <v>3498588</v>
      </c>
      <c r="CK347" s="37">
        <v>2052763</v>
      </c>
      <c r="CL347" s="37">
        <v>0</v>
      </c>
      <c r="CM347" s="37">
        <v>1445825</v>
      </c>
      <c r="CN347" s="37">
        <v>1445825</v>
      </c>
      <c r="CO347" s="37">
        <v>0</v>
      </c>
      <c r="CP347" s="37">
        <v>1445825</v>
      </c>
      <c r="CQ347" s="45">
        <v>130269941</v>
      </c>
      <c r="CR347" s="37">
        <v>0</v>
      </c>
      <c r="CS347" s="37">
        <v>0</v>
      </c>
      <c r="CT347" s="37">
        <v>3498588</v>
      </c>
      <c r="CU347" s="37">
        <v>503</v>
      </c>
      <c r="CV347" s="37">
        <v>510</v>
      </c>
      <c r="CW347" s="37">
        <v>208.88</v>
      </c>
      <c r="CX347" s="37">
        <v>0</v>
      </c>
      <c r="CY347" s="37">
        <v>0</v>
      </c>
      <c r="CZ347" s="37">
        <v>3653803</v>
      </c>
      <c r="DA347" s="37">
        <v>0</v>
      </c>
      <c r="DB347" s="37">
        <v>0</v>
      </c>
      <c r="DC347" s="37">
        <v>0</v>
      </c>
      <c r="DD347" s="37">
        <v>0</v>
      </c>
      <c r="DE347" s="37">
        <v>0</v>
      </c>
      <c r="DF347" s="37">
        <v>0</v>
      </c>
      <c r="DG347" s="37">
        <v>3653803</v>
      </c>
      <c r="DH347" s="37">
        <v>0</v>
      </c>
      <c r="DI347" s="37">
        <v>0</v>
      </c>
      <c r="DJ347" s="37">
        <v>0</v>
      </c>
      <c r="DK347" s="37">
        <v>3653803</v>
      </c>
      <c r="DL347" s="37">
        <v>2119388</v>
      </c>
      <c r="DM347" s="37">
        <v>0</v>
      </c>
      <c r="DN347" s="37">
        <v>1534415</v>
      </c>
      <c r="DO347" s="37">
        <v>1541580</v>
      </c>
      <c r="DP347" s="37">
        <v>0</v>
      </c>
      <c r="DQ347" s="37">
        <v>1541580</v>
      </c>
      <c r="DR347" s="45">
        <v>146568248</v>
      </c>
      <c r="DS347" s="37">
        <v>0</v>
      </c>
      <c r="DT347" s="37">
        <v>7165</v>
      </c>
      <c r="DU347" s="61">
        <v>3653803</v>
      </c>
      <c r="DV347" s="61">
        <v>510</v>
      </c>
      <c r="DW347" s="61">
        <v>511</v>
      </c>
      <c r="DX347" s="61">
        <v>212.43</v>
      </c>
      <c r="DY347" s="61">
        <v>0</v>
      </c>
      <c r="DZ347" s="61">
        <v>0</v>
      </c>
      <c r="EA347" s="61">
        <v>0</v>
      </c>
      <c r="EB347" s="61">
        <v>3769519</v>
      </c>
      <c r="EC347" s="61">
        <v>0</v>
      </c>
      <c r="ED347" s="61">
        <v>0</v>
      </c>
      <c r="EE347" s="61">
        <v>0</v>
      </c>
      <c r="EF347" s="61">
        <v>0</v>
      </c>
      <c r="EG347" s="61">
        <v>2108</v>
      </c>
      <c r="EH347" s="61">
        <v>2108</v>
      </c>
      <c r="EI347" s="61">
        <v>3771627</v>
      </c>
      <c r="EJ347" s="61">
        <v>125000</v>
      </c>
      <c r="EK347" s="61">
        <v>0</v>
      </c>
      <c r="EL347" s="61">
        <v>125000</v>
      </c>
      <c r="EM347" s="61">
        <v>3896627</v>
      </c>
      <c r="EN347" s="61">
        <v>2275704</v>
      </c>
      <c r="EO347" s="61">
        <v>0</v>
      </c>
      <c r="EP347" s="61">
        <v>1620923</v>
      </c>
      <c r="EQ347" s="61">
        <v>1915</v>
      </c>
      <c r="ER347" s="61">
        <v>1619008</v>
      </c>
      <c r="ES347" s="61">
        <v>1611632</v>
      </c>
      <c r="ET347" s="61">
        <v>340145</v>
      </c>
      <c r="EU347" s="61">
        <v>1951777</v>
      </c>
      <c r="EV347" s="61">
        <v>174873106</v>
      </c>
      <c r="EW347" s="61">
        <v>171600</v>
      </c>
      <c r="EX347" s="61">
        <v>7376</v>
      </c>
      <c r="EY347" s="61">
        <v>0</v>
      </c>
    </row>
    <row r="348" spans="1:155" s="37" customFormat="1" x14ac:dyDescent="0.2">
      <c r="A348" s="105">
        <v>5390</v>
      </c>
      <c r="B348" s="49" t="s">
        <v>374</v>
      </c>
      <c r="C348" s="37">
        <v>9915034</v>
      </c>
      <c r="D348" s="37">
        <v>1994</v>
      </c>
      <c r="E348" s="37">
        <v>2126</v>
      </c>
      <c r="F348" s="37">
        <v>190</v>
      </c>
      <c r="G348" s="37">
        <v>10975326.18</v>
      </c>
      <c r="H348" s="37">
        <v>3179031</v>
      </c>
      <c r="I348" s="37">
        <v>0</v>
      </c>
      <c r="J348" s="37">
        <v>7795380</v>
      </c>
      <c r="K348" s="37">
        <v>990700</v>
      </c>
      <c r="L348" s="37">
        <f t="shared" si="5"/>
        <v>8786080</v>
      </c>
      <c r="M348" s="47">
        <v>534108222</v>
      </c>
      <c r="N348" s="41">
        <v>915.17999999970198</v>
      </c>
      <c r="O348" s="41">
        <v>0</v>
      </c>
      <c r="P348" s="37">
        <v>10974411</v>
      </c>
      <c r="Q348" s="37">
        <v>2126</v>
      </c>
      <c r="R348" s="37">
        <v>2265</v>
      </c>
      <c r="S348" s="37">
        <v>194.37</v>
      </c>
      <c r="T348" s="37">
        <v>30900</v>
      </c>
      <c r="U348" s="37">
        <v>12163078</v>
      </c>
      <c r="V348" s="37">
        <v>4197688</v>
      </c>
      <c r="W348" s="37">
        <v>7965390</v>
      </c>
      <c r="X348" s="37">
        <v>7965390</v>
      </c>
      <c r="Y348" s="37">
        <v>1419423</v>
      </c>
      <c r="Z348" s="37">
        <v>9384813</v>
      </c>
      <c r="AA348" s="46">
        <v>610644549</v>
      </c>
      <c r="AB348" s="37">
        <v>0</v>
      </c>
      <c r="AC348" s="37">
        <v>0</v>
      </c>
      <c r="AD348" s="37">
        <v>12163078</v>
      </c>
      <c r="AE348" s="37">
        <v>2265</v>
      </c>
      <c r="AF348" s="37">
        <v>2348</v>
      </c>
      <c r="AG348" s="37">
        <v>200</v>
      </c>
      <c r="AH348" s="37">
        <v>0</v>
      </c>
      <c r="AI348" s="37">
        <v>0</v>
      </c>
      <c r="AJ348" s="37">
        <v>0</v>
      </c>
      <c r="AK348" s="37">
        <v>0</v>
      </c>
      <c r="AL348" s="37">
        <v>0</v>
      </c>
      <c r="AM348" s="37">
        <v>0</v>
      </c>
      <c r="AN348" s="37">
        <v>0</v>
      </c>
      <c r="AO348" s="37">
        <v>13078383</v>
      </c>
      <c r="AP348" s="37">
        <v>5097821</v>
      </c>
      <c r="AQ348" s="37">
        <v>0</v>
      </c>
      <c r="AR348" s="37">
        <v>7980562</v>
      </c>
      <c r="AS348" s="37">
        <v>7980563</v>
      </c>
      <c r="AT348" s="37">
        <v>1431425</v>
      </c>
      <c r="AU348" s="37">
        <v>9411988</v>
      </c>
      <c r="AV348" s="45">
        <v>673043090</v>
      </c>
      <c r="AW348" s="37">
        <v>0</v>
      </c>
      <c r="AX348" s="37">
        <v>1</v>
      </c>
      <c r="AY348" s="37">
        <v>13078383</v>
      </c>
      <c r="AZ348" s="37">
        <v>2348</v>
      </c>
      <c r="BA348" s="37">
        <v>2441</v>
      </c>
      <c r="BB348" s="37">
        <v>206</v>
      </c>
      <c r="BC348" s="37">
        <v>0</v>
      </c>
      <c r="BD348" s="37">
        <v>0</v>
      </c>
      <c r="BE348" s="37">
        <v>14099240</v>
      </c>
      <c r="BF348" s="37">
        <v>0</v>
      </c>
      <c r="BG348" s="37">
        <v>0</v>
      </c>
      <c r="BH348" s="37">
        <v>0</v>
      </c>
      <c r="BI348" s="37">
        <v>0</v>
      </c>
      <c r="BJ348" s="37">
        <v>0</v>
      </c>
      <c r="BK348" s="37">
        <v>0</v>
      </c>
      <c r="BL348" s="37">
        <v>0</v>
      </c>
      <c r="BM348" s="37">
        <v>14099240</v>
      </c>
      <c r="BN348" s="37">
        <v>8093031</v>
      </c>
      <c r="BO348" s="37">
        <v>6006209</v>
      </c>
      <c r="BP348" s="37">
        <v>6006209</v>
      </c>
      <c r="BQ348" s="37">
        <v>2517308</v>
      </c>
      <c r="BR348" s="37">
        <v>8523517</v>
      </c>
      <c r="BS348" s="45">
        <v>737283817</v>
      </c>
      <c r="BT348" s="37">
        <v>0</v>
      </c>
      <c r="BU348" s="37">
        <v>0</v>
      </c>
      <c r="BV348" s="37">
        <v>14099240</v>
      </c>
      <c r="BW348" s="37">
        <v>2441</v>
      </c>
      <c r="BX348" s="37">
        <v>2518</v>
      </c>
      <c r="BY348" s="37">
        <v>206</v>
      </c>
      <c r="BZ348" s="37">
        <v>0</v>
      </c>
      <c r="CA348" s="37">
        <v>0</v>
      </c>
      <c r="CB348" s="37">
        <v>15062701</v>
      </c>
      <c r="CC348" s="37">
        <v>0</v>
      </c>
      <c r="CD348" s="37">
        <v>2365</v>
      </c>
      <c r="CE348" s="37">
        <v>0</v>
      </c>
      <c r="CF348" s="37">
        <v>0</v>
      </c>
      <c r="CG348" s="37">
        <v>0</v>
      </c>
      <c r="CH348" s="37">
        <v>0</v>
      </c>
      <c r="CI348" s="37">
        <v>2365</v>
      </c>
      <c r="CJ348" s="37">
        <v>15065066</v>
      </c>
      <c r="CK348" s="37">
        <v>9402931</v>
      </c>
      <c r="CL348" s="37">
        <v>0</v>
      </c>
      <c r="CM348" s="37">
        <v>5662135</v>
      </c>
      <c r="CN348" s="37">
        <v>5662135</v>
      </c>
      <c r="CO348" s="37">
        <v>2503052</v>
      </c>
      <c r="CP348" s="37">
        <v>8165187</v>
      </c>
      <c r="CQ348" s="45">
        <v>778781198</v>
      </c>
      <c r="CR348" s="37">
        <v>0</v>
      </c>
      <c r="CS348" s="37">
        <v>0</v>
      </c>
      <c r="CT348" s="37">
        <v>15065066</v>
      </c>
      <c r="CU348" s="37">
        <v>2518</v>
      </c>
      <c r="CV348" s="37">
        <v>2607</v>
      </c>
      <c r="CW348" s="37">
        <v>208.88</v>
      </c>
      <c r="CX348" s="37">
        <v>0</v>
      </c>
      <c r="CY348" s="37">
        <v>0</v>
      </c>
      <c r="CZ348" s="37">
        <v>16142101</v>
      </c>
      <c r="DA348" s="37">
        <v>0</v>
      </c>
      <c r="DB348" s="37">
        <v>32606</v>
      </c>
      <c r="DC348" s="37">
        <v>0</v>
      </c>
      <c r="DD348" s="37">
        <v>0</v>
      </c>
      <c r="DE348" s="37">
        <v>0</v>
      </c>
      <c r="DF348" s="37">
        <v>32606</v>
      </c>
      <c r="DG348" s="37">
        <v>16174707</v>
      </c>
      <c r="DH348" s="37">
        <v>0</v>
      </c>
      <c r="DI348" s="37">
        <v>0</v>
      </c>
      <c r="DJ348" s="37">
        <v>0</v>
      </c>
      <c r="DK348" s="37">
        <v>16174707</v>
      </c>
      <c r="DL348" s="37">
        <v>10198642</v>
      </c>
      <c r="DM348" s="37">
        <v>0</v>
      </c>
      <c r="DN348" s="37">
        <v>5976065</v>
      </c>
      <c r="DO348" s="37">
        <v>5976065</v>
      </c>
      <c r="DP348" s="37">
        <v>2509489</v>
      </c>
      <c r="DQ348" s="37">
        <v>8485554</v>
      </c>
      <c r="DR348" s="45">
        <v>818922779</v>
      </c>
      <c r="DS348" s="37">
        <v>0</v>
      </c>
      <c r="DT348" s="37">
        <v>0</v>
      </c>
      <c r="DU348" s="61">
        <v>16174707</v>
      </c>
      <c r="DV348" s="61">
        <v>2607</v>
      </c>
      <c r="DW348" s="61">
        <v>2647</v>
      </c>
      <c r="DX348" s="61">
        <v>212.43</v>
      </c>
      <c r="DY348" s="61">
        <v>0</v>
      </c>
      <c r="DZ348" s="61">
        <v>0</v>
      </c>
      <c r="EA348" s="61">
        <v>0</v>
      </c>
      <c r="EB348" s="61">
        <v>16985190</v>
      </c>
      <c r="EC348" s="61">
        <v>0</v>
      </c>
      <c r="ED348" s="61">
        <v>40921</v>
      </c>
      <c r="EE348" s="61">
        <v>0</v>
      </c>
      <c r="EF348" s="61">
        <v>0</v>
      </c>
      <c r="EG348" s="61">
        <v>0</v>
      </c>
      <c r="EH348" s="61">
        <v>40921</v>
      </c>
      <c r="EI348" s="61">
        <v>17026111</v>
      </c>
      <c r="EJ348" s="61">
        <v>0</v>
      </c>
      <c r="EK348" s="61">
        <v>0</v>
      </c>
      <c r="EL348" s="61">
        <v>0</v>
      </c>
      <c r="EM348" s="61">
        <v>17026111</v>
      </c>
      <c r="EN348" s="61">
        <v>11034640</v>
      </c>
      <c r="EO348" s="61">
        <v>0</v>
      </c>
      <c r="EP348" s="61">
        <v>5991471</v>
      </c>
      <c r="EQ348" s="61">
        <v>24906</v>
      </c>
      <c r="ER348" s="61">
        <v>5966565</v>
      </c>
      <c r="ES348" s="61">
        <v>5973941</v>
      </c>
      <c r="ET348" s="61">
        <v>2513760</v>
      </c>
      <c r="EU348" s="61">
        <v>8487701</v>
      </c>
      <c r="EV348" s="61">
        <v>876512267</v>
      </c>
      <c r="EW348" s="61">
        <v>2572000</v>
      </c>
      <c r="EX348" s="61">
        <v>0</v>
      </c>
      <c r="EY348" s="61">
        <v>7376</v>
      </c>
    </row>
    <row r="349" spans="1:155" s="37" customFormat="1" x14ac:dyDescent="0.2">
      <c r="A349" s="105">
        <v>5397</v>
      </c>
      <c r="B349" s="49" t="s">
        <v>375</v>
      </c>
      <c r="C349" s="37">
        <v>2243281</v>
      </c>
      <c r="D349" s="37">
        <v>353</v>
      </c>
      <c r="E349" s="37">
        <v>355</v>
      </c>
      <c r="F349" s="37">
        <v>203.36</v>
      </c>
      <c r="G349" s="37">
        <v>2328182.2999999998</v>
      </c>
      <c r="H349" s="37">
        <v>1275639</v>
      </c>
      <c r="I349" s="37">
        <v>0</v>
      </c>
      <c r="J349" s="37">
        <v>1052451</v>
      </c>
      <c r="K349" s="37">
        <v>203165</v>
      </c>
      <c r="L349" s="37">
        <f t="shared" si="5"/>
        <v>1255616</v>
      </c>
      <c r="M349" s="47">
        <v>49662245</v>
      </c>
      <c r="N349" s="41">
        <v>92.299999999813735</v>
      </c>
      <c r="O349" s="41">
        <v>0</v>
      </c>
      <c r="P349" s="37">
        <v>2328090</v>
      </c>
      <c r="Q349" s="37">
        <v>355</v>
      </c>
      <c r="R349" s="37">
        <v>363</v>
      </c>
      <c r="S349" s="37">
        <v>194.37</v>
      </c>
      <c r="T349" s="37">
        <v>0</v>
      </c>
      <c r="U349" s="37">
        <v>2451110</v>
      </c>
      <c r="V349" s="37">
        <v>1436974</v>
      </c>
      <c r="W349" s="37">
        <v>1014136</v>
      </c>
      <c r="X349" s="37">
        <v>1020889</v>
      </c>
      <c r="Y349" s="37">
        <v>253958</v>
      </c>
      <c r="Z349" s="37">
        <v>1274847</v>
      </c>
      <c r="AA349" s="46">
        <v>53553352</v>
      </c>
      <c r="AB349" s="37">
        <v>0</v>
      </c>
      <c r="AC349" s="37">
        <v>6753</v>
      </c>
      <c r="AD349" s="37">
        <v>2451110</v>
      </c>
      <c r="AE349" s="37">
        <v>363</v>
      </c>
      <c r="AF349" s="37">
        <v>371</v>
      </c>
      <c r="AG349" s="37">
        <v>200</v>
      </c>
      <c r="AH349" s="37">
        <v>0</v>
      </c>
      <c r="AI349" s="37">
        <v>0</v>
      </c>
      <c r="AJ349" s="37">
        <v>26412</v>
      </c>
      <c r="AK349" s="37">
        <v>0</v>
      </c>
      <c r="AL349" s="37">
        <v>0</v>
      </c>
      <c r="AM349" s="37">
        <v>0</v>
      </c>
      <c r="AN349" s="37">
        <v>26412</v>
      </c>
      <c r="AO349" s="37">
        <v>2605741</v>
      </c>
      <c r="AP349" s="37">
        <v>1633752</v>
      </c>
      <c r="AQ349" s="37">
        <v>0</v>
      </c>
      <c r="AR349" s="37">
        <v>971989</v>
      </c>
      <c r="AS349" s="37">
        <v>971989</v>
      </c>
      <c r="AT349" s="37">
        <v>263984.73</v>
      </c>
      <c r="AU349" s="37">
        <v>1235973.73</v>
      </c>
      <c r="AV349" s="45">
        <v>58297184</v>
      </c>
      <c r="AW349" s="37">
        <v>0</v>
      </c>
      <c r="AX349" s="37">
        <v>0</v>
      </c>
      <c r="AY349" s="37">
        <v>2605741</v>
      </c>
      <c r="AZ349" s="37">
        <v>371</v>
      </c>
      <c r="BA349" s="37">
        <v>377</v>
      </c>
      <c r="BB349" s="37">
        <v>206</v>
      </c>
      <c r="BC349" s="37">
        <v>0</v>
      </c>
      <c r="BD349" s="37">
        <v>0</v>
      </c>
      <c r="BE349" s="37">
        <v>2725544</v>
      </c>
      <c r="BF349" s="37">
        <v>0</v>
      </c>
      <c r="BG349" s="37">
        <v>32000</v>
      </c>
      <c r="BH349" s="37">
        <v>0</v>
      </c>
      <c r="BI349" s="37">
        <v>0</v>
      </c>
      <c r="BJ349" s="37">
        <v>0</v>
      </c>
      <c r="BK349" s="37">
        <v>0</v>
      </c>
      <c r="BL349" s="37">
        <v>32000</v>
      </c>
      <c r="BM349" s="37">
        <v>2757544</v>
      </c>
      <c r="BN349" s="37">
        <v>1972361</v>
      </c>
      <c r="BO349" s="37">
        <v>785183</v>
      </c>
      <c r="BP349" s="37">
        <v>785183</v>
      </c>
      <c r="BQ349" s="37">
        <v>272831.65000000002</v>
      </c>
      <c r="BR349" s="37">
        <v>1058014.6499999999</v>
      </c>
      <c r="BS349" s="45">
        <v>66680894</v>
      </c>
      <c r="BT349" s="37">
        <v>0</v>
      </c>
      <c r="BU349" s="37">
        <v>0</v>
      </c>
      <c r="BV349" s="37">
        <v>2757544</v>
      </c>
      <c r="BW349" s="37">
        <v>377</v>
      </c>
      <c r="BX349" s="37">
        <v>376</v>
      </c>
      <c r="BY349" s="37">
        <v>206</v>
      </c>
      <c r="BZ349" s="37">
        <v>0</v>
      </c>
      <c r="CA349" s="37">
        <v>0</v>
      </c>
      <c r="CB349" s="37">
        <v>2827685</v>
      </c>
      <c r="CC349" s="37">
        <v>0</v>
      </c>
      <c r="CD349" s="37">
        <v>0</v>
      </c>
      <c r="CE349" s="37">
        <v>0</v>
      </c>
      <c r="CF349" s="37">
        <v>0</v>
      </c>
      <c r="CG349" s="37">
        <v>0</v>
      </c>
      <c r="CH349" s="37">
        <v>0</v>
      </c>
      <c r="CI349" s="37">
        <v>0</v>
      </c>
      <c r="CJ349" s="37">
        <v>2827685</v>
      </c>
      <c r="CK349" s="37">
        <v>1966356</v>
      </c>
      <c r="CL349" s="37">
        <v>0</v>
      </c>
      <c r="CM349" s="37">
        <v>861329</v>
      </c>
      <c r="CN349" s="37">
        <v>861329</v>
      </c>
      <c r="CO349" s="37">
        <v>280379</v>
      </c>
      <c r="CP349" s="37">
        <v>1141708</v>
      </c>
      <c r="CQ349" s="45">
        <v>73288401</v>
      </c>
      <c r="CR349" s="37">
        <v>0</v>
      </c>
      <c r="CS349" s="37">
        <v>0</v>
      </c>
      <c r="CT349" s="37">
        <v>2827685</v>
      </c>
      <c r="CU349" s="37">
        <v>376</v>
      </c>
      <c r="CV349" s="37">
        <v>369</v>
      </c>
      <c r="CW349" s="37">
        <v>208.88</v>
      </c>
      <c r="CX349" s="37">
        <v>0</v>
      </c>
      <c r="CY349" s="37">
        <v>0</v>
      </c>
      <c r="CZ349" s="37">
        <v>2852119</v>
      </c>
      <c r="DA349" s="37">
        <v>0</v>
      </c>
      <c r="DB349" s="37">
        <v>6347</v>
      </c>
      <c r="DC349" s="37">
        <v>0</v>
      </c>
      <c r="DD349" s="37">
        <v>0</v>
      </c>
      <c r="DE349" s="37">
        <v>0</v>
      </c>
      <c r="DF349" s="37">
        <v>6347</v>
      </c>
      <c r="DG349" s="37">
        <v>2858466</v>
      </c>
      <c r="DH349" s="37">
        <v>38647</v>
      </c>
      <c r="DI349" s="37">
        <v>0</v>
      </c>
      <c r="DJ349" s="37">
        <v>38647</v>
      </c>
      <c r="DK349" s="37">
        <v>2897113</v>
      </c>
      <c r="DL349" s="37">
        <v>1909421</v>
      </c>
      <c r="DM349" s="37">
        <v>0</v>
      </c>
      <c r="DN349" s="37">
        <v>987692</v>
      </c>
      <c r="DO349" s="37">
        <v>987692</v>
      </c>
      <c r="DP349" s="37">
        <v>273212</v>
      </c>
      <c r="DQ349" s="37">
        <v>1260904</v>
      </c>
      <c r="DR349" s="45">
        <v>82830915</v>
      </c>
      <c r="DS349" s="37">
        <v>0</v>
      </c>
      <c r="DT349" s="37">
        <v>0</v>
      </c>
      <c r="DU349" s="61">
        <v>2858466</v>
      </c>
      <c r="DV349" s="61">
        <v>369</v>
      </c>
      <c r="DW349" s="61">
        <v>369</v>
      </c>
      <c r="DX349" s="61">
        <v>212.43</v>
      </c>
      <c r="DY349" s="61">
        <v>0</v>
      </c>
      <c r="DZ349" s="61">
        <v>0</v>
      </c>
      <c r="EA349" s="61">
        <v>0</v>
      </c>
      <c r="EB349" s="61">
        <v>2936853</v>
      </c>
      <c r="EC349" s="61">
        <v>0</v>
      </c>
      <c r="ED349" s="61">
        <v>0</v>
      </c>
      <c r="EE349" s="61">
        <v>0</v>
      </c>
      <c r="EF349" s="61">
        <v>0</v>
      </c>
      <c r="EG349" s="61">
        <v>0</v>
      </c>
      <c r="EH349" s="61">
        <v>0</v>
      </c>
      <c r="EI349" s="61">
        <v>2936853</v>
      </c>
      <c r="EJ349" s="61">
        <v>0</v>
      </c>
      <c r="EK349" s="61">
        <v>0</v>
      </c>
      <c r="EL349" s="61">
        <v>0</v>
      </c>
      <c r="EM349" s="61">
        <v>2936853</v>
      </c>
      <c r="EN349" s="61">
        <v>1849724</v>
      </c>
      <c r="EO349" s="61">
        <v>0</v>
      </c>
      <c r="EP349" s="61">
        <v>1087129</v>
      </c>
      <c r="EQ349" s="61">
        <v>783</v>
      </c>
      <c r="ER349" s="61">
        <v>1086346</v>
      </c>
      <c r="ES349" s="61">
        <v>1086346</v>
      </c>
      <c r="ET349" s="61">
        <v>278467</v>
      </c>
      <c r="EU349" s="61">
        <v>1364813</v>
      </c>
      <c r="EV349" s="61">
        <v>96612942</v>
      </c>
      <c r="EW349" s="61">
        <v>55400</v>
      </c>
      <c r="EX349" s="61">
        <v>0</v>
      </c>
      <c r="EY349" s="61">
        <v>0</v>
      </c>
    </row>
    <row r="350" spans="1:155" s="37" customFormat="1" x14ac:dyDescent="0.2">
      <c r="A350" s="105">
        <v>5432</v>
      </c>
      <c r="B350" s="49" t="s">
        <v>376</v>
      </c>
      <c r="C350" s="37">
        <v>4338455</v>
      </c>
      <c r="D350" s="37">
        <v>818</v>
      </c>
      <c r="E350" s="37">
        <v>848</v>
      </c>
      <c r="F350" s="37">
        <v>190</v>
      </c>
      <c r="G350" s="37">
        <v>4658912</v>
      </c>
      <c r="H350" s="37">
        <v>2298273</v>
      </c>
      <c r="I350" s="37">
        <v>0</v>
      </c>
      <c r="J350" s="37">
        <v>2360639</v>
      </c>
      <c r="K350" s="37">
        <v>42742</v>
      </c>
      <c r="L350" s="37">
        <f t="shared" si="5"/>
        <v>2403381</v>
      </c>
      <c r="M350" s="47">
        <v>146685344</v>
      </c>
      <c r="N350" s="41">
        <v>0</v>
      </c>
      <c r="O350" s="41">
        <v>0</v>
      </c>
      <c r="P350" s="37">
        <v>4658912</v>
      </c>
      <c r="Q350" s="37">
        <v>848</v>
      </c>
      <c r="R350" s="37">
        <v>888</v>
      </c>
      <c r="S350" s="37">
        <v>194.37</v>
      </c>
      <c r="T350" s="37">
        <v>0</v>
      </c>
      <c r="U350" s="37">
        <v>5051273</v>
      </c>
      <c r="V350" s="37">
        <v>2739009</v>
      </c>
      <c r="W350" s="37">
        <v>2312264</v>
      </c>
      <c r="X350" s="37">
        <v>2312264</v>
      </c>
      <c r="Y350" s="37">
        <v>651378</v>
      </c>
      <c r="Z350" s="37">
        <v>2963642</v>
      </c>
      <c r="AA350" s="46">
        <v>160215882</v>
      </c>
      <c r="AB350" s="37">
        <v>0</v>
      </c>
      <c r="AC350" s="37">
        <v>0</v>
      </c>
      <c r="AD350" s="37">
        <v>5051273</v>
      </c>
      <c r="AE350" s="37">
        <v>888</v>
      </c>
      <c r="AF350" s="37">
        <v>938</v>
      </c>
      <c r="AG350" s="37">
        <v>200</v>
      </c>
      <c r="AH350" s="37">
        <v>0</v>
      </c>
      <c r="AI350" s="37">
        <v>0</v>
      </c>
      <c r="AJ350" s="37">
        <v>7065</v>
      </c>
      <c r="AK350" s="37">
        <v>0</v>
      </c>
      <c r="AL350" s="37">
        <v>0</v>
      </c>
      <c r="AM350" s="37">
        <v>0</v>
      </c>
      <c r="AN350" s="37">
        <v>7065</v>
      </c>
      <c r="AO350" s="37">
        <v>5530356</v>
      </c>
      <c r="AP350" s="37">
        <v>3314836</v>
      </c>
      <c r="AQ350" s="37">
        <v>0</v>
      </c>
      <c r="AR350" s="37">
        <v>2215520</v>
      </c>
      <c r="AS350" s="37">
        <v>2221408.9</v>
      </c>
      <c r="AT350" s="37">
        <v>583306.46</v>
      </c>
      <c r="AU350" s="37">
        <v>2804715.36</v>
      </c>
      <c r="AV350" s="45">
        <v>184447259</v>
      </c>
      <c r="AW350" s="37">
        <v>0</v>
      </c>
      <c r="AX350" s="37">
        <v>5889</v>
      </c>
      <c r="AY350" s="37">
        <v>5530356</v>
      </c>
      <c r="AZ350" s="37">
        <v>938</v>
      </c>
      <c r="BA350" s="37">
        <v>971</v>
      </c>
      <c r="BB350" s="37">
        <v>206</v>
      </c>
      <c r="BC350" s="37">
        <v>0</v>
      </c>
      <c r="BD350" s="37">
        <v>0</v>
      </c>
      <c r="BE350" s="37">
        <v>5924945</v>
      </c>
      <c r="BF350" s="37">
        <v>0</v>
      </c>
      <c r="BG350" s="37">
        <v>0</v>
      </c>
      <c r="BH350" s="37">
        <v>0</v>
      </c>
      <c r="BI350" s="37">
        <v>0</v>
      </c>
      <c r="BJ350" s="37">
        <v>0</v>
      </c>
      <c r="BK350" s="37">
        <v>0</v>
      </c>
      <c r="BL350" s="37">
        <v>0</v>
      </c>
      <c r="BM350" s="37">
        <v>5924945</v>
      </c>
      <c r="BN350" s="37">
        <v>4371113</v>
      </c>
      <c r="BO350" s="37">
        <v>1553832</v>
      </c>
      <c r="BP350" s="37">
        <v>1553560.76</v>
      </c>
      <c r="BQ350" s="37">
        <v>600011.82999999996</v>
      </c>
      <c r="BR350" s="37">
        <v>2153572.59</v>
      </c>
      <c r="BS350" s="45">
        <v>214290795</v>
      </c>
      <c r="BT350" s="37">
        <v>271</v>
      </c>
      <c r="BU350" s="37">
        <v>0</v>
      </c>
      <c r="BV350" s="37">
        <v>5924674</v>
      </c>
      <c r="BW350" s="37">
        <v>971</v>
      </c>
      <c r="BX350" s="37">
        <v>1001</v>
      </c>
      <c r="BY350" s="37">
        <v>206</v>
      </c>
      <c r="BZ350" s="37">
        <v>0</v>
      </c>
      <c r="CA350" s="37">
        <v>0</v>
      </c>
      <c r="CB350" s="37">
        <v>6313928</v>
      </c>
      <c r="CC350" s="37">
        <v>203</v>
      </c>
      <c r="CD350" s="37">
        <v>0</v>
      </c>
      <c r="CE350" s="37">
        <v>0</v>
      </c>
      <c r="CF350" s="37">
        <v>0</v>
      </c>
      <c r="CG350" s="37">
        <v>0</v>
      </c>
      <c r="CH350" s="37">
        <v>0</v>
      </c>
      <c r="CI350" s="37">
        <v>0</v>
      </c>
      <c r="CJ350" s="37">
        <v>6314131</v>
      </c>
      <c r="CK350" s="37">
        <v>4654083</v>
      </c>
      <c r="CL350" s="37">
        <v>0</v>
      </c>
      <c r="CM350" s="37">
        <v>1660048</v>
      </c>
      <c r="CN350" s="37">
        <v>1660048</v>
      </c>
      <c r="CO350" s="37">
        <v>670713.25</v>
      </c>
      <c r="CP350" s="37">
        <v>2330761.25</v>
      </c>
      <c r="CQ350" s="45">
        <v>236263437</v>
      </c>
      <c r="CR350" s="37">
        <v>0</v>
      </c>
      <c r="CS350" s="37">
        <v>0</v>
      </c>
      <c r="CT350" s="37">
        <v>6314131</v>
      </c>
      <c r="CU350" s="37">
        <v>1001</v>
      </c>
      <c r="CV350" s="37">
        <v>1032</v>
      </c>
      <c r="CW350" s="37">
        <v>208.88</v>
      </c>
      <c r="CX350" s="37">
        <v>0</v>
      </c>
      <c r="CY350" s="37">
        <v>0</v>
      </c>
      <c r="CZ350" s="37">
        <v>6725234</v>
      </c>
      <c r="DA350" s="37">
        <v>0</v>
      </c>
      <c r="DB350" s="37">
        <v>3528</v>
      </c>
      <c r="DC350" s="37">
        <v>0</v>
      </c>
      <c r="DD350" s="37">
        <v>0</v>
      </c>
      <c r="DE350" s="37">
        <v>0</v>
      </c>
      <c r="DF350" s="37">
        <v>3528</v>
      </c>
      <c r="DG350" s="37">
        <v>6728762</v>
      </c>
      <c r="DH350" s="37">
        <v>0</v>
      </c>
      <c r="DI350" s="37">
        <v>0</v>
      </c>
      <c r="DJ350" s="37">
        <v>0</v>
      </c>
      <c r="DK350" s="37">
        <v>6728762</v>
      </c>
      <c r="DL350" s="37">
        <v>4960151</v>
      </c>
      <c r="DM350" s="37">
        <v>0</v>
      </c>
      <c r="DN350" s="37">
        <v>1768611</v>
      </c>
      <c r="DO350" s="37">
        <v>1775128</v>
      </c>
      <c r="DP350" s="37">
        <v>697209.86</v>
      </c>
      <c r="DQ350" s="37">
        <v>2472337.86</v>
      </c>
      <c r="DR350" s="45">
        <v>260365180</v>
      </c>
      <c r="DS350" s="37">
        <v>0</v>
      </c>
      <c r="DT350" s="37">
        <v>6517</v>
      </c>
      <c r="DU350" s="61">
        <v>6728762</v>
      </c>
      <c r="DV350" s="61">
        <v>1032</v>
      </c>
      <c r="DW350" s="61">
        <v>1067</v>
      </c>
      <c r="DX350" s="61">
        <v>212.43</v>
      </c>
      <c r="DY350" s="61">
        <v>0</v>
      </c>
      <c r="DZ350" s="61">
        <v>0</v>
      </c>
      <c r="EA350" s="61">
        <v>0</v>
      </c>
      <c r="EB350" s="61">
        <v>7183631</v>
      </c>
      <c r="EC350" s="61">
        <v>0</v>
      </c>
      <c r="ED350" s="61">
        <v>92280</v>
      </c>
      <c r="EE350" s="61">
        <v>0</v>
      </c>
      <c r="EF350" s="61">
        <v>0</v>
      </c>
      <c r="EG350" s="61">
        <v>0</v>
      </c>
      <c r="EH350" s="61">
        <v>92280</v>
      </c>
      <c r="EI350" s="61">
        <v>7275911</v>
      </c>
      <c r="EJ350" s="61">
        <v>0</v>
      </c>
      <c r="EK350" s="61">
        <v>0</v>
      </c>
      <c r="EL350" s="61">
        <v>0</v>
      </c>
      <c r="EM350" s="61">
        <v>7275911</v>
      </c>
      <c r="EN350" s="61">
        <v>5396235</v>
      </c>
      <c r="EO350" s="61">
        <v>0</v>
      </c>
      <c r="EP350" s="61">
        <v>1879676</v>
      </c>
      <c r="EQ350" s="61">
        <v>5117</v>
      </c>
      <c r="ER350" s="61">
        <v>1874559</v>
      </c>
      <c r="ES350" s="61">
        <v>1881291</v>
      </c>
      <c r="ET350" s="61">
        <v>715687.52</v>
      </c>
      <c r="EU350" s="61">
        <v>2596978.52</v>
      </c>
      <c r="EV350" s="61">
        <v>311282348</v>
      </c>
      <c r="EW350" s="61">
        <v>613400</v>
      </c>
      <c r="EX350" s="61">
        <v>0</v>
      </c>
      <c r="EY350" s="61">
        <v>6732</v>
      </c>
    </row>
    <row r="351" spans="1:155" s="37" customFormat="1" x14ac:dyDescent="0.2">
      <c r="A351" s="105">
        <v>5439</v>
      </c>
      <c r="B351" s="49" t="s">
        <v>377</v>
      </c>
      <c r="C351" s="37">
        <v>17294142</v>
      </c>
      <c r="D351" s="37">
        <v>2903</v>
      </c>
      <c r="E351" s="37">
        <v>2971</v>
      </c>
      <c r="F351" s="37">
        <v>191</v>
      </c>
      <c r="G351" s="37">
        <v>18265708</v>
      </c>
      <c r="H351" s="37">
        <v>8772761</v>
      </c>
      <c r="I351" s="37">
        <v>0</v>
      </c>
      <c r="J351" s="37">
        <v>9492697</v>
      </c>
      <c r="K351" s="37">
        <v>952257</v>
      </c>
      <c r="L351" s="37">
        <f t="shared" si="5"/>
        <v>10444954</v>
      </c>
      <c r="M351" s="47">
        <v>595715200</v>
      </c>
      <c r="N351" s="41">
        <v>250</v>
      </c>
      <c r="O351" s="41">
        <v>0</v>
      </c>
      <c r="P351" s="37">
        <v>18265458</v>
      </c>
      <c r="Q351" s="37">
        <v>2971</v>
      </c>
      <c r="R351" s="37">
        <v>3047</v>
      </c>
      <c r="S351" s="37">
        <v>194.37</v>
      </c>
      <c r="T351" s="37">
        <v>0</v>
      </c>
      <c r="U351" s="37">
        <v>19324958</v>
      </c>
      <c r="V351" s="37">
        <v>9846507</v>
      </c>
      <c r="W351" s="37">
        <v>9478451</v>
      </c>
      <c r="X351" s="37">
        <v>9478450</v>
      </c>
      <c r="Y351" s="37">
        <v>926822</v>
      </c>
      <c r="Z351" s="37">
        <v>10405272</v>
      </c>
      <c r="AA351" s="46">
        <v>651237700</v>
      </c>
      <c r="AB351" s="37">
        <v>1</v>
      </c>
      <c r="AC351" s="37">
        <v>0</v>
      </c>
      <c r="AD351" s="37">
        <v>19324957</v>
      </c>
      <c r="AE351" s="37">
        <v>3047</v>
      </c>
      <c r="AF351" s="37">
        <v>3110</v>
      </c>
      <c r="AG351" s="37">
        <v>200</v>
      </c>
      <c r="AH351" s="37">
        <v>0</v>
      </c>
      <c r="AI351" s="37">
        <v>1</v>
      </c>
      <c r="AJ351" s="37">
        <v>15000</v>
      </c>
      <c r="AK351" s="37">
        <v>0</v>
      </c>
      <c r="AL351" s="37">
        <v>0</v>
      </c>
      <c r="AM351" s="37">
        <v>0</v>
      </c>
      <c r="AN351" s="37">
        <v>15000</v>
      </c>
      <c r="AO351" s="37">
        <v>20361523</v>
      </c>
      <c r="AP351" s="37">
        <v>10774850</v>
      </c>
      <c r="AQ351" s="37">
        <v>0</v>
      </c>
      <c r="AR351" s="37">
        <v>9586673</v>
      </c>
      <c r="AS351" s="37">
        <v>9586672</v>
      </c>
      <c r="AT351" s="37">
        <v>926990</v>
      </c>
      <c r="AU351" s="37">
        <v>10513662</v>
      </c>
      <c r="AV351" s="45">
        <v>683758700</v>
      </c>
      <c r="AW351" s="37">
        <v>1</v>
      </c>
      <c r="AX351" s="37">
        <v>0</v>
      </c>
      <c r="AY351" s="37">
        <v>20361522</v>
      </c>
      <c r="AZ351" s="37">
        <v>3110</v>
      </c>
      <c r="BA351" s="37">
        <v>3144</v>
      </c>
      <c r="BB351" s="37">
        <v>206</v>
      </c>
      <c r="BC351" s="37">
        <v>0</v>
      </c>
      <c r="BD351" s="37">
        <v>0</v>
      </c>
      <c r="BE351" s="37">
        <v>21231778</v>
      </c>
      <c r="BF351" s="37">
        <v>1</v>
      </c>
      <c r="BG351" s="37">
        <v>-3887</v>
      </c>
      <c r="BH351" s="37">
        <v>0</v>
      </c>
      <c r="BI351" s="37">
        <v>0</v>
      </c>
      <c r="BJ351" s="37">
        <v>0</v>
      </c>
      <c r="BK351" s="37">
        <v>0</v>
      </c>
      <c r="BL351" s="37">
        <v>-3887</v>
      </c>
      <c r="BM351" s="37">
        <v>21227892</v>
      </c>
      <c r="BN351" s="37">
        <v>13706202</v>
      </c>
      <c r="BO351" s="37">
        <v>7521690</v>
      </c>
      <c r="BP351" s="37">
        <v>7528443</v>
      </c>
      <c r="BQ351" s="37">
        <v>931023</v>
      </c>
      <c r="BR351" s="37">
        <v>8459466</v>
      </c>
      <c r="BS351" s="45">
        <v>722671700</v>
      </c>
      <c r="BT351" s="37">
        <v>0</v>
      </c>
      <c r="BU351" s="37">
        <v>6753</v>
      </c>
      <c r="BV351" s="37">
        <v>21227892</v>
      </c>
      <c r="BW351" s="37">
        <v>3144</v>
      </c>
      <c r="BX351" s="37">
        <v>3167</v>
      </c>
      <c r="BY351" s="37">
        <v>206</v>
      </c>
      <c r="BZ351" s="37">
        <v>0</v>
      </c>
      <c r="CA351" s="37">
        <v>0</v>
      </c>
      <c r="CB351" s="37">
        <v>22035574</v>
      </c>
      <c r="CC351" s="37">
        <v>0</v>
      </c>
      <c r="CD351" s="37">
        <v>83458</v>
      </c>
      <c r="CE351" s="37">
        <v>0</v>
      </c>
      <c r="CF351" s="37">
        <v>0</v>
      </c>
      <c r="CG351" s="37">
        <v>0</v>
      </c>
      <c r="CH351" s="37">
        <v>0</v>
      </c>
      <c r="CI351" s="37">
        <v>83458</v>
      </c>
      <c r="CJ351" s="37">
        <v>22119032</v>
      </c>
      <c r="CK351" s="37">
        <v>15015995</v>
      </c>
      <c r="CL351" s="37">
        <v>0</v>
      </c>
      <c r="CM351" s="37">
        <v>7103037</v>
      </c>
      <c r="CN351" s="37">
        <v>7096079</v>
      </c>
      <c r="CO351" s="37">
        <v>928867.42</v>
      </c>
      <c r="CP351" s="37">
        <v>8024946.4199999999</v>
      </c>
      <c r="CQ351" s="45">
        <v>742855200</v>
      </c>
      <c r="CR351" s="37">
        <v>6958</v>
      </c>
      <c r="CS351" s="37">
        <v>0</v>
      </c>
      <c r="CT351" s="37">
        <v>22112074</v>
      </c>
      <c r="CU351" s="37">
        <v>3167</v>
      </c>
      <c r="CV351" s="37">
        <v>3197</v>
      </c>
      <c r="CW351" s="37">
        <v>208.88</v>
      </c>
      <c r="CX351" s="37">
        <v>0</v>
      </c>
      <c r="CY351" s="37">
        <v>0</v>
      </c>
      <c r="CZ351" s="37">
        <v>22989339</v>
      </c>
      <c r="DA351" s="37">
        <v>5219</v>
      </c>
      <c r="DB351" s="37">
        <v>0</v>
      </c>
      <c r="DC351" s="37">
        <v>0</v>
      </c>
      <c r="DD351" s="37">
        <v>0</v>
      </c>
      <c r="DE351" s="37">
        <v>0</v>
      </c>
      <c r="DF351" s="37">
        <v>5219</v>
      </c>
      <c r="DG351" s="37">
        <v>22994558</v>
      </c>
      <c r="DH351" s="37">
        <v>0</v>
      </c>
      <c r="DI351" s="37">
        <v>0</v>
      </c>
      <c r="DJ351" s="37">
        <v>0</v>
      </c>
      <c r="DK351" s="37">
        <v>22994558</v>
      </c>
      <c r="DL351" s="37">
        <v>16332579</v>
      </c>
      <c r="DM351" s="37">
        <v>0</v>
      </c>
      <c r="DN351" s="37">
        <v>6661979</v>
      </c>
      <c r="DO351" s="37">
        <v>6654787.4299999997</v>
      </c>
      <c r="DP351" s="37">
        <v>929882.09</v>
      </c>
      <c r="DQ351" s="37">
        <v>7584669.5199999996</v>
      </c>
      <c r="DR351" s="45">
        <v>770180900</v>
      </c>
      <c r="DS351" s="37">
        <v>7192</v>
      </c>
      <c r="DT351" s="37">
        <v>0</v>
      </c>
      <c r="DU351" s="61">
        <v>22987366</v>
      </c>
      <c r="DV351" s="61">
        <v>3197</v>
      </c>
      <c r="DW351" s="61">
        <v>3195</v>
      </c>
      <c r="DX351" s="61">
        <v>212.43</v>
      </c>
      <c r="DY351" s="61">
        <v>0</v>
      </c>
      <c r="DZ351" s="61">
        <v>0</v>
      </c>
      <c r="EA351" s="61">
        <v>0</v>
      </c>
      <c r="EB351" s="61">
        <v>23651690</v>
      </c>
      <c r="EC351" s="61">
        <v>5394</v>
      </c>
      <c r="ED351" s="61">
        <v>0</v>
      </c>
      <c r="EE351" s="61">
        <v>0</v>
      </c>
      <c r="EF351" s="61">
        <v>0</v>
      </c>
      <c r="EG351" s="61">
        <v>0</v>
      </c>
      <c r="EH351" s="61">
        <v>5394</v>
      </c>
      <c r="EI351" s="61">
        <v>23657084</v>
      </c>
      <c r="EJ351" s="61">
        <v>0</v>
      </c>
      <c r="EK351" s="61">
        <v>14805</v>
      </c>
      <c r="EL351" s="61">
        <v>14805</v>
      </c>
      <c r="EM351" s="61">
        <v>23671889</v>
      </c>
      <c r="EN351" s="61">
        <v>17000312</v>
      </c>
      <c r="EO351" s="61">
        <v>0</v>
      </c>
      <c r="EP351" s="61">
        <v>6671577</v>
      </c>
      <c r="EQ351" s="61">
        <v>54038</v>
      </c>
      <c r="ER351" s="61">
        <v>6617539</v>
      </c>
      <c r="ES351" s="61">
        <v>6610137</v>
      </c>
      <c r="ET351" s="61">
        <v>1648905</v>
      </c>
      <c r="EU351" s="61">
        <v>8259042</v>
      </c>
      <c r="EV351" s="61">
        <v>806694300</v>
      </c>
      <c r="EW351" s="61">
        <v>5278100</v>
      </c>
      <c r="EX351" s="61">
        <v>7402</v>
      </c>
      <c r="EY351" s="61">
        <v>0</v>
      </c>
    </row>
    <row r="352" spans="1:155" s="37" customFormat="1" x14ac:dyDescent="0.2">
      <c r="A352" s="105">
        <v>4522</v>
      </c>
      <c r="B352" s="49" t="s">
        <v>378</v>
      </c>
      <c r="C352" s="37">
        <v>2566924.64</v>
      </c>
      <c r="D352" s="37">
        <v>367</v>
      </c>
      <c r="E352" s="37">
        <v>370</v>
      </c>
      <c r="F352" s="37">
        <v>223.82</v>
      </c>
      <c r="G352" s="37">
        <v>2670722.9</v>
      </c>
      <c r="H352" s="37">
        <v>1431553</v>
      </c>
      <c r="I352" s="37">
        <v>0</v>
      </c>
      <c r="J352" s="37">
        <v>1239107</v>
      </c>
      <c r="K352" s="37">
        <v>205300</v>
      </c>
      <c r="L352" s="37">
        <f t="shared" si="5"/>
        <v>1444407</v>
      </c>
      <c r="M352" s="47">
        <v>51332163</v>
      </c>
      <c r="N352" s="41">
        <v>62.899999999906868</v>
      </c>
      <c r="O352" s="41">
        <v>0</v>
      </c>
      <c r="P352" s="37">
        <v>2670660</v>
      </c>
      <c r="Q352" s="37">
        <v>370</v>
      </c>
      <c r="R352" s="37">
        <v>359</v>
      </c>
      <c r="S352" s="37">
        <v>194.37</v>
      </c>
      <c r="T352" s="37">
        <v>0</v>
      </c>
      <c r="U352" s="37">
        <v>2661041</v>
      </c>
      <c r="V352" s="37">
        <v>1449738</v>
      </c>
      <c r="W352" s="37">
        <v>1211303</v>
      </c>
      <c r="X352" s="37">
        <v>1206302</v>
      </c>
      <c r="Y352" s="37">
        <v>219493</v>
      </c>
      <c r="Z352" s="37">
        <v>1425795</v>
      </c>
      <c r="AA352" s="46">
        <v>54182496</v>
      </c>
      <c r="AB352" s="37">
        <v>5001</v>
      </c>
      <c r="AC352" s="37">
        <v>0</v>
      </c>
      <c r="AD352" s="37">
        <v>2656040</v>
      </c>
      <c r="AE352" s="37">
        <v>359</v>
      </c>
      <c r="AF352" s="37">
        <v>348</v>
      </c>
      <c r="AG352" s="37">
        <v>200</v>
      </c>
      <c r="AH352" s="37">
        <v>0</v>
      </c>
      <c r="AI352" s="37">
        <v>3751</v>
      </c>
      <c r="AJ352" s="37">
        <v>0</v>
      </c>
      <c r="AK352" s="37">
        <v>0</v>
      </c>
      <c r="AL352" s="37">
        <v>0</v>
      </c>
      <c r="AM352" s="37">
        <v>0</v>
      </c>
      <c r="AN352" s="37">
        <v>0</v>
      </c>
      <c r="AO352" s="37">
        <v>2648008</v>
      </c>
      <c r="AP352" s="37">
        <v>1548571</v>
      </c>
      <c r="AQ352" s="37">
        <v>0</v>
      </c>
      <c r="AR352" s="37">
        <v>1099437</v>
      </c>
      <c r="AS352" s="37">
        <v>1097408</v>
      </c>
      <c r="AT352" s="37">
        <v>218226</v>
      </c>
      <c r="AU352" s="37">
        <v>1315634</v>
      </c>
      <c r="AV352" s="45">
        <v>59627543</v>
      </c>
      <c r="AW352" s="37">
        <v>2029</v>
      </c>
      <c r="AX352" s="37">
        <v>0</v>
      </c>
      <c r="AY352" s="37">
        <v>2645979</v>
      </c>
      <c r="AZ352" s="37">
        <v>348</v>
      </c>
      <c r="BA352" s="37">
        <v>343</v>
      </c>
      <c r="BB352" s="37">
        <v>206</v>
      </c>
      <c r="BC352" s="37">
        <v>0</v>
      </c>
      <c r="BD352" s="37">
        <v>0</v>
      </c>
      <c r="BE352" s="37">
        <v>2678621</v>
      </c>
      <c r="BF352" s="37">
        <v>1522</v>
      </c>
      <c r="BG352" s="37">
        <v>0</v>
      </c>
      <c r="BH352" s="37">
        <v>0</v>
      </c>
      <c r="BI352" s="37">
        <v>0</v>
      </c>
      <c r="BJ352" s="37">
        <v>0</v>
      </c>
      <c r="BK352" s="37">
        <v>0</v>
      </c>
      <c r="BL352" s="37">
        <v>0</v>
      </c>
      <c r="BM352" s="37">
        <v>2680143</v>
      </c>
      <c r="BN352" s="37">
        <v>1790021</v>
      </c>
      <c r="BO352" s="37">
        <v>890122</v>
      </c>
      <c r="BP352" s="37">
        <v>890000</v>
      </c>
      <c r="BQ352" s="37">
        <v>188321.85</v>
      </c>
      <c r="BR352" s="37">
        <v>1078321.8500000001</v>
      </c>
      <c r="BS352" s="45">
        <v>65714298</v>
      </c>
      <c r="BT352" s="37">
        <v>122</v>
      </c>
      <c r="BU352" s="37">
        <v>0</v>
      </c>
      <c r="BV352" s="37">
        <v>2680021</v>
      </c>
      <c r="BW352" s="37">
        <v>343</v>
      </c>
      <c r="BX352" s="37">
        <v>336</v>
      </c>
      <c r="BY352" s="37">
        <v>206</v>
      </c>
      <c r="BZ352" s="37">
        <v>0</v>
      </c>
      <c r="CA352" s="37">
        <v>0</v>
      </c>
      <c r="CB352" s="37">
        <v>2694542</v>
      </c>
      <c r="CC352" s="37">
        <v>92</v>
      </c>
      <c r="CD352" s="37">
        <v>0</v>
      </c>
      <c r="CE352" s="37">
        <v>0</v>
      </c>
      <c r="CF352" s="37">
        <v>0</v>
      </c>
      <c r="CG352" s="37">
        <v>0</v>
      </c>
      <c r="CH352" s="37">
        <v>0</v>
      </c>
      <c r="CI352" s="37">
        <v>0</v>
      </c>
      <c r="CJ352" s="37">
        <v>2694634</v>
      </c>
      <c r="CK352" s="37">
        <v>1748790</v>
      </c>
      <c r="CL352" s="37">
        <v>0</v>
      </c>
      <c r="CM352" s="37">
        <v>945844</v>
      </c>
      <c r="CN352" s="37">
        <v>945843</v>
      </c>
      <c r="CO352" s="37">
        <v>185420</v>
      </c>
      <c r="CP352" s="37">
        <v>1131263</v>
      </c>
      <c r="CQ352" s="45">
        <v>75925964</v>
      </c>
      <c r="CR352" s="37">
        <v>1</v>
      </c>
      <c r="CS352" s="37">
        <v>0</v>
      </c>
      <c r="CT352" s="37">
        <v>2694633</v>
      </c>
      <c r="CU352" s="37">
        <v>333</v>
      </c>
      <c r="CV352" s="37">
        <v>318</v>
      </c>
      <c r="CW352" s="37">
        <v>208.88</v>
      </c>
      <c r="CX352" s="37">
        <v>0</v>
      </c>
      <c r="CY352" s="37">
        <v>0</v>
      </c>
      <c r="CZ352" s="37">
        <v>2639677</v>
      </c>
      <c r="DA352" s="37">
        <v>1</v>
      </c>
      <c r="DB352" s="37">
        <v>0</v>
      </c>
      <c r="DC352" s="37">
        <v>0</v>
      </c>
      <c r="DD352" s="37">
        <v>0</v>
      </c>
      <c r="DE352" s="37">
        <v>0</v>
      </c>
      <c r="DF352" s="37">
        <v>1</v>
      </c>
      <c r="DG352" s="37">
        <v>2639678</v>
      </c>
      <c r="DH352" s="37">
        <v>91310</v>
      </c>
      <c r="DI352" s="37">
        <v>0</v>
      </c>
      <c r="DJ352" s="37">
        <v>91310</v>
      </c>
      <c r="DK352" s="37">
        <v>2730988</v>
      </c>
      <c r="DL352" s="37">
        <v>1494763</v>
      </c>
      <c r="DM352" s="37">
        <v>0</v>
      </c>
      <c r="DN352" s="37">
        <v>1236225</v>
      </c>
      <c r="DO352" s="37">
        <v>1236225</v>
      </c>
      <c r="DP352" s="37">
        <v>182000</v>
      </c>
      <c r="DQ352" s="37">
        <v>1418225</v>
      </c>
      <c r="DR352" s="45">
        <v>88066191</v>
      </c>
      <c r="DS352" s="37">
        <v>0</v>
      </c>
      <c r="DT352" s="37">
        <v>0</v>
      </c>
      <c r="DU352" s="61">
        <v>2639678</v>
      </c>
      <c r="DV352" s="61">
        <v>318</v>
      </c>
      <c r="DW352" s="61">
        <v>299</v>
      </c>
      <c r="DX352" s="61">
        <v>212.43</v>
      </c>
      <c r="DY352" s="61">
        <v>0</v>
      </c>
      <c r="DZ352" s="61">
        <v>0</v>
      </c>
      <c r="EA352" s="61">
        <v>0</v>
      </c>
      <c r="EB352" s="61">
        <v>2545477</v>
      </c>
      <c r="EC352" s="61">
        <v>0</v>
      </c>
      <c r="ED352" s="61">
        <v>0</v>
      </c>
      <c r="EE352" s="61">
        <v>0</v>
      </c>
      <c r="EF352" s="61">
        <v>0</v>
      </c>
      <c r="EG352" s="61">
        <v>0</v>
      </c>
      <c r="EH352" s="61">
        <v>0</v>
      </c>
      <c r="EI352" s="61">
        <v>2545477</v>
      </c>
      <c r="EJ352" s="61">
        <v>0</v>
      </c>
      <c r="EK352" s="61">
        <v>119186</v>
      </c>
      <c r="EL352" s="61">
        <v>119186</v>
      </c>
      <c r="EM352" s="61">
        <v>2664663</v>
      </c>
      <c r="EN352" s="61">
        <v>1288982</v>
      </c>
      <c r="EO352" s="61">
        <v>0</v>
      </c>
      <c r="EP352" s="61">
        <v>1375681</v>
      </c>
      <c r="EQ352" s="61">
        <v>77</v>
      </c>
      <c r="ER352" s="61">
        <v>1375604</v>
      </c>
      <c r="ES352" s="61">
        <v>1375604</v>
      </c>
      <c r="ET352" s="61">
        <v>183900</v>
      </c>
      <c r="EU352" s="61">
        <v>1559504</v>
      </c>
      <c r="EV352" s="61">
        <v>109053812</v>
      </c>
      <c r="EW352" s="61">
        <v>5400</v>
      </c>
      <c r="EX352" s="61">
        <v>0</v>
      </c>
      <c r="EY352" s="61">
        <v>0</v>
      </c>
    </row>
    <row r="353" spans="1:155" s="37" customFormat="1" x14ac:dyDescent="0.2">
      <c r="A353" s="105">
        <v>5457</v>
      </c>
      <c r="B353" s="49" t="s">
        <v>379</v>
      </c>
      <c r="C353" s="37">
        <v>7116018</v>
      </c>
      <c r="D353" s="37">
        <v>1335</v>
      </c>
      <c r="E353" s="37">
        <v>1358</v>
      </c>
      <c r="F353" s="37">
        <v>190</v>
      </c>
      <c r="G353" s="37">
        <v>7496635.2999999998</v>
      </c>
      <c r="H353" s="37">
        <v>2725157</v>
      </c>
      <c r="I353" s="37">
        <v>0</v>
      </c>
      <c r="J353" s="37">
        <v>4766224</v>
      </c>
      <c r="K353" s="37">
        <v>295640</v>
      </c>
      <c r="L353" s="37">
        <f t="shared" si="5"/>
        <v>5061864</v>
      </c>
      <c r="M353" s="47">
        <v>293514109</v>
      </c>
      <c r="N353" s="41">
        <v>5254.2999999998137</v>
      </c>
      <c r="O353" s="41">
        <v>0</v>
      </c>
      <c r="P353" s="37">
        <v>7491381</v>
      </c>
      <c r="Q353" s="37">
        <v>1358</v>
      </c>
      <c r="R353" s="37">
        <v>1370</v>
      </c>
      <c r="S353" s="37">
        <v>194.37</v>
      </c>
      <c r="T353" s="37">
        <v>0</v>
      </c>
      <c r="U353" s="37">
        <v>7823864</v>
      </c>
      <c r="V353" s="37">
        <v>3053944</v>
      </c>
      <c r="W353" s="37">
        <v>4769920</v>
      </c>
      <c r="X353" s="37">
        <v>4769920</v>
      </c>
      <c r="Y353" s="37">
        <v>330228</v>
      </c>
      <c r="Z353" s="37">
        <v>5100148</v>
      </c>
      <c r="AA353" s="46">
        <v>315863666</v>
      </c>
      <c r="AB353" s="37">
        <v>0</v>
      </c>
      <c r="AC353" s="37">
        <v>0</v>
      </c>
      <c r="AD353" s="37">
        <v>7823864</v>
      </c>
      <c r="AE353" s="37">
        <v>1370</v>
      </c>
      <c r="AF353" s="37">
        <v>1346</v>
      </c>
      <c r="AG353" s="37">
        <v>200</v>
      </c>
      <c r="AH353" s="37">
        <v>0</v>
      </c>
      <c r="AI353" s="37">
        <v>0</v>
      </c>
      <c r="AJ353" s="37">
        <v>0</v>
      </c>
      <c r="AK353" s="37">
        <v>0</v>
      </c>
      <c r="AL353" s="37">
        <v>0</v>
      </c>
      <c r="AM353" s="37">
        <v>0</v>
      </c>
      <c r="AN353" s="37">
        <v>0</v>
      </c>
      <c r="AO353" s="37">
        <v>7956004</v>
      </c>
      <c r="AP353" s="37">
        <v>3325680</v>
      </c>
      <c r="AQ353" s="37">
        <v>0</v>
      </c>
      <c r="AR353" s="37">
        <v>4630324</v>
      </c>
      <c r="AS353" s="37">
        <v>4630324</v>
      </c>
      <c r="AT353" s="37">
        <v>338874.89</v>
      </c>
      <c r="AU353" s="37">
        <v>4969198.8899999997</v>
      </c>
      <c r="AV353" s="45">
        <v>347298873</v>
      </c>
      <c r="AW353" s="37">
        <v>0</v>
      </c>
      <c r="AX353" s="37">
        <v>0</v>
      </c>
      <c r="AY353" s="37">
        <v>7956004</v>
      </c>
      <c r="AZ353" s="37">
        <v>1346</v>
      </c>
      <c r="BA353" s="37">
        <v>1339</v>
      </c>
      <c r="BB353" s="37">
        <v>206</v>
      </c>
      <c r="BC353" s="37">
        <v>0</v>
      </c>
      <c r="BD353" s="37">
        <v>0</v>
      </c>
      <c r="BE353" s="37">
        <v>8190462</v>
      </c>
      <c r="BF353" s="37">
        <v>0</v>
      </c>
      <c r="BG353" s="37">
        <v>49918</v>
      </c>
      <c r="BH353" s="37">
        <v>0</v>
      </c>
      <c r="BI353" s="37">
        <v>0</v>
      </c>
      <c r="BJ353" s="37">
        <v>0</v>
      </c>
      <c r="BK353" s="37">
        <v>0</v>
      </c>
      <c r="BL353" s="37">
        <v>49918</v>
      </c>
      <c r="BM353" s="37">
        <v>8240380</v>
      </c>
      <c r="BN353" s="37">
        <v>4576172</v>
      </c>
      <c r="BO353" s="37">
        <v>3664208</v>
      </c>
      <c r="BP353" s="37">
        <v>3664208</v>
      </c>
      <c r="BQ353" s="37">
        <v>336560.69</v>
      </c>
      <c r="BR353" s="37">
        <v>4000768.69</v>
      </c>
      <c r="BS353" s="45">
        <v>406891341</v>
      </c>
      <c r="BT353" s="37">
        <v>0</v>
      </c>
      <c r="BU353" s="37">
        <v>0</v>
      </c>
      <c r="BV353" s="37">
        <v>8240380</v>
      </c>
      <c r="BW353" s="37">
        <v>1339</v>
      </c>
      <c r="BX353" s="37">
        <v>1330</v>
      </c>
      <c r="BY353" s="37">
        <v>206</v>
      </c>
      <c r="BZ353" s="37">
        <v>0</v>
      </c>
      <c r="CA353" s="37">
        <v>0</v>
      </c>
      <c r="CB353" s="37">
        <v>8458973</v>
      </c>
      <c r="CC353" s="37">
        <v>0</v>
      </c>
      <c r="CD353" s="37">
        <v>0</v>
      </c>
      <c r="CE353" s="37">
        <v>0</v>
      </c>
      <c r="CF353" s="37">
        <v>0</v>
      </c>
      <c r="CG353" s="37">
        <v>0</v>
      </c>
      <c r="CH353" s="37">
        <v>0</v>
      </c>
      <c r="CI353" s="37">
        <v>0</v>
      </c>
      <c r="CJ353" s="37">
        <v>8458973</v>
      </c>
      <c r="CK353" s="37">
        <v>4783634</v>
      </c>
      <c r="CL353" s="37">
        <v>0</v>
      </c>
      <c r="CM353" s="37">
        <v>3675339</v>
      </c>
      <c r="CN353" s="37">
        <v>3675339</v>
      </c>
      <c r="CO353" s="37">
        <v>336146.29</v>
      </c>
      <c r="CP353" s="37">
        <v>4011485.29</v>
      </c>
      <c r="CQ353" s="45">
        <v>456226691</v>
      </c>
      <c r="CR353" s="37">
        <v>0</v>
      </c>
      <c r="CS353" s="37">
        <v>0</v>
      </c>
      <c r="CT353" s="37">
        <v>8458973</v>
      </c>
      <c r="CU353" s="37">
        <v>1330</v>
      </c>
      <c r="CV353" s="37">
        <v>1326</v>
      </c>
      <c r="CW353" s="37">
        <v>208.88</v>
      </c>
      <c r="CX353" s="37">
        <v>0</v>
      </c>
      <c r="CY353" s="37">
        <v>0</v>
      </c>
      <c r="CZ353" s="37">
        <v>8710507</v>
      </c>
      <c r="DA353" s="37">
        <v>0</v>
      </c>
      <c r="DB353" s="37">
        <v>0</v>
      </c>
      <c r="DC353" s="37">
        <v>0</v>
      </c>
      <c r="DD353" s="37">
        <v>0</v>
      </c>
      <c r="DE353" s="37">
        <v>0</v>
      </c>
      <c r="DF353" s="37">
        <v>0</v>
      </c>
      <c r="DG353" s="37">
        <v>8710507</v>
      </c>
      <c r="DH353" s="37">
        <v>19707</v>
      </c>
      <c r="DI353" s="37">
        <v>0</v>
      </c>
      <c r="DJ353" s="37">
        <v>19707</v>
      </c>
      <c r="DK353" s="37">
        <v>8730214</v>
      </c>
      <c r="DL353" s="37">
        <v>4509353</v>
      </c>
      <c r="DM353" s="37">
        <v>0</v>
      </c>
      <c r="DN353" s="37">
        <v>4220861</v>
      </c>
      <c r="DO353" s="37">
        <v>4220861</v>
      </c>
      <c r="DP353" s="37">
        <v>327128</v>
      </c>
      <c r="DQ353" s="37">
        <v>4547989</v>
      </c>
      <c r="DR353" s="45">
        <v>524702360</v>
      </c>
      <c r="DS353" s="37">
        <v>0</v>
      </c>
      <c r="DT353" s="37">
        <v>0</v>
      </c>
      <c r="DU353" s="61">
        <v>8710507</v>
      </c>
      <c r="DV353" s="61">
        <v>1326</v>
      </c>
      <c r="DW353" s="61">
        <v>1305</v>
      </c>
      <c r="DX353" s="61">
        <v>212.43</v>
      </c>
      <c r="DY353" s="61">
        <v>0</v>
      </c>
      <c r="DZ353" s="61">
        <v>0</v>
      </c>
      <c r="EA353" s="61">
        <v>0</v>
      </c>
      <c r="EB353" s="61">
        <v>8849779</v>
      </c>
      <c r="EC353" s="61">
        <v>0</v>
      </c>
      <c r="ED353" s="61">
        <v>0</v>
      </c>
      <c r="EE353" s="61">
        <v>0</v>
      </c>
      <c r="EF353" s="61">
        <v>0</v>
      </c>
      <c r="EG353" s="61">
        <v>0</v>
      </c>
      <c r="EH353" s="61">
        <v>0</v>
      </c>
      <c r="EI353" s="61">
        <v>8849779</v>
      </c>
      <c r="EJ353" s="61">
        <v>0</v>
      </c>
      <c r="EK353" s="61">
        <v>108503</v>
      </c>
      <c r="EL353" s="61">
        <v>108503</v>
      </c>
      <c r="EM353" s="61">
        <v>8958282</v>
      </c>
      <c r="EN353" s="61">
        <v>4170892</v>
      </c>
      <c r="EO353" s="61">
        <v>0</v>
      </c>
      <c r="EP353" s="61">
        <v>4787390</v>
      </c>
      <c r="EQ353" s="61">
        <v>1591</v>
      </c>
      <c r="ER353" s="61">
        <v>4785799</v>
      </c>
      <c r="ES353" s="61">
        <v>4785799</v>
      </c>
      <c r="ET353" s="61">
        <v>316040</v>
      </c>
      <c r="EU353" s="61">
        <v>5101839</v>
      </c>
      <c r="EV353" s="61">
        <v>580236447</v>
      </c>
      <c r="EW353" s="61">
        <v>181000</v>
      </c>
      <c r="EX353" s="61">
        <v>0</v>
      </c>
      <c r="EY353" s="61">
        <v>0</v>
      </c>
    </row>
    <row r="354" spans="1:155" s="37" customFormat="1" x14ac:dyDescent="0.2">
      <c r="A354" s="105">
        <v>2485</v>
      </c>
      <c r="B354" s="49" t="s">
        <v>380</v>
      </c>
      <c r="C354" s="37">
        <v>4115071</v>
      </c>
      <c r="D354" s="37">
        <v>718</v>
      </c>
      <c r="E354" s="37">
        <v>714</v>
      </c>
      <c r="F354" s="37">
        <v>190</v>
      </c>
      <c r="G354" s="37">
        <v>4227808.2</v>
      </c>
      <c r="H354" s="37">
        <v>2493155</v>
      </c>
      <c r="I354" s="37">
        <v>0</v>
      </c>
      <c r="J354" s="37">
        <v>1734439</v>
      </c>
      <c r="K354" s="37">
        <v>136357</v>
      </c>
      <c r="L354" s="37">
        <f t="shared" si="5"/>
        <v>1870796</v>
      </c>
      <c r="M354" s="47">
        <v>91449746</v>
      </c>
      <c r="N354" s="41">
        <v>214.20000000018626</v>
      </c>
      <c r="O354" s="41">
        <v>0</v>
      </c>
      <c r="P354" s="37">
        <v>4227594</v>
      </c>
      <c r="Q354" s="37">
        <v>714</v>
      </c>
      <c r="R354" s="37">
        <v>701</v>
      </c>
      <c r="S354" s="37">
        <v>194.37</v>
      </c>
      <c r="T354" s="37">
        <v>0</v>
      </c>
      <c r="U354" s="37">
        <v>4286874</v>
      </c>
      <c r="V354" s="37">
        <v>2688018</v>
      </c>
      <c r="W354" s="37">
        <v>1598856</v>
      </c>
      <c r="X354" s="37">
        <v>1604972</v>
      </c>
      <c r="Y354" s="37">
        <v>130807</v>
      </c>
      <c r="Z354" s="37">
        <v>1735779</v>
      </c>
      <c r="AA354" s="46">
        <v>96239470</v>
      </c>
      <c r="AB354" s="37">
        <v>0</v>
      </c>
      <c r="AC354" s="37">
        <v>6116</v>
      </c>
      <c r="AD354" s="37">
        <v>4286874</v>
      </c>
      <c r="AE354" s="37">
        <v>701</v>
      </c>
      <c r="AF354" s="37">
        <v>686</v>
      </c>
      <c r="AG354" s="37">
        <v>200</v>
      </c>
      <c r="AH354" s="37">
        <v>0</v>
      </c>
      <c r="AI354" s="37">
        <v>0</v>
      </c>
      <c r="AJ354" s="37">
        <v>0</v>
      </c>
      <c r="AK354" s="37">
        <v>0</v>
      </c>
      <c r="AL354" s="37">
        <v>0</v>
      </c>
      <c r="AM354" s="37">
        <v>0</v>
      </c>
      <c r="AN354" s="37">
        <v>0</v>
      </c>
      <c r="AO354" s="37">
        <v>4332344</v>
      </c>
      <c r="AP354" s="37">
        <v>2766443</v>
      </c>
      <c r="AQ354" s="37">
        <v>0</v>
      </c>
      <c r="AR354" s="37">
        <v>1565901</v>
      </c>
      <c r="AS354" s="37">
        <v>1565901</v>
      </c>
      <c r="AT354" s="37">
        <v>131750</v>
      </c>
      <c r="AU354" s="37">
        <v>1697651</v>
      </c>
      <c r="AV354" s="45">
        <v>102365902</v>
      </c>
      <c r="AW354" s="37">
        <v>0</v>
      </c>
      <c r="AX354" s="37">
        <v>0</v>
      </c>
      <c r="AY354" s="37">
        <v>4332344</v>
      </c>
      <c r="AZ354" s="37">
        <v>686</v>
      </c>
      <c r="BA354" s="37">
        <v>678</v>
      </c>
      <c r="BB354" s="37">
        <v>206</v>
      </c>
      <c r="BC354" s="37">
        <v>0</v>
      </c>
      <c r="BD354" s="37">
        <v>0</v>
      </c>
      <c r="BE354" s="37">
        <v>4421489</v>
      </c>
      <c r="BF354" s="37">
        <v>0</v>
      </c>
      <c r="BG354" s="37">
        <v>0</v>
      </c>
      <c r="BH354" s="37">
        <v>0</v>
      </c>
      <c r="BI354" s="37">
        <v>0</v>
      </c>
      <c r="BJ354" s="37">
        <v>0</v>
      </c>
      <c r="BK354" s="37">
        <v>0</v>
      </c>
      <c r="BL354" s="37">
        <v>0</v>
      </c>
      <c r="BM354" s="37">
        <v>4421489</v>
      </c>
      <c r="BN354" s="37">
        <v>3199116</v>
      </c>
      <c r="BO354" s="37">
        <v>1222373</v>
      </c>
      <c r="BP354" s="37">
        <v>1222373</v>
      </c>
      <c r="BQ354" s="37">
        <v>133473</v>
      </c>
      <c r="BR354" s="37">
        <v>1355846</v>
      </c>
      <c r="BS354" s="45">
        <v>106018184</v>
      </c>
      <c r="BT354" s="37">
        <v>0</v>
      </c>
      <c r="BU354" s="37">
        <v>0</v>
      </c>
      <c r="BV354" s="37">
        <v>4421489</v>
      </c>
      <c r="BW354" s="37">
        <v>678</v>
      </c>
      <c r="BX354" s="37">
        <v>664</v>
      </c>
      <c r="BY354" s="37">
        <v>206</v>
      </c>
      <c r="BZ354" s="37">
        <v>0</v>
      </c>
      <c r="CA354" s="37">
        <v>0</v>
      </c>
      <c r="CB354" s="37">
        <v>4466974</v>
      </c>
      <c r="CC354" s="37">
        <v>0</v>
      </c>
      <c r="CD354" s="37">
        <v>0</v>
      </c>
      <c r="CE354" s="37">
        <v>0</v>
      </c>
      <c r="CF354" s="37">
        <v>0</v>
      </c>
      <c r="CG354" s="37">
        <v>0</v>
      </c>
      <c r="CH354" s="37">
        <v>0</v>
      </c>
      <c r="CI354" s="37">
        <v>0</v>
      </c>
      <c r="CJ354" s="37">
        <v>4466974</v>
      </c>
      <c r="CK354" s="37">
        <v>3367675</v>
      </c>
      <c r="CL354" s="37">
        <v>0</v>
      </c>
      <c r="CM354" s="37">
        <v>1099299</v>
      </c>
      <c r="CN354" s="37">
        <v>1099299</v>
      </c>
      <c r="CO354" s="37">
        <v>119715</v>
      </c>
      <c r="CP354" s="37">
        <v>1219014</v>
      </c>
      <c r="CQ354" s="45">
        <v>115080860</v>
      </c>
      <c r="CR354" s="37">
        <v>0</v>
      </c>
      <c r="CS354" s="37">
        <v>0</v>
      </c>
      <c r="CT354" s="37">
        <v>4466974</v>
      </c>
      <c r="CU354" s="37">
        <v>659</v>
      </c>
      <c r="CV354" s="37">
        <v>657</v>
      </c>
      <c r="CW354" s="37">
        <v>208.88</v>
      </c>
      <c r="CX354" s="37">
        <v>0</v>
      </c>
      <c r="CY354" s="37">
        <v>0</v>
      </c>
      <c r="CZ354" s="37">
        <v>4590650</v>
      </c>
      <c r="DA354" s="37">
        <v>0</v>
      </c>
      <c r="DB354" s="37">
        <v>0</v>
      </c>
      <c r="DC354" s="37">
        <v>0</v>
      </c>
      <c r="DD354" s="37">
        <v>0</v>
      </c>
      <c r="DE354" s="37">
        <v>0</v>
      </c>
      <c r="DF354" s="37">
        <v>0</v>
      </c>
      <c r="DG354" s="37">
        <v>4590650</v>
      </c>
      <c r="DH354" s="37">
        <v>13975</v>
      </c>
      <c r="DI354" s="37">
        <v>0</v>
      </c>
      <c r="DJ354" s="37">
        <v>13975</v>
      </c>
      <c r="DK354" s="37">
        <v>4604625</v>
      </c>
      <c r="DL354" s="37">
        <v>3217575</v>
      </c>
      <c r="DM354" s="37">
        <v>0</v>
      </c>
      <c r="DN354" s="37">
        <v>1387050</v>
      </c>
      <c r="DO354" s="37">
        <v>1383557</v>
      </c>
      <c r="DP354" s="37">
        <v>0</v>
      </c>
      <c r="DQ354" s="37">
        <v>1383557</v>
      </c>
      <c r="DR354" s="45">
        <v>123222672</v>
      </c>
      <c r="DS354" s="37">
        <v>3493</v>
      </c>
      <c r="DT354" s="37">
        <v>0</v>
      </c>
      <c r="DU354" s="61">
        <v>4590650</v>
      </c>
      <c r="DV354" s="61">
        <v>657</v>
      </c>
      <c r="DW354" s="61">
        <v>640</v>
      </c>
      <c r="DX354" s="61">
        <v>212.43</v>
      </c>
      <c r="DY354" s="61">
        <v>0</v>
      </c>
      <c r="DZ354" s="61">
        <v>0</v>
      </c>
      <c r="EA354" s="61">
        <v>0</v>
      </c>
      <c r="EB354" s="61">
        <v>4607821</v>
      </c>
      <c r="EC354" s="61">
        <v>0</v>
      </c>
      <c r="ED354" s="61">
        <v>0</v>
      </c>
      <c r="EE354" s="61">
        <v>0</v>
      </c>
      <c r="EF354" s="61">
        <v>0</v>
      </c>
      <c r="EG354" s="61">
        <v>0</v>
      </c>
      <c r="EH354" s="61">
        <v>0</v>
      </c>
      <c r="EI354" s="61">
        <v>4607821</v>
      </c>
      <c r="EJ354" s="61">
        <v>0</v>
      </c>
      <c r="EK354" s="61">
        <v>93596</v>
      </c>
      <c r="EL354" s="61">
        <v>93596</v>
      </c>
      <c r="EM354" s="61">
        <v>4701417</v>
      </c>
      <c r="EN354" s="61">
        <v>3411357</v>
      </c>
      <c r="EO354" s="61">
        <v>0</v>
      </c>
      <c r="EP354" s="61">
        <v>1290060</v>
      </c>
      <c r="EQ354" s="61">
        <v>1190</v>
      </c>
      <c r="ER354" s="61">
        <v>1288870</v>
      </c>
      <c r="ES354" s="61">
        <v>1291490</v>
      </c>
      <c r="ET354" s="61">
        <v>0</v>
      </c>
      <c r="EU354" s="61">
        <v>1291490</v>
      </c>
      <c r="EV354" s="61">
        <v>132609501</v>
      </c>
      <c r="EW354" s="61">
        <v>122200</v>
      </c>
      <c r="EX354" s="61">
        <v>0</v>
      </c>
      <c r="EY354" s="61">
        <v>2620</v>
      </c>
    </row>
    <row r="355" spans="1:155" s="37" customFormat="1" x14ac:dyDescent="0.2">
      <c r="A355" s="105">
        <v>5460</v>
      </c>
      <c r="B355" s="49" t="s">
        <v>381</v>
      </c>
      <c r="C355" s="37">
        <v>12620594</v>
      </c>
      <c r="D355" s="37">
        <v>2585</v>
      </c>
      <c r="E355" s="37">
        <v>2609</v>
      </c>
      <c r="F355" s="37">
        <v>190</v>
      </c>
      <c r="G355" s="37">
        <v>13233474.16</v>
      </c>
      <c r="H355" s="37">
        <v>8392946</v>
      </c>
      <c r="I355" s="37">
        <v>0</v>
      </c>
      <c r="J355" s="37">
        <v>4839902.01</v>
      </c>
      <c r="K355" s="37">
        <v>409940</v>
      </c>
      <c r="L355" s="37">
        <f t="shared" si="5"/>
        <v>5249842.01</v>
      </c>
      <c r="M355" s="47">
        <v>307251157</v>
      </c>
      <c r="N355" s="41">
        <v>626.15000000037253</v>
      </c>
      <c r="O355" s="41">
        <v>0</v>
      </c>
      <c r="P355" s="37">
        <v>13232848</v>
      </c>
      <c r="Q355" s="37">
        <v>2609</v>
      </c>
      <c r="R355" s="37">
        <v>2619</v>
      </c>
      <c r="S355" s="37">
        <v>194.37</v>
      </c>
      <c r="T355" s="37">
        <v>36900</v>
      </c>
      <c r="U355" s="37">
        <v>13829523</v>
      </c>
      <c r="V355" s="37">
        <v>9034608</v>
      </c>
      <c r="W355" s="37">
        <v>4794915</v>
      </c>
      <c r="X355" s="37">
        <v>4819915</v>
      </c>
      <c r="Y355" s="37">
        <v>420744</v>
      </c>
      <c r="Z355" s="37">
        <v>5240659</v>
      </c>
      <c r="AA355" s="46">
        <v>330067496</v>
      </c>
      <c r="AB355" s="37">
        <v>0</v>
      </c>
      <c r="AC355" s="37">
        <v>25000</v>
      </c>
      <c r="AD355" s="37">
        <v>13829523</v>
      </c>
      <c r="AE355" s="37">
        <v>2619</v>
      </c>
      <c r="AF355" s="37">
        <v>2640</v>
      </c>
      <c r="AG355" s="37">
        <v>200</v>
      </c>
      <c r="AH355" s="37">
        <v>0</v>
      </c>
      <c r="AI355" s="37">
        <v>0</v>
      </c>
      <c r="AJ355" s="37">
        <v>-5111</v>
      </c>
      <c r="AK355" s="37">
        <v>0</v>
      </c>
      <c r="AL355" s="37">
        <v>0</v>
      </c>
      <c r="AM355" s="37">
        <v>5797</v>
      </c>
      <c r="AN355" s="37">
        <v>686</v>
      </c>
      <c r="AO355" s="37">
        <v>14469100</v>
      </c>
      <c r="AP355" s="37">
        <v>9840202</v>
      </c>
      <c r="AQ355" s="37">
        <v>0</v>
      </c>
      <c r="AR355" s="37">
        <v>4628898</v>
      </c>
      <c r="AS355" s="37">
        <v>4606977</v>
      </c>
      <c r="AT355" s="37">
        <v>426569</v>
      </c>
      <c r="AU355" s="37">
        <v>5033546</v>
      </c>
      <c r="AV355" s="45">
        <v>350010402</v>
      </c>
      <c r="AW355" s="37">
        <v>21921</v>
      </c>
      <c r="AX355" s="37">
        <v>0</v>
      </c>
      <c r="AY355" s="37">
        <v>14447179</v>
      </c>
      <c r="AZ355" s="37">
        <v>2640</v>
      </c>
      <c r="BA355" s="37">
        <v>2691</v>
      </c>
      <c r="BB355" s="37">
        <v>206</v>
      </c>
      <c r="BC355" s="37">
        <v>0</v>
      </c>
      <c r="BD355" s="37">
        <v>0</v>
      </c>
      <c r="BE355" s="37">
        <v>15280628</v>
      </c>
      <c r="BF355" s="37">
        <v>16441</v>
      </c>
      <c r="BG355" s="37">
        <v>0</v>
      </c>
      <c r="BH355" s="37">
        <v>0</v>
      </c>
      <c r="BI355" s="37">
        <v>0</v>
      </c>
      <c r="BJ355" s="37">
        <v>0</v>
      </c>
      <c r="BK355" s="37">
        <v>0</v>
      </c>
      <c r="BL355" s="37">
        <v>0</v>
      </c>
      <c r="BM355" s="37">
        <v>15297069</v>
      </c>
      <c r="BN355" s="37">
        <v>11832874</v>
      </c>
      <c r="BO355" s="37">
        <v>3464195</v>
      </c>
      <c r="BP355" s="37">
        <v>3464195</v>
      </c>
      <c r="BQ355" s="37">
        <v>413469</v>
      </c>
      <c r="BR355" s="37">
        <v>3877664</v>
      </c>
      <c r="BS355" s="45">
        <v>378709674</v>
      </c>
      <c r="BT355" s="37">
        <v>0</v>
      </c>
      <c r="BU355" s="37">
        <v>0</v>
      </c>
      <c r="BV355" s="37">
        <v>15297069</v>
      </c>
      <c r="BW355" s="37">
        <v>2691</v>
      </c>
      <c r="BX355" s="37">
        <v>2764</v>
      </c>
      <c r="BY355" s="37">
        <v>206</v>
      </c>
      <c r="BZ355" s="37">
        <v>9.4700000000000006</v>
      </c>
      <c r="CA355" s="37">
        <v>26175</v>
      </c>
      <c r="CB355" s="37">
        <v>16307600</v>
      </c>
      <c r="CC355" s="37">
        <v>0</v>
      </c>
      <c r="CD355" s="37">
        <v>65889</v>
      </c>
      <c r="CE355" s="37">
        <v>0</v>
      </c>
      <c r="CF355" s="37">
        <v>0</v>
      </c>
      <c r="CG355" s="37">
        <v>0</v>
      </c>
      <c r="CH355" s="37">
        <v>40715</v>
      </c>
      <c r="CI355" s="37">
        <v>106604</v>
      </c>
      <c r="CJ355" s="37">
        <v>16414204</v>
      </c>
      <c r="CK355" s="37">
        <v>12379445</v>
      </c>
      <c r="CL355" s="37">
        <v>0</v>
      </c>
      <c r="CM355" s="37">
        <v>4034759</v>
      </c>
      <c r="CN355" s="37">
        <v>4034759</v>
      </c>
      <c r="CO355" s="37">
        <v>291109.75</v>
      </c>
      <c r="CP355" s="37">
        <v>4325868.75</v>
      </c>
      <c r="CQ355" s="45">
        <v>406656191</v>
      </c>
      <c r="CR355" s="37">
        <v>0</v>
      </c>
      <c r="CS355" s="37">
        <v>0</v>
      </c>
      <c r="CT355" s="37">
        <v>16414204</v>
      </c>
      <c r="CU355" s="37">
        <v>2764</v>
      </c>
      <c r="CV355" s="37">
        <v>2819</v>
      </c>
      <c r="CW355" s="37">
        <v>208.88</v>
      </c>
      <c r="CX355" s="37">
        <v>0</v>
      </c>
      <c r="CY355" s="37">
        <v>0</v>
      </c>
      <c r="CZ355" s="37">
        <v>17329662</v>
      </c>
      <c r="DA355" s="37">
        <v>0</v>
      </c>
      <c r="DB355" s="37">
        <v>0</v>
      </c>
      <c r="DC355" s="37">
        <v>0</v>
      </c>
      <c r="DD355" s="37">
        <v>0</v>
      </c>
      <c r="DE355" s="37">
        <v>0</v>
      </c>
      <c r="DF355" s="37">
        <v>0</v>
      </c>
      <c r="DG355" s="37">
        <v>17329662</v>
      </c>
      <c r="DH355" s="37">
        <v>0</v>
      </c>
      <c r="DI355" s="37">
        <v>0</v>
      </c>
      <c r="DJ355" s="37">
        <v>0</v>
      </c>
      <c r="DK355" s="37">
        <v>17329662</v>
      </c>
      <c r="DL355" s="37">
        <v>14003685</v>
      </c>
      <c r="DM355" s="37">
        <v>0</v>
      </c>
      <c r="DN355" s="37">
        <v>3325977</v>
      </c>
      <c r="DO355" s="37">
        <v>3165136</v>
      </c>
      <c r="DP355" s="37">
        <v>1218086.33</v>
      </c>
      <c r="DQ355" s="37">
        <v>4383222.33</v>
      </c>
      <c r="DR355" s="45">
        <v>428264220</v>
      </c>
      <c r="DS355" s="37">
        <v>0</v>
      </c>
      <c r="DT355" s="37">
        <v>0</v>
      </c>
      <c r="DU355" s="61">
        <v>17329662</v>
      </c>
      <c r="DV355" s="61">
        <v>2819</v>
      </c>
      <c r="DW355" s="61">
        <v>2848</v>
      </c>
      <c r="DX355" s="61">
        <v>212.43</v>
      </c>
      <c r="DY355" s="61">
        <v>0</v>
      </c>
      <c r="DZ355" s="61">
        <v>0</v>
      </c>
      <c r="EA355" s="61">
        <v>0</v>
      </c>
      <c r="EB355" s="61">
        <v>18112938</v>
      </c>
      <c r="EC355" s="61">
        <v>0</v>
      </c>
      <c r="ED355" s="61">
        <v>0</v>
      </c>
      <c r="EE355" s="61">
        <v>0</v>
      </c>
      <c r="EF355" s="61">
        <v>0</v>
      </c>
      <c r="EG355" s="61">
        <v>0</v>
      </c>
      <c r="EH355" s="61">
        <v>0</v>
      </c>
      <c r="EI355" s="61">
        <v>18112938</v>
      </c>
      <c r="EJ355" s="61">
        <v>0</v>
      </c>
      <c r="EK355" s="61">
        <v>0</v>
      </c>
      <c r="EL355" s="61">
        <v>0</v>
      </c>
      <c r="EM355" s="61">
        <v>18112938</v>
      </c>
      <c r="EN355" s="61">
        <v>14699890</v>
      </c>
      <c r="EO355" s="61">
        <v>0</v>
      </c>
      <c r="EP355" s="61">
        <v>3413048</v>
      </c>
      <c r="EQ355" s="61">
        <v>13691</v>
      </c>
      <c r="ER355" s="61">
        <v>3399357</v>
      </c>
      <c r="ES355" s="61">
        <v>3406688</v>
      </c>
      <c r="ET355" s="61">
        <v>1412215.03</v>
      </c>
      <c r="EU355" s="61">
        <v>4818903.03</v>
      </c>
      <c r="EV355" s="61">
        <v>470832550</v>
      </c>
      <c r="EW355" s="61">
        <v>1337700</v>
      </c>
      <c r="EX355" s="61">
        <v>0</v>
      </c>
      <c r="EY355" s="61">
        <v>7331</v>
      </c>
    </row>
    <row r="356" spans="1:155" s="37" customFormat="1" x14ac:dyDescent="0.2">
      <c r="A356" s="105">
        <v>5467</v>
      </c>
      <c r="B356" s="49" t="s">
        <v>382</v>
      </c>
      <c r="C356" s="37">
        <v>4081791</v>
      </c>
      <c r="D356" s="37">
        <v>788</v>
      </c>
      <c r="E356" s="37">
        <v>815</v>
      </c>
      <c r="F356" s="37">
        <v>190</v>
      </c>
      <c r="G356" s="37">
        <v>4376550</v>
      </c>
      <c r="H356" s="37">
        <v>2907550</v>
      </c>
      <c r="I356" s="37">
        <v>0</v>
      </c>
      <c r="J356" s="37">
        <v>1469000</v>
      </c>
      <c r="K356" s="37">
        <v>141739</v>
      </c>
      <c r="L356" s="37">
        <f t="shared" si="5"/>
        <v>1610739</v>
      </c>
      <c r="M356" s="47">
        <v>84287249</v>
      </c>
      <c r="N356" s="41">
        <v>0</v>
      </c>
      <c r="O356" s="41">
        <v>0</v>
      </c>
      <c r="P356" s="37">
        <v>4376550</v>
      </c>
      <c r="Q356" s="37">
        <v>815</v>
      </c>
      <c r="R356" s="37">
        <v>840</v>
      </c>
      <c r="S356" s="37">
        <v>194.37</v>
      </c>
      <c r="T356" s="37">
        <v>0</v>
      </c>
      <c r="U356" s="37">
        <v>4674071</v>
      </c>
      <c r="V356" s="37">
        <v>3293487</v>
      </c>
      <c r="W356" s="37">
        <v>1380584</v>
      </c>
      <c r="X356" s="37">
        <v>1446459</v>
      </c>
      <c r="Y356" s="37">
        <v>91982.28</v>
      </c>
      <c r="Z356" s="37">
        <v>1538441.28</v>
      </c>
      <c r="AA356" s="46">
        <v>91998058</v>
      </c>
      <c r="AB356" s="37">
        <v>0</v>
      </c>
      <c r="AC356" s="37">
        <v>65875</v>
      </c>
      <c r="AD356" s="37">
        <v>4674071</v>
      </c>
      <c r="AE356" s="37">
        <v>840</v>
      </c>
      <c r="AF356" s="37">
        <v>862</v>
      </c>
      <c r="AG356" s="37">
        <v>200</v>
      </c>
      <c r="AH356" s="37">
        <v>0</v>
      </c>
      <c r="AI356" s="37">
        <v>0</v>
      </c>
      <c r="AJ356" s="37">
        <v>0</v>
      </c>
      <c r="AK356" s="37">
        <v>0</v>
      </c>
      <c r="AL356" s="37">
        <v>0</v>
      </c>
      <c r="AM356" s="37">
        <v>0</v>
      </c>
      <c r="AN356" s="37">
        <v>0</v>
      </c>
      <c r="AO356" s="37">
        <v>4968887</v>
      </c>
      <c r="AP356" s="37">
        <v>3613497</v>
      </c>
      <c r="AQ356" s="37">
        <v>0</v>
      </c>
      <c r="AR356" s="37">
        <v>1355390</v>
      </c>
      <c r="AS356" s="37">
        <v>1419677.96</v>
      </c>
      <c r="AT356" s="37">
        <v>89099.47</v>
      </c>
      <c r="AU356" s="37">
        <v>1508777.43</v>
      </c>
      <c r="AV356" s="45">
        <v>99579449</v>
      </c>
      <c r="AW356" s="37">
        <v>0</v>
      </c>
      <c r="AX356" s="37">
        <v>64288</v>
      </c>
      <c r="AY356" s="37">
        <v>4968887</v>
      </c>
      <c r="AZ356" s="37">
        <v>862</v>
      </c>
      <c r="BA356" s="37">
        <v>882</v>
      </c>
      <c r="BB356" s="37">
        <v>206</v>
      </c>
      <c r="BC356" s="37">
        <v>0</v>
      </c>
      <c r="BD356" s="37">
        <v>0</v>
      </c>
      <c r="BE356" s="37">
        <v>5265866</v>
      </c>
      <c r="BF356" s="37">
        <v>0</v>
      </c>
      <c r="BG356" s="37">
        <v>0</v>
      </c>
      <c r="BH356" s="37">
        <v>0</v>
      </c>
      <c r="BI356" s="37">
        <v>0</v>
      </c>
      <c r="BJ356" s="37">
        <v>62485</v>
      </c>
      <c r="BK356" s="37">
        <v>0</v>
      </c>
      <c r="BL356" s="37">
        <v>62485</v>
      </c>
      <c r="BM356" s="37">
        <v>5328351</v>
      </c>
      <c r="BN356" s="37">
        <v>4316098</v>
      </c>
      <c r="BO356" s="37">
        <v>1012253</v>
      </c>
      <c r="BP356" s="37">
        <v>955739</v>
      </c>
      <c r="BQ356" s="37">
        <v>182322.49</v>
      </c>
      <c r="BR356" s="37">
        <v>1138061.49</v>
      </c>
      <c r="BS356" s="45">
        <v>105870073</v>
      </c>
      <c r="BT356" s="37">
        <v>56514</v>
      </c>
      <c r="BU356" s="37">
        <v>0</v>
      </c>
      <c r="BV356" s="37">
        <v>5265866</v>
      </c>
      <c r="BW356" s="37">
        <v>882</v>
      </c>
      <c r="BX356" s="37">
        <v>890</v>
      </c>
      <c r="BY356" s="37">
        <v>206</v>
      </c>
      <c r="BZ356" s="37">
        <v>0</v>
      </c>
      <c r="CA356" s="37">
        <v>0</v>
      </c>
      <c r="CB356" s="37">
        <v>5496969</v>
      </c>
      <c r="CC356" s="37">
        <v>0</v>
      </c>
      <c r="CD356" s="37">
        <v>0</v>
      </c>
      <c r="CE356" s="37">
        <v>0</v>
      </c>
      <c r="CF356" s="37">
        <v>0</v>
      </c>
      <c r="CG356" s="37">
        <v>60753</v>
      </c>
      <c r="CH356" s="37">
        <v>0</v>
      </c>
      <c r="CI356" s="37">
        <v>60753</v>
      </c>
      <c r="CJ356" s="37">
        <v>5557722</v>
      </c>
      <c r="CK356" s="37">
        <v>4372840</v>
      </c>
      <c r="CL356" s="37">
        <v>0</v>
      </c>
      <c r="CM356" s="37">
        <v>1184882</v>
      </c>
      <c r="CN356" s="37">
        <v>1188574</v>
      </c>
      <c r="CO356" s="37">
        <v>176517.49</v>
      </c>
      <c r="CP356" s="37">
        <v>1365091.49</v>
      </c>
      <c r="CQ356" s="45">
        <v>117964286</v>
      </c>
      <c r="CR356" s="37">
        <v>0</v>
      </c>
      <c r="CS356" s="37">
        <v>3692</v>
      </c>
      <c r="CT356" s="37">
        <v>5496969</v>
      </c>
      <c r="CU356" s="37">
        <v>890</v>
      </c>
      <c r="CV356" s="37">
        <v>885</v>
      </c>
      <c r="CW356" s="37">
        <v>208.88</v>
      </c>
      <c r="CX356" s="37">
        <v>0</v>
      </c>
      <c r="CY356" s="37">
        <v>0</v>
      </c>
      <c r="CZ356" s="37">
        <v>5650946</v>
      </c>
      <c r="DA356" s="37">
        <v>0</v>
      </c>
      <c r="DB356" s="37">
        <v>0</v>
      </c>
      <c r="DC356" s="37">
        <v>0</v>
      </c>
      <c r="DD356" s="37">
        <v>0</v>
      </c>
      <c r="DE356" s="37">
        <v>0</v>
      </c>
      <c r="DF356" s="37">
        <v>0</v>
      </c>
      <c r="DG356" s="37">
        <v>5650946</v>
      </c>
      <c r="DH356" s="37">
        <v>25541</v>
      </c>
      <c r="DI356" s="37">
        <v>59020</v>
      </c>
      <c r="DJ356" s="37">
        <v>84561</v>
      </c>
      <c r="DK356" s="37">
        <v>5735507</v>
      </c>
      <c r="DL356" s="37">
        <v>4656548</v>
      </c>
      <c r="DM356" s="37">
        <v>0</v>
      </c>
      <c r="DN356" s="37">
        <v>1078959</v>
      </c>
      <c r="DO356" s="37">
        <v>1078959</v>
      </c>
      <c r="DP356" s="37">
        <v>170712.49</v>
      </c>
      <c r="DQ356" s="37">
        <v>1249671.49</v>
      </c>
      <c r="DR356" s="45">
        <v>123691430</v>
      </c>
      <c r="DS356" s="37">
        <v>0</v>
      </c>
      <c r="DT356" s="37">
        <v>0</v>
      </c>
      <c r="DU356" s="61">
        <v>5650946</v>
      </c>
      <c r="DV356" s="61">
        <v>885</v>
      </c>
      <c r="DW356" s="61">
        <v>882</v>
      </c>
      <c r="DX356" s="61">
        <v>212.43</v>
      </c>
      <c r="DY356" s="61">
        <v>0</v>
      </c>
      <c r="DZ356" s="61">
        <v>0</v>
      </c>
      <c r="EA356" s="61">
        <v>0</v>
      </c>
      <c r="EB356" s="61">
        <v>5819154</v>
      </c>
      <c r="EC356" s="61">
        <v>0</v>
      </c>
      <c r="ED356" s="61">
        <v>0</v>
      </c>
      <c r="EE356" s="61">
        <v>0</v>
      </c>
      <c r="EF356" s="61">
        <v>250000</v>
      </c>
      <c r="EG356" s="61">
        <v>0</v>
      </c>
      <c r="EH356" s="61">
        <v>250000</v>
      </c>
      <c r="EI356" s="61">
        <v>6069154</v>
      </c>
      <c r="EJ356" s="61">
        <v>102339</v>
      </c>
      <c r="EK356" s="61">
        <v>13195</v>
      </c>
      <c r="EL356" s="61">
        <v>115534</v>
      </c>
      <c r="EM356" s="61">
        <v>6184688</v>
      </c>
      <c r="EN356" s="61">
        <v>4628204</v>
      </c>
      <c r="EO356" s="61">
        <v>0</v>
      </c>
      <c r="EP356" s="61">
        <v>1556484</v>
      </c>
      <c r="EQ356" s="61">
        <v>6946</v>
      </c>
      <c r="ER356" s="61">
        <v>1549538</v>
      </c>
      <c r="ES356" s="61">
        <v>1533054</v>
      </c>
      <c r="ET356" s="61">
        <v>196691.14</v>
      </c>
      <c r="EU356" s="61">
        <v>1729745.1400000001</v>
      </c>
      <c r="EV356" s="61">
        <v>137223077</v>
      </c>
      <c r="EW356" s="61">
        <v>551000</v>
      </c>
      <c r="EX356" s="61">
        <v>16484</v>
      </c>
      <c r="EY356" s="61">
        <v>0</v>
      </c>
    </row>
    <row r="357" spans="1:155" s="37" customFormat="1" x14ac:dyDescent="0.2">
      <c r="A357" s="105">
        <v>5474</v>
      </c>
      <c r="B357" s="49" t="s">
        <v>383</v>
      </c>
      <c r="C357" s="37">
        <v>8142646</v>
      </c>
      <c r="D357" s="37">
        <v>1601</v>
      </c>
      <c r="E357" s="37">
        <v>1647</v>
      </c>
      <c r="F357" s="37">
        <v>190</v>
      </c>
      <c r="G357" s="37">
        <v>8689572</v>
      </c>
      <c r="H357" s="37">
        <v>3334049</v>
      </c>
      <c r="I357" s="37">
        <v>0</v>
      </c>
      <c r="J357" s="37">
        <v>5320600</v>
      </c>
      <c r="K357" s="37">
        <v>464000</v>
      </c>
      <c r="L357" s="37">
        <f t="shared" si="5"/>
        <v>5784600</v>
      </c>
      <c r="M357" s="47">
        <v>333871304</v>
      </c>
      <c r="N357" s="41">
        <v>34923</v>
      </c>
      <c r="O357" s="41">
        <v>0</v>
      </c>
      <c r="P357" s="37">
        <v>8654649</v>
      </c>
      <c r="Q357" s="37">
        <v>1647</v>
      </c>
      <c r="R357" s="37">
        <v>1661</v>
      </c>
      <c r="S357" s="37">
        <v>194.37</v>
      </c>
      <c r="T357" s="37">
        <v>-20000</v>
      </c>
      <c r="U357" s="37">
        <v>9031071</v>
      </c>
      <c r="V357" s="37">
        <v>3981592</v>
      </c>
      <c r="W357" s="37">
        <v>5049479</v>
      </c>
      <c r="X357" s="37">
        <v>5049400</v>
      </c>
      <c r="Y357" s="37">
        <v>459850</v>
      </c>
      <c r="Z357" s="37">
        <v>5509250</v>
      </c>
      <c r="AA357" s="46">
        <v>359269226</v>
      </c>
      <c r="AB357" s="37">
        <v>79</v>
      </c>
      <c r="AC357" s="37">
        <v>0</v>
      </c>
      <c r="AD357" s="37">
        <v>9030992</v>
      </c>
      <c r="AE357" s="37">
        <v>1661</v>
      </c>
      <c r="AF357" s="37">
        <v>1689</v>
      </c>
      <c r="AG357" s="37">
        <v>200</v>
      </c>
      <c r="AH357" s="37">
        <v>0</v>
      </c>
      <c r="AI357" s="37">
        <v>59</v>
      </c>
      <c r="AJ357" s="37">
        <v>0</v>
      </c>
      <c r="AK357" s="37">
        <v>0</v>
      </c>
      <c r="AL357" s="37">
        <v>0</v>
      </c>
      <c r="AM357" s="37">
        <v>0</v>
      </c>
      <c r="AN357" s="37">
        <v>0</v>
      </c>
      <c r="AO357" s="37">
        <v>9521087</v>
      </c>
      <c r="AP357" s="37">
        <v>4435975</v>
      </c>
      <c r="AQ357" s="37">
        <v>0</v>
      </c>
      <c r="AR357" s="37">
        <v>5085112</v>
      </c>
      <c r="AS357" s="37">
        <v>5085112</v>
      </c>
      <c r="AT357" s="37">
        <v>459860</v>
      </c>
      <c r="AU357" s="37">
        <v>5544972</v>
      </c>
      <c r="AV357" s="45">
        <v>400295353</v>
      </c>
      <c r="AW357" s="37">
        <v>0</v>
      </c>
      <c r="AX357" s="37">
        <v>0</v>
      </c>
      <c r="AY357" s="37">
        <v>9521087</v>
      </c>
      <c r="AZ357" s="37">
        <v>1689</v>
      </c>
      <c r="BA357" s="37">
        <v>1717</v>
      </c>
      <c r="BB357" s="37">
        <v>206</v>
      </c>
      <c r="BC357" s="37">
        <v>0</v>
      </c>
      <c r="BD357" s="37">
        <v>0</v>
      </c>
      <c r="BE357" s="37">
        <v>10032620</v>
      </c>
      <c r="BF357" s="37">
        <v>0</v>
      </c>
      <c r="BG357" s="37">
        <v>0</v>
      </c>
      <c r="BH357" s="37">
        <v>0</v>
      </c>
      <c r="BI357" s="37">
        <v>0</v>
      </c>
      <c r="BJ357" s="37">
        <v>0</v>
      </c>
      <c r="BK357" s="37">
        <v>0</v>
      </c>
      <c r="BL357" s="37">
        <v>0</v>
      </c>
      <c r="BM357" s="37">
        <v>10032620</v>
      </c>
      <c r="BN357" s="37">
        <v>6406481</v>
      </c>
      <c r="BO357" s="37">
        <v>3626139</v>
      </c>
      <c r="BP357" s="37">
        <v>3626000</v>
      </c>
      <c r="BQ357" s="37">
        <v>463000</v>
      </c>
      <c r="BR357" s="37">
        <v>4089000</v>
      </c>
      <c r="BS357" s="45">
        <v>453131169</v>
      </c>
      <c r="BT357" s="37">
        <v>139</v>
      </c>
      <c r="BU357" s="37">
        <v>0</v>
      </c>
      <c r="BV357" s="37">
        <v>10032481</v>
      </c>
      <c r="BW357" s="37">
        <v>1717</v>
      </c>
      <c r="BX357" s="37">
        <v>1751</v>
      </c>
      <c r="BY357" s="37">
        <v>206</v>
      </c>
      <c r="BZ357" s="37">
        <v>0</v>
      </c>
      <c r="CA357" s="37">
        <v>0</v>
      </c>
      <c r="CB357" s="37">
        <v>10591852</v>
      </c>
      <c r="CC357" s="37">
        <v>104</v>
      </c>
      <c r="CD357" s="37">
        <v>-5546</v>
      </c>
      <c r="CE357" s="37">
        <v>0</v>
      </c>
      <c r="CF357" s="37">
        <v>0</v>
      </c>
      <c r="CG357" s="37">
        <v>0</v>
      </c>
      <c r="CH357" s="37">
        <v>0</v>
      </c>
      <c r="CI357" s="37">
        <v>-5546</v>
      </c>
      <c r="CJ357" s="37">
        <v>10586410</v>
      </c>
      <c r="CK357" s="37">
        <v>6776011</v>
      </c>
      <c r="CL357" s="37">
        <v>0</v>
      </c>
      <c r="CM357" s="37">
        <v>3810399</v>
      </c>
      <c r="CN357" s="37">
        <v>3810399</v>
      </c>
      <c r="CO357" s="37">
        <v>466700</v>
      </c>
      <c r="CP357" s="37">
        <v>4277099</v>
      </c>
      <c r="CQ357" s="45">
        <v>528736627</v>
      </c>
      <c r="CR357" s="37">
        <v>0</v>
      </c>
      <c r="CS357" s="37">
        <v>0</v>
      </c>
      <c r="CT357" s="37">
        <v>10586410</v>
      </c>
      <c r="CU357" s="37">
        <v>1751</v>
      </c>
      <c r="CV357" s="37">
        <v>1755</v>
      </c>
      <c r="CW357" s="37">
        <v>208.88</v>
      </c>
      <c r="CX357" s="37">
        <v>0</v>
      </c>
      <c r="CY357" s="37">
        <v>0</v>
      </c>
      <c r="CZ357" s="37">
        <v>10977174</v>
      </c>
      <c r="DA357" s="37">
        <v>0</v>
      </c>
      <c r="DB357" s="37">
        <v>24597</v>
      </c>
      <c r="DC357" s="37">
        <v>0</v>
      </c>
      <c r="DD357" s="37">
        <v>0</v>
      </c>
      <c r="DE357" s="37">
        <v>0</v>
      </c>
      <c r="DF357" s="37">
        <v>24597</v>
      </c>
      <c r="DG357" s="37">
        <v>11001771</v>
      </c>
      <c r="DH357" s="37">
        <v>0</v>
      </c>
      <c r="DI357" s="37">
        <v>0</v>
      </c>
      <c r="DJ357" s="37">
        <v>0</v>
      </c>
      <c r="DK357" s="37">
        <v>11001771</v>
      </c>
      <c r="DL357" s="37">
        <v>6669642</v>
      </c>
      <c r="DM357" s="37">
        <v>0</v>
      </c>
      <c r="DN357" s="37">
        <v>4332129</v>
      </c>
      <c r="DO357" s="37">
        <v>4332129</v>
      </c>
      <c r="DP357" s="37">
        <v>469500</v>
      </c>
      <c r="DQ357" s="37">
        <v>4801629</v>
      </c>
      <c r="DR357" s="45">
        <v>627135814</v>
      </c>
      <c r="DS357" s="37">
        <v>0</v>
      </c>
      <c r="DT357" s="37">
        <v>0</v>
      </c>
      <c r="DU357" s="61">
        <v>11001771</v>
      </c>
      <c r="DV357" s="61">
        <v>1755</v>
      </c>
      <c r="DW357" s="61">
        <v>1744</v>
      </c>
      <c r="DX357" s="61">
        <v>212.43</v>
      </c>
      <c r="DY357" s="61">
        <v>0</v>
      </c>
      <c r="DZ357" s="61">
        <v>0</v>
      </c>
      <c r="EA357" s="61">
        <v>0</v>
      </c>
      <c r="EB357" s="61">
        <v>11303300</v>
      </c>
      <c r="EC357" s="61">
        <v>0</v>
      </c>
      <c r="ED357" s="61">
        <v>0</v>
      </c>
      <c r="EE357" s="61">
        <v>0</v>
      </c>
      <c r="EF357" s="61">
        <v>0</v>
      </c>
      <c r="EG357" s="61">
        <v>0</v>
      </c>
      <c r="EH357" s="61">
        <v>0</v>
      </c>
      <c r="EI357" s="61">
        <v>11303300</v>
      </c>
      <c r="EJ357" s="61">
        <v>0</v>
      </c>
      <c r="EK357" s="61">
        <v>51850</v>
      </c>
      <c r="EL357" s="61">
        <v>51850</v>
      </c>
      <c r="EM357" s="61">
        <v>11355150</v>
      </c>
      <c r="EN357" s="61">
        <v>6360346</v>
      </c>
      <c r="EO357" s="61">
        <v>0</v>
      </c>
      <c r="EP357" s="61">
        <v>4994804</v>
      </c>
      <c r="EQ357" s="61">
        <v>4581</v>
      </c>
      <c r="ER357" s="61">
        <v>4990223</v>
      </c>
      <c r="ES357" s="61">
        <v>4998748</v>
      </c>
      <c r="ET357" s="61">
        <v>413754</v>
      </c>
      <c r="EU357" s="61">
        <v>5412502</v>
      </c>
      <c r="EV357" s="61">
        <v>696316995</v>
      </c>
      <c r="EW357" s="61">
        <v>589300</v>
      </c>
      <c r="EX357" s="61">
        <v>0</v>
      </c>
      <c r="EY357" s="61">
        <v>8525</v>
      </c>
    </row>
    <row r="358" spans="1:155" s="37" customFormat="1" x14ac:dyDescent="0.2">
      <c r="A358" s="105">
        <v>5586</v>
      </c>
      <c r="B358" s="49" t="s">
        <v>384</v>
      </c>
      <c r="C358" s="37">
        <v>3886445</v>
      </c>
      <c r="D358" s="37">
        <v>679</v>
      </c>
      <c r="E358" s="37">
        <v>711</v>
      </c>
      <c r="F358" s="37">
        <v>190</v>
      </c>
      <c r="G358" s="37">
        <v>4204854</v>
      </c>
      <c r="H358" s="37">
        <v>2637731</v>
      </c>
      <c r="I358" s="37">
        <v>0</v>
      </c>
      <c r="J358" s="37">
        <v>1567100</v>
      </c>
      <c r="K358" s="37">
        <v>141817</v>
      </c>
      <c r="L358" s="37">
        <f t="shared" si="5"/>
        <v>1708917</v>
      </c>
      <c r="M358" s="47">
        <v>80656785</v>
      </c>
      <c r="N358" s="41">
        <v>23</v>
      </c>
      <c r="O358" s="41">
        <v>0</v>
      </c>
      <c r="P358" s="37">
        <v>4204831</v>
      </c>
      <c r="Q358" s="37">
        <v>711</v>
      </c>
      <c r="R358" s="37">
        <v>734</v>
      </c>
      <c r="S358" s="37">
        <v>194.37</v>
      </c>
      <c r="T358" s="37">
        <v>0</v>
      </c>
      <c r="U358" s="37">
        <v>4483522</v>
      </c>
      <c r="V358" s="37">
        <v>3039884</v>
      </c>
      <c r="W358" s="37">
        <v>1443638</v>
      </c>
      <c r="X358" s="37">
        <v>1443542</v>
      </c>
      <c r="Y358" s="37">
        <v>130002</v>
      </c>
      <c r="Z358" s="37">
        <v>1573544</v>
      </c>
      <c r="AA358" s="46">
        <v>83340904</v>
      </c>
      <c r="AB358" s="37">
        <v>96</v>
      </c>
      <c r="AC358" s="37">
        <v>0</v>
      </c>
      <c r="AD358" s="37">
        <v>4483426</v>
      </c>
      <c r="AE358" s="37">
        <v>734</v>
      </c>
      <c r="AF358" s="37">
        <v>746</v>
      </c>
      <c r="AG358" s="37">
        <v>200</v>
      </c>
      <c r="AH358" s="37">
        <v>0</v>
      </c>
      <c r="AI358" s="37">
        <v>72</v>
      </c>
      <c r="AJ358" s="37">
        <v>0</v>
      </c>
      <c r="AK358" s="37">
        <v>0</v>
      </c>
      <c r="AL358" s="37">
        <v>0</v>
      </c>
      <c r="AM358" s="37">
        <v>0</v>
      </c>
      <c r="AN358" s="37">
        <v>0</v>
      </c>
      <c r="AO358" s="37">
        <v>4705997</v>
      </c>
      <c r="AP358" s="37">
        <v>3352214</v>
      </c>
      <c r="AQ358" s="37">
        <v>0</v>
      </c>
      <c r="AR358" s="37">
        <v>1353783</v>
      </c>
      <c r="AS358" s="37">
        <v>1359962</v>
      </c>
      <c r="AT358" s="37">
        <v>85790</v>
      </c>
      <c r="AU358" s="37">
        <v>1445752</v>
      </c>
      <c r="AV358" s="45">
        <v>91604832</v>
      </c>
      <c r="AW358" s="37">
        <v>0</v>
      </c>
      <c r="AX358" s="37">
        <v>6179</v>
      </c>
      <c r="AY358" s="37">
        <v>4705997</v>
      </c>
      <c r="AZ358" s="37">
        <v>746</v>
      </c>
      <c r="BA358" s="37">
        <v>738</v>
      </c>
      <c r="BB358" s="37">
        <v>206</v>
      </c>
      <c r="BC358" s="37">
        <v>0</v>
      </c>
      <c r="BD358" s="37">
        <v>0</v>
      </c>
      <c r="BE358" s="37">
        <v>4807561</v>
      </c>
      <c r="BF358" s="37">
        <v>0</v>
      </c>
      <c r="BG358" s="37">
        <v>0</v>
      </c>
      <c r="BH358" s="37">
        <v>0</v>
      </c>
      <c r="BI358" s="37">
        <v>0</v>
      </c>
      <c r="BJ358" s="37">
        <v>0</v>
      </c>
      <c r="BK358" s="37">
        <v>0</v>
      </c>
      <c r="BL358" s="37">
        <v>0</v>
      </c>
      <c r="BM358" s="37">
        <v>4807561</v>
      </c>
      <c r="BN358" s="37">
        <v>3786106</v>
      </c>
      <c r="BO358" s="37">
        <v>1021455</v>
      </c>
      <c r="BP358" s="37">
        <v>1020611</v>
      </c>
      <c r="BQ358" s="37">
        <v>391388</v>
      </c>
      <c r="BR358" s="37">
        <v>1411999</v>
      </c>
      <c r="BS358" s="45">
        <v>99548701</v>
      </c>
      <c r="BT358" s="37">
        <v>844</v>
      </c>
      <c r="BU358" s="37">
        <v>0</v>
      </c>
      <c r="BV358" s="37">
        <v>4806717</v>
      </c>
      <c r="BW358" s="37">
        <v>738</v>
      </c>
      <c r="BX358" s="37">
        <v>727</v>
      </c>
      <c r="BY358" s="37">
        <v>206</v>
      </c>
      <c r="BZ358" s="37">
        <v>0</v>
      </c>
      <c r="CA358" s="37">
        <v>0</v>
      </c>
      <c r="CB358" s="37">
        <v>4884837</v>
      </c>
      <c r="CC358" s="37">
        <v>633</v>
      </c>
      <c r="CD358" s="37">
        <v>0</v>
      </c>
      <c r="CE358" s="37">
        <v>0</v>
      </c>
      <c r="CF358" s="37">
        <v>0</v>
      </c>
      <c r="CG358" s="37">
        <v>0</v>
      </c>
      <c r="CH358" s="37">
        <v>0</v>
      </c>
      <c r="CI358" s="37">
        <v>0</v>
      </c>
      <c r="CJ358" s="37">
        <v>4885470</v>
      </c>
      <c r="CK358" s="37">
        <v>3855575</v>
      </c>
      <c r="CL358" s="37">
        <v>0</v>
      </c>
      <c r="CM358" s="37">
        <v>1029895</v>
      </c>
      <c r="CN358" s="37">
        <v>1029133</v>
      </c>
      <c r="CO358" s="37">
        <v>481154</v>
      </c>
      <c r="CP358" s="37">
        <v>1510287</v>
      </c>
      <c r="CQ358" s="45">
        <v>113456612</v>
      </c>
      <c r="CR358" s="37">
        <v>762</v>
      </c>
      <c r="CS358" s="37">
        <v>0</v>
      </c>
      <c r="CT358" s="37">
        <v>4884708</v>
      </c>
      <c r="CU358" s="37">
        <v>727</v>
      </c>
      <c r="CV358" s="37">
        <v>726</v>
      </c>
      <c r="CW358" s="37">
        <v>208.88</v>
      </c>
      <c r="CX358" s="37">
        <v>0</v>
      </c>
      <c r="CY358" s="37">
        <v>0</v>
      </c>
      <c r="CZ358" s="37">
        <v>5029634</v>
      </c>
      <c r="DA358" s="37">
        <v>572</v>
      </c>
      <c r="DB358" s="37">
        <v>0</v>
      </c>
      <c r="DC358" s="37">
        <v>0</v>
      </c>
      <c r="DD358" s="37">
        <v>0</v>
      </c>
      <c r="DE358" s="37">
        <v>0</v>
      </c>
      <c r="DF358" s="37">
        <v>572</v>
      </c>
      <c r="DG358" s="37">
        <v>5030206</v>
      </c>
      <c r="DH358" s="37">
        <v>6928</v>
      </c>
      <c r="DI358" s="37">
        <v>0</v>
      </c>
      <c r="DJ358" s="37">
        <v>6928</v>
      </c>
      <c r="DK358" s="37">
        <v>5037134</v>
      </c>
      <c r="DL358" s="37">
        <v>4043884</v>
      </c>
      <c r="DM358" s="37">
        <v>0</v>
      </c>
      <c r="DN358" s="37">
        <v>993250</v>
      </c>
      <c r="DO358" s="37">
        <v>992885</v>
      </c>
      <c r="DP358" s="37">
        <v>566600</v>
      </c>
      <c r="DQ358" s="37">
        <v>1559485</v>
      </c>
      <c r="DR358" s="45">
        <v>124407956</v>
      </c>
      <c r="DS358" s="37">
        <v>365</v>
      </c>
      <c r="DT358" s="37">
        <v>0</v>
      </c>
      <c r="DU358" s="61">
        <v>5030206</v>
      </c>
      <c r="DV358" s="61">
        <v>726</v>
      </c>
      <c r="DW358" s="61">
        <v>728</v>
      </c>
      <c r="DX358" s="61">
        <v>212.43</v>
      </c>
      <c r="DY358" s="61">
        <v>0</v>
      </c>
      <c r="DZ358" s="61">
        <v>0</v>
      </c>
      <c r="EA358" s="61">
        <v>0</v>
      </c>
      <c r="EB358" s="61">
        <v>5198714</v>
      </c>
      <c r="EC358" s="61">
        <v>0</v>
      </c>
      <c r="ED358" s="61">
        <v>0</v>
      </c>
      <c r="EE358" s="61">
        <v>0</v>
      </c>
      <c r="EF358" s="61">
        <v>0</v>
      </c>
      <c r="EG358" s="61">
        <v>0</v>
      </c>
      <c r="EH358" s="61">
        <v>0</v>
      </c>
      <c r="EI358" s="61">
        <v>5198714</v>
      </c>
      <c r="EJ358" s="61">
        <v>0</v>
      </c>
      <c r="EK358" s="61">
        <v>0</v>
      </c>
      <c r="EL358" s="61">
        <v>0</v>
      </c>
      <c r="EM358" s="61">
        <v>5198714</v>
      </c>
      <c r="EN358" s="61">
        <v>4271725</v>
      </c>
      <c r="EO358" s="61">
        <v>0</v>
      </c>
      <c r="EP358" s="61">
        <v>926989</v>
      </c>
      <c r="EQ358" s="61">
        <v>1537</v>
      </c>
      <c r="ER358" s="61">
        <v>925452</v>
      </c>
      <c r="ES358" s="61">
        <v>918020</v>
      </c>
      <c r="ET358" s="61">
        <v>601368</v>
      </c>
      <c r="EU358" s="61">
        <v>1519388</v>
      </c>
      <c r="EV358" s="61">
        <v>143697498</v>
      </c>
      <c r="EW358" s="61">
        <v>145400</v>
      </c>
      <c r="EX358" s="61">
        <v>7432</v>
      </c>
      <c r="EY358" s="61">
        <v>0</v>
      </c>
    </row>
    <row r="359" spans="1:155" s="37" customFormat="1" x14ac:dyDescent="0.2">
      <c r="A359" s="105">
        <v>5593</v>
      </c>
      <c r="B359" s="49" t="s">
        <v>385</v>
      </c>
      <c r="C359" s="37">
        <v>5037988</v>
      </c>
      <c r="D359" s="37">
        <v>1094</v>
      </c>
      <c r="E359" s="37">
        <v>1135</v>
      </c>
      <c r="F359" s="37">
        <v>190</v>
      </c>
      <c r="G359" s="37">
        <v>5442449.8499999996</v>
      </c>
      <c r="H359" s="37">
        <v>3831775</v>
      </c>
      <c r="I359" s="37">
        <v>0</v>
      </c>
      <c r="J359" s="37">
        <v>1614209</v>
      </c>
      <c r="K359" s="37">
        <v>167500</v>
      </c>
      <c r="L359" s="37">
        <f t="shared" si="5"/>
        <v>1781709</v>
      </c>
      <c r="M359" s="47">
        <v>97839474</v>
      </c>
      <c r="N359" s="41">
        <v>0</v>
      </c>
      <c r="O359" s="41">
        <v>3534.1500000003725</v>
      </c>
      <c r="P359" s="37">
        <v>5442450</v>
      </c>
      <c r="Q359" s="37">
        <v>1135</v>
      </c>
      <c r="R359" s="37">
        <v>1165</v>
      </c>
      <c r="S359" s="37">
        <v>194.37</v>
      </c>
      <c r="T359" s="37">
        <v>0</v>
      </c>
      <c r="U359" s="37">
        <v>5812744</v>
      </c>
      <c r="V359" s="37">
        <v>4131210</v>
      </c>
      <c r="W359" s="37">
        <v>1681534</v>
      </c>
      <c r="X359" s="37">
        <v>1534178</v>
      </c>
      <c r="Y359" s="37">
        <v>147356</v>
      </c>
      <c r="Z359" s="37">
        <v>1681534</v>
      </c>
      <c r="AA359" s="46">
        <v>101724688</v>
      </c>
      <c r="AB359" s="37">
        <v>147356</v>
      </c>
      <c r="AC359" s="37">
        <v>0</v>
      </c>
      <c r="AD359" s="37">
        <v>5665388</v>
      </c>
      <c r="AE359" s="37">
        <v>1165</v>
      </c>
      <c r="AF359" s="37">
        <v>1182</v>
      </c>
      <c r="AG359" s="37">
        <v>200</v>
      </c>
      <c r="AH359" s="37">
        <v>237.01</v>
      </c>
      <c r="AI359" s="37">
        <v>110517</v>
      </c>
      <c r="AJ359" s="37">
        <v>0</v>
      </c>
      <c r="AK359" s="37">
        <v>0</v>
      </c>
      <c r="AL359" s="37">
        <v>0</v>
      </c>
      <c r="AM359" s="37">
        <v>0</v>
      </c>
      <c r="AN359" s="37">
        <v>0</v>
      </c>
      <c r="AO359" s="37">
        <v>6375117</v>
      </c>
      <c r="AP359" s="37">
        <v>4465556</v>
      </c>
      <c r="AQ359" s="37">
        <v>0</v>
      </c>
      <c r="AR359" s="37">
        <v>1909561</v>
      </c>
      <c r="AS359" s="37">
        <v>1534278</v>
      </c>
      <c r="AT359" s="37">
        <v>147256</v>
      </c>
      <c r="AU359" s="37">
        <v>1681534</v>
      </c>
      <c r="AV359" s="45">
        <v>111295524</v>
      </c>
      <c r="AW359" s="37">
        <v>375283</v>
      </c>
      <c r="AX359" s="37">
        <v>0</v>
      </c>
      <c r="AY359" s="37">
        <v>5999834</v>
      </c>
      <c r="AZ359" s="37">
        <v>1182</v>
      </c>
      <c r="BA359" s="37">
        <v>1181</v>
      </c>
      <c r="BB359" s="37">
        <v>206</v>
      </c>
      <c r="BC359" s="37">
        <v>318</v>
      </c>
      <c r="BD359" s="37">
        <v>375558</v>
      </c>
      <c r="BE359" s="37">
        <v>6613600</v>
      </c>
      <c r="BF359" s="37">
        <v>281462</v>
      </c>
      <c r="BG359" s="37">
        <v>0</v>
      </c>
      <c r="BH359" s="37">
        <v>0</v>
      </c>
      <c r="BI359" s="37">
        <v>0</v>
      </c>
      <c r="BJ359" s="37">
        <v>0</v>
      </c>
      <c r="BK359" s="37">
        <v>0</v>
      </c>
      <c r="BL359" s="37">
        <v>0</v>
      </c>
      <c r="BM359" s="37">
        <v>6895062</v>
      </c>
      <c r="BN359" s="37">
        <v>4972021</v>
      </c>
      <c r="BO359" s="37">
        <v>1923041</v>
      </c>
      <c r="BP359" s="37">
        <v>1534802</v>
      </c>
      <c r="BQ359" s="37">
        <v>146732</v>
      </c>
      <c r="BR359" s="37">
        <v>1681534</v>
      </c>
      <c r="BS359" s="45">
        <v>118456216</v>
      </c>
      <c r="BT359" s="37">
        <v>388239</v>
      </c>
      <c r="BU359" s="37">
        <v>0</v>
      </c>
      <c r="BV359" s="37">
        <v>6506823</v>
      </c>
      <c r="BW359" s="37">
        <v>1181</v>
      </c>
      <c r="BX359" s="37">
        <v>1174</v>
      </c>
      <c r="BY359" s="37">
        <v>206</v>
      </c>
      <c r="BZ359" s="37">
        <v>184.41</v>
      </c>
      <c r="CA359" s="37">
        <v>216497</v>
      </c>
      <c r="CB359" s="37">
        <v>6926600</v>
      </c>
      <c r="CC359" s="37">
        <v>291179</v>
      </c>
      <c r="CD359" s="37">
        <v>-7887</v>
      </c>
      <c r="CE359" s="37">
        <v>0</v>
      </c>
      <c r="CF359" s="37">
        <v>0</v>
      </c>
      <c r="CG359" s="37">
        <v>0</v>
      </c>
      <c r="CH359" s="37">
        <v>0</v>
      </c>
      <c r="CI359" s="37">
        <v>-7887</v>
      </c>
      <c r="CJ359" s="37">
        <v>7209892</v>
      </c>
      <c r="CK359" s="37">
        <v>5283854</v>
      </c>
      <c r="CL359" s="37">
        <v>0</v>
      </c>
      <c r="CM359" s="37">
        <v>1926038</v>
      </c>
      <c r="CN359" s="37">
        <v>1535753</v>
      </c>
      <c r="CO359" s="37">
        <v>145781</v>
      </c>
      <c r="CP359" s="37">
        <v>1681534</v>
      </c>
      <c r="CQ359" s="45">
        <v>128983876</v>
      </c>
      <c r="CR359" s="37">
        <v>390285</v>
      </c>
      <c r="CS359" s="37">
        <v>0</v>
      </c>
      <c r="CT359" s="37">
        <v>6819607</v>
      </c>
      <c r="CU359" s="37">
        <v>1174</v>
      </c>
      <c r="CV359" s="37">
        <v>1160</v>
      </c>
      <c r="CW359" s="37">
        <v>208.88</v>
      </c>
      <c r="CX359" s="37">
        <v>82.26</v>
      </c>
      <c r="CY359" s="37">
        <v>95422</v>
      </c>
      <c r="CZ359" s="37">
        <v>7076000</v>
      </c>
      <c r="DA359" s="37">
        <v>292714</v>
      </c>
      <c r="DB359" s="37">
        <v>0</v>
      </c>
      <c r="DC359" s="37">
        <v>0</v>
      </c>
      <c r="DD359" s="37">
        <v>0</v>
      </c>
      <c r="DE359" s="37">
        <v>0</v>
      </c>
      <c r="DF359" s="37">
        <v>292714</v>
      </c>
      <c r="DG359" s="37">
        <v>7368714</v>
      </c>
      <c r="DH359" s="37">
        <v>67100</v>
      </c>
      <c r="DI359" s="37">
        <v>0</v>
      </c>
      <c r="DJ359" s="37">
        <v>67100</v>
      </c>
      <c r="DK359" s="37">
        <v>7435814</v>
      </c>
      <c r="DL359" s="37">
        <v>5958288</v>
      </c>
      <c r="DM359" s="37">
        <v>0</v>
      </c>
      <c r="DN359" s="37">
        <v>1477526</v>
      </c>
      <c r="DO359" s="37">
        <v>1477526</v>
      </c>
      <c r="DP359" s="37">
        <v>370728</v>
      </c>
      <c r="DQ359" s="37">
        <v>1848254</v>
      </c>
      <c r="DR359" s="45">
        <v>140564511</v>
      </c>
      <c r="DS359" s="37">
        <v>0</v>
      </c>
      <c r="DT359" s="37">
        <v>0</v>
      </c>
      <c r="DU359" s="61">
        <v>7368714</v>
      </c>
      <c r="DV359" s="61">
        <v>1160</v>
      </c>
      <c r="DW359" s="61">
        <v>1136</v>
      </c>
      <c r="DX359" s="61">
        <v>212.43</v>
      </c>
      <c r="DY359" s="61">
        <v>0</v>
      </c>
      <c r="DZ359" s="61">
        <v>0</v>
      </c>
      <c r="EA359" s="61">
        <v>0</v>
      </c>
      <c r="EB359" s="61">
        <v>7457579</v>
      </c>
      <c r="EC359" s="61">
        <v>0</v>
      </c>
      <c r="ED359" s="61">
        <v>0</v>
      </c>
      <c r="EE359" s="61">
        <v>0</v>
      </c>
      <c r="EF359" s="61">
        <v>0</v>
      </c>
      <c r="EG359" s="61">
        <v>0</v>
      </c>
      <c r="EH359" s="61">
        <v>0</v>
      </c>
      <c r="EI359" s="61">
        <v>7457579</v>
      </c>
      <c r="EJ359" s="61">
        <v>0</v>
      </c>
      <c r="EK359" s="61">
        <v>118166</v>
      </c>
      <c r="EL359" s="61">
        <v>118166</v>
      </c>
      <c r="EM359" s="61">
        <v>7575745</v>
      </c>
      <c r="EN359" s="61">
        <v>6405820</v>
      </c>
      <c r="EO359" s="61">
        <v>0</v>
      </c>
      <c r="EP359" s="61">
        <v>1169925</v>
      </c>
      <c r="EQ359" s="61">
        <v>1010</v>
      </c>
      <c r="ER359" s="61">
        <v>1168915</v>
      </c>
      <c r="ES359" s="61">
        <v>1102875</v>
      </c>
      <c r="ET359" s="61">
        <v>395406</v>
      </c>
      <c r="EU359" s="61">
        <v>1498281</v>
      </c>
      <c r="EV359" s="61">
        <v>155768925</v>
      </c>
      <c r="EW359" s="61">
        <v>105000</v>
      </c>
      <c r="EX359" s="61">
        <v>66040</v>
      </c>
      <c r="EY359" s="61">
        <v>0</v>
      </c>
    </row>
    <row r="360" spans="1:155" s="37" customFormat="1" x14ac:dyDescent="0.2">
      <c r="A360" s="105">
        <v>5607</v>
      </c>
      <c r="B360" s="49" t="s">
        <v>386</v>
      </c>
      <c r="C360" s="37">
        <v>40227102</v>
      </c>
      <c r="D360" s="37">
        <v>7728</v>
      </c>
      <c r="E360" s="37">
        <v>7938</v>
      </c>
      <c r="F360" s="37">
        <v>190</v>
      </c>
      <c r="G360" s="37">
        <v>42828447.060000002</v>
      </c>
      <c r="H360" s="37">
        <v>18099140</v>
      </c>
      <c r="I360" s="37">
        <v>3374445</v>
      </c>
      <c r="J360" s="37">
        <v>25947908</v>
      </c>
      <c r="K360" s="37">
        <v>1451400</v>
      </c>
      <c r="L360" s="37">
        <f t="shared" si="5"/>
        <v>27399308</v>
      </c>
      <c r="M360" s="47">
        <v>1559045862</v>
      </c>
      <c r="N360" s="41">
        <v>2155844.0600000024</v>
      </c>
      <c r="O360" s="41">
        <v>0</v>
      </c>
      <c r="P360" s="37">
        <v>44047048</v>
      </c>
      <c r="Q360" s="37">
        <v>7938</v>
      </c>
      <c r="R360" s="37">
        <v>8124</v>
      </c>
      <c r="S360" s="37">
        <v>194.37</v>
      </c>
      <c r="T360" s="37">
        <v>0</v>
      </c>
      <c r="U360" s="37">
        <v>46658163</v>
      </c>
      <c r="V360" s="37">
        <v>20784436</v>
      </c>
      <c r="W360" s="37">
        <v>25873727</v>
      </c>
      <c r="X360" s="37">
        <v>25867984</v>
      </c>
      <c r="Y360" s="37">
        <v>1454561</v>
      </c>
      <c r="Z360" s="37">
        <v>27322545</v>
      </c>
      <c r="AA360" s="46">
        <v>1672293164</v>
      </c>
      <c r="AB360" s="37">
        <v>5743</v>
      </c>
      <c r="AC360" s="37">
        <v>0</v>
      </c>
      <c r="AD360" s="37">
        <v>46652420</v>
      </c>
      <c r="AE360" s="37">
        <v>8124</v>
      </c>
      <c r="AF360" s="37">
        <v>8206</v>
      </c>
      <c r="AG360" s="37">
        <v>200</v>
      </c>
      <c r="AH360" s="37">
        <v>0</v>
      </c>
      <c r="AI360" s="37">
        <v>4307</v>
      </c>
      <c r="AJ360" s="37">
        <v>-1192</v>
      </c>
      <c r="AK360" s="37">
        <v>0</v>
      </c>
      <c r="AL360" s="37">
        <v>0</v>
      </c>
      <c r="AM360" s="37">
        <v>0</v>
      </c>
      <c r="AN360" s="37">
        <v>-1192</v>
      </c>
      <c r="AO360" s="37">
        <v>48767598</v>
      </c>
      <c r="AP360" s="37">
        <v>23942017</v>
      </c>
      <c r="AQ360" s="37">
        <v>0</v>
      </c>
      <c r="AR360" s="37">
        <v>24825581</v>
      </c>
      <c r="AS360" s="37">
        <v>24826773</v>
      </c>
      <c r="AT360" s="37">
        <v>2847265</v>
      </c>
      <c r="AU360" s="37">
        <v>27674038</v>
      </c>
      <c r="AV360" s="45">
        <v>1792023210</v>
      </c>
      <c r="AW360" s="37">
        <v>0</v>
      </c>
      <c r="AX360" s="37">
        <v>1192</v>
      </c>
      <c r="AY360" s="37">
        <v>48767598</v>
      </c>
      <c r="AZ360" s="37">
        <v>8206</v>
      </c>
      <c r="BA360" s="37">
        <v>8238</v>
      </c>
      <c r="BB360" s="37">
        <v>206</v>
      </c>
      <c r="BC360" s="37">
        <v>0</v>
      </c>
      <c r="BD360" s="37">
        <v>0</v>
      </c>
      <c r="BE360" s="37">
        <v>50654803</v>
      </c>
      <c r="BF360" s="37">
        <v>0</v>
      </c>
      <c r="BG360" s="37">
        <v>-39081</v>
      </c>
      <c r="BH360" s="37">
        <v>0</v>
      </c>
      <c r="BI360" s="37">
        <v>0</v>
      </c>
      <c r="BJ360" s="37">
        <v>0</v>
      </c>
      <c r="BK360" s="37">
        <v>0</v>
      </c>
      <c r="BL360" s="37">
        <v>-39081</v>
      </c>
      <c r="BM360" s="37">
        <v>50615722</v>
      </c>
      <c r="BN360" s="37">
        <v>33358451</v>
      </c>
      <c r="BO360" s="37">
        <v>17257271</v>
      </c>
      <c r="BP360" s="37">
        <v>17276670</v>
      </c>
      <c r="BQ360" s="37">
        <v>3346855</v>
      </c>
      <c r="BR360" s="37">
        <v>20623525</v>
      </c>
      <c r="BS360" s="45">
        <v>1889643662</v>
      </c>
      <c r="BT360" s="37">
        <v>0</v>
      </c>
      <c r="BU360" s="37">
        <v>19399</v>
      </c>
      <c r="BV360" s="37">
        <v>50615722</v>
      </c>
      <c r="BW360" s="37">
        <v>8238</v>
      </c>
      <c r="BX360" s="37">
        <v>8182</v>
      </c>
      <c r="BY360" s="37">
        <v>206</v>
      </c>
      <c r="BZ360" s="37">
        <v>0</v>
      </c>
      <c r="CA360" s="37">
        <v>0</v>
      </c>
      <c r="CB360" s="37">
        <v>51957173</v>
      </c>
      <c r="CC360" s="37">
        <v>0</v>
      </c>
      <c r="CD360" s="37">
        <v>-24341</v>
      </c>
      <c r="CE360" s="37">
        <v>0</v>
      </c>
      <c r="CF360" s="37">
        <v>0</v>
      </c>
      <c r="CG360" s="37">
        <v>0</v>
      </c>
      <c r="CH360" s="37">
        <v>0</v>
      </c>
      <c r="CI360" s="37">
        <v>-24341</v>
      </c>
      <c r="CJ360" s="37">
        <v>51932832</v>
      </c>
      <c r="CK360" s="37">
        <v>35385739</v>
      </c>
      <c r="CL360" s="37">
        <v>0</v>
      </c>
      <c r="CM360" s="37">
        <v>16547093</v>
      </c>
      <c r="CN360" s="37">
        <v>16534392</v>
      </c>
      <c r="CO360" s="37">
        <v>2508472</v>
      </c>
      <c r="CP360" s="37">
        <v>19042864</v>
      </c>
      <c r="CQ360" s="45">
        <v>2031959183</v>
      </c>
      <c r="CR360" s="37">
        <v>12701</v>
      </c>
      <c r="CS360" s="37">
        <v>0</v>
      </c>
      <c r="CT360" s="37">
        <v>51920131</v>
      </c>
      <c r="CU360" s="37">
        <v>8182</v>
      </c>
      <c r="CV360" s="37">
        <v>8191</v>
      </c>
      <c r="CW360" s="37">
        <v>208.88</v>
      </c>
      <c r="CX360" s="37">
        <v>0</v>
      </c>
      <c r="CY360" s="37">
        <v>0</v>
      </c>
      <c r="CZ360" s="37">
        <v>53688155</v>
      </c>
      <c r="DA360" s="37">
        <v>9526</v>
      </c>
      <c r="DB360" s="37">
        <v>28266</v>
      </c>
      <c r="DC360" s="37">
        <v>0</v>
      </c>
      <c r="DD360" s="37">
        <v>47000</v>
      </c>
      <c r="DE360" s="37">
        <v>0</v>
      </c>
      <c r="DF360" s="37">
        <v>84792</v>
      </c>
      <c r="DG360" s="37">
        <v>53772947</v>
      </c>
      <c r="DH360" s="37">
        <v>0</v>
      </c>
      <c r="DI360" s="37">
        <v>0</v>
      </c>
      <c r="DJ360" s="37">
        <v>0</v>
      </c>
      <c r="DK360" s="37">
        <v>53772947</v>
      </c>
      <c r="DL360" s="37">
        <v>35655683</v>
      </c>
      <c r="DM360" s="37">
        <v>0</v>
      </c>
      <c r="DN360" s="37">
        <v>18117264</v>
      </c>
      <c r="DO360" s="37">
        <v>18117264</v>
      </c>
      <c r="DP360" s="37">
        <v>2595562</v>
      </c>
      <c r="DQ360" s="37">
        <v>20712826</v>
      </c>
      <c r="DR360" s="45">
        <v>2156675867</v>
      </c>
      <c r="DS360" s="37">
        <v>0</v>
      </c>
      <c r="DT360" s="37">
        <v>0</v>
      </c>
      <c r="DU360" s="61">
        <v>53772947</v>
      </c>
      <c r="DV360" s="61">
        <v>8191</v>
      </c>
      <c r="DW360" s="61">
        <v>8160</v>
      </c>
      <c r="DX360" s="61">
        <v>212.43</v>
      </c>
      <c r="DY360" s="61">
        <v>0</v>
      </c>
      <c r="DZ360" s="61">
        <v>0</v>
      </c>
      <c r="EA360" s="61">
        <v>0</v>
      </c>
      <c r="EB360" s="61">
        <v>55302850</v>
      </c>
      <c r="EC360" s="61">
        <v>0</v>
      </c>
      <c r="ED360" s="61">
        <v>7951</v>
      </c>
      <c r="EE360" s="61">
        <v>0</v>
      </c>
      <c r="EF360" s="61">
        <v>0</v>
      </c>
      <c r="EG360" s="61">
        <v>0</v>
      </c>
      <c r="EH360" s="61">
        <v>7951</v>
      </c>
      <c r="EI360" s="61">
        <v>55310801</v>
      </c>
      <c r="EJ360" s="61">
        <v>0</v>
      </c>
      <c r="EK360" s="61">
        <v>155878</v>
      </c>
      <c r="EL360" s="61">
        <v>155878</v>
      </c>
      <c r="EM360" s="61">
        <v>55466679</v>
      </c>
      <c r="EN360" s="61">
        <v>37484663</v>
      </c>
      <c r="EO360" s="61">
        <v>0</v>
      </c>
      <c r="EP360" s="61">
        <v>17982016</v>
      </c>
      <c r="EQ360" s="61">
        <v>135407</v>
      </c>
      <c r="ER360" s="61">
        <v>17846609</v>
      </c>
      <c r="ES360" s="61">
        <v>17839831</v>
      </c>
      <c r="ET360" s="61">
        <v>2457082</v>
      </c>
      <c r="EU360" s="61">
        <v>20296913</v>
      </c>
      <c r="EV360" s="61">
        <v>2262333604</v>
      </c>
      <c r="EW360" s="61">
        <v>15092700</v>
      </c>
      <c r="EX360" s="61">
        <v>6778</v>
      </c>
      <c r="EY360" s="61">
        <v>0</v>
      </c>
    </row>
    <row r="361" spans="1:155" s="37" customFormat="1" x14ac:dyDescent="0.2">
      <c r="A361" s="105">
        <v>5614</v>
      </c>
      <c r="B361" s="49" t="s">
        <v>387</v>
      </c>
      <c r="C361" s="37">
        <v>1721617</v>
      </c>
      <c r="D361" s="37">
        <v>287</v>
      </c>
      <c r="E361" s="37">
        <v>281</v>
      </c>
      <c r="F361" s="37">
        <v>192</v>
      </c>
      <c r="G361" s="37">
        <v>1739671</v>
      </c>
      <c r="H361" s="37">
        <v>673337</v>
      </c>
      <c r="I361" s="37">
        <v>0</v>
      </c>
      <c r="J361" s="37">
        <v>1066230</v>
      </c>
      <c r="K361" s="37">
        <v>157071</v>
      </c>
      <c r="L361" s="37">
        <f t="shared" si="5"/>
        <v>1223301</v>
      </c>
      <c r="M361" s="47">
        <v>54753227</v>
      </c>
      <c r="N361" s="41">
        <v>104</v>
      </c>
      <c r="O361" s="41">
        <v>0</v>
      </c>
      <c r="P361" s="37">
        <v>1739567</v>
      </c>
      <c r="Q361" s="37">
        <v>281</v>
      </c>
      <c r="R361" s="37">
        <v>278</v>
      </c>
      <c r="S361" s="37">
        <v>194.37</v>
      </c>
      <c r="T361" s="37">
        <v>0</v>
      </c>
      <c r="U361" s="37">
        <v>1775030</v>
      </c>
      <c r="V361" s="37">
        <v>865861</v>
      </c>
      <c r="W361" s="37">
        <v>909169</v>
      </c>
      <c r="X361" s="37">
        <v>909169</v>
      </c>
      <c r="Y361" s="37">
        <v>194911</v>
      </c>
      <c r="Z361" s="37">
        <v>1104080</v>
      </c>
      <c r="AA361" s="46">
        <v>58796768</v>
      </c>
      <c r="AB361" s="37">
        <v>0</v>
      </c>
      <c r="AC361" s="37">
        <v>0</v>
      </c>
      <c r="AD361" s="37">
        <v>1775030</v>
      </c>
      <c r="AE361" s="37">
        <v>278</v>
      </c>
      <c r="AF361" s="37">
        <v>278</v>
      </c>
      <c r="AG361" s="37">
        <v>200</v>
      </c>
      <c r="AH361" s="37">
        <v>0</v>
      </c>
      <c r="AI361" s="37">
        <v>0</v>
      </c>
      <c r="AJ361" s="37">
        <v>0</v>
      </c>
      <c r="AK361" s="37">
        <v>0</v>
      </c>
      <c r="AL361" s="37">
        <v>0</v>
      </c>
      <c r="AM361" s="37">
        <v>0</v>
      </c>
      <c r="AN361" s="37">
        <v>0</v>
      </c>
      <c r="AO361" s="37">
        <v>1830630</v>
      </c>
      <c r="AP361" s="37">
        <v>855977</v>
      </c>
      <c r="AQ361" s="37">
        <v>0</v>
      </c>
      <c r="AR361" s="37">
        <v>974653</v>
      </c>
      <c r="AS361" s="37">
        <v>974653</v>
      </c>
      <c r="AT361" s="37">
        <v>217502</v>
      </c>
      <c r="AU361" s="37">
        <v>1192155</v>
      </c>
      <c r="AV361" s="45">
        <v>64149176</v>
      </c>
      <c r="AW361" s="37">
        <v>0</v>
      </c>
      <c r="AX361" s="37">
        <v>0</v>
      </c>
      <c r="AY361" s="37">
        <v>1830630</v>
      </c>
      <c r="AZ361" s="37">
        <v>278</v>
      </c>
      <c r="BA361" s="37">
        <v>277</v>
      </c>
      <c r="BB361" s="37">
        <v>206</v>
      </c>
      <c r="BC361" s="37">
        <v>0</v>
      </c>
      <c r="BD361" s="37">
        <v>0</v>
      </c>
      <c r="BE361" s="37">
        <v>1881107</v>
      </c>
      <c r="BF361" s="37">
        <v>0</v>
      </c>
      <c r="BG361" s="37">
        <v>0</v>
      </c>
      <c r="BH361" s="37">
        <v>0</v>
      </c>
      <c r="BI361" s="37">
        <v>0</v>
      </c>
      <c r="BJ361" s="37">
        <v>100000</v>
      </c>
      <c r="BK361" s="37">
        <v>0</v>
      </c>
      <c r="BL361" s="37">
        <v>100000</v>
      </c>
      <c r="BM361" s="37">
        <v>1981107</v>
      </c>
      <c r="BN361" s="37">
        <v>1143766</v>
      </c>
      <c r="BO361" s="37">
        <v>837341</v>
      </c>
      <c r="BP361" s="37">
        <v>837341</v>
      </c>
      <c r="BQ361" s="37">
        <v>216434</v>
      </c>
      <c r="BR361" s="37">
        <v>1053775</v>
      </c>
      <c r="BS361" s="45">
        <v>73340445</v>
      </c>
      <c r="BT361" s="37">
        <v>0</v>
      </c>
      <c r="BU361" s="37">
        <v>0</v>
      </c>
      <c r="BV361" s="37">
        <v>1881107</v>
      </c>
      <c r="BW361" s="37">
        <v>277</v>
      </c>
      <c r="BX361" s="37">
        <v>271</v>
      </c>
      <c r="BY361" s="37">
        <v>206</v>
      </c>
      <c r="BZ361" s="37">
        <v>0</v>
      </c>
      <c r="CA361" s="37">
        <v>0</v>
      </c>
      <c r="CB361" s="37">
        <v>1896187</v>
      </c>
      <c r="CC361" s="37">
        <v>0</v>
      </c>
      <c r="CD361" s="37">
        <v>17806</v>
      </c>
      <c r="CE361" s="37">
        <v>0</v>
      </c>
      <c r="CF361" s="37">
        <v>0</v>
      </c>
      <c r="CG361" s="37">
        <v>130000</v>
      </c>
      <c r="CH361" s="37">
        <v>0</v>
      </c>
      <c r="CI361" s="37">
        <v>147806</v>
      </c>
      <c r="CJ361" s="37">
        <v>2043993</v>
      </c>
      <c r="CK361" s="37">
        <v>1033780</v>
      </c>
      <c r="CL361" s="37">
        <v>0</v>
      </c>
      <c r="CM361" s="37">
        <v>1010213</v>
      </c>
      <c r="CN361" s="37">
        <v>1010213</v>
      </c>
      <c r="CO361" s="37">
        <v>215370</v>
      </c>
      <c r="CP361" s="37">
        <v>1225583</v>
      </c>
      <c r="CQ361" s="45">
        <v>80920372</v>
      </c>
      <c r="CR361" s="37">
        <v>0</v>
      </c>
      <c r="CS361" s="37">
        <v>0</v>
      </c>
      <c r="CT361" s="37">
        <v>1913993</v>
      </c>
      <c r="CU361" s="37">
        <v>271</v>
      </c>
      <c r="CV361" s="37">
        <v>268</v>
      </c>
      <c r="CW361" s="37">
        <v>208.88</v>
      </c>
      <c r="CX361" s="37">
        <v>0</v>
      </c>
      <c r="CY361" s="37">
        <v>0</v>
      </c>
      <c r="CZ361" s="37">
        <v>1948783</v>
      </c>
      <c r="DA361" s="37">
        <v>0</v>
      </c>
      <c r="DB361" s="37">
        <v>0</v>
      </c>
      <c r="DC361" s="37">
        <v>0</v>
      </c>
      <c r="DD361" s="37">
        <v>0</v>
      </c>
      <c r="DE361" s="37">
        <v>0</v>
      </c>
      <c r="DF361" s="37">
        <v>0</v>
      </c>
      <c r="DG361" s="37">
        <v>1948783</v>
      </c>
      <c r="DH361" s="37">
        <v>14543</v>
      </c>
      <c r="DI361" s="37">
        <v>0</v>
      </c>
      <c r="DJ361" s="37">
        <v>14543</v>
      </c>
      <c r="DK361" s="37">
        <v>1963326</v>
      </c>
      <c r="DL361" s="37">
        <v>1022096</v>
      </c>
      <c r="DM361" s="37">
        <v>0</v>
      </c>
      <c r="DN361" s="37">
        <v>941230</v>
      </c>
      <c r="DO361" s="37">
        <v>941230</v>
      </c>
      <c r="DP361" s="37">
        <v>308490</v>
      </c>
      <c r="DQ361" s="37">
        <v>1249720</v>
      </c>
      <c r="DR361" s="45">
        <v>89674105</v>
      </c>
      <c r="DS361" s="37">
        <v>0</v>
      </c>
      <c r="DT361" s="37">
        <v>0</v>
      </c>
      <c r="DU361" s="61">
        <v>1948783</v>
      </c>
      <c r="DV361" s="61">
        <v>268</v>
      </c>
      <c r="DW361" s="61">
        <v>265</v>
      </c>
      <c r="DX361" s="61">
        <v>212.43</v>
      </c>
      <c r="DY361" s="61">
        <v>0</v>
      </c>
      <c r="DZ361" s="61">
        <v>0</v>
      </c>
      <c r="EA361" s="61">
        <v>0</v>
      </c>
      <c r="EB361" s="61">
        <v>1983263</v>
      </c>
      <c r="EC361" s="61">
        <v>0</v>
      </c>
      <c r="ED361" s="61">
        <v>0</v>
      </c>
      <c r="EE361" s="61">
        <v>0</v>
      </c>
      <c r="EF361" s="61">
        <v>0</v>
      </c>
      <c r="EG361" s="61">
        <v>0</v>
      </c>
      <c r="EH361" s="61">
        <v>0</v>
      </c>
      <c r="EI361" s="61">
        <v>1983263</v>
      </c>
      <c r="EJ361" s="61">
        <v>0</v>
      </c>
      <c r="EK361" s="61">
        <v>14968</v>
      </c>
      <c r="EL361" s="61">
        <v>14968</v>
      </c>
      <c r="EM361" s="61">
        <v>1998231</v>
      </c>
      <c r="EN361" s="61">
        <v>965185</v>
      </c>
      <c r="EO361" s="61">
        <v>0</v>
      </c>
      <c r="EP361" s="61">
        <v>1033046</v>
      </c>
      <c r="EQ361" s="61">
        <v>1144</v>
      </c>
      <c r="ER361" s="61">
        <v>1031902</v>
      </c>
      <c r="ES361" s="61">
        <v>1039386</v>
      </c>
      <c r="ET361" s="61">
        <v>247308</v>
      </c>
      <c r="EU361" s="61">
        <v>1286694</v>
      </c>
      <c r="EV361" s="61">
        <v>99283740</v>
      </c>
      <c r="EW361" s="61">
        <v>88300</v>
      </c>
      <c r="EX361" s="61">
        <v>0</v>
      </c>
      <c r="EY361" s="61">
        <v>7484</v>
      </c>
    </row>
    <row r="362" spans="1:155" s="37" customFormat="1" x14ac:dyDescent="0.2">
      <c r="A362" s="105">
        <v>3542</v>
      </c>
      <c r="B362" s="49" t="s">
        <v>653</v>
      </c>
      <c r="C362" s="37">
        <v>1730274</v>
      </c>
      <c r="D362" s="37">
        <v>244</v>
      </c>
      <c r="E362" s="37">
        <v>253</v>
      </c>
      <c r="F362" s="37">
        <v>226.92</v>
      </c>
      <c r="G362" s="37">
        <v>1851507.13</v>
      </c>
      <c r="H362" s="37">
        <v>20056</v>
      </c>
      <c r="I362" s="37">
        <v>0</v>
      </c>
      <c r="J362" s="37">
        <v>1851474</v>
      </c>
      <c r="K362" s="37">
        <v>67707</v>
      </c>
      <c r="L362" s="37">
        <f t="shared" si="5"/>
        <v>1919181</v>
      </c>
      <c r="M362" s="47">
        <v>181690234</v>
      </c>
      <c r="N362" s="41">
        <v>0</v>
      </c>
      <c r="O362" s="41">
        <v>20022.870000000112</v>
      </c>
      <c r="P362" s="37">
        <v>1851507</v>
      </c>
      <c r="Q362" s="37">
        <v>253</v>
      </c>
      <c r="R362" s="37">
        <v>263</v>
      </c>
      <c r="S362" s="37">
        <v>194.37</v>
      </c>
      <c r="T362" s="37">
        <v>0</v>
      </c>
      <c r="U362" s="37">
        <v>1975809</v>
      </c>
      <c r="V362" s="37">
        <v>47051</v>
      </c>
      <c r="W362" s="37">
        <v>1928758</v>
      </c>
      <c r="X362" s="37">
        <v>1962979</v>
      </c>
      <c r="Y362" s="37">
        <v>65699</v>
      </c>
      <c r="Z362" s="37">
        <v>2028678</v>
      </c>
      <c r="AA362" s="46">
        <v>204586093</v>
      </c>
      <c r="AB362" s="37">
        <v>0</v>
      </c>
      <c r="AC362" s="37">
        <v>34221</v>
      </c>
      <c r="AD362" s="37">
        <v>1975809</v>
      </c>
      <c r="AE362" s="37">
        <v>263</v>
      </c>
      <c r="AF362" s="37">
        <v>268</v>
      </c>
      <c r="AG362" s="37">
        <v>200</v>
      </c>
      <c r="AH362" s="37">
        <v>0</v>
      </c>
      <c r="AI362" s="37">
        <v>0</v>
      </c>
      <c r="AJ362" s="37">
        <v>0</v>
      </c>
      <c r="AK362" s="37">
        <v>0</v>
      </c>
      <c r="AL362" s="37">
        <v>0</v>
      </c>
      <c r="AM362" s="37">
        <v>0</v>
      </c>
      <c r="AN362" s="37">
        <v>0</v>
      </c>
      <c r="AO362" s="37">
        <v>2066971</v>
      </c>
      <c r="AP362" s="37">
        <v>38920</v>
      </c>
      <c r="AQ362" s="37">
        <v>0</v>
      </c>
      <c r="AR362" s="37">
        <v>2028051</v>
      </c>
      <c r="AS362" s="37">
        <v>1902263</v>
      </c>
      <c r="AT362" s="37">
        <v>434966</v>
      </c>
      <c r="AU362" s="37">
        <v>2337229</v>
      </c>
      <c r="AV362" s="45">
        <v>233703866</v>
      </c>
      <c r="AW362" s="37">
        <v>125788</v>
      </c>
      <c r="AX362" s="37">
        <v>0</v>
      </c>
      <c r="AY362" s="37">
        <v>1941183</v>
      </c>
      <c r="AZ362" s="37">
        <v>268</v>
      </c>
      <c r="BA362" s="37">
        <v>279</v>
      </c>
      <c r="BB362" s="37">
        <v>206</v>
      </c>
      <c r="BC362" s="37">
        <v>0</v>
      </c>
      <c r="BD362" s="37">
        <v>0</v>
      </c>
      <c r="BE362" s="37">
        <v>2078332</v>
      </c>
      <c r="BF362" s="37">
        <v>94341</v>
      </c>
      <c r="BG362" s="37">
        <v>0</v>
      </c>
      <c r="BH362" s="37">
        <v>0</v>
      </c>
      <c r="BI362" s="37">
        <v>0</v>
      </c>
      <c r="BJ362" s="37">
        <v>0</v>
      </c>
      <c r="BK362" s="37">
        <v>0</v>
      </c>
      <c r="BL362" s="37">
        <v>0</v>
      </c>
      <c r="BM362" s="37">
        <v>2172673</v>
      </c>
      <c r="BN362" s="37">
        <v>197097</v>
      </c>
      <c r="BO362" s="37">
        <v>1975576</v>
      </c>
      <c r="BP362" s="37">
        <v>1963818</v>
      </c>
      <c r="BQ362" s="37">
        <v>437378</v>
      </c>
      <c r="BR362" s="37">
        <v>2401196</v>
      </c>
      <c r="BS362" s="45">
        <v>255628468</v>
      </c>
      <c r="BT362" s="37">
        <v>11758</v>
      </c>
      <c r="BU362" s="37">
        <v>0</v>
      </c>
      <c r="BV362" s="37">
        <v>2160915</v>
      </c>
      <c r="BW362" s="37">
        <v>279</v>
      </c>
      <c r="BX362" s="37">
        <v>292</v>
      </c>
      <c r="BY362" s="37">
        <v>206</v>
      </c>
      <c r="BZ362" s="37">
        <v>0</v>
      </c>
      <c r="CA362" s="37">
        <v>0</v>
      </c>
      <c r="CB362" s="37">
        <v>2321756</v>
      </c>
      <c r="CC362" s="37">
        <v>8819</v>
      </c>
      <c r="CD362" s="37">
        <v>0</v>
      </c>
      <c r="CE362" s="37">
        <v>0</v>
      </c>
      <c r="CF362" s="37">
        <v>0</v>
      </c>
      <c r="CG362" s="37">
        <v>0</v>
      </c>
      <c r="CH362" s="37">
        <v>0</v>
      </c>
      <c r="CI362" s="37">
        <v>0</v>
      </c>
      <c r="CJ362" s="37">
        <v>2330575</v>
      </c>
      <c r="CK362" s="37">
        <v>212788</v>
      </c>
      <c r="CL362" s="37">
        <v>0</v>
      </c>
      <c r="CM362" s="37">
        <v>2117787</v>
      </c>
      <c r="CN362" s="37">
        <v>2116571</v>
      </c>
      <c r="CO362" s="37">
        <v>441704</v>
      </c>
      <c r="CP362" s="37">
        <v>2558275</v>
      </c>
      <c r="CQ362" s="45">
        <v>273500562</v>
      </c>
      <c r="CR362" s="37">
        <v>1216</v>
      </c>
      <c r="CS362" s="37">
        <v>0</v>
      </c>
      <c r="CT362" s="37">
        <v>2329359</v>
      </c>
      <c r="CU362" s="37">
        <v>292</v>
      </c>
      <c r="CV362" s="37">
        <v>307</v>
      </c>
      <c r="CW362" s="37">
        <v>208.88</v>
      </c>
      <c r="CX362" s="37">
        <v>0</v>
      </c>
      <c r="CY362" s="37">
        <v>0</v>
      </c>
      <c r="CZ362" s="37">
        <v>2513145</v>
      </c>
      <c r="DA362" s="37">
        <v>912</v>
      </c>
      <c r="DB362" s="37">
        <v>0</v>
      </c>
      <c r="DC362" s="37">
        <v>0</v>
      </c>
      <c r="DD362" s="37">
        <v>0</v>
      </c>
      <c r="DE362" s="37">
        <v>0</v>
      </c>
      <c r="DF362" s="37">
        <v>912</v>
      </c>
      <c r="DG362" s="37">
        <v>2514057</v>
      </c>
      <c r="DH362" s="37">
        <v>0</v>
      </c>
      <c r="DI362" s="37">
        <v>0</v>
      </c>
      <c r="DJ362" s="37">
        <v>0</v>
      </c>
      <c r="DK362" s="37">
        <v>2514057</v>
      </c>
      <c r="DL362" s="37">
        <v>216340</v>
      </c>
      <c r="DM362" s="37">
        <v>0</v>
      </c>
      <c r="DN362" s="37">
        <v>2297717</v>
      </c>
      <c r="DO362" s="37">
        <v>2305903</v>
      </c>
      <c r="DP362" s="37">
        <v>451103</v>
      </c>
      <c r="DQ362" s="37">
        <v>2757006</v>
      </c>
      <c r="DR362" s="45">
        <v>291821782</v>
      </c>
      <c r="DS362" s="37">
        <v>0</v>
      </c>
      <c r="DT362" s="37">
        <v>8186</v>
      </c>
      <c r="DU362" s="61">
        <v>2514057</v>
      </c>
      <c r="DV362" s="61">
        <v>307</v>
      </c>
      <c r="DW362" s="61">
        <v>317</v>
      </c>
      <c r="DX362" s="61">
        <v>212.43</v>
      </c>
      <c r="DY362" s="61">
        <v>0</v>
      </c>
      <c r="DZ362" s="61">
        <v>0</v>
      </c>
      <c r="EA362" s="61">
        <v>0</v>
      </c>
      <c r="EB362" s="61">
        <v>2663288</v>
      </c>
      <c r="EC362" s="61">
        <v>0</v>
      </c>
      <c r="ED362" s="61">
        <v>0</v>
      </c>
      <c r="EE362" s="61">
        <v>0</v>
      </c>
      <c r="EF362" s="61">
        <v>0</v>
      </c>
      <c r="EG362" s="61">
        <v>0</v>
      </c>
      <c r="EH362" s="61">
        <v>0</v>
      </c>
      <c r="EI362" s="61">
        <v>2663288</v>
      </c>
      <c r="EJ362" s="61">
        <v>0</v>
      </c>
      <c r="EK362" s="61">
        <v>0</v>
      </c>
      <c r="EL362" s="61">
        <v>0</v>
      </c>
      <c r="EM362" s="61">
        <v>2663288</v>
      </c>
      <c r="EN362" s="61">
        <v>222260</v>
      </c>
      <c r="EO362" s="61">
        <v>0</v>
      </c>
      <c r="EP362" s="61">
        <v>2441028</v>
      </c>
      <c r="EQ362" s="61">
        <v>579</v>
      </c>
      <c r="ER362" s="61">
        <v>2440449</v>
      </c>
      <c r="ES362" s="61">
        <v>2440537</v>
      </c>
      <c r="ET362" s="61">
        <v>439378</v>
      </c>
      <c r="EU362" s="61">
        <v>2879915</v>
      </c>
      <c r="EV362" s="61">
        <v>307638035</v>
      </c>
      <c r="EW362" s="61">
        <v>61900</v>
      </c>
      <c r="EX362" s="61">
        <v>0</v>
      </c>
      <c r="EY362" s="61">
        <v>88</v>
      </c>
    </row>
    <row r="363" spans="1:155" s="37" customFormat="1" x14ac:dyDescent="0.2">
      <c r="A363" s="105">
        <v>5621</v>
      </c>
      <c r="B363" s="49" t="s">
        <v>388</v>
      </c>
      <c r="C363" s="37">
        <v>15228809.220000001</v>
      </c>
      <c r="D363" s="37">
        <v>2883</v>
      </c>
      <c r="E363" s="37">
        <v>2966</v>
      </c>
      <c r="F363" s="37">
        <v>190</v>
      </c>
      <c r="G363" s="37">
        <v>16230782.48</v>
      </c>
      <c r="H363" s="37">
        <v>6844168</v>
      </c>
      <c r="I363" s="37">
        <v>0</v>
      </c>
      <c r="J363" s="37">
        <v>9385784</v>
      </c>
      <c r="K363" s="37">
        <v>817805</v>
      </c>
      <c r="L363" s="37">
        <f t="shared" si="5"/>
        <v>10203589</v>
      </c>
      <c r="M363" s="47">
        <v>601740746</v>
      </c>
      <c r="N363" s="41">
        <v>830.48000000044703</v>
      </c>
      <c r="O363" s="41">
        <v>0</v>
      </c>
      <c r="P363" s="37">
        <v>16229952</v>
      </c>
      <c r="Q363" s="37">
        <v>2966</v>
      </c>
      <c r="R363" s="37">
        <v>3043</v>
      </c>
      <c r="S363" s="37">
        <v>194.37</v>
      </c>
      <c r="T363" s="37">
        <v>0</v>
      </c>
      <c r="U363" s="37">
        <v>17242764</v>
      </c>
      <c r="V363" s="37">
        <v>7768630</v>
      </c>
      <c r="W363" s="37">
        <v>9474134</v>
      </c>
      <c r="X363" s="37">
        <v>9474134</v>
      </c>
      <c r="Y363" s="37">
        <v>875263</v>
      </c>
      <c r="Z363" s="37">
        <v>10349397</v>
      </c>
      <c r="AA363" s="46">
        <v>688418870</v>
      </c>
      <c r="AB363" s="37">
        <v>0</v>
      </c>
      <c r="AC363" s="37">
        <v>0</v>
      </c>
      <c r="AD363" s="37">
        <v>17242764</v>
      </c>
      <c r="AE363" s="37">
        <v>3043</v>
      </c>
      <c r="AF363" s="37">
        <v>3122</v>
      </c>
      <c r="AG363" s="37">
        <v>200</v>
      </c>
      <c r="AH363" s="37">
        <v>0</v>
      </c>
      <c r="AI363" s="37">
        <v>0</v>
      </c>
      <c r="AJ363" s="37">
        <v>-4163</v>
      </c>
      <c r="AK363" s="37">
        <v>0</v>
      </c>
      <c r="AL363" s="37">
        <v>0</v>
      </c>
      <c r="AM363" s="37">
        <v>0</v>
      </c>
      <c r="AN363" s="37">
        <v>-4163</v>
      </c>
      <c r="AO363" s="37">
        <v>18310644</v>
      </c>
      <c r="AP363" s="37">
        <v>8272210</v>
      </c>
      <c r="AQ363" s="37">
        <v>0</v>
      </c>
      <c r="AR363" s="37">
        <v>10038434</v>
      </c>
      <c r="AS363" s="37">
        <v>10038434</v>
      </c>
      <c r="AT363" s="37">
        <v>1114842</v>
      </c>
      <c r="AU363" s="37">
        <v>11153276</v>
      </c>
      <c r="AV363" s="45">
        <v>801787676</v>
      </c>
      <c r="AW363" s="37">
        <v>0</v>
      </c>
      <c r="AX363" s="37">
        <v>0</v>
      </c>
      <c r="AY363" s="37">
        <v>18310644</v>
      </c>
      <c r="AZ363" s="37">
        <v>3122</v>
      </c>
      <c r="BA363" s="37">
        <v>3200</v>
      </c>
      <c r="BB363" s="37">
        <v>206</v>
      </c>
      <c r="BC363" s="37">
        <v>0</v>
      </c>
      <c r="BD363" s="37">
        <v>0</v>
      </c>
      <c r="BE363" s="37">
        <v>19427328</v>
      </c>
      <c r="BF363" s="37">
        <v>0</v>
      </c>
      <c r="BG363" s="37">
        <v>-48038</v>
      </c>
      <c r="BH363" s="37">
        <v>0</v>
      </c>
      <c r="BI363" s="37">
        <v>0</v>
      </c>
      <c r="BJ363" s="37">
        <v>0</v>
      </c>
      <c r="BK363" s="37">
        <v>0</v>
      </c>
      <c r="BL363" s="37">
        <v>-48038</v>
      </c>
      <c r="BM363" s="37">
        <v>19379290</v>
      </c>
      <c r="BN363" s="37">
        <v>11322766</v>
      </c>
      <c r="BO363" s="37">
        <v>8056524</v>
      </c>
      <c r="BP363" s="37">
        <v>8062595</v>
      </c>
      <c r="BQ363" s="37">
        <v>2621263</v>
      </c>
      <c r="BR363" s="37">
        <v>10683858</v>
      </c>
      <c r="BS363" s="45">
        <v>886930585</v>
      </c>
      <c r="BT363" s="37">
        <v>0</v>
      </c>
      <c r="BU363" s="37">
        <v>6071</v>
      </c>
      <c r="BV363" s="37">
        <v>19379290</v>
      </c>
      <c r="BW363" s="37">
        <v>3200</v>
      </c>
      <c r="BX363" s="37">
        <v>3285</v>
      </c>
      <c r="BY363" s="37">
        <v>206</v>
      </c>
      <c r="BZ363" s="37">
        <v>0</v>
      </c>
      <c r="CA363" s="37">
        <v>0</v>
      </c>
      <c r="CB363" s="37">
        <v>20570769</v>
      </c>
      <c r="CC363" s="37">
        <v>0</v>
      </c>
      <c r="CD363" s="37">
        <v>64727</v>
      </c>
      <c r="CE363" s="37">
        <v>0</v>
      </c>
      <c r="CF363" s="37">
        <v>0</v>
      </c>
      <c r="CG363" s="37">
        <v>0</v>
      </c>
      <c r="CH363" s="37">
        <v>0</v>
      </c>
      <c r="CI363" s="37">
        <v>64727</v>
      </c>
      <c r="CJ363" s="37">
        <v>20635496</v>
      </c>
      <c r="CK363" s="37">
        <v>12366055</v>
      </c>
      <c r="CL363" s="37">
        <v>0</v>
      </c>
      <c r="CM363" s="37">
        <v>8269441</v>
      </c>
      <c r="CN363" s="37">
        <v>8269441</v>
      </c>
      <c r="CO363" s="37">
        <v>2292666</v>
      </c>
      <c r="CP363" s="37">
        <v>10562107</v>
      </c>
      <c r="CQ363" s="45">
        <v>947687230</v>
      </c>
      <c r="CR363" s="37">
        <v>0</v>
      </c>
      <c r="CS363" s="37">
        <v>0</v>
      </c>
      <c r="CT363" s="37">
        <v>20635496</v>
      </c>
      <c r="CU363" s="37">
        <v>3285</v>
      </c>
      <c r="CV363" s="37">
        <v>3343</v>
      </c>
      <c r="CW363" s="37">
        <v>208.88</v>
      </c>
      <c r="CX363" s="37">
        <v>0</v>
      </c>
      <c r="CY363" s="37">
        <v>0</v>
      </c>
      <c r="CZ363" s="37">
        <v>21698109</v>
      </c>
      <c r="DA363" s="37">
        <v>0</v>
      </c>
      <c r="DB363" s="37">
        <v>38431</v>
      </c>
      <c r="DC363" s="37">
        <v>0</v>
      </c>
      <c r="DD363" s="37">
        <v>0</v>
      </c>
      <c r="DE363" s="37">
        <v>0</v>
      </c>
      <c r="DF363" s="37">
        <v>38431</v>
      </c>
      <c r="DG363" s="37">
        <v>21736540</v>
      </c>
      <c r="DH363" s="37">
        <v>0</v>
      </c>
      <c r="DI363" s="37">
        <v>0</v>
      </c>
      <c r="DJ363" s="37">
        <v>0</v>
      </c>
      <c r="DK363" s="37">
        <v>21736540</v>
      </c>
      <c r="DL363" s="37">
        <v>13319421</v>
      </c>
      <c r="DM363" s="37">
        <v>0</v>
      </c>
      <c r="DN363" s="37">
        <v>8417119</v>
      </c>
      <c r="DO363" s="37">
        <v>8417119</v>
      </c>
      <c r="DP363" s="37">
        <v>2289055</v>
      </c>
      <c r="DQ363" s="37">
        <v>10706174</v>
      </c>
      <c r="DR363" s="45">
        <v>1027871686</v>
      </c>
      <c r="DS363" s="37">
        <v>0</v>
      </c>
      <c r="DT363" s="37">
        <v>0</v>
      </c>
      <c r="DU363" s="61">
        <v>21736540</v>
      </c>
      <c r="DV363" s="61">
        <v>3343</v>
      </c>
      <c r="DW363" s="61">
        <v>3406</v>
      </c>
      <c r="DX363" s="61">
        <v>212.43</v>
      </c>
      <c r="DY363" s="61">
        <v>0</v>
      </c>
      <c r="DZ363" s="61">
        <v>0</v>
      </c>
      <c r="EA363" s="61">
        <v>0</v>
      </c>
      <c r="EB363" s="61">
        <v>22869723</v>
      </c>
      <c r="EC363" s="61">
        <v>0</v>
      </c>
      <c r="ED363" s="61">
        <v>73731</v>
      </c>
      <c r="EE363" s="61">
        <v>0</v>
      </c>
      <c r="EF363" s="61">
        <v>19250</v>
      </c>
      <c r="EG363" s="61">
        <v>0</v>
      </c>
      <c r="EH363" s="61">
        <v>92981</v>
      </c>
      <c r="EI363" s="61">
        <v>22962704</v>
      </c>
      <c r="EJ363" s="61">
        <v>0</v>
      </c>
      <c r="EK363" s="61">
        <v>0</v>
      </c>
      <c r="EL363" s="61">
        <v>0</v>
      </c>
      <c r="EM363" s="61">
        <v>22962704</v>
      </c>
      <c r="EN363" s="61">
        <v>14207972</v>
      </c>
      <c r="EO363" s="61">
        <v>0</v>
      </c>
      <c r="EP363" s="61">
        <v>8754732</v>
      </c>
      <c r="EQ363" s="61">
        <v>50446</v>
      </c>
      <c r="ER363" s="61">
        <v>8704286</v>
      </c>
      <c r="ES363" s="61">
        <v>8704286</v>
      </c>
      <c r="ET363" s="61">
        <v>2604853</v>
      </c>
      <c r="EU363" s="61">
        <v>11309139</v>
      </c>
      <c r="EV363" s="61">
        <v>1069685137</v>
      </c>
      <c r="EW363" s="61">
        <v>4771500</v>
      </c>
      <c r="EX363" s="61">
        <v>0</v>
      </c>
      <c r="EY363" s="61">
        <v>0</v>
      </c>
    </row>
    <row r="364" spans="1:155" s="37" customFormat="1" x14ac:dyDescent="0.2">
      <c r="A364" s="105">
        <v>5628</v>
      </c>
      <c r="B364" s="49" t="s">
        <v>389</v>
      </c>
      <c r="C364" s="37">
        <v>3805382</v>
      </c>
      <c r="D364" s="37">
        <v>738</v>
      </c>
      <c r="E364" s="37">
        <v>761</v>
      </c>
      <c r="F364" s="37">
        <v>190</v>
      </c>
      <c r="G364" s="37">
        <v>4068564.74</v>
      </c>
      <c r="H364" s="37">
        <v>2453597</v>
      </c>
      <c r="I364" s="37">
        <v>0</v>
      </c>
      <c r="J364" s="37">
        <v>1614709</v>
      </c>
      <c r="K364" s="37">
        <v>173253</v>
      </c>
      <c r="L364" s="37">
        <f t="shared" si="5"/>
        <v>1787962</v>
      </c>
      <c r="M364" s="47">
        <v>92128561</v>
      </c>
      <c r="N364" s="41">
        <v>258.74000000022352</v>
      </c>
      <c r="O364" s="41">
        <v>0</v>
      </c>
      <c r="P364" s="37">
        <v>4068306</v>
      </c>
      <c r="Q364" s="37">
        <v>761</v>
      </c>
      <c r="R364" s="37">
        <v>778</v>
      </c>
      <c r="S364" s="37">
        <v>194.37</v>
      </c>
      <c r="T364" s="37">
        <v>0</v>
      </c>
      <c r="U364" s="37">
        <v>4310408</v>
      </c>
      <c r="V364" s="37">
        <v>2911197</v>
      </c>
      <c r="W364" s="37">
        <v>1399211</v>
      </c>
      <c r="X364" s="37">
        <v>1399210</v>
      </c>
      <c r="Y364" s="37">
        <v>161390</v>
      </c>
      <c r="Z364" s="37">
        <v>1560600</v>
      </c>
      <c r="AA364" s="46">
        <v>98439215</v>
      </c>
      <c r="AB364" s="37">
        <v>1</v>
      </c>
      <c r="AC364" s="37">
        <v>0</v>
      </c>
      <c r="AD364" s="37">
        <v>4310407</v>
      </c>
      <c r="AE364" s="37">
        <v>778</v>
      </c>
      <c r="AF364" s="37">
        <v>786</v>
      </c>
      <c r="AG364" s="37">
        <v>200</v>
      </c>
      <c r="AH364" s="37">
        <v>0</v>
      </c>
      <c r="AI364" s="37">
        <v>1</v>
      </c>
      <c r="AJ364" s="37">
        <v>0</v>
      </c>
      <c r="AK364" s="37">
        <v>0</v>
      </c>
      <c r="AL364" s="37">
        <v>0</v>
      </c>
      <c r="AM364" s="37">
        <v>0</v>
      </c>
      <c r="AN364" s="37">
        <v>0</v>
      </c>
      <c r="AO364" s="37">
        <v>4511932</v>
      </c>
      <c r="AP364" s="37">
        <v>3041574</v>
      </c>
      <c r="AQ364" s="37">
        <v>0</v>
      </c>
      <c r="AR364" s="37">
        <v>1470358</v>
      </c>
      <c r="AS364" s="37">
        <v>1503790</v>
      </c>
      <c r="AT364" s="37">
        <v>168360</v>
      </c>
      <c r="AU364" s="37">
        <v>1672150</v>
      </c>
      <c r="AV364" s="45">
        <v>109681983</v>
      </c>
      <c r="AW364" s="37">
        <v>0</v>
      </c>
      <c r="AX364" s="37">
        <v>33432</v>
      </c>
      <c r="AY364" s="37">
        <v>4511932</v>
      </c>
      <c r="AZ364" s="37">
        <v>786</v>
      </c>
      <c r="BA364" s="37">
        <v>795</v>
      </c>
      <c r="BB364" s="37">
        <v>206</v>
      </c>
      <c r="BC364" s="37">
        <v>0</v>
      </c>
      <c r="BD364" s="37">
        <v>0</v>
      </c>
      <c r="BE364" s="37">
        <v>4727364</v>
      </c>
      <c r="BF364" s="37">
        <v>0</v>
      </c>
      <c r="BG364" s="37">
        <v>0</v>
      </c>
      <c r="BH364" s="37">
        <v>0</v>
      </c>
      <c r="BI364" s="37">
        <v>0</v>
      </c>
      <c r="BJ364" s="37">
        <v>90000</v>
      </c>
      <c r="BK364" s="37">
        <v>0</v>
      </c>
      <c r="BL364" s="37">
        <v>90000</v>
      </c>
      <c r="BM364" s="37">
        <v>4817364</v>
      </c>
      <c r="BN364" s="37">
        <v>3622765</v>
      </c>
      <c r="BO364" s="37">
        <v>1194599</v>
      </c>
      <c r="BP364" s="37">
        <v>1194599</v>
      </c>
      <c r="BQ364" s="37">
        <v>466173</v>
      </c>
      <c r="BR364" s="37">
        <v>1660772</v>
      </c>
      <c r="BS364" s="45">
        <v>122024953</v>
      </c>
      <c r="BT364" s="37">
        <v>0</v>
      </c>
      <c r="BU364" s="37">
        <v>0</v>
      </c>
      <c r="BV364" s="37">
        <v>4727364</v>
      </c>
      <c r="BW364" s="37">
        <v>795</v>
      </c>
      <c r="BX364" s="37">
        <v>795</v>
      </c>
      <c r="BY364" s="37">
        <v>206</v>
      </c>
      <c r="BZ364" s="37">
        <v>0</v>
      </c>
      <c r="CA364" s="37">
        <v>0</v>
      </c>
      <c r="CB364" s="37">
        <v>4891134</v>
      </c>
      <c r="CC364" s="37">
        <v>0</v>
      </c>
      <c r="CD364" s="37">
        <v>0</v>
      </c>
      <c r="CE364" s="37">
        <v>0</v>
      </c>
      <c r="CF364" s="37">
        <v>0</v>
      </c>
      <c r="CG364" s="37">
        <v>90000</v>
      </c>
      <c r="CH364" s="37">
        <v>0</v>
      </c>
      <c r="CI364" s="37">
        <v>90000</v>
      </c>
      <c r="CJ364" s="37">
        <v>4981134</v>
      </c>
      <c r="CK364" s="37">
        <v>3953405</v>
      </c>
      <c r="CL364" s="37">
        <v>0</v>
      </c>
      <c r="CM364" s="37">
        <v>1027729</v>
      </c>
      <c r="CN364" s="37">
        <v>1027729</v>
      </c>
      <c r="CO364" s="37">
        <v>413809</v>
      </c>
      <c r="CP364" s="37">
        <v>1441538</v>
      </c>
      <c r="CQ364" s="45">
        <v>129509134</v>
      </c>
      <c r="CR364" s="37">
        <v>0</v>
      </c>
      <c r="CS364" s="37">
        <v>0</v>
      </c>
      <c r="CT364" s="37">
        <v>4891134</v>
      </c>
      <c r="CU364" s="37">
        <v>795</v>
      </c>
      <c r="CV364" s="37">
        <v>785</v>
      </c>
      <c r="CW364" s="37">
        <v>208.88</v>
      </c>
      <c r="CX364" s="37">
        <v>0</v>
      </c>
      <c r="CY364" s="37">
        <v>0</v>
      </c>
      <c r="CZ364" s="37">
        <v>4993581</v>
      </c>
      <c r="DA364" s="37">
        <v>0</v>
      </c>
      <c r="DB364" s="37">
        <v>0</v>
      </c>
      <c r="DC364" s="37">
        <v>0</v>
      </c>
      <c r="DD364" s="37">
        <v>0</v>
      </c>
      <c r="DE364" s="37">
        <v>0</v>
      </c>
      <c r="DF364" s="37">
        <v>0</v>
      </c>
      <c r="DG364" s="37">
        <v>4993581</v>
      </c>
      <c r="DH364" s="37">
        <v>50890</v>
      </c>
      <c r="DI364" s="37">
        <v>90000</v>
      </c>
      <c r="DJ364" s="37">
        <v>140890</v>
      </c>
      <c r="DK364" s="37">
        <v>5134471</v>
      </c>
      <c r="DL364" s="37">
        <v>4075871</v>
      </c>
      <c r="DM364" s="37">
        <v>0</v>
      </c>
      <c r="DN364" s="37">
        <v>1058600</v>
      </c>
      <c r="DO364" s="37">
        <v>1058600</v>
      </c>
      <c r="DP364" s="37">
        <v>412855</v>
      </c>
      <c r="DQ364" s="37">
        <v>1471455</v>
      </c>
      <c r="DR364" s="45">
        <v>143657781</v>
      </c>
      <c r="DS364" s="37">
        <v>0</v>
      </c>
      <c r="DT364" s="37">
        <v>0</v>
      </c>
      <c r="DU364" s="61">
        <v>4993581</v>
      </c>
      <c r="DV364" s="61">
        <v>785</v>
      </c>
      <c r="DW364" s="61">
        <v>769</v>
      </c>
      <c r="DX364" s="61">
        <v>212.43</v>
      </c>
      <c r="DY364" s="61">
        <v>0</v>
      </c>
      <c r="DZ364" s="61">
        <v>0</v>
      </c>
      <c r="EA364" s="61">
        <v>0</v>
      </c>
      <c r="EB364" s="61">
        <v>5055160</v>
      </c>
      <c r="EC364" s="61">
        <v>0</v>
      </c>
      <c r="ED364" s="61">
        <v>0</v>
      </c>
      <c r="EE364" s="61">
        <v>0</v>
      </c>
      <c r="EF364" s="61">
        <v>0</v>
      </c>
      <c r="EG364" s="61">
        <v>0</v>
      </c>
      <c r="EH364" s="61">
        <v>0</v>
      </c>
      <c r="EI364" s="61">
        <v>5055160</v>
      </c>
      <c r="EJ364" s="61">
        <v>90000</v>
      </c>
      <c r="EK364" s="61">
        <v>78884</v>
      </c>
      <c r="EL364" s="61">
        <v>168884</v>
      </c>
      <c r="EM364" s="61">
        <v>5224044</v>
      </c>
      <c r="EN364" s="61">
        <v>4032762</v>
      </c>
      <c r="EO364" s="61">
        <v>0</v>
      </c>
      <c r="EP364" s="61">
        <v>1191282</v>
      </c>
      <c r="EQ364" s="61">
        <v>2284</v>
      </c>
      <c r="ER364" s="61">
        <v>1188998</v>
      </c>
      <c r="ES364" s="61">
        <v>1189521</v>
      </c>
      <c r="ET364" s="61">
        <v>416076</v>
      </c>
      <c r="EU364" s="61">
        <v>1605597</v>
      </c>
      <c r="EV364" s="61">
        <v>158782679</v>
      </c>
      <c r="EW364" s="61">
        <v>225900</v>
      </c>
      <c r="EX364" s="61">
        <v>0</v>
      </c>
      <c r="EY364" s="61">
        <v>523</v>
      </c>
    </row>
    <row r="365" spans="1:155" s="37" customFormat="1" x14ac:dyDescent="0.2">
      <c r="A365" s="105">
        <v>5642</v>
      </c>
      <c r="B365" s="49" t="s">
        <v>390</v>
      </c>
      <c r="C365" s="37">
        <v>7173035</v>
      </c>
      <c r="D365" s="37">
        <v>1418</v>
      </c>
      <c r="E365" s="37">
        <v>1458</v>
      </c>
      <c r="F365" s="37">
        <v>190</v>
      </c>
      <c r="G365" s="37">
        <v>7653042</v>
      </c>
      <c r="H365" s="37">
        <v>2125895</v>
      </c>
      <c r="I365" s="37">
        <v>0</v>
      </c>
      <c r="J365" s="37">
        <v>5527149</v>
      </c>
      <c r="K365" s="37">
        <v>373800</v>
      </c>
      <c r="L365" s="37">
        <f t="shared" si="5"/>
        <v>5900949</v>
      </c>
      <c r="M365" s="37">
        <v>346418467</v>
      </c>
      <c r="N365" s="41">
        <v>0</v>
      </c>
      <c r="O365" s="41">
        <v>2</v>
      </c>
      <c r="P365" s="37">
        <v>7653042</v>
      </c>
      <c r="Q365" s="37">
        <v>1458</v>
      </c>
      <c r="R365" s="37">
        <v>1486</v>
      </c>
      <c r="S365" s="37">
        <v>194.37</v>
      </c>
      <c r="T365" s="37">
        <v>0</v>
      </c>
      <c r="U365" s="37">
        <v>8088848</v>
      </c>
      <c r="V365" s="37">
        <v>2883701</v>
      </c>
      <c r="W365" s="37">
        <v>5205147</v>
      </c>
      <c r="X365" s="37">
        <v>5199703</v>
      </c>
      <c r="Y365" s="37">
        <v>273458</v>
      </c>
      <c r="Z365" s="37">
        <v>5473161</v>
      </c>
      <c r="AA365" s="37">
        <v>358469537</v>
      </c>
      <c r="AB365" s="37">
        <v>5444</v>
      </c>
      <c r="AC365" s="37">
        <v>0</v>
      </c>
      <c r="AD365" s="37">
        <v>8083404</v>
      </c>
      <c r="AE365" s="37">
        <v>1486</v>
      </c>
      <c r="AF365" s="37">
        <v>1500</v>
      </c>
      <c r="AG365" s="37">
        <v>200</v>
      </c>
      <c r="AH365" s="37">
        <v>0</v>
      </c>
      <c r="AI365" s="37">
        <v>4083</v>
      </c>
      <c r="AJ365" s="37">
        <v>0</v>
      </c>
      <c r="AK365" s="37">
        <v>0</v>
      </c>
      <c r="AL365" s="37">
        <v>0</v>
      </c>
      <c r="AM365" s="37">
        <v>0</v>
      </c>
      <c r="AN365" s="37">
        <v>0</v>
      </c>
      <c r="AO365" s="37">
        <v>8463648</v>
      </c>
      <c r="AP365" s="37">
        <v>3417943</v>
      </c>
      <c r="AQ365" s="37">
        <v>0</v>
      </c>
      <c r="AR365" s="37">
        <v>5045705</v>
      </c>
      <c r="AS365" s="37">
        <v>5045705</v>
      </c>
      <c r="AT365" s="37">
        <v>500954</v>
      </c>
      <c r="AU365" s="37">
        <v>5546659</v>
      </c>
      <c r="AV365" s="40">
        <v>376225486</v>
      </c>
      <c r="AW365" s="37">
        <v>0</v>
      </c>
      <c r="AX365" s="37">
        <v>0</v>
      </c>
      <c r="AY365" s="37">
        <v>8463648</v>
      </c>
      <c r="AZ365" s="37">
        <v>1500</v>
      </c>
      <c r="BA365" s="37">
        <v>1495</v>
      </c>
      <c r="BB365" s="37">
        <v>206</v>
      </c>
      <c r="BC365" s="37">
        <v>0</v>
      </c>
      <c r="BD365" s="37">
        <v>0</v>
      </c>
      <c r="BE365" s="37">
        <v>8743403</v>
      </c>
      <c r="BF365" s="37">
        <v>0</v>
      </c>
      <c r="BG365" s="37">
        <v>-1200</v>
      </c>
      <c r="BH365" s="37">
        <v>0</v>
      </c>
      <c r="BI365" s="37">
        <v>0</v>
      </c>
      <c r="BJ365" s="37">
        <v>0</v>
      </c>
      <c r="BK365" s="37">
        <v>0</v>
      </c>
      <c r="BL365" s="37">
        <v>-1200</v>
      </c>
      <c r="BM365" s="37">
        <v>8742203</v>
      </c>
      <c r="BN365" s="37">
        <v>5526175</v>
      </c>
      <c r="BO365" s="37">
        <v>3216028</v>
      </c>
      <c r="BP365" s="37">
        <v>3216028</v>
      </c>
      <c r="BQ365" s="37">
        <v>964069</v>
      </c>
      <c r="BR365" s="37">
        <v>4180097</v>
      </c>
      <c r="BS365" s="40">
        <v>403320375</v>
      </c>
      <c r="BT365" s="37">
        <v>0</v>
      </c>
      <c r="BU365" s="37">
        <v>0</v>
      </c>
      <c r="BV365" s="37">
        <v>8742203</v>
      </c>
      <c r="BW365" s="37">
        <v>1495</v>
      </c>
      <c r="BX365" s="37">
        <v>1477</v>
      </c>
      <c r="BY365" s="37">
        <v>206</v>
      </c>
      <c r="BZ365" s="37">
        <v>0</v>
      </c>
      <c r="CA365" s="37">
        <v>0</v>
      </c>
      <c r="CB365" s="37">
        <v>8941212</v>
      </c>
      <c r="CC365" s="37">
        <v>0</v>
      </c>
      <c r="CD365" s="37">
        <v>0</v>
      </c>
      <c r="CE365" s="37">
        <v>0</v>
      </c>
      <c r="CF365" s="37">
        <v>0</v>
      </c>
      <c r="CG365" s="37">
        <v>0</v>
      </c>
      <c r="CH365" s="37">
        <v>0</v>
      </c>
      <c r="CI365" s="37">
        <v>0</v>
      </c>
      <c r="CJ365" s="37">
        <v>8941212</v>
      </c>
      <c r="CK365" s="37">
        <v>5410157</v>
      </c>
      <c r="CL365" s="37">
        <v>0</v>
      </c>
      <c r="CM365" s="37">
        <v>3531055</v>
      </c>
      <c r="CN365" s="37">
        <v>3533255</v>
      </c>
      <c r="CO365" s="37">
        <v>373697</v>
      </c>
      <c r="CP365" s="37">
        <v>3906952</v>
      </c>
      <c r="CQ365" s="40">
        <v>421396156</v>
      </c>
      <c r="CR365" s="37">
        <v>0</v>
      </c>
      <c r="CS365" s="37">
        <v>2200</v>
      </c>
      <c r="CT365" s="37">
        <v>8941212</v>
      </c>
      <c r="CU365" s="37">
        <v>1477</v>
      </c>
      <c r="CV365" s="37">
        <v>1469</v>
      </c>
      <c r="CW365" s="37">
        <v>208.88</v>
      </c>
      <c r="CX365" s="37">
        <v>0</v>
      </c>
      <c r="CY365" s="37">
        <v>0</v>
      </c>
      <c r="CZ365" s="37">
        <v>9199627</v>
      </c>
      <c r="DA365" s="37">
        <v>0</v>
      </c>
      <c r="DB365" s="37">
        <v>14663</v>
      </c>
      <c r="DC365" s="37">
        <v>0</v>
      </c>
      <c r="DD365" s="37">
        <v>0</v>
      </c>
      <c r="DE365" s="37">
        <v>0</v>
      </c>
      <c r="DF365" s="37">
        <v>14663</v>
      </c>
      <c r="DG365" s="37">
        <v>9214290</v>
      </c>
      <c r="DH365" s="37">
        <v>37575</v>
      </c>
      <c r="DI365" s="37">
        <v>0</v>
      </c>
      <c r="DJ365" s="37">
        <v>37575</v>
      </c>
      <c r="DK365" s="37">
        <v>9251865</v>
      </c>
      <c r="DL365" s="37">
        <v>5668363</v>
      </c>
      <c r="DM365" s="37">
        <v>0</v>
      </c>
      <c r="DN365" s="37">
        <v>3583502</v>
      </c>
      <c r="DO365" s="37">
        <v>3583502</v>
      </c>
      <c r="DP365" s="37">
        <v>404819</v>
      </c>
      <c r="DQ365" s="37">
        <v>3988321</v>
      </c>
      <c r="DR365" s="40">
        <v>504031042</v>
      </c>
      <c r="DS365" s="37">
        <v>0</v>
      </c>
      <c r="DT365" s="37">
        <v>0</v>
      </c>
      <c r="DU365" s="61">
        <v>9214290</v>
      </c>
      <c r="DV365" s="61">
        <v>1469</v>
      </c>
      <c r="DW365" s="61">
        <v>1453</v>
      </c>
      <c r="DX365" s="61">
        <v>212.43</v>
      </c>
      <c r="DY365" s="61">
        <v>0</v>
      </c>
      <c r="DZ365" s="61">
        <v>0</v>
      </c>
      <c r="EA365" s="61">
        <v>0</v>
      </c>
      <c r="EB365" s="61">
        <v>9422589</v>
      </c>
      <c r="EC365" s="61">
        <v>0</v>
      </c>
      <c r="ED365" s="61">
        <v>0</v>
      </c>
      <c r="EE365" s="61">
        <v>0</v>
      </c>
      <c r="EF365" s="61">
        <v>0</v>
      </c>
      <c r="EG365" s="61">
        <v>0</v>
      </c>
      <c r="EH365" s="61">
        <v>0</v>
      </c>
      <c r="EI365" s="61">
        <v>9422589</v>
      </c>
      <c r="EJ365" s="61">
        <v>0</v>
      </c>
      <c r="EK365" s="61">
        <v>77819</v>
      </c>
      <c r="EL365" s="61">
        <v>77819</v>
      </c>
      <c r="EM365" s="61">
        <v>9500408</v>
      </c>
      <c r="EN365" s="61">
        <v>5727133</v>
      </c>
      <c r="EO365" s="61">
        <v>0</v>
      </c>
      <c r="EP365" s="61">
        <v>3773275</v>
      </c>
      <c r="EQ365" s="61">
        <v>19539</v>
      </c>
      <c r="ER365" s="61">
        <v>3753736</v>
      </c>
      <c r="ES365" s="61">
        <v>3753736</v>
      </c>
      <c r="ET365" s="61">
        <v>650275</v>
      </c>
      <c r="EU365" s="61">
        <v>4404011</v>
      </c>
      <c r="EV365" s="61">
        <v>519837713</v>
      </c>
      <c r="EW365" s="61">
        <v>2306300</v>
      </c>
      <c r="EX365" s="61">
        <v>0</v>
      </c>
      <c r="EY365" s="61">
        <v>0</v>
      </c>
    </row>
    <row r="366" spans="1:155" s="37" customFormat="1" x14ac:dyDescent="0.2">
      <c r="A366" s="105">
        <v>5656</v>
      </c>
      <c r="B366" s="49" t="s">
        <v>391</v>
      </c>
      <c r="C366" s="37">
        <v>23112481</v>
      </c>
      <c r="D366" s="37">
        <v>3800</v>
      </c>
      <c r="E366" s="37">
        <v>3932</v>
      </c>
      <c r="F366" s="37">
        <v>195</v>
      </c>
      <c r="G366" s="37">
        <v>24681164</v>
      </c>
      <c r="H366" s="37">
        <v>8782469</v>
      </c>
      <c r="I366" s="37">
        <v>0</v>
      </c>
      <c r="J366" s="37">
        <v>15846649</v>
      </c>
      <c r="K366" s="37">
        <v>867889</v>
      </c>
      <c r="L366" s="37">
        <f t="shared" si="5"/>
        <v>16714538</v>
      </c>
      <c r="M366" s="47">
        <v>933593043</v>
      </c>
      <c r="N366" s="41">
        <v>52046</v>
      </c>
      <c r="O366" s="41">
        <v>0</v>
      </c>
      <c r="P366" s="37">
        <v>24629118</v>
      </c>
      <c r="Q366" s="37">
        <v>3932</v>
      </c>
      <c r="R366" s="37">
        <v>4074</v>
      </c>
      <c r="S366" s="37">
        <v>194.37</v>
      </c>
      <c r="T366" s="37">
        <v>0</v>
      </c>
      <c r="U366" s="37">
        <v>26310422</v>
      </c>
      <c r="V366" s="37">
        <v>9102087</v>
      </c>
      <c r="W366" s="37">
        <v>17208335</v>
      </c>
      <c r="X366" s="37">
        <v>17171876</v>
      </c>
      <c r="Y366" s="37">
        <v>958433</v>
      </c>
      <c r="Z366" s="37">
        <v>18130309</v>
      </c>
      <c r="AA366" s="46">
        <v>1072565439</v>
      </c>
      <c r="AB366" s="37">
        <v>36459</v>
      </c>
      <c r="AC366" s="37">
        <v>0</v>
      </c>
      <c r="AD366" s="37">
        <v>26273963</v>
      </c>
      <c r="AE366" s="37">
        <v>4074</v>
      </c>
      <c r="AF366" s="37">
        <v>4175</v>
      </c>
      <c r="AG366" s="37">
        <v>200</v>
      </c>
      <c r="AH366" s="37">
        <v>0</v>
      </c>
      <c r="AI366" s="37">
        <v>27344</v>
      </c>
      <c r="AJ366" s="37">
        <v>-11735</v>
      </c>
      <c r="AK366" s="37">
        <v>0</v>
      </c>
      <c r="AL366" s="37">
        <v>0</v>
      </c>
      <c r="AM366" s="37">
        <v>1285</v>
      </c>
      <c r="AN366" s="37">
        <v>-10450</v>
      </c>
      <c r="AO366" s="37">
        <v>27777221</v>
      </c>
      <c r="AP366" s="37">
        <v>9236826</v>
      </c>
      <c r="AQ366" s="37">
        <v>0</v>
      </c>
      <c r="AR366" s="37">
        <v>18540395</v>
      </c>
      <c r="AS366" s="37">
        <v>18520395</v>
      </c>
      <c r="AT366" s="37">
        <v>895368</v>
      </c>
      <c r="AU366" s="37">
        <v>19415763</v>
      </c>
      <c r="AV366" s="45">
        <v>1251615616</v>
      </c>
      <c r="AW366" s="37">
        <v>20000</v>
      </c>
      <c r="AX366" s="37">
        <v>0</v>
      </c>
      <c r="AY366" s="37">
        <v>27757221</v>
      </c>
      <c r="AZ366" s="37">
        <v>4177</v>
      </c>
      <c r="BA366" s="37">
        <v>4264</v>
      </c>
      <c r="BB366" s="37">
        <v>206</v>
      </c>
      <c r="BC366" s="37">
        <v>0</v>
      </c>
      <c r="BD366" s="37">
        <v>0</v>
      </c>
      <c r="BE366" s="37">
        <v>29213730</v>
      </c>
      <c r="BF366" s="37">
        <v>15000</v>
      </c>
      <c r="BG366" s="37">
        <v>-68262</v>
      </c>
      <c r="BH366" s="37">
        <v>0</v>
      </c>
      <c r="BI366" s="37">
        <v>0</v>
      </c>
      <c r="BJ366" s="37">
        <v>0</v>
      </c>
      <c r="BK366" s="37">
        <v>2925</v>
      </c>
      <c r="BL366" s="37">
        <v>-65337</v>
      </c>
      <c r="BM366" s="37">
        <v>29163393</v>
      </c>
      <c r="BN366" s="37">
        <v>13420204</v>
      </c>
      <c r="BO366" s="37">
        <v>15743189</v>
      </c>
      <c r="BP366" s="37">
        <v>15755737</v>
      </c>
      <c r="BQ366" s="37">
        <v>2509857</v>
      </c>
      <c r="BR366" s="37">
        <v>18265594</v>
      </c>
      <c r="BS366" s="45">
        <v>1338042420</v>
      </c>
      <c r="BT366" s="37">
        <v>0</v>
      </c>
      <c r="BU366" s="37">
        <v>12548</v>
      </c>
      <c r="BV366" s="37">
        <v>29163393</v>
      </c>
      <c r="BW366" s="37">
        <v>4264</v>
      </c>
      <c r="BX366" s="37">
        <v>4317</v>
      </c>
      <c r="BY366" s="37">
        <v>206</v>
      </c>
      <c r="BZ366" s="37">
        <v>0</v>
      </c>
      <c r="CA366" s="37">
        <v>0</v>
      </c>
      <c r="CB366" s="37">
        <v>30415164</v>
      </c>
      <c r="CC366" s="37">
        <v>0</v>
      </c>
      <c r="CD366" s="37">
        <v>-2880</v>
      </c>
      <c r="CE366" s="37">
        <v>0</v>
      </c>
      <c r="CF366" s="37">
        <v>0</v>
      </c>
      <c r="CG366" s="37">
        <v>0</v>
      </c>
      <c r="CH366" s="37">
        <v>5278</v>
      </c>
      <c r="CI366" s="37">
        <v>2398</v>
      </c>
      <c r="CJ366" s="37">
        <v>30417562</v>
      </c>
      <c r="CK366" s="37">
        <v>14387983</v>
      </c>
      <c r="CL366" s="37">
        <v>0</v>
      </c>
      <c r="CM366" s="37">
        <v>16029579</v>
      </c>
      <c r="CN366" s="37">
        <v>16108214</v>
      </c>
      <c r="CO366" s="37">
        <v>2628585</v>
      </c>
      <c r="CP366" s="37">
        <v>18736799</v>
      </c>
      <c r="CQ366" s="45">
        <v>1449750419</v>
      </c>
      <c r="CR366" s="37">
        <v>0</v>
      </c>
      <c r="CS366" s="37">
        <v>78635</v>
      </c>
      <c r="CT366" s="37">
        <v>30417562</v>
      </c>
      <c r="CU366" s="37">
        <v>4317</v>
      </c>
      <c r="CV366" s="37">
        <v>4371</v>
      </c>
      <c r="CW366" s="37">
        <v>208.88</v>
      </c>
      <c r="CX366" s="37">
        <v>0</v>
      </c>
      <c r="CY366" s="37">
        <v>0</v>
      </c>
      <c r="CZ366" s="37">
        <v>31711080</v>
      </c>
      <c r="DA366" s="37">
        <v>0</v>
      </c>
      <c r="DB366" s="37">
        <v>156898</v>
      </c>
      <c r="DC366" s="37">
        <v>0</v>
      </c>
      <c r="DD366" s="37">
        <v>0</v>
      </c>
      <c r="DE366" s="37">
        <v>0</v>
      </c>
      <c r="DF366" s="37">
        <v>156898</v>
      </c>
      <c r="DG366" s="37">
        <v>31867978</v>
      </c>
      <c r="DH366" s="37">
        <v>0</v>
      </c>
      <c r="DI366" s="37">
        <v>0</v>
      </c>
      <c r="DJ366" s="37">
        <v>0</v>
      </c>
      <c r="DK366" s="37">
        <v>31867978</v>
      </c>
      <c r="DL366" s="37">
        <v>14750558</v>
      </c>
      <c r="DM366" s="37">
        <v>0</v>
      </c>
      <c r="DN366" s="37">
        <v>17117420</v>
      </c>
      <c r="DO366" s="37">
        <v>17110166</v>
      </c>
      <c r="DP366" s="37">
        <v>2956192</v>
      </c>
      <c r="DQ366" s="37">
        <v>20066358</v>
      </c>
      <c r="DR366" s="45">
        <v>1554563991</v>
      </c>
      <c r="DS366" s="37">
        <v>7254</v>
      </c>
      <c r="DT366" s="37">
        <v>0</v>
      </c>
      <c r="DU366" s="61">
        <v>31860724</v>
      </c>
      <c r="DV366" s="61">
        <v>4371</v>
      </c>
      <c r="DW366" s="61">
        <v>4438</v>
      </c>
      <c r="DX366" s="61">
        <v>212.43</v>
      </c>
      <c r="DY366" s="61">
        <v>0</v>
      </c>
      <c r="DZ366" s="61">
        <v>0</v>
      </c>
      <c r="EA366" s="61">
        <v>0</v>
      </c>
      <c r="EB366" s="61">
        <v>33291879</v>
      </c>
      <c r="EC366" s="61">
        <v>5441</v>
      </c>
      <c r="ED366" s="61">
        <v>51763</v>
      </c>
      <c r="EE366" s="61">
        <v>0</v>
      </c>
      <c r="EF366" s="61">
        <v>0</v>
      </c>
      <c r="EG366" s="61">
        <v>0</v>
      </c>
      <c r="EH366" s="61">
        <v>57204</v>
      </c>
      <c r="EI366" s="61">
        <v>33349083</v>
      </c>
      <c r="EJ366" s="61">
        <v>0</v>
      </c>
      <c r="EK366" s="61">
        <v>0</v>
      </c>
      <c r="EL366" s="61">
        <v>0</v>
      </c>
      <c r="EM366" s="61">
        <v>33349083</v>
      </c>
      <c r="EN366" s="61">
        <v>15580850</v>
      </c>
      <c r="EO366" s="61">
        <v>0</v>
      </c>
      <c r="EP366" s="61">
        <v>17768233</v>
      </c>
      <c r="EQ366" s="61">
        <v>263521</v>
      </c>
      <c r="ER366" s="61">
        <v>17504712</v>
      </c>
      <c r="ES366" s="61">
        <v>17504712</v>
      </c>
      <c r="ET366" s="61">
        <v>2524640</v>
      </c>
      <c r="EU366" s="61">
        <v>20029352</v>
      </c>
      <c r="EV366" s="61">
        <v>1641610723</v>
      </c>
      <c r="EW366" s="61">
        <v>21598200</v>
      </c>
      <c r="EX366" s="61">
        <v>0</v>
      </c>
      <c r="EY366" s="61">
        <v>0</v>
      </c>
    </row>
    <row r="367" spans="1:155" s="37" customFormat="1" x14ac:dyDescent="0.2">
      <c r="A367" s="105">
        <v>5663</v>
      </c>
      <c r="B367" s="49" t="s">
        <v>392</v>
      </c>
      <c r="C367" s="37">
        <v>27117838</v>
      </c>
      <c r="D367" s="37">
        <v>5528</v>
      </c>
      <c r="E367" s="37">
        <v>5554</v>
      </c>
      <c r="F367" s="37">
        <v>190</v>
      </c>
      <c r="G367" s="37">
        <v>28303184</v>
      </c>
      <c r="H367" s="37">
        <v>16819430</v>
      </c>
      <c r="I367" s="37">
        <v>0</v>
      </c>
      <c r="J367" s="37">
        <v>11500416</v>
      </c>
      <c r="K367" s="37">
        <v>684871</v>
      </c>
      <c r="L367" s="37">
        <f t="shared" si="5"/>
        <v>12185287</v>
      </c>
      <c r="M367" s="47">
        <v>717377462</v>
      </c>
      <c r="N367" s="41">
        <v>0</v>
      </c>
      <c r="O367" s="41">
        <v>16662</v>
      </c>
      <c r="P367" s="37">
        <v>28303184</v>
      </c>
      <c r="Q367" s="37">
        <v>5554</v>
      </c>
      <c r="R367" s="37">
        <v>5573</v>
      </c>
      <c r="S367" s="37">
        <v>194.37</v>
      </c>
      <c r="T367" s="37">
        <v>0</v>
      </c>
      <c r="U367" s="37">
        <v>29483232</v>
      </c>
      <c r="V367" s="37">
        <v>18276066</v>
      </c>
      <c r="W367" s="37">
        <v>11207166</v>
      </c>
      <c r="X367" s="37">
        <v>11207166</v>
      </c>
      <c r="Y367" s="37">
        <v>725190</v>
      </c>
      <c r="Z367" s="37">
        <v>11932356</v>
      </c>
      <c r="AA367" s="46">
        <v>796853263</v>
      </c>
      <c r="AB367" s="37">
        <v>0</v>
      </c>
      <c r="AC367" s="37">
        <v>0</v>
      </c>
      <c r="AD367" s="37">
        <v>29483232</v>
      </c>
      <c r="AE367" s="37">
        <v>5573</v>
      </c>
      <c r="AF367" s="37">
        <v>5592</v>
      </c>
      <c r="AG367" s="37">
        <v>200</v>
      </c>
      <c r="AH367" s="37">
        <v>0</v>
      </c>
      <c r="AI367" s="37">
        <v>0</v>
      </c>
      <c r="AJ367" s="37">
        <v>0</v>
      </c>
      <c r="AK367" s="37">
        <v>0</v>
      </c>
      <c r="AL367" s="37">
        <v>0</v>
      </c>
      <c r="AM367" s="37">
        <v>0</v>
      </c>
      <c r="AN367" s="37">
        <v>0</v>
      </c>
      <c r="AO367" s="37">
        <v>30702149</v>
      </c>
      <c r="AP367" s="37">
        <v>19725421</v>
      </c>
      <c r="AQ367" s="37">
        <v>0</v>
      </c>
      <c r="AR367" s="37">
        <v>10976728</v>
      </c>
      <c r="AS367" s="37">
        <v>10960257</v>
      </c>
      <c r="AT367" s="37">
        <v>1419827</v>
      </c>
      <c r="AU367" s="37">
        <v>12380084</v>
      </c>
      <c r="AV367" s="45">
        <v>853473753</v>
      </c>
      <c r="AW367" s="37">
        <v>16471</v>
      </c>
      <c r="AX367" s="37">
        <v>0</v>
      </c>
      <c r="AY367" s="37">
        <v>30685678</v>
      </c>
      <c r="AZ367" s="37">
        <v>5592</v>
      </c>
      <c r="BA367" s="37">
        <v>5611</v>
      </c>
      <c r="BB367" s="37">
        <v>206</v>
      </c>
      <c r="BC367" s="37">
        <v>0</v>
      </c>
      <c r="BD367" s="37">
        <v>0</v>
      </c>
      <c r="BE367" s="37">
        <v>31945780</v>
      </c>
      <c r="BF367" s="37">
        <v>12353</v>
      </c>
      <c r="BG367" s="37">
        <v>-1996</v>
      </c>
      <c r="BH367" s="37">
        <v>0</v>
      </c>
      <c r="BI367" s="37">
        <v>0</v>
      </c>
      <c r="BJ367" s="37">
        <v>0</v>
      </c>
      <c r="BK367" s="37">
        <v>3305</v>
      </c>
      <c r="BL367" s="37">
        <v>1309</v>
      </c>
      <c r="BM367" s="37">
        <v>31959442</v>
      </c>
      <c r="BN367" s="37">
        <v>24121379</v>
      </c>
      <c r="BO367" s="37">
        <v>7838063</v>
      </c>
      <c r="BP367" s="37">
        <v>7860836</v>
      </c>
      <c r="BQ367" s="37">
        <v>1280137</v>
      </c>
      <c r="BR367" s="37">
        <v>9140973</v>
      </c>
      <c r="BS367" s="45">
        <v>877844680</v>
      </c>
      <c r="BT367" s="37">
        <v>0</v>
      </c>
      <c r="BU367" s="37">
        <v>22773</v>
      </c>
      <c r="BV367" s="37">
        <v>31959442</v>
      </c>
      <c r="BW367" s="37">
        <v>5611</v>
      </c>
      <c r="BX367" s="37">
        <v>5607</v>
      </c>
      <c r="BY367" s="37">
        <v>206</v>
      </c>
      <c r="BZ367" s="37">
        <v>0</v>
      </c>
      <c r="CA367" s="37">
        <v>0</v>
      </c>
      <c r="CB367" s="37">
        <v>33091673</v>
      </c>
      <c r="CC367" s="37">
        <v>0</v>
      </c>
      <c r="CD367" s="37">
        <v>0</v>
      </c>
      <c r="CE367" s="37">
        <v>0</v>
      </c>
      <c r="CF367" s="37">
        <v>0</v>
      </c>
      <c r="CG367" s="37">
        <v>0</v>
      </c>
      <c r="CH367" s="37">
        <v>51</v>
      </c>
      <c r="CI367" s="37">
        <v>51</v>
      </c>
      <c r="CJ367" s="37">
        <v>33091724</v>
      </c>
      <c r="CK367" s="37">
        <v>25760304</v>
      </c>
      <c r="CL367" s="37">
        <v>0</v>
      </c>
      <c r="CM367" s="37">
        <v>7331420</v>
      </c>
      <c r="CN367" s="37">
        <v>7331369</v>
      </c>
      <c r="CO367" s="37">
        <v>1641384</v>
      </c>
      <c r="CP367" s="37">
        <v>8972753</v>
      </c>
      <c r="CQ367" s="45">
        <v>940039235</v>
      </c>
      <c r="CR367" s="37">
        <v>51</v>
      </c>
      <c r="CS367" s="37">
        <v>0</v>
      </c>
      <c r="CT367" s="37">
        <v>33091673</v>
      </c>
      <c r="CU367" s="37">
        <v>5607</v>
      </c>
      <c r="CV367" s="37">
        <v>5540</v>
      </c>
      <c r="CW367" s="37">
        <v>208.88</v>
      </c>
      <c r="CX367" s="37">
        <v>0</v>
      </c>
      <c r="CY367" s="37">
        <v>0</v>
      </c>
      <c r="CZ367" s="37">
        <v>33853444</v>
      </c>
      <c r="DA367" s="37">
        <v>38</v>
      </c>
      <c r="DB367" s="37">
        <v>190243</v>
      </c>
      <c r="DC367" s="37">
        <v>0</v>
      </c>
      <c r="DD367" s="37">
        <v>0</v>
      </c>
      <c r="DE367" s="37">
        <v>0</v>
      </c>
      <c r="DF367" s="37">
        <v>190281</v>
      </c>
      <c r="DG367" s="37">
        <v>34043725</v>
      </c>
      <c r="DH367" s="37">
        <v>305537</v>
      </c>
      <c r="DI367" s="37">
        <v>0</v>
      </c>
      <c r="DJ367" s="37">
        <v>305537</v>
      </c>
      <c r="DK367" s="37">
        <v>34349262</v>
      </c>
      <c r="DL367" s="37">
        <v>26544514</v>
      </c>
      <c r="DM367" s="37">
        <v>0</v>
      </c>
      <c r="DN367" s="37">
        <v>7804748</v>
      </c>
      <c r="DO367" s="37">
        <v>7804748</v>
      </c>
      <c r="DP367" s="37">
        <v>1547586</v>
      </c>
      <c r="DQ367" s="37">
        <v>9352334</v>
      </c>
      <c r="DR367" s="45">
        <v>973529916</v>
      </c>
      <c r="DS367" s="37">
        <v>0</v>
      </c>
      <c r="DT367" s="37">
        <v>0</v>
      </c>
      <c r="DU367" s="61">
        <v>34043725</v>
      </c>
      <c r="DV367" s="61">
        <v>5540</v>
      </c>
      <c r="DW367" s="61">
        <v>5411</v>
      </c>
      <c r="DX367" s="61">
        <v>212.43</v>
      </c>
      <c r="DY367" s="61">
        <v>0</v>
      </c>
      <c r="DZ367" s="61">
        <v>0</v>
      </c>
      <c r="EA367" s="61">
        <v>0</v>
      </c>
      <c r="EB367" s="61">
        <v>34400487</v>
      </c>
      <c r="EC367" s="61">
        <v>0</v>
      </c>
      <c r="ED367" s="61">
        <v>112403</v>
      </c>
      <c r="EE367" s="61">
        <v>0</v>
      </c>
      <c r="EF367" s="61">
        <v>0</v>
      </c>
      <c r="EG367" s="61">
        <v>0</v>
      </c>
      <c r="EH367" s="61">
        <v>112403</v>
      </c>
      <c r="EI367" s="61">
        <v>34512890</v>
      </c>
      <c r="EJ367" s="61">
        <v>0</v>
      </c>
      <c r="EK367" s="61">
        <v>616678</v>
      </c>
      <c r="EL367" s="61">
        <v>616678</v>
      </c>
      <c r="EM367" s="61">
        <v>35129568</v>
      </c>
      <c r="EN367" s="61">
        <v>27562570</v>
      </c>
      <c r="EO367" s="61">
        <v>0</v>
      </c>
      <c r="EP367" s="61">
        <v>7566998</v>
      </c>
      <c r="EQ367" s="61">
        <v>39780</v>
      </c>
      <c r="ER367" s="61">
        <v>7527218</v>
      </c>
      <c r="ES367" s="61">
        <v>7532234</v>
      </c>
      <c r="ET367" s="61">
        <v>3117948</v>
      </c>
      <c r="EU367" s="61">
        <v>10650182</v>
      </c>
      <c r="EV367" s="61">
        <v>1042320395</v>
      </c>
      <c r="EW367" s="61">
        <v>3893200</v>
      </c>
      <c r="EX367" s="61">
        <v>0</v>
      </c>
      <c r="EY367" s="61">
        <v>5016</v>
      </c>
    </row>
    <row r="368" spans="1:155" s="37" customFormat="1" x14ac:dyDescent="0.2">
      <c r="A368" s="105">
        <v>5670</v>
      </c>
      <c r="B368" s="49" t="s">
        <v>393</v>
      </c>
      <c r="C368" s="37">
        <v>3467592</v>
      </c>
      <c r="D368" s="37">
        <v>594</v>
      </c>
      <c r="E368" s="37">
        <v>611</v>
      </c>
      <c r="F368" s="37">
        <v>190</v>
      </c>
      <c r="G368" s="37">
        <v>3683108</v>
      </c>
      <c r="H368" s="37">
        <v>630058</v>
      </c>
      <c r="I368" s="37">
        <v>0</v>
      </c>
      <c r="J368" s="37">
        <v>2984284</v>
      </c>
      <c r="K368" s="37">
        <v>372450</v>
      </c>
      <c r="L368" s="37">
        <f t="shared" si="5"/>
        <v>3356734</v>
      </c>
      <c r="M368" s="47">
        <v>160511601</v>
      </c>
      <c r="N368" s="41">
        <v>68766</v>
      </c>
      <c r="O368" s="41">
        <v>0</v>
      </c>
      <c r="P368" s="37">
        <v>3614342</v>
      </c>
      <c r="Q368" s="37">
        <v>611</v>
      </c>
      <c r="R368" s="37">
        <v>629</v>
      </c>
      <c r="S368" s="37">
        <v>194.37</v>
      </c>
      <c r="T368" s="37">
        <v>0</v>
      </c>
      <c r="U368" s="37">
        <v>3843077</v>
      </c>
      <c r="V368" s="37">
        <v>900248</v>
      </c>
      <c r="W368" s="37">
        <v>2942829</v>
      </c>
      <c r="X368" s="37">
        <v>2930875</v>
      </c>
      <c r="Y368" s="37">
        <v>387775</v>
      </c>
      <c r="Z368" s="37">
        <v>3318650</v>
      </c>
      <c r="AA368" s="46">
        <v>169126673</v>
      </c>
      <c r="AB368" s="37">
        <v>11954</v>
      </c>
      <c r="AC368" s="37">
        <v>0</v>
      </c>
      <c r="AD368" s="37">
        <v>3831123</v>
      </c>
      <c r="AE368" s="37">
        <v>629</v>
      </c>
      <c r="AF368" s="37">
        <v>647</v>
      </c>
      <c r="AG368" s="37">
        <v>200</v>
      </c>
      <c r="AH368" s="37">
        <v>0</v>
      </c>
      <c r="AI368" s="37">
        <v>8966</v>
      </c>
      <c r="AJ368" s="37">
        <v>0</v>
      </c>
      <c r="AK368" s="37">
        <v>0</v>
      </c>
      <c r="AL368" s="37">
        <v>0</v>
      </c>
      <c r="AM368" s="37">
        <v>0</v>
      </c>
      <c r="AN368" s="37">
        <v>0</v>
      </c>
      <c r="AO368" s="37">
        <v>4079127</v>
      </c>
      <c r="AP368" s="37">
        <v>1249219</v>
      </c>
      <c r="AQ368" s="37">
        <v>0</v>
      </c>
      <c r="AR368" s="37">
        <v>2829908</v>
      </c>
      <c r="AS368" s="37">
        <v>2761129</v>
      </c>
      <c r="AT368" s="37">
        <v>382400</v>
      </c>
      <c r="AU368" s="37">
        <v>3143529</v>
      </c>
      <c r="AV368" s="45">
        <v>181411965</v>
      </c>
      <c r="AW368" s="37">
        <v>68779</v>
      </c>
      <c r="AX368" s="37">
        <v>0</v>
      </c>
      <c r="AY368" s="37">
        <v>4010348</v>
      </c>
      <c r="AZ368" s="37">
        <v>647</v>
      </c>
      <c r="BA368" s="37">
        <v>665</v>
      </c>
      <c r="BB368" s="37">
        <v>206</v>
      </c>
      <c r="BC368" s="37">
        <v>0</v>
      </c>
      <c r="BD368" s="37">
        <v>0</v>
      </c>
      <c r="BE368" s="37">
        <v>4258906</v>
      </c>
      <c r="BF368" s="37">
        <v>51584</v>
      </c>
      <c r="BG368" s="37">
        <v>0</v>
      </c>
      <c r="BH368" s="37">
        <v>0</v>
      </c>
      <c r="BI368" s="37">
        <v>0</v>
      </c>
      <c r="BJ368" s="37">
        <v>0</v>
      </c>
      <c r="BK368" s="37">
        <v>0</v>
      </c>
      <c r="BL368" s="37">
        <v>0</v>
      </c>
      <c r="BM368" s="37">
        <v>4310490</v>
      </c>
      <c r="BN368" s="37">
        <v>2208580</v>
      </c>
      <c r="BO368" s="37">
        <v>2101910</v>
      </c>
      <c r="BP368" s="37">
        <v>2101910</v>
      </c>
      <c r="BQ368" s="37">
        <v>396650</v>
      </c>
      <c r="BR368" s="37">
        <v>2498560</v>
      </c>
      <c r="BS368" s="45">
        <v>199307076</v>
      </c>
      <c r="BT368" s="37">
        <v>0</v>
      </c>
      <c r="BU368" s="37">
        <v>0</v>
      </c>
      <c r="BV368" s="37">
        <v>4310490</v>
      </c>
      <c r="BW368" s="37">
        <v>665</v>
      </c>
      <c r="BX368" s="37">
        <v>687</v>
      </c>
      <c r="BY368" s="37">
        <v>206</v>
      </c>
      <c r="BZ368" s="37">
        <v>0</v>
      </c>
      <c r="CA368" s="37">
        <v>0</v>
      </c>
      <c r="CB368" s="37">
        <v>4594615</v>
      </c>
      <c r="CC368" s="37">
        <v>0</v>
      </c>
      <c r="CD368" s="37">
        <v>0</v>
      </c>
      <c r="CE368" s="37">
        <v>0</v>
      </c>
      <c r="CF368" s="37">
        <v>0</v>
      </c>
      <c r="CG368" s="37">
        <v>0</v>
      </c>
      <c r="CH368" s="37">
        <v>0</v>
      </c>
      <c r="CI368" s="37">
        <v>0</v>
      </c>
      <c r="CJ368" s="37">
        <v>4594615</v>
      </c>
      <c r="CK368" s="37">
        <v>2307369</v>
      </c>
      <c r="CL368" s="37">
        <v>0</v>
      </c>
      <c r="CM368" s="37">
        <v>2287246</v>
      </c>
      <c r="CN368" s="37">
        <v>2287246</v>
      </c>
      <c r="CO368" s="37">
        <v>383750</v>
      </c>
      <c r="CP368" s="37">
        <v>2670996</v>
      </c>
      <c r="CQ368" s="45">
        <v>226664522</v>
      </c>
      <c r="CR368" s="37">
        <v>0</v>
      </c>
      <c r="CS368" s="37">
        <v>0</v>
      </c>
      <c r="CT368" s="37">
        <v>4594615</v>
      </c>
      <c r="CU368" s="37">
        <v>687</v>
      </c>
      <c r="CV368" s="37">
        <v>689</v>
      </c>
      <c r="CW368" s="37">
        <v>208.88</v>
      </c>
      <c r="CX368" s="37">
        <v>0</v>
      </c>
      <c r="CY368" s="37">
        <v>0</v>
      </c>
      <c r="CZ368" s="37">
        <v>4751909</v>
      </c>
      <c r="DA368" s="37">
        <v>0</v>
      </c>
      <c r="DB368" s="37">
        <v>32606</v>
      </c>
      <c r="DC368" s="37">
        <v>0</v>
      </c>
      <c r="DD368" s="37">
        <v>0</v>
      </c>
      <c r="DE368" s="37">
        <v>0</v>
      </c>
      <c r="DF368" s="37">
        <v>32606</v>
      </c>
      <c r="DG368" s="37">
        <v>4784515</v>
      </c>
      <c r="DH368" s="37">
        <v>0</v>
      </c>
      <c r="DI368" s="37">
        <v>0</v>
      </c>
      <c r="DJ368" s="37">
        <v>0</v>
      </c>
      <c r="DK368" s="37">
        <v>4784515</v>
      </c>
      <c r="DL368" s="37">
        <v>2482705</v>
      </c>
      <c r="DM368" s="37">
        <v>0</v>
      </c>
      <c r="DN368" s="37">
        <v>2301810</v>
      </c>
      <c r="DO368" s="37">
        <v>2301810</v>
      </c>
      <c r="DP368" s="37">
        <v>373970</v>
      </c>
      <c r="DQ368" s="37">
        <v>2675780</v>
      </c>
      <c r="DR368" s="45">
        <v>251805745</v>
      </c>
      <c r="DS368" s="37">
        <v>0</v>
      </c>
      <c r="DT368" s="37">
        <v>0</v>
      </c>
      <c r="DU368" s="61">
        <v>4784515</v>
      </c>
      <c r="DV368" s="61">
        <v>689</v>
      </c>
      <c r="DW368" s="61">
        <v>685</v>
      </c>
      <c r="DX368" s="61">
        <v>212.43</v>
      </c>
      <c r="DY368" s="61">
        <v>0</v>
      </c>
      <c r="DZ368" s="61">
        <v>0</v>
      </c>
      <c r="EA368" s="61">
        <v>0</v>
      </c>
      <c r="EB368" s="61">
        <v>4902250</v>
      </c>
      <c r="EC368" s="61">
        <v>0</v>
      </c>
      <c r="ED368" s="61">
        <v>0</v>
      </c>
      <c r="EE368" s="61">
        <v>0</v>
      </c>
      <c r="EF368" s="61">
        <v>0</v>
      </c>
      <c r="EG368" s="61">
        <v>0</v>
      </c>
      <c r="EH368" s="61">
        <v>0</v>
      </c>
      <c r="EI368" s="61">
        <v>4902250</v>
      </c>
      <c r="EJ368" s="61">
        <v>0</v>
      </c>
      <c r="EK368" s="61">
        <v>21470</v>
      </c>
      <c r="EL368" s="61">
        <v>21470</v>
      </c>
      <c r="EM368" s="61">
        <v>4923720</v>
      </c>
      <c r="EN368" s="61">
        <v>2313383</v>
      </c>
      <c r="EO368" s="61">
        <v>0</v>
      </c>
      <c r="EP368" s="61">
        <v>2610337</v>
      </c>
      <c r="EQ368" s="61">
        <v>4393</v>
      </c>
      <c r="ER368" s="61">
        <v>2605944</v>
      </c>
      <c r="ES368" s="61">
        <v>2605944</v>
      </c>
      <c r="ET368" s="61">
        <v>359162</v>
      </c>
      <c r="EU368" s="61">
        <v>2965106</v>
      </c>
      <c r="EV368" s="61">
        <v>286896200</v>
      </c>
      <c r="EW368" s="61">
        <v>425100</v>
      </c>
      <c r="EX368" s="61">
        <v>0</v>
      </c>
      <c r="EY368" s="61">
        <v>0</v>
      </c>
    </row>
    <row r="369" spans="1:155" s="37" customFormat="1" x14ac:dyDescent="0.2">
      <c r="A369" s="105">
        <v>3510</v>
      </c>
      <c r="B369" s="49" t="s">
        <v>394</v>
      </c>
      <c r="C369" s="37">
        <v>1628157</v>
      </c>
      <c r="D369" s="37">
        <v>260</v>
      </c>
      <c r="E369" s="37">
        <v>264</v>
      </c>
      <c r="F369" s="37">
        <v>200.39</v>
      </c>
      <c r="G369" s="37">
        <v>1706107.92</v>
      </c>
      <c r="H369" s="37">
        <v>21858</v>
      </c>
      <c r="I369" s="37">
        <v>0</v>
      </c>
      <c r="J369" s="37">
        <v>1684110</v>
      </c>
      <c r="K369" s="37">
        <v>37000</v>
      </c>
      <c r="L369" s="37">
        <f t="shared" si="5"/>
        <v>1721110</v>
      </c>
      <c r="M369" s="47">
        <v>150229188</v>
      </c>
      <c r="N369" s="41">
        <v>139.91999999992549</v>
      </c>
      <c r="O369" s="41">
        <v>0</v>
      </c>
      <c r="P369" s="37">
        <v>1705968</v>
      </c>
      <c r="Q369" s="37">
        <v>264</v>
      </c>
      <c r="R369" s="37">
        <v>266</v>
      </c>
      <c r="S369" s="37">
        <v>194.37</v>
      </c>
      <c r="T369" s="37">
        <v>0</v>
      </c>
      <c r="U369" s="37">
        <v>1770594</v>
      </c>
      <c r="V369" s="37">
        <v>36653</v>
      </c>
      <c r="W369" s="37">
        <v>1733941</v>
      </c>
      <c r="X369" s="37">
        <v>1733941</v>
      </c>
      <c r="Y369" s="37">
        <v>18900</v>
      </c>
      <c r="Z369" s="37">
        <v>1752841</v>
      </c>
      <c r="AA369" s="46">
        <v>161209504</v>
      </c>
      <c r="AB369" s="37">
        <v>0</v>
      </c>
      <c r="AC369" s="37">
        <v>0</v>
      </c>
      <c r="AD369" s="37">
        <v>1770594</v>
      </c>
      <c r="AE369" s="37">
        <v>266</v>
      </c>
      <c r="AF369" s="37">
        <v>261</v>
      </c>
      <c r="AG369" s="37">
        <v>200</v>
      </c>
      <c r="AH369" s="37">
        <v>0</v>
      </c>
      <c r="AI369" s="37">
        <v>0</v>
      </c>
      <c r="AJ369" s="37">
        <v>0</v>
      </c>
      <c r="AK369" s="37">
        <v>0</v>
      </c>
      <c r="AL369" s="37">
        <v>0</v>
      </c>
      <c r="AM369" s="37">
        <v>0</v>
      </c>
      <c r="AN369" s="37">
        <v>0</v>
      </c>
      <c r="AO369" s="37">
        <v>1789513</v>
      </c>
      <c r="AP369" s="37">
        <v>45850</v>
      </c>
      <c r="AQ369" s="37">
        <v>0</v>
      </c>
      <c r="AR369" s="37">
        <v>1743663</v>
      </c>
      <c r="AS369" s="37">
        <v>1743660</v>
      </c>
      <c r="AT369" s="37">
        <v>18000</v>
      </c>
      <c r="AU369" s="37">
        <v>1761660</v>
      </c>
      <c r="AV369" s="45">
        <v>187370083</v>
      </c>
      <c r="AW369" s="37">
        <v>3</v>
      </c>
      <c r="AX369" s="37">
        <v>0</v>
      </c>
      <c r="AY369" s="37">
        <v>1789510</v>
      </c>
      <c r="AZ369" s="37">
        <v>261</v>
      </c>
      <c r="BA369" s="37">
        <v>265</v>
      </c>
      <c r="BB369" s="37">
        <v>206</v>
      </c>
      <c r="BC369" s="37">
        <v>0</v>
      </c>
      <c r="BD369" s="37">
        <v>0</v>
      </c>
      <c r="BE369" s="37">
        <v>1871525</v>
      </c>
      <c r="BF369" s="37">
        <v>2</v>
      </c>
      <c r="BG369" s="37">
        <v>0</v>
      </c>
      <c r="BH369" s="37">
        <v>0</v>
      </c>
      <c r="BI369" s="37">
        <v>0</v>
      </c>
      <c r="BJ369" s="37">
        <v>0</v>
      </c>
      <c r="BK369" s="37">
        <v>0</v>
      </c>
      <c r="BL369" s="37">
        <v>0</v>
      </c>
      <c r="BM369" s="37">
        <v>1871527</v>
      </c>
      <c r="BN369" s="37">
        <v>222664</v>
      </c>
      <c r="BO369" s="37">
        <v>1648863</v>
      </c>
      <c r="BP369" s="37">
        <v>1648863</v>
      </c>
      <c r="BQ369" s="37">
        <v>273976</v>
      </c>
      <c r="BR369" s="37">
        <v>1922839</v>
      </c>
      <c r="BS369" s="45">
        <v>224126650</v>
      </c>
      <c r="BT369" s="37">
        <v>0</v>
      </c>
      <c r="BU369" s="37">
        <v>0</v>
      </c>
      <c r="BV369" s="37">
        <v>1871527</v>
      </c>
      <c r="BW369" s="37">
        <v>265</v>
      </c>
      <c r="BX369" s="37">
        <v>268</v>
      </c>
      <c r="BY369" s="37">
        <v>206</v>
      </c>
      <c r="BZ369" s="37">
        <v>0</v>
      </c>
      <c r="CA369" s="37">
        <v>0</v>
      </c>
      <c r="CB369" s="37">
        <v>1947923</v>
      </c>
      <c r="CC369" s="37">
        <v>0</v>
      </c>
      <c r="CD369" s="37">
        <v>0</v>
      </c>
      <c r="CE369" s="37">
        <v>0</v>
      </c>
      <c r="CF369" s="37">
        <v>0</v>
      </c>
      <c r="CG369" s="37">
        <v>0</v>
      </c>
      <c r="CH369" s="37">
        <v>0</v>
      </c>
      <c r="CI369" s="37">
        <v>0</v>
      </c>
      <c r="CJ369" s="37">
        <v>1947923</v>
      </c>
      <c r="CK369" s="37">
        <v>197642</v>
      </c>
      <c r="CL369" s="37">
        <v>0</v>
      </c>
      <c r="CM369" s="37">
        <v>1750281</v>
      </c>
      <c r="CN369" s="37">
        <v>1750281</v>
      </c>
      <c r="CO369" s="37">
        <v>264224</v>
      </c>
      <c r="CP369" s="37">
        <v>2014505</v>
      </c>
      <c r="CQ369" s="45">
        <v>250866124</v>
      </c>
      <c r="CR369" s="37">
        <v>0</v>
      </c>
      <c r="CS369" s="37">
        <v>0</v>
      </c>
      <c r="CT369" s="37">
        <v>1947923</v>
      </c>
      <c r="CU369" s="37">
        <v>268</v>
      </c>
      <c r="CV369" s="37">
        <v>275</v>
      </c>
      <c r="CW369" s="37">
        <v>208.88</v>
      </c>
      <c r="CX369" s="37">
        <v>0</v>
      </c>
      <c r="CY369" s="37">
        <v>0</v>
      </c>
      <c r="CZ369" s="37">
        <v>2056244</v>
      </c>
      <c r="DA369" s="37">
        <v>0</v>
      </c>
      <c r="DB369" s="37">
        <v>0</v>
      </c>
      <c r="DC369" s="37">
        <v>0</v>
      </c>
      <c r="DD369" s="37">
        <v>0</v>
      </c>
      <c r="DE369" s="37">
        <v>0</v>
      </c>
      <c r="DF369" s="37">
        <v>0</v>
      </c>
      <c r="DG369" s="37">
        <v>2056244</v>
      </c>
      <c r="DH369" s="37">
        <v>0</v>
      </c>
      <c r="DI369" s="37">
        <v>0</v>
      </c>
      <c r="DJ369" s="37">
        <v>0</v>
      </c>
      <c r="DK369" s="37">
        <v>2056244</v>
      </c>
      <c r="DL369" s="37">
        <v>192587</v>
      </c>
      <c r="DM369" s="37">
        <v>0</v>
      </c>
      <c r="DN369" s="37">
        <v>1863657</v>
      </c>
      <c r="DO369" s="37">
        <v>1863657</v>
      </c>
      <c r="DP369" s="37">
        <v>278734</v>
      </c>
      <c r="DQ369" s="37">
        <v>2142391</v>
      </c>
      <c r="DR369" s="45">
        <v>272599109</v>
      </c>
      <c r="DS369" s="37">
        <v>0</v>
      </c>
      <c r="DT369" s="37">
        <v>0</v>
      </c>
      <c r="DU369" s="61">
        <v>2056244</v>
      </c>
      <c r="DV369" s="61">
        <v>275</v>
      </c>
      <c r="DW369" s="61">
        <v>281</v>
      </c>
      <c r="DX369" s="61">
        <v>212.43</v>
      </c>
      <c r="DY369" s="61">
        <v>0</v>
      </c>
      <c r="DZ369" s="61">
        <v>0</v>
      </c>
      <c r="EA369" s="61">
        <v>0</v>
      </c>
      <c r="EB369" s="61">
        <v>2160800</v>
      </c>
      <c r="EC369" s="61">
        <v>0</v>
      </c>
      <c r="ED369" s="61">
        <v>0</v>
      </c>
      <c r="EE369" s="61">
        <v>0</v>
      </c>
      <c r="EF369" s="61">
        <v>0</v>
      </c>
      <c r="EG369" s="61">
        <v>0</v>
      </c>
      <c r="EH369" s="61">
        <v>0</v>
      </c>
      <c r="EI369" s="61">
        <v>2160800</v>
      </c>
      <c r="EJ369" s="61">
        <v>0</v>
      </c>
      <c r="EK369" s="61">
        <v>0</v>
      </c>
      <c r="EL369" s="61">
        <v>0</v>
      </c>
      <c r="EM369" s="61">
        <v>2160800</v>
      </c>
      <c r="EN369" s="61">
        <v>193854</v>
      </c>
      <c r="EO369" s="61">
        <v>0</v>
      </c>
      <c r="EP369" s="61">
        <v>1966946</v>
      </c>
      <c r="EQ369" s="61">
        <v>1029</v>
      </c>
      <c r="ER369" s="61">
        <v>1965917</v>
      </c>
      <c r="ES369" s="61">
        <v>1973607</v>
      </c>
      <c r="ET369" s="61">
        <v>287176</v>
      </c>
      <c r="EU369" s="61">
        <v>2260783</v>
      </c>
      <c r="EV369" s="61">
        <v>295743619</v>
      </c>
      <c r="EW369" s="61">
        <v>134600</v>
      </c>
      <c r="EX369" s="61">
        <v>0</v>
      </c>
      <c r="EY369" s="61">
        <v>7690</v>
      </c>
    </row>
    <row r="370" spans="1:155" s="37" customFormat="1" x14ac:dyDescent="0.2">
      <c r="A370" s="105">
        <v>5726</v>
      </c>
      <c r="B370" s="49" t="s">
        <v>395</v>
      </c>
      <c r="C370" s="37">
        <v>3304185</v>
      </c>
      <c r="D370" s="37">
        <v>616</v>
      </c>
      <c r="E370" s="37">
        <v>626</v>
      </c>
      <c r="F370" s="37">
        <v>190</v>
      </c>
      <c r="G370" s="37">
        <v>3476804</v>
      </c>
      <c r="H370" s="37">
        <v>2251615</v>
      </c>
      <c r="I370" s="37">
        <v>0</v>
      </c>
      <c r="J370" s="37">
        <v>1225189</v>
      </c>
      <c r="K370" s="37">
        <v>397120</v>
      </c>
      <c r="L370" s="37">
        <f t="shared" si="5"/>
        <v>1622309</v>
      </c>
      <c r="M370" s="47">
        <v>81346221</v>
      </c>
      <c r="N370" s="41">
        <v>0</v>
      </c>
      <c r="O370" s="41">
        <v>0</v>
      </c>
      <c r="P370" s="37">
        <v>3476804</v>
      </c>
      <c r="Q370" s="37">
        <v>626</v>
      </c>
      <c r="R370" s="37">
        <v>641</v>
      </c>
      <c r="S370" s="37">
        <v>194.37</v>
      </c>
      <c r="T370" s="37">
        <v>40328</v>
      </c>
      <c r="U370" s="37">
        <v>3725033</v>
      </c>
      <c r="V370" s="37">
        <v>2538673</v>
      </c>
      <c r="W370" s="37">
        <v>1186360</v>
      </c>
      <c r="X370" s="37">
        <v>1186360</v>
      </c>
      <c r="Y370" s="37">
        <v>390824</v>
      </c>
      <c r="Z370" s="37">
        <v>1577184</v>
      </c>
      <c r="AA370" s="46">
        <v>86139751</v>
      </c>
      <c r="AB370" s="37">
        <v>0</v>
      </c>
      <c r="AC370" s="37">
        <v>0</v>
      </c>
      <c r="AD370" s="37">
        <v>3725033</v>
      </c>
      <c r="AE370" s="37">
        <v>641</v>
      </c>
      <c r="AF370" s="37">
        <v>645</v>
      </c>
      <c r="AG370" s="37">
        <v>200</v>
      </c>
      <c r="AH370" s="37">
        <v>0</v>
      </c>
      <c r="AI370" s="37">
        <v>0</v>
      </c>
      <c r="AJ370" s="37">
        <v>0</v>
      </c>
      <c r="AK370" s="37">
        <v>0</v>
      </c>
      <c r="AL370" s="37">
        <v>0</v>
      </c>
      <c r="AM370" s="37">
        <v>0</v>
      </c>
      <c r="AN370" s="37">
        <v>0</v>
      </c>
      <c r="AO370" s="37">
        <v>3877276</v>
      </c>
      <c r="AP370" s="37">
        <v>2733045</v>
      </c>
      <c r="AQ370" s="37">
        <v>0</v>
      </c>
      <c r="AR370" s="37">
        <v>1144231</v>
      </c>
      <c r="AS370" s="37">
        <v>1144231</v>
      </c>
      <c r="AT370" s="37">
        <v>385654</v>
      </c>
      <c r="AU370" s="37">
        <v>1529885</v>
      </c>
      <c r="AV370" s="45">
        <v>90194137</v>
      </c>
      <c r="AW370" s="37">
        <v>0</v>
      </c>
      <c r="AX370" s="37">
        <v>0</v>
      </c>
      <c r="AY370" s="37">
        <v>3877276</v>
      </c>
      <c r="AZ370" s="37">
        <v>645</v>
      </c>
      <c r="BA370" s="37">
        <v>653</v>
      </c>
      <c r="BB370" s="37">
        <v>206</v>
      </c>
      <c r="BC370" s="37">
        <v>0</v>
      </c>
      <c r="BD370" s="37">
        <v>0</v>
      </c>
      <c r="BE370" s="37">
        <v>4059884</v>
      </c>
      <c r="BF370" s="37">
        <v>0</v>
      </c>
      <c r="BG370" s="37">
        <v>7651</v>
      </c>
      <c r="BH370" s="37">
        <v>0</v>
      </c>
      <c r="BI370" s="37">
        <v>0</v>
      </c>
      <c r="BJ370" s="37">
        <v>0</v>
      </c>
      <c r="BK370" s="37">
        <v>0</v>
      </c>
      <c r="BL370" s="37">
        <v>7651</v>
      </c>
      <c r="BM370" s="37">
        <v>4067535</v>
      </c>
      <c r="BN370" s="37">
        <v>3333741</v>
      </c>
      <c r="BO370" s="37">
        <v>733794</v>
      </c>
      <c r="BP370" s="37">
        <v>743794</v>
      </c>
      <c r="BQ370" s="37">
        <v>355418</v>
      </c>
      <c r="BR370" s="37">
        <v>1099212</v>
      </c>
      <c r="BS370" s="45">
        <v>94779763</v>
      </c>
      <c r="BT370" s="37">
        <v>0</v>
      </c>
      <c r="BU370" s="37">
        <v>10000</v>
      </c>
      <c r="BV370" s="37">
        <v>4067535</v>
      </c>
      <c r="BW370" s="37">
        <v>653</v>
      </c>
      <c r="BX370" s="37">
        <v>658</v>
      </c>
      <c r="BY370" s="37">
        <v>206</v>
      </c>
      <c r="BZ370" s="37">
        <v>0</v>
      </c>
      <c r="CA370" s="37">
        <v>0</v>
      </c>
      <c r="CB370" s="37">
        <v>4234230</v>
      </c>
      <c r="CC370" s="37">
        <v>0</v>
      </c>
      <c r="CD370" s="37">
        <v>23061</v>
      </c>
      <c r="CE370" s="37">
        <v>0</v>
      </c>
      <c r="CF370" s="37">
        <v>0</v>
      </c>
      <c r="CG370" s="37">
        <v>0</v>
      </c>
      <c r="CH370" s="37">
        <v>0</v>
      </c>
      <c r="CI370" s="37">
        <v>23061</v>
      </c>
      <c r="CJ370" s="37">
        <v>4257291</v>
      </c>
      <c r="CK370" s="37">
        <v>3481468</v>
      </c>
      <c r="CL370" s="37">
        <v>0</v>
      </c>
      <c r="CM370" s="37">
        <v>775823</v>
      </c>
      <c r="CN370" s="37">
        <v>775823</v>
      </c>
      <c r="CO370" s="37">
        <v>355000</v>
      </c>
      <c r="CP370" s="37">
        <v>1130823</v>
      </c>
      <c r="CQ370" s="45">
        <v>103210851</v>
      </c>
      <c r="CR370" s="37">
        <v>0</v>
      </c>
      <c r="CS370" s="37">
        <v>0</v>
      </c>
      <c r="CT370" s="37">
        <v>4257291</v>
      </c>
      <c r="CU370" s="37">
        <v>658</v>
      </c>
      <c r="CV370" s="37">
        <v>658</v>
      </c>
      <c r="CW370" s="37">
        <v>208.88</v>
      </c>
      <c r="CX370" s="37">
        <v>0</v>
      </c>
      <c r="CY370" s="37">
        <v>0</v>
      </c>
      <c r="CZ370" s="37">
        <v>4394736</v>
      </c>
      <c r="DA370" s="37">
        <v>0</v>
      </c>
      <c r="DB370" s="37">
        <v>7008</v>
      </c>
      <c r="DC370" s="37">
        <v>0</v>
      </c>
      <c r="DD370" s="37">
        <v>0</v>
      </c>
      <c r="DE370" s="37">
        <v>0</v>
      </c>
      <c r="DF370" s="37">
        <v>7008</v>
      </c>
      <c r="DG370" s="37">
        <v>4401744</v>
      </c>
      <c r="DH370" s="37">
        <v>0</v>
      </c>
      <c r="DI370" s="37">
        <v>0</v>
      </c>
      <c r="DJ370" s="37">
        <v>0</v>
      </c>
      <c r="DK370" s="37">
        <v>4401744</v>
      </c>
      <c r="DL370" s="37">
        <v>3541591</v>
      </c>
      <c r="DM370" s="37">
        <v>0</v>
      </c>
      <c r="DN370" s="37">
        <v>860153</v>
      </c>
      <c r="DO370" s="37">
        <v>860153</v>
      </c>
      <c r="DP370" s="37">
        <v>360176.41</v>
      </c>
      <c r="DQ370" s="37">
        <v>1220329.4099999999</v>
      </c>
      <c r="DR370" s="45">
        <v>111567385</v>
      </c>
      <c r="DS370" s="37">
        <v>0</v>
      </c>
      <c r="DT370" s="37">
        <v>0</v>
      </c>
      <c r="DU370" s="61">
        <v>4401744</v>
      </c>
      <c r="DV370" s="61">
        <v>658</v>
      </c>
      <c r="DW370" s="61">
        <v>634</v>
      </c>
      <c r="DX370" s="61">
        <v>212.43</v>
      </c>
      <c r="DY370" s="61">
        <v>0</v>
      </c>
      <c r="DZ370" s="61">
        <v>0</v>
      </c>
      <c r="EA370" s="61">
        <v>0</v>
      </c>
      <c r="EB370" s="61">
        <v>4375874</v>
      </c>
      <c r="EC370" s="61">
        <v>0</v>
      </c>
      <c r="ED370" s="61">
        <v>5025</v>
      </c>
      <c r="EE370" s="61">
        <v>0</v>
      </c>
      <c r="EF370" s="61">
        <v>0</v>
      </c>
      <c r="EG370" s="61">
        <v>0</v>
      </c>
      <c r="EH370" s="61">
        <v>5025</v>
      </c>
      <c r="EI370" s="61">
        <v>4380899</v>
      </c>
      <c r="EJ370" s="61">
        <v>0</v>
      </c>
      <c r="EK370" s="61">
        <v>124236</v>
      </c>
      <c r="EL370" s="61">
        <v>124236</v>
      </c>
      <c r="EM370" s="61">
        <v>4505135</v>
      </c>
      <c r="EN370" s="61">
        <v>3614445</v>
      </c>
      <c r="EO370" s="61">
        <v>0</v>
      </c>
      <c r="EP370" s="61">
        <v>890690</v>
      </c>
      <c r="EQ370" s="61">
        <v>2533</v>
      </c>
      <c r="ER370" s="61">
        <v>888157</v>
      </c>
      <c r="ES370" s="61">
        <v>888873</v>
      </c>
      <c r="ET370" s="61">
        <v>350000</v>
      </c>
      <c r="EU370" s="61">
        <v>1238873</v>
      </c>
      <c r="EV370" s="61">
        <v>122276388</v>
      </c>
      <c r="EW370" s="61">
        <v>250000</v>
      </c>
      <c r="EX370" s="61">
        <v>0</v>
      </c>
      <c r="EY370" s="61">
        <v>716</v>
      </c>
    </row>
    <row r="371" spans="1:155" s="37" customFormat="1" x14ac:dyDescent="0.2">
      <c r="A371" s="105">
        <v>5733</v>
      </c>
      <c r="B371" s="49" t="s">
        <v>396</v>
      </c>
      <c r="C371" s="37">
        <v>4132028.45</v>
      </c>
      <c r="D371" s="37">
        <v>667</v>
      </c>
      <c r="E371" s="37">
        <v>705</v>
      </c>
      <c r="F371" s="37">
        <v>198.24</v>
      </c>
      <c r="G371" s="37">
        <v>4507198.95</v>
      </c>
      <c r="H371" s="37">
        <v>168517</v>
      </c>
      <c r="I371" s="37">
        <v>0</v>
      </c>
      <c r="J371" s="37">
        <v>4335661.4800000004</v>
      </c>
      <c r="K371" s="37">
        <v>693321.08</v>
      </c>
      <c r="L371" s="37">
        <f t="shared" si="5"/>
        <v>5028982.5600000005</v>
      </c>
      <c r="M371" s="47">
        <v>303749706</v>
      </c>
      <c r="N371" s="41">
        <v>3020.4699999997392</v>
      </c>
      <c r="O371" s="41">
        <v>0</v>
      </c>
      <c r="P371" s="37">
        <v>4504178</v>
      </c>
      <c r="Q371" s="37">
        <v>705</v>
      </c>
      <c r="R371" s="37">
        <v>725</v>
      </c>
      <c r="S371" s="37">
        <v>194.37</v>
      </c>
      <c r="T371" s="37">
        <v>0</v>
      </c>
      <c r="U371" s="37">
        <v>4772871</v>
      </c>
      <c r="V371" s="37">
        <v>220296</v>
      </c>
      <c r="W371" s="37">
        <v>4552575</v>
      </c>
      <c r="X371" s="37">
        <v>4538757.5999999996</v>
      </c>
      <c r="Y371" s="37">
        <v>719200</v>
      </c>
      <c r="Z371" s="37">
        <v>5257957.5999999996</v>
      </c>
      <c r="AA371" s="46">
        <v>349105367</v>
      </c>
      <c r="AB371" s="37">
        <v>13817</v>
      </c>
      <c r="AC371" s="37">
        <v>0</v>
      </c>
      <c r="AD371" s="37">
        <v>4759054</v>
      </c>
      <c r="AE371" s="37">
        <v>725</v>
      </c>
      <c r="AF371" s="37">
        <v>733</v>
      </c>
      <c r="AG371" s="37">
        <v>200</v>
      </c>
      <c r="AH371" s="37">
        <v>0</v>
      </c>
      <c r="AI371" s="37">
        <v>10363</v>
      </c>
      <c r="AJ371" s="37">
        <v>0</v>
      </c>
      <c r="AK371" s="37">
        <v>0</v>
      </c>
      <c r="AL371" s="37">
        <v>0</v>
      </c>
      <c r="AM371" s="37">
        <v>0</v>
      </c>
      <c r="AN371" s="37">
        <v>0</v>
      </c>
      <c r="AO371" s="37">
        <v>4968529</v>
      </c>
      <c r="AP371" s="37">
        <v>174960</v>
      </c>
      <c r="AQ371" s="37">
        <v>0</v>
      </c>
      <c r="AR371" s="37">
        <v>4793569</v>
      </c>
      <c r="AS371" s="37">
        <v>4793515.3499999996</v>
      </c>
      <c r="AT371" s="37">
        <v>724912.87</v>
      </c>
      <c r="AU371" s="37">
        <v>5518428.2199999997</v>
      </c>
      <c r="AV371" s="45">
        <v>399288018</v>
      </c>
      <c r="AW371" s="37">
        <v>54</v>
      </c>
      <c r="AX371" s="37">
        <v>0</v>
      </c>
      <c r="AY371" s="37">
        <v>4968475</v>
      </c>
      <c r="AZ371" s="37">
        <v>733</v>
      </c>
      <c r="BA371" s="37">
        <v>742</v>
      </c>
      <c r="BB371" s="37">
        <v>206</v>
      </c>
      <c r="BC371" s="37">
        <v>0</v>
      </c>
      <c r="BD371" s="37">
        <v>0</v>
      </c>
      <c r="BE371" s="37">
        <v>5182328</v>
      </c>
      <c r="BF371" s="37">
        <v>41</v>
      </c>
      <c r="BG371" s="37">
        <v>0</v>
      </c>
      <c r="BH371" s="37">
        <v>0</v>
      </c>
      <c r="BI371" s="37">
        <v>0</v>
      </c>
      <c r="BJ371" s="37">
        <v>0</v>
      </c>
      <c r="BK371" s="37">
        <v>0</v>
      </c>
      <c r="BL371" s="37">
        <v>0</v>
      </c>
      <c r="BM371" s="37">
        <v>5182369</v>
      </c>
      <c r="BN371" s="37">
        <v>534356</v>
      </c>
      <c r="BO371" s="37">
        <v>4648013</v>
      </c>
      <c r="BP371" s="37">
        <v>4648000</v>
      </c>
      <c r="BQ371" s="37">
        <v>727232.06</v>
      </c>
      <c r="BR371" s="37">
        <v>5375232.0600000005</v>
      </c>
      <c r="BS371" s="45">
        <v>450729765</v>
      </c>
      <c r="BT371" s="37">
        <v>13</v>
      </c>
      <c r="BU371" s="37">
        <v>0</v>
      </c>
      <c r="BV371" s="37">
        <v>5182356</v>
      </c>
      <c r="BW371" s="37">
        <v>742</v>
      </c>
      <c r="BX371" s="37">
        <v>753</v>
      </c>
      <c r="BY371" s="37">
        <v>206</v>
      </c>
      <c r="BZ371" s="37">
        <v>0</v>
      </c>
      <c r="CA371" s="37">
        <v>0</v>
      </c>
      <c r="CB371" s="37">
        <v>5414303</v>
      </c>
      <c r="CC371" s="37">
        <v>10</v>
      </c>
      <c r="CD371" s="37">
        <v>0</v>
      </c>
      <c r="CE371" s="37">
        <v>0</v>
      </c>
      <c r="CF371" s="37">
        <v>0</v>
      </c>
      <c r="CG371" s="37">
        <v>0</v>
      </c>
      <c r="CH371" s="37">
        <v>0</v>
      </c>
      <c r="CI371" s="37">
        <v>0</v>
      </c>
      <c r="CJ371" s="37">
        <v>5414313</v>
      </c>
      <c r="CK371" s="37">
        <v>538660</v>
      </c>
      <c r="CL371" s="37">
        <v>0</v>
      </c>
      <c r="CM371" s="37">
        <v>4875653</v>
      </c>
      <c r="CN371" s="37">
        <v>4875653</v>
      </c>
      <c r="CO371" s="37">
        <v>740283</v>
      </c>
      <c r="CP371" s="37">
        <v>5615936</v>
      </c>
      <c r="CQ371" s="45">
        <v>486079140</v>
      </c>
      <c r="CR371" s="37">
        <v>0</v>
      </c>
      <c r="CS371" s="37">
        <v>0</v>
      </c>
      <c r="CT371" s="37">
        <v>5414313</v>
      </c>
      <c r="CU371" s="37">
        <v>753</v>
      </c>
      <c r="CV371" s="37">
        <v>770</v>
      </c>
      <c r="CW371" s="37">
        <v>208.88</v>
      </c>
      <c r="CX371" s="37">
        <v>0</v>
      </c>
      <c r="CY371" s="37">
        <v>0</v>
      </c>
      <c r="CZ371" s="37">
        <v>5697384</v>
      </c>
      <c r="DA371" s="37">
        <v>0</v>
      </c>
      <c r="DB371" s="37">
        <v>0</v>
      </c>
      <c r="DC371" s="37">
        <v>0</v>
      </c>
      <c r="DD371" s="37">
        <v>0</v>
      </c>
      <c r="DE371" s="37">
        <v>0</v>
      </c>
      <c r="DF371" s="37">
        <v>0</v>
      </c>
      <c r="DG371" s="37">
        <v>5697384</v>
      </c>
      <c r="DH371" s="37">
        <v>0</v>
      </c>
      <c r="DI371" s="37">
        <v>0</v>
      </c>
      <c r="DJ371" s="37">
        <v>0</v>
      </c>
      <c r="DK371" s="37">
        <v>5697384</v>
      </c>
      <c r="DL371" s="37">
        <v>528960</v>
      </c>
      <c r="DM371" s="37">
        <v>0</v>
      </c>
      <c r="DN371" s="37">
        <v>5168424</v>
      </c>
      <c r="DO371" s="37">
        <v>5168424</v>
      </c>
      <c r="DP371" s="37">
        <v>715581.25</v>
      </c>
      <c r="DQ371" s="37">
        <v>5884005.25</v>
      </c>
      <c r="DR371" s="45">
        <v>563621889</v>
      </c>
      <c r="DS371" s="37">
        <v>0</v>
      </c>
      <c r="DT371" s="37">
        <v>0</v>
      </c>
      <c r="DU371" s="61">
        <v>5697384</v>
      </c>
      <c r="DV371" s="61">
        <v>770</v>
      </c>
      <c r="DW371" s="61">
        <v>785</v>
      </c>
      <c r="DX371" s="61">
        <v>212.43</v>
      </c>
      <c r="DY371" s="61">
        <v>0</v>
      </c>
      <c r="DZ371" s="61">
        <v>0</v>
      </c>
      <c r="EA371" s="61">
        <v>0</v>
      </c>
      <c r="EB371" s="61">
        <v>5975130</v>
      </c>
      <c r="EC371" s="61">
        <v>0</v>
      </c>
      <c r="ED371" s="61">
        <v>0</v>
      </c>
      <c r="EE371" s="61">
        <v>0</v>
      </c>
      <c r="EF371" s="61">
        <v>0</v>
      </c>
      <c r="EG371" s="61">
        <v>0</v>
      </c>
      <c r="EH371" s="61">
        <v>0</v>
      </c>
      <c r="EI371" s="61">
        <v>5975130</v>
      </c>
      <c r="EJ371" s="61">
        <v>0</v>
      </c>
      <c r="EK371" s="61">
        <v>0</v>
      </c>
      <c r="EL371" s="61">
        <v>0</v>
      </c>
      <c r="EM371" s="61">
        <v>5975130</v>
      </c>
      <c r="EN371" s="61">
        <v>492959</v>
      </c>
      <c r="EO371" s="61">
        <v>0</v>
      </c>
      <c r="EP371" s="61">
        <v>5482171</v>
      </c>
      <c r="EQ371" s="61">
        <v>2217</v>
      </c>
      <c r="ER371" s="61">
        <v>5479954</v>
      </c>
      <c r="ES371" s="61">
        <v>5479966</v>
      </c>
      <c r="ET371" s="61">
        <v>719572</v>
      </c>
      <c r="EU371" s="61">
        <v>6199538</v>
      </c>
      <c r="EV371" s="61">
        <v>625239808</v>
      </c>
      <c r="EW371" s="61">
        <v>223600</v>
      </c>
      <c r="EX371" s="61">
        <v>0</v>
      </c>
      <c r="EY371" s="61">
        <v>12</v>
      </c>
    </row>
    <row r="372" spans="1:155" s="37" customFormat="1" x14ac:dyDescent="0.2">
      <c r="A372" s="105">
        <v>5740</v>
      </c>
      <c r="B372" s="49" t="s">
        <v>397</v>
      </c>
      <c r="C372" s="37">
        <v>2449801</v>
      </c>
      <c r="D372" s="37">
        <v>394</v>
      </c>
      <c r="E372" s="37">
        <v>392</v>
      </c>
      <c r="F372" s="37">
        <v>199</v>
      </c>
      <c r="G372" s="37">
        <v>2515464</v>
      </c>
      <c r="H372" s="37">
        <v>1612451</v>
      </c>
      <c r="I372" s="37">
        <v>0</v>
      </c>
      <c r="J372" s="37">
        <v>903013</v>
      </c>
      <c r="K372" s="37">
        <v>165483</v>
      </c>
      <c r="L372" s="37">
        <f t="shared" si="5"/>
        <v>1068496</v>
      </c>
      <c r="M372" s="47">
        <v>44609725</v>
      </c>
      <c r="N372" s="41">
        <v>0</v>
      </c>
      <c r="O372" s="41">
        <v>0</v>
      </c>
      <c r="P372" s="37">
        <v>2515464</v>
      </c>
      <c r="Q372" s="37">
        <v>392</v>
      </c>
      <c r="R372" s="37">
        <v>396</v>
      </c>
      <c r="S372" s="37">
        <v>194.37</v>
      </c>
      <c r="T372" s="37">
        <v>0</v>
      </c>
      <c r="U372" s="37">
        <v>2618103</v>
      </c>
      <c r="V372" s="37">
        <v>1718458</v>
      </c>
      <c r="W372" s="37">
        <v>899645</v>
      </c>
      <c r="X372" s="37">
        <v>899645</v>
      </c>
      <c r="Y372" s="37">
        <v>182839</v>
      </c>
      <c r="Z372" s="37">
        <v>1082484</v>
      </c>
      <c r="AA372" s="46">
        <v>45533530</v>
      </c>
      <c r="AB372" s="37">
        <v>0</v>
      </c>
      <c r="AC372" s="37">
        <v>0</v>
      </c>
      <c r="AD372" s="37">
        <v>2618103</v>
      </c>
      <c r="AE372" s="37">
        <v>396</v>
      </c>
      <c r="AF372" s="37">
        <v>409</v>
      </c>
      <c r="AG372" s="37">
        <v>200</v>
      </c>
      <c r="AH372" s="37">
        <v>0</v>
      </c>
      <c r="AI372" s="37">
        <v>0</v>
      </c>
      <c r="AJ372" s="37">
        <v>0</v>
      </c>
      <c r="AK372" s="37">
        <v>0</v>
      </c>
      <c r="AL372" s="37">
        <v>0</v>
      </c>
      <c r="AM372" s="37">
        <v>0</v>
      </c>
      <c r="AN372" s="37">
        <v>0</v>
      </c>
      <c r="AO372" s="37">
        <v>2785850</v>
      </c>
      <c r="AP372" s="37">
        <v>1932838</v>
      </c>
      <c r="AQ372" s="37">
        <v>0</v>
      </c>
      <c r="AR372" s="37">
        <v>853012</v>
      </c>
      <c r="AS372" s="37">
        <v>853012</v>
      </c>
      <c r="AT372" s="37">
        <v>207839</v>
      </c>
      <c r="AU372" s="37">
        <v>1060851</v>
      </c>
      <c r="AV372" s="45">
        <v>50548738</v>
      </c>
      <c r="AW372" s="37">
        <v>0</v>
      </c>
      <c r="AX372" s="37">
        <v>0</v>
      </c>
      <c r="AY372" s="37">
        <v>2785850</v>
      </c>
      <c r="AZ372" s="37">
        <v>409</v>
      </c>
      <c r="BA372" s="37">
        <v>408</v>
      </c>
      <c r="BB372" s="37">
        <v>206</v>
      </c>
      <c r="BC372" s="37">
        <v>0</v>
      </c>
      <c r="BD372" s="37">
        <v>0</v>
      </c>
      <c r="BE372" s="37">
        <v>2863087</v>
      </c>
      <c r="BF372" s="37">
        <v>0</v>
      </c>
      <c r="BG372" s="37">
        <v>24525</v>
      </c>
      <c r="BH372" s="37">
        <v>0</v>
      </c>
      <c r="BI372" s="37">
        <v>0</v>
      </c>
      <c r="BJ372" s="37">
        <v>0</v>
      </c>
      <c r="BK372" s="37">
        <v>0</v>
      </c>
      <c r="BL372" s="37">
        <v>24525</v>
      </c>
      <c r="BM372" s="37">
        <v>2887612</v>
      </c>
      <c r="BN372" s="37">
        <v>2321839</v>
      </c>
      <c r="BO372" s="37">
        <v>565773</v>
      </c>
      <c r="BP372" s="37">
        <v>565773</v>
      </c>
      <c r="BQ372" s="37">
        <v>218380</v>
      </c>
      <c r="BR372" s="37">
        <v>784153</v>
      </c>
      <c r="BS372" s="45">
        <v>55401403</v>
      </c>
      <c r="BT372" s="37">
        <v>0</v>
      </c>
      <c r="BU372" s="37">
        <v>0</v>
      </c>
      <c r="BV372" s="37">
        <v>2887612</v>
      </c>
      <c r="BW372" s="37">
        <v>408</v>
      </c>
      <c r="BX372" s="37">
        <v>403</v>
      </c>
      <c r="BY372" s="37">
        <v>206</v>
      </c>
      <c r="BZ372" s="37">
        <v>0</v>
      </c>
      <c r="CA372" s="37">
        <v>0</v>
      </c>
      <c r="CB372" s="37">
        <v>2935242</v>
      </c>
      <c r="CC372" s="37">
        <v>0</v>
      </c>
      <c r="CD372" s="37">
        <v>2118</v>
      </c>
      <c r="CE372" s="37">
        <v>0</v>
      </c>
      <c r="CF372" s="37">
        <v>0</v>
      </c>
      <c r="CG372" s="37">
        <v>0</v>
      </c>
      <c r="CH372" s="37">
        <v>0</v>
      </c>
      <c r="CI372" s="37">
        <v>2118</v>
      </c>
      <c r="CJ372" s="37">
        <v>2937360</v>
      </c>
      <c r="CK372" s="37">
        <v>2194849</v>
      </c>
      <c r="CL372" s="37">
        <v>0</v>
      </c>
      <c r="CM372" s="37">
        <v>742511</v>
      </c>
      <c r="CN372" s="37">
        <v>742511</v>
      </c>
      <c r="CO372" s="37">
        <v>214855</v>
      </c>
      <c r="CP372" s="37">
        <v>957366</v>
      </c>
      <c r="CQ372" s="45">
        <v>57512256</v>
      </c>
      <c r="CR372" s="37">
        <v>0</v>
      </c>
      <c r="CS372" s="37">
        <v>0</v>
      </c>
      <c r="CT372" s="37">
        <v>2937360</v>
      </c>
      <c r="CU372" s="37">
        <v>403</v>
      </c>
      <c r="CV372" s="37">
        <v>391</v>
      </c>
      <c r="CW372" s="37">
        <v>208.88</v>
      </c>
      <c r="CX372" s="37">
        <v>0</v>
      </c>
      <c r="CY372" s="37">
        <v>0</v>
      </c>
      <c r="CZ372" s="37">
        <v>2931566</v>
      </c>
      <c r="DA372" s="37">
        <v>0</v>
      </c>
      <c r="DB372" s="37">
        <v>0</v>
      </c>
      <c r="DC372" s="37">
        <v>0</v>
      </c>
      <c r="DD372" s="37">
        <v>0</v>
      </c>
      <c r="DE372" s="37">
        <v>0</v>
      </c>
      <c r="DF372" s="37">
        <v>0</v>
      </c>
      <c r="DG372" s="37">
        <v>2931566</v>
      </c>
      <c r="DH372" s="37">
        <v>67478</v>
      </c>
      <c r="DI372" s="37">
        <v>0</v>
      </c>
      <c r="DJ372" s="37">
        <v>67478</v>
      </c>
      <c r="DK372" s="37">
        <v>2999044</v>
      </c>
      <c r="DL372" s="37">
        <v>2280223</v>
      </c>
      <c r="DM372" s="37">
        <v>0</v>
      </c>
      <c r="DN372" s="37">
        <v>718821</v>
      </c>
      <c r="DO372" s="37">
        <v>718821</v>
      </c>
      <c r="DP372" s="37">
        <v>211218</v>
      </c>
      <c r="DQ372" s="37">
        <v>930039</v>
      </c>
      <c r="DR372" s="45">
        <v>62822838</v>
      </c>
      <c r="DS372" s="37">
        <v>0</v>
      </c>
      <c r="DT372" s="37">
        <v>0</v>
      </c>
      <c r="DU372" s="61">
        <v>2931566</v>
      </c>
      <c r="DV372" s="61">
        <v>391</v>
      </c>
      <c r="DW372" s="61">
        <v>393</v>
      </c>
      <c r="DX372" s="61">
        <v>212.43</v>
      </c>
      <c r="DY372" s="61">
        <v>0</v>
      </c>
      <c r="DZ372" s="61">
        <v>0</v>
      </c>
      <c r="EA372" s="61">
        <v>0</v>
      </c>
      <c r="EB372" s="61">
        <v>3030046</v>
      </c>
      <c r="EC372" s="61">
        <v>0</v>
      </c>
      <c r="ED372" s="61">
        <v>0</v>
      </c>
      <c r="EE372" s="61">
        <v>0</v>
      </c>
      <c r="EF372" s="61">
        <v>0</v>
      </c>
      <c r="EG372" s="61">
        <v>0</v>
      </c>
      <c r="EH372" s="61">
        <v>0</v>
      </c>
      <c r="EI372" s="61">
        <v>3030046</v>
      </c>
      <c r="EJ372" s="61">
        <v>0</v>
      </c>
      <c r="EK372" s="61">
        <v>0</v>
      </c>
      <c r="EL372" s="61">
        <v>0</v>
      </c>
      <c r="EM372" s="61">
        <v>3030046</v>
      </c>
      <c r="EN372" s="61">
        <v>2321524</v>
      </c>
      <c r="EO372" s="61">
        <v>0</v>
      </c>
      <c r="EP372" s="61">
        <v>708522</v>
      </c>
      <c r="EQ372" s="61">
        <v>2348</v>
      </c>
      <c r="ER372" s="61">
        <v>706174</v>
      </c>
      <c r="ES372" s="61">
        <v>706174</v>
      </c>
      <c r="ET372" s="61">
        <v>213667</v>
      </c>
      <c r="EU372" s="61">
        <v>919841</v>
      </c>
      <c r="EV372" s="61">
        <v>69735779</v>
      </c>
      <c r="EW372" s="61">
        <v>178000</v>
      </c>
      <c r="EX372" s="61">
        <v>0</v>
      </c>
      <c r="EY372" s="61">
        <v>0</v>
      </c>
    </row>
    <row r="373" spans="1:155" s="37" customFormat="1" x14ac:dyDescent="0.2">
      <c r="A373" s="105">
        <v>5747</v>
      </c>
      <c r="B373" s="49" t="s">
        <v>398</v>
      </c>
      <c r="C373" s="37">
        <v>12507810</v>
      </c>
      <c r="D373" s="37">
        <v>2800</v>
      </c>
      <c r="E373" s="37">
        <v>2898</v>
      </c>
      <c r="F373" s="37">
        <v>190</v>
      </c>
      <c r="G373" s="37">
        <v>13496188.859999999</v>
      </c>
      <c r="H373" s="37">
        <v>7004571</v>
      </c>
      <c r="I373" s="37">
        <v>0</v>
      </c>
      <c r="J373" s="37">
        <v>6308002</v>
      </c>
      <c r="K373" s="37">
        <v>539989</v>
      </c>
      <c r="L373" s="37">
        <f t="shared" si="5"/>
        <v>6847991</v>
      </c>
      <c r="M373" s="37">
        <v>450933907</v>
      </c>
      <c r="N373" s="41">
        <v>183615.8599999994</v>
      </c>
      <c r="O373" s="41">
        <v>0</v>
      </c>
      <c r="P373" s="37">
        <v>13312573</v>
      </c>
      <c r="Q373" s="37">
        <v>2898</v>
      </c>
      <c r="R373" s="37">
        <v>2958</v>
      </c>
      <c r="S373" s="37">
        <v>194.37</v>
      </c>
      <c r="T373" s="37">
        <v>0</v>
      </c>
      <c r="U373" s="37">
        <v>14163141</v>
      </c>
      <c r="V373" s="37">
        <v>7997147</v>
      </c>
      <c r="W373" s="37">
        <v>6165994</v>
      </c>
      <c r="X373" s="37">
        <v>6164053.5099999998</v>
      </c>
      <c r="Y373" s="37">
        <v>867582</v>
      </c>
      <c r="Z373" s="37">
        <v>7031635.5099999998</v>
      </c>
      <c r="AA373" s="37">
        <v>483306385</v>
      </c>
      <c r="AB373" s="37">
        <v>1940</v>
      </c>
      <c r="AC373" s="37">
        <v>0</v>
      </c>
      <c r="AD373" s="37">
        <v>14161201</v>
      </c>
      <c r="AE373" s="37">
        <v>2958</v>
      </c>
      <c r="AF373" s="37">
        <v>3006</v>
      </c>
      <c r="AG373" s="37">
        <v>200</v>
      </c>
      <c r="AH373" s="37">
        <v>312.58</v>
      </c>
      <c r="AI373" s="37">
        <v>1455</v>
      </c>
      <c r="AJ373" s="37">
        <v>-3708</v>
      </c>
      <c r="AK373" s="37">
        <v>0</v>
      </c>
      <c r="AL373" s="37">
        <v>0</v>
      </c>
      <c r="AM373" s="37">
        <v>26729</v>
      </c>
      <c r="AN373" s="37">
        <v>23021</v>
      </c>
      <c r="AO373" s="37">
        <v>15956276</v>
      </c>
      <c r="AP373" s="37">
        <v>8808099</v>
      </c>
      <c r="AQ373" s="37">
        <v>0</v>
      </c>
      <c r="AR373" s="37">
        <v>7148177</v>
      </c>
      <c r="AS373" s="37">
        <v>6600601.2000000002</v>
      </c>
      <c r="AT373" s="37">
        <v>1004488.95</v>
      </c>
      <c r="AU373" s="37">
        <v>7605090.1500000004</v>
      </c>
      <c r="AV373" s="40">
        <v>515575575</v>
      </c>
      <c r="AW373" s="37">
        <v>547576</v>
      </c>
      <c r="AX373" s="37">
        <v>0</v>
      </c>
      <c r="AY373" s="37">
        <v>15408700</v>
      </c>
      <c r="AZ373" s="37">
        <v>3006</v>
      </c>
      <c r="BA373" s="37">
        <v>3051</v>
      </c>
      <c r="BB373" s="37">
        <v>206</v>
      </c>
      <c r="BC373" s="37">
        <v>268.02</v>
      </c>
      <c r="BD373" s="37">
        <v>817729</v>
      </c>
      <c r="BE373" s="37">
        <v>17085600</v>
      </c>
      <c r="BF373" s="37">
        <v>410682</v>
      </c>
      <c r="BG373" s="37">
        <v>0</v>
      </c>
      <c r="BH373" s="37">
        <v>0</v>
      </c>
      <c r="BI373" s="37">
        <v>0</v>
      </c>
      <c r="BJ373" s="37">
        <v>0</v>
      </c>
      <c r="BK373" s="37">
        <v>4062</v>
      </c>
      <c r="BL373" s="37">
        <v>4062</v>
      </c>
      <c r="BM373" s="37">
        <v>17500344</v>
      </c>
      <c r="BN373" s="37">
        <v>12055215</v>
      </c>
      <c r="BO373" s="37">
        <v>5445129</v>
      </c>
      <c r="BP373" s="37">
        <v>5127032.26</v>
      </c>
      <c r="BQ373" s="37">
        <v>1201269.6499999999</v>
      </c>
      <c r="BR373" s="37">
        <v>6328301.9100000001</v>
      </c>
      <c r="BS373" s="40">
        <v>556257685</v>
      </c>
      <c r="BT373" s="37">
        <v>318097</v>
      </c>
      <c r="BU373" s="37">
        <v>0</v>
      </c>
      <c r="BV373" s="37">
        <v>17182247</v>
      </c>
      <c r="BW373" s="37">
        <v>3051</v>
      </c>
      <c r="BX373" s="37">
        <v>3098</v>
      </c>
      <c r="BY373" s="37">
        <v>206</v>
      </c>
      <c r="BZ373" s="37">
        <v>62.32</v>
      </c>
      <c r="CA373" s="37">
        <v>193067</v>
      </c>
      <c r="CB373" s="37">
        <v>18278200</v>
      </c>
      <c r="CC373" s="37">
        <v>238573</v>
      </c>
      <c r="CD373" s="37">
        <v>-10516</v>
      </c>
      <c r="CE373" s="37">
        <v>0</v>
      </c>
      <c r="CF373" s="37">
        <v>0</v>
      </c>
      <c r="CG373" s="37">
        <v>0</v>
      </c>
      <c r="CH373" s="37">
        <v>27725</v>
      </c>
      <c r="CI373" s="37">
        <v>17209</v>
      </c>
      <c r="CJ373" s="37">
        <v>18533982</v>
      </c>
      <c r="CK373" s="37">
        <v>13589209</v>
      </c>
      <c r="CL373" s="37">
        <v>0</v>
      </c>
      <c r="CM373" s="37">
        <v>4944773</v>
      </c>
      <c r="CN373" s="37">
        <v>4670058.18</v>
      </c>
      <c r="CO373" s="37">
        <v>1171187.8500000001</v>
      </c>
      <c r="CP373" s="37">
        <v>5841246.0299999993</v>
      </c>
      <c r="CQ373" s="40">
        <v>584093325</v>
      </c>
      <c r="CR373" s="37">
        <v>274715</v>
      </c>
      <c r="CS373" s="37">
        <v>0</v>
      </c>
      <c r="CT373" s="37">
        <v>18259267</v>
      </c>
      <c r="CU373" s="37">
        <v>3098</v>
      </c>
      <c r="CV373" s="37">
        <v>3104</v>
      </c>
      <c r="CW373" s="37">
        <v>208.88</v>
      </c>
      <c r="CX373" s="37">
        <v>0</v>
      </c>
      <c r="CY373" s="37">
        <v>0</v>
      </c>
      <c r="CZ373" s="37">
        <v>18942998</v>
      </c>
      <c r="DA373" s="37">
        <v>206036</v>
      </c>
      <c r="DB373" s="37">
        <v>3006</v>
      </c>
      <c r="DC373" s="37">
        <v>0</v>
      </c>
      <c r="DD373" s="37">
        <v>0</v>
      </c>
      <c r="DE373" s="37">
        <v>0</v>
      </c>
      <c r="DF373" s="37">
        <v>209042</v>
      </c>
      <c r="DG373" s="37">
        <v>19152040</v>
      </c>
      <c r="DH373" s="37">
        <v>0</v>
      </c>
      <c r="DI373" s="37">
        <v>0</v>
      </c>
      <c r="DJ373" s="37">
        <v>0</v>
      </c>
      <c r="DK373" s="37">
        <v>19152040</v>
      </c>
      <c r="DL373" s="37">
        <v>14483456</v>
      </c>
      <c r="DM373" s="37">
        <v>0</v>
      </c>
      <c r="DN373" s="37">
        <v>4668584</v>
      </c>
      <c r="DO373" s="37">
        <v>4631283.0999999996</v>
      </c>
      <c r="DP373" s="37">
        <v>1107922.3</v>
      </c>
      <c r="DQ373" s="37">
        <v>5739205.3999999994</v>
      </c>
      <c r="DR373" s="40">
        <v>610875333</v>
      </c>
      <c r="DS373" s="37">
        <v>37301</v>
      </c>
      <c r="DT373" s="37">
        <v>0</v>
      </c>
      <c r="DU373" s="61">
        <v>19114739</v>
      </c>
      <c r="DV373" s="61">
        <v>3104</v>
      </c>
      <c r="DW373" s="61">
        <v>3071</v>
      </c>
      <c r="DX373" s="61">
        <v>212.43</v>
      </c>
      <c r="DY373" s="61">
        <v>0</v>
      </c>
      <c r="DZ373" s="61">
        <v>0</v>
      </c>
      <c r="EA373" s="61">
        <v>0</v>
      </c>
      <c r="EB373" s="61">
        <v>19563898</v>
      </c>
      <c r="EC373" s="61">
        <v>27976</v>
      </c>
      <c r="ED373" s="61">
        <v>17656</v>
      </c>
      <c r="EE373" s="61">
        <v>0</v>
      </c>
      <c r="EF373" s="61">
        <v>0</v>
      </c>
      <c r="EG373" s="61">
        <v>38366</v>
      </c>
      <c r="EH373" s="61">
        <v>83998</v>
      </c>
      <c r="EI373" s="61">
        <v>19647896</v>
      </c>
      <c r="EJ373" s="61">
        <v>0</v>
      </c>
      <c r="EK373" s="61">
        <v>159263</v>
      </c>
      <c r="EL373" s="61">
        <v>159263</v>
      </c>
      <c r="EM373" s="61">
        <v>19807159</v>
      </c>
      <c r="EN373" s="61">
        <v>15270098</v>
      </c>
      <c r="EO373" s="61">
        <v>0</v>
      </c>
      <c r="EP373" s="61">
        <v>4537061</v>
      </c>
      <c r="EQ373" s="61">
        <v>22323</v>
      </c>
      <c r="ER373" s="61">
        <v>4514738</v>
      </c>
      <c r="ES373" s="61">
        <v>4507428</v>
      </c>
      <c r="ET373" s="61">
        <v>1104465</v>
      </c>
      <c r="EU373" s="61">
        <v>5611893</v>
      </c>
      <c r="EV373" s="61">
        <v>657533766</v>
      </c>
      <c r="EW373" s="61">
        <v>2615500</v>
      </c>
      <c r="EX373" s="61">
        <v>7310</v>
      </c>
      <c r="EY373" s="61">
        <v>0</v>
      </c>
    </row>
    <row r="374" spans="1:155" s="37" customFormat="1" x14ac:dyDescent="0.2">
      <c r="A374" s="105">
        <v>5754</v>
      </c>
      <c r="B374" s="49" t="s">
        <v>399</v>
      </c>
      <c r="C374" s="37">
        <v>8250563</v>
      </c>
      <c r="D374" s="37">
        <v>1495</v>
      </c>
      <c r="E374" s="37">
        <v>1541</v>
      </c>
      <c r="F374" s="37">
        <v>190</v>
      </c>
      <c r="G374" s="37">
        <v>8797569</v>
      </c>
      <c r="H374" s="37">
        <v>2863424</v>
      </c>
      <c r="I374" s="37">
        <v>0</v>
      </c>
      <c r="J374" s="37">
        <v>5765496</v>
      </c>
      <c r="K374" s="37">
        <v>330056</v>
      </c>
      <c r="L374" s="37">
        <f t="shared" si="5"/>
        <v>6095552</v>
      </c>
      <c r="M374" s="47">
        <v>350279134</v>
      </c>
      <c r="N374" s="41">
        <v>168649</v>
      </c>
      <c r="O374" s="41">
        <v>0</v>
      </c>
      <c r="P374" s="37">
        <v>8628920</v>
      </c>
      <c r="Q374" s="37">
        <v>1541</v>
      </c>
      <c r="R374" s="37">
        <v>1598</v>
      </c>
      <c r="S374" s="37">
        <v>194.37</v>
      </c>
      <c r="T374" s="37">
        <v>0</v>
      </c>
      <c r="U374" s="37">
        <v>9258700</v>
      </c>
      <c r="V374" s="37">
        <v>3488104</v>
      </c>
      <c r="W374" s="37">
        <v>5770596</v>
      </c>
      <c r="X374" s="37">
        <v>5770077.8300000001</v>
      </c>
      <c r="Y374" s="37">
        <v>222797.17</v>
      </c>
      <c r="Z374" s="37">
        <v>5992875</v>
      </c>
      <c r="AA374" s="46">
        <v>385329010</v>
      </c>
      <c r="AB374" s="37">
        <v>518</v>
      </c>
      <c r="AC374" s="37">
        <v>0</v>
      </c>
      <c r="AD374" s="37">
        <v>9258182</v>
      </c>
      <c r="AE374" s="37">
        <v>1598</v>
      </c>
      <c r="AF374" s="37">
        <v>1653</v>
      </c>
      <c r="AG374" s="37">
        <v>200</v>
      </c>
      <c r="AH374" s="37">
        <v>0</v>
      </c>
      <c r="AI374" s="37">
        <v>389</v>
      </c>
      <c r="AJ374" s="37">
        <v>0</v>
      </c>
      <c r="AK374" s="37">
        <v>0</v>
      </c>
      <c r="AL374" s="37">
        <v>0</v>
      </c>
      <c r="AM374" s="37">
        <v>0</v>
      </c>
      <c r="AN374" s="37">
        <v>0</v>
      </c>
      <c r="AO374" s="37">
        <v>9907826</v>
      </c>
      <c r="AP374" s="37">
        <v>4108882</v>
      </c>
      <c r="AQ374" s="37">
        <v>0</v>
      </c>
      <c r="AR374" s="37">
        <v>5798944</v>
      </c>
      <c r="AS374" s="37">
        <v>5664119.9800000004</v>
      </c>
      <c r="AT374" s="37">
        <v>213473.62</v>
      </c>
      <c r="AU374" s="37">
        <v>5877593.6000000006</v>
      </c>
      <c r="AV374" s="45">
        <v>448665811</v>
      </c>
      <c r="AW374" s="37">
        <v>134824</v>
      </c>
      <c r="AX374" s="37">
        <v>0</v>
      </c>
      <c r="AY374" s="37">
        <v>9773002</v>
      </c>
      <c r="AZ374" s="37">
        <v>1653</v>
      </c>
      <c r="BA374" s="37">
        <v>1690</v>
      </c>
      <c r="BB374" s="37">
        <v>206</v>
      </c>
      <c r="BC374" s="37">
        <v>0</v>
      </c>
      <c r="BD374" s="37">
        <v>0</v>
      </c>
      <c r="BE374" s="37">
        <v>10339893</v>
      </c>
      <c r="BF374" s="37">
        <v>101118</v>
      </c>
      <c r="BG374" s="37">
        <v>0</v>
      </c>
      <c r="BH374" s="37">
        <v>0</v>
      </c>
      <c r="BI374" s="37">
        <v>0</v>
      </c>
      <c r="BJ374" s="37">
        <v>0</v>
      </c>
      <c r="BK374" s="37">
        <v>0</v>
      </c>
      <c r="BL374" s="37">
        <v>0</v>
      </c>
      <c r="BM374" s="37">
        <v>10441011</v>
      </c>
      <c r="BN374" s="37">
        <v>5920619</v>
      </c>
      <c r="BO374" s="37">
        <v>4520392</v>
      </c>
      <c r="BP374" s="37">
        <v>4517907.72</v>
      </c>
      <c r="BQ374" s="37">
        <v>222727.28</v>
      </c>
      <c r="BR374" s="37">
        <v>4740635</v>
      </c>
      <c r="BS374" s="45">
        <v>509482638</v>
      </c>
      <c r="BT374" s="37">
        <v>2484</v>
      </c>
      <c r="BU374" s="37">
        <v>0</v>
      </c>
      <c r="BV374" s="37">
        <v>10438527</v>
      </c>
      <c r="BW374" s="37">
        <v>1690</v>
      </c>
      <c r="BX374" s="37">
        <v>1718</v>
      </c>
      <c r="BY374" s="37">
        <v>206</v>
      </c>
      <c r="BZ374" s="37">
        <v>0</v>
      </c>
      <c r="CA374" s="37">
        <v>0</v>
      </c>
      <c r="CB374" s="37">
        <v>10965376</v>
      </c>
      <c r="CC374" s="37">
        <v>1863</v>
      </c>
      <c r="CD374" s="37">
        <v>0</v>
      </c>
      <c r="CE374" s="37">
        <v>0</v>
      </c>
      <c r="CF374" s="37">
        <v>0</v>
      </c>
      <c r="CG374" s="37">
        <v>0</v>
      </c>
      <c r="CH374" s="37">
        <v>0</v>
      </c>
      <c r="CI374" s="37">
        <v>0</v>
      </c>
      <c r="CJ374" s="37">
        <v>10967239</v>
      </c>
      <c r="CK374" s="37">
        <v>6077815</v>
      </c>
      <c r="CL374" s="37">
        <v>0</v>
      </c>
      <c r="CM374" s="37">
        <v>4889424</v>
      </c>
      <c r="CN374" s="37">
        <v>4888788.45</v>
      </c>
      <c r="CO374" s="37">
        <v>213883.55</v>
      </c>
      <c r="CP374" s="37">
        <v>5102672</v>
      </c>
      <c r="CQ374" s="45">
        <v>566344415</v>
      </c>
      <c r="CR374" s="37">
        <v>636</v>
      </c>
      <c r="CS374" s="37">
        <v>0</v>
      </c>
      <c r="CT374" s="37">
        <v>10966603</v>
      </c>
      <c r="CU374" s="37">
        <v>1718</v>
      </c>
      <c r="CV374" s="37">
        <v>1731</v>
      </c>
      <c r="CW374" s="37">
        <v>208.88</v>
      </c>
      <c r="CX374" s="37">
        <v>0</v>
      </c>
      <c r="CY374" s="37">
        <v>0</v>
      </c>
      <c r="CZ374" s="37">
        <v>11411150</v>
      </c>
      <c r="DA374" s="37">
        <v>477</v>
      </c>
      <c r="DB374" s="37">
        <v>0</v>
      </c>
      <c r="DC374" s="37">
        <v>0</v>
      </c>
      <c r="DD374" s="37">
        <v>0</v>
      </c>
      <c r="DE374" s="37">
        <v>0</v>
      </c>
      <c r="DF374" s="37">
        <v>477</v>
      </c>
      <c r="DG374" s="37">
        <v>11411627</v>
      </c>
      <c r="DH374" s="37">
        <v>0</v>
      </c>
      <c r="DI374" s="37">
        <v>0</v>
      </c>
      <c r="DJ374" s="37">
        <v>0</v>
      </c>
      <c r="DK374" s="37">
        <v>11411627</v>
      </c>
      <c r="DL374" s="37">
        <v>6136806</v>
      </c>
      <c r="DM374" s="37">
        <v>0</v>
      </c>
      <c r="DN374" s="37">
        <v>5274821</v>
      </c>
      <c r="DO374" s="37">
        <v>5281413.03</v>
      </c>
      <c r="DP374" s="37">
        <v>3462.56</v>
      </c>
      <c r="DQ374" s="37">
        <v>5284875.59</v>
      </c>
      <c r="DR374" s="45">
        <v>627823155</v>
      </c>
      <c r="DS374" s="37">
        <v>0</v>
      </c>
      <c r="DT374" s="37">
        <v>6592</v>
      </c>
      <c r="DU374" s="61">
        <v>11411627</v>
      </c>
      <c r="DV374" s="61">
        <v>1731</v>
      </c>
      <c r="DW374" s="61">
        <v>1734</v>
      </c>
      <c r="DX374" s="61">
        <v>212.43</v>
      </c>
      <c r="DY374" s="61">
        <v>0</v>
      </c>
      <c r="DZ374" s="61">
        <v>0</v>
      </c>
      <c r="EA374" s="61">
        <v>0</v>
      </c>
      <c r="EB374" s="61">
        <v>11799766</v>
      </c>
      <c r="EC374" s="61">
        <v>0</v>
      </c>
      <c r="ED374" s="61">
        <v>15961</v>
      </c>
      <c r="EE374" s="61">
        <v>0</v>
      </c>
      <c r="EF374" s="61">
        <v>0</v>
      </c>
      <c r="EG374" s="61">
        <v>0</v>
      </c>
      <c r="EH374" s="61">
        <v>15961</v>
      </c>
      <c r="EI374" s="61">
        <v>11815727</v>
      </c>
      <c r="EJ374" s="61">
        <v>0</v>
      </c>
      <c r="EK374" s="61">
        <v>0</v>
      </c>
      <c r="EL374" s="61">
        <v>0</v>
      </c>
      <c r="EM374" s="61">
        <v>11815727</v>
      </c>
      <c r="EN374" s="61">
        <v>6401091</v>
      </c>
      <c r="EO374" s="61">
        <v>0</v>
      </c>
      <c r="EP374" s="61">
        <v>5414636</v>
      </c>
      <c r="EQ374" s="61">
        <v>10472</v>
      </c>
      <c r="ER374" s="61">
        <v>5404164</v>
      </c>
      <c r="ES374" s="61">
        <v>5396111</v>
      </c>
      <c r="ET374" s="61">
        <v>0</v>
      </c>
      <c r="EU374" s="61">
        <v>5396111</v>
      </c>
      <c r="EV374" s="61">
        <v>717619223</v>
      </c>
      <c r="EW374" s="61">
        <v>1392700</v>
      </c>
      <c r="EX374" s="61">
        <v>8053</v>
      </c>
      <c r="EY374" s="61">
        <v>0</v>
      </c>
    </row>
    <row r="375" spans="1:155" s="37" customFormat="1" x14ac:dyDescent="0.2">
      <c r="A375" s="105">
        <v>126</v>
      </c>
      <c r="B375" s="49" t="s">
        <v>400</v>
      </c>
      <c r="C375" s="37">
        <v>4355219</v>
      </c>
      <c r="D375" s="37">
        <v>882</v>
      </c>
      <c r="E375" s="37">
        <v>897</v>
      </c>
      <c r="F375" s="37">
        <v>190</v>
      </c>
      <c r="G375" s="37">
        <v>4599816</v>
      </c>
      <c r="H375" s="37">
        <v>2500017</v>
      </c>
      <c r="I375" s="37">
        <v>0</v>
      </c>
      <c r="J375" s="37">
        <v>2099799</v>
      </c>
      <c r="K375" s="37">
        <v>500159</v>
      </c>
      <c r="L375" s="37">
        <f t="shared" si="5"/>
        <v>2599958</v>
      </c>
      <c r="M375" s="47">
        <v>133616057</v>
      </c>
      <c r="N375" s="41">
        <v>0</v>
      </c>
      <c r="O375" s="41">
        <v>0</v>
      </c>
      <c r="P375" s="37">
        <v>4599816</v>
      </c>
      <c r="Q375" s="37">
        <v>897</v>
      </c>
      <c r="R375" s="37">
        <v>912</v>
      </c>
      <c r="S375" s="37">
        <v>194.37</v>
      </c>
      <c r="T375" s="37">
        <v>20778</v>
      </c>
      <c r="U375" s="37">
        <v>4874779</v>
      </c>
      <c r="V375" s="37">
        <v>2763837</v>
      </c>
      <c r="W375" s="37">
        <v>2110942</v>
      </c>
      <c r="X375" s="37">
        <v>2110942</v>
      </c>
      <c r="Y375" s="37">
        <v>470286</v>
      </c>
      <c r="Z375" s="37">
        <v>2581228</v>
      </c>
      <c r="AA375" s="46">
        <v>140992622</v>
      </c>
      <c r="AB375" s="37">
        <v>0</v>
      </c>
      <c r="AC375" s="37">
        <v>0</v>
      </c>
      <c r="AD375" s="37">
        <v>4874779</v>
      </c>
      <c r="AE375" s="37">
        <v>912</v>
      </c>
      <c r="AF375" s="37">
        <v>925</v>
      </c>
      <c r="AG375" s="37">
        <v>200</v>
      </c>
      <c r="AH375" s="37">
        <v>0</v>
      </c>
      <c r="AI375" s="37">
        <v>0</v>
      </c>
      <c r="AJ375" s="37">
        <v>0</v>
      </c>
      <c r="AK375" s="37">
        <v>0</v>
      </c>
      <c r="AL375" s="37">
        <v>0</v>
      </c>
      <c r="AM375" s="37">
        <v>0</v>
      </c>
      <c r="AN375" s="37">
        <v>0</v>
      </c>
      <c r="AO375" s="37">
        <v>5129264</v>
      </c>
      <c r="AP375" s="37">
        <v>3380347</v>
      </c>
      <c r="AQ375" s="37">
        <v>0</v>
      </c>
      <c r="AR375" s="37">
        <v>1748917</v>
      </c>
      <c r="AS375" s="37">
        <v>1748917</v>
      </c>
      <c r="AT375" s="37">
        <v>445498</v>
      </c>
      <c r="AU375" s="37">
        <v>2194415</v>
      </c>
      <c r="AV375" s="45">
        <v>156222996</v>
      </c>
      <c r="AW375" s="37">
        <v>0</v>
      </c>
      <c r="AX375" s="37">
        <v>0</v>
      </c>
      <c r="AY375" s="37">
        <v>5129264</v>
      </c>
      <c r="AZ375" s="37">
        <v>925</v>
      </c>
      <c r="BA375" s="37">
        <v>926</v>
      </c>
      <c r="BB375" s="37">
        <v>206</v>
      </c>
      <c r="BC375" s="37">
        <v>0</v>
      </c>
      <c r="BD375" s="37">
        <v>0</v>
      </c>
      <c r="BE375" s="37">
        <v>5325565</v>
      </c>
      <c r="BF375" s="37">
        <v>0</v>
      </c>
      <c r="BG375" s="37">
        <v>0</v>
      </c>
      <c r="BH375" s="37">
        <v>0</v>
      </c>
      <c r="BI375" s="37">
        <v>0</v>
      </c>
      <c r="BJ375" s="37">
        <v>0</v>
      </c>
      <c r="BK375" s="37">
        <v>0</v>
      </c>
      <c r="BL375" s="37">
        <v>0</v>
      </c>
      <c r="BM375" s="37">
        <v>5325565</v>
      </c>
      <c r="BN375" s="37">
        <v>4015073</v>
      </c>
      <c r="BO375" s="37">
        <v>1310492</v>
      </c>
      <c r="BP375" s="37">
        <v>1310492</v>
      </c>
      <c r="BQ375" s="37">
        <v>436978</v>
      </c>
      <c r="BR375" s="37">
        <v>1747470</v>
      </c>
      <c r="BS375" s="45">
        <v>173813282</v>
      </c>
      <c r="BT375" s="37">
        <v>0</v>
      </c>
      <c r="BU375" s="37">
        <v>0</v>
      </c>
      <c r="BV375" s="37">
        <v>5325565</v>
      </c>
      <c r="BW375" s="37">
        <v>926</v>
      </c>
      <c r="BX375" s="37">
        <v>915</v>
      </c>
      <c r="BY375" s="37">
        <v>206</v>
      </c>
      <c r="BZ375" s="37">
        <v>0</v>
      </c>
      <c r="CA375" s="37">
        <v>0</v>
      </c>
      <c r="CB375" s="37">
        <v>5450792</v>
      </c>
      <c r="CC375" s="37">
        <v>0</v>
      </c>
      <c r="CD375" s="37">
        <v>51525</v>
      </c>
      <c r="CE375" s="37">
        <v>0</v>
      </c>
      <c r="CF375" s="37">
        <v>0</v>
      </c>
      <c r="CG375" s="37">
        <v>0</v>
      </c>
      <c r="CH375" s="37">
        <v>0</v>
      </c>
      <c r="CI375" s="37">
        <v>51525</v>
      </c>
      <c r="CJ375" s="37">
        <v>5502317</v>
      </c>
      <c r="CK375" s="37">
        <v>4104336</v>
      </c>
      <c r="CL375" s="37">
        <v>0</v>
      </c>
      <c r="CM375" s="37">
        <v>1397981</v>
      </c>
      <c r="CN375" s="37">
        <v>1403938</v>
      </c>
      <c r="CO375" s="37">
        <v>406737</v>
      </c>
      <c r="CP375" s="37">
        <v>1810675</v>
      </c>
      <c r="CQ375" s="45">
        <v>196321588</v>
      </c>
      <c r="CR375" s="37">
        <v>0</v>
      </c>
      <c r="CS375" s="37">
        <v>5957</v>
      </c>
      <c r="CT375" s="37">
        <v>5502317</v>
      </c>
      <c r="CU375" s="37">
        <v>915</v>
      </c>
      <c r="CV375" s="37">
        <v>911</v>
      </c>
      <c r="CW375" s="37">
        <v>208.88</v>
      </c>
      <c r="CX375" s="37">
        <v>0</v>
      </c>
      <c r="CY375" s="37">
        <v>0</v>
      </c>
      <c r="CZ375" s="37">
        <v>5668552</v>
      </c>
      <c r="DA375" s="37">
        <v>0</v>
      </c>
      <c r="DB375" s="37">
        <v>12568</v>
      </c>
      <c r="DC375" s="37">
        <v>0</v>
      </c>
      <c r="DD375" s="37">
        <v>0</v>
      </c>
      <c r="DE375" s="37">
        <v>0</v>
      </c>
      <c r="DF375" s="37">
        <v>12568</v>
      </c>
      <c r="DG375" s="37">
        <v>5681120</v>
      </c>
      <c r="DH375" s="37">
        <v>18667</v>
      </c>
      <c r="DI375" s="37">
        <v>0</v>
      </c>
      <c r="DJ375" s="37">
        <v>18667</v>
      </c>
      <c r="DK375" s="37">
        <v>5699787</v>
      </c>
      <c r="DL375" s="37">
        <v>4081344</v>
      </c>
      <c r="DM375" s="37">
        <v>0</v>
      </c>
      <c r="DN375" s="37">
        <v>1618443</v>
      </c>
      <c r="DO375" s="37">
        <v>1618443</v>
      </c>
      <c r="DP375" s="37">
        <v>403562</v>
      </c>
      <c r="DQ375" s="37">
        <v>2022005</v>
      </c>
      <c r="DR375" s="45">
        <v>206856695</v>
      </c>
      <c r="DS375" s="37">
        <v>0</v>
      </c>
      <c r="DT375" s="37">
        <v>0</v>
      </c>
      <c r="DU375" s="61">
        <v>5681120</v>
      </c>
      <c r="DV375" s="61">
        <v>911</v>
      </c>
      <c r="DW375" s="61">
        <v>900</v>
      </c>
      <c r="DX375" s="61">
        <v>212.43</v>
      </c>
      <c r="DY375" s="61">
        <v>0</v>
      </c>
      <c r="DZ375" s="61">
        <v>0</v>
      </c>
      <c r="EA375" s="61">
        <v>0</v>
      </c>
      <c r="EB375" s="61">
        <v>5803713</v>
      </c>
      <c r="EC375" s="61">
        <v>0</v>
      </c>
      <c r="ED375" s="61">
        <v>0</v>
      </c>
      <c r="EE375" s="61">
        <v>0</v>
      </c>
      <c r="EF375" s="61">
        <v>0</v>
      </c>
      <c r="EG375" s="61">
        <v>0</v>
      </c>
      <c r="EH375" s="61">
        <v>0</v>
      </c>
      <c r="EI375" s="61">
        <v>5803713</v>
      </c>
      <c r="EJ375" s="61">
        <v>0</v>
      </c>
      <c r="EK375" s="61">
        <v>51589</v>
      </c>
      <c r="EL375" s="61">
        <v>51589</v>
      </c>
      <c r="EM375" s="61">
        <v>5855302</v>
      </c>
      <c r="EN375" s="61">
        <v>4276736</v>
      </c>
      <c r="EO375" s="61">
        <v>0</v>
      </c>
      <c r="EP375" s="61">
        <v>1578566</v>
      </c>
      <c r="EQ375" s="61">
        <v>2904</v>
      </c>
      <c r="ER375" s="61">
        <v>1575662</v>
      </c>
      <c r="ES375" s="61">
        <v>1575662</v>
      </c>
      <c r="ET375" s="61">
        <v>383443</v>
      </c>
      <c r="EU375" s="61">
        <v>1959105</v>
      </c>
      <c r="EV375" s="61">
        <v>218461474</v>
      </c>
      <c r="EW375" s="61">
        <v>323800</v>
      </c>
      <c r="EX375" s="61">
        <v>0</v>
      </c>
      <c r="EY375" s="61">
        <v>0</v>
      </c>
    </row>
    <row r="376" spans="1:155" s="37" customFormat="1" x14ac:dyDescent="0.2">
      <c r="A376" s="105">
        <v>5061</v>
      </c>
      <c r="B376" s="49" t="s">
        <v>658</v>
      </c>
      <c r="C376" s="37">
        <v>1032251</v>
      </c>
      <c r="D376" s="37">
        <v>157</v>
      </c>
      <c r="E376" s="37">
        <v>169</v>
      </c>
      <c r="F376" s="37">
        <v>210.4</v>
      </c>
      <c r="G376" s="37">
        <v>1146707.25</v>
      </c>
      <c r="H376" s="37">
        <v>308502</v>
      </c>
      <c r="I376" s="37">
        <v>0</v>
      </c>
      <c r="J376" s="37">
        <v>851733</v>
      </c>
      <c r="K376" s="37">
        <v>0</v>
      </c>
      <c r="L376" s="37">
        <f t="shared" si="5"/>
        <v>851733</v>
      </c>
      <c r="M376" s="47">
        <v>61182946</v>
      </c>
      <c r="N376" s="41">
        <v>0</v>
      </c>
      <c r="O376" s="41">
        <v>13527.75</v>
      </c>
      <c r="P376" s="37">
        <v>1146707</v>
      </c>
      <c r="Q376" s="37">
        <v>169</v>
      </c>
      <c r="R376" s="37">
        <v>187</v>
      </c>
      <c r="S376" s="37">
        <v>194.37</v>
      </c>
      <c r="T376" s="37">
        <v>0</v>
      </c>
      <c r="U376" s="37">
        <v>1305189</v>
      </c>
      <c r="V376" s="37">
        <v>421600</v>
      </c>
      <c r="W376" s="37">
        <v>883589</v>
      </c>
      <c r="X376" s="37">
        <v>917293</v>
      </c>
      <c r="Y376" s="37">
        <v>139061</v>
      </c>
      <c r="Z376" s="37">
        <v>1056354</v>
      </c>
      <c r="AA376" s="46">
        <v>64258564</v>
      </c>
      <c r="AB376" s="37">
        <v>0</v>
      </c>
      <c r="AC376" s="37">
        <v>33704</v>
      </c>
      <c r="AD376" s="37">
        <v>1305189</v>
      </c>
      <c r="AE376" s="37">
        <v>187</v>
      </c>
      <c r="AF376" s="37">
        <v>215</v>
      </c>
      <c r="AG376" s="37">
        <v>200</v>
      </c>
      <c r="AH376" s="37">
        <v>0</v>
      </c>
      <c r="AI376" s="37">
        <v>0</v>
      </c>
      <c r="AJ376" s="37">
        <v>0</v>
      </c>
      <c r="AK376" s="37">
        <v>0</v>
      </c>
      <c r="AL376" s="37">
        <v>0</v>
      </c>
      <c r="AM376" s="37">
        <v>0</v>
      </c>
      <c r="AN376" s="37">
        <v>0</v>
      </c>
      <c r="AO376" s="37">
        <v>1543618</v>
      </c>
      <c r="AP376" s="37">
        <v>519313</v>
      </c>
      <c r="AQ376" s="37">
        <v>0</v>
      </c>
      <c r="AR376" s="37">
        <v>1024305</v>
      </c>
      <c r="AS376" s="37">
        <v>1024305</v>
      </c>
      <c r="AT376" s="37">
        <v>169000</v>
      </c>
      <c r="AU376" s="37">
        <v>1193305</v>
      </c>
      <c r="AV376" s="50">
        <v>72969501</v>
      </c>
      <c r="AW376" s="37">
        <v>0</v>
      </c>
      <c r="AX376" s="37">
        <v>0</v>
      </c>
      <c r="AY376" s="37">
        <v>1543618</v>
      </c>
      <c r="AZ376" s="37">
        <v>215</v>
      </c>
      <c r="BA376" s="37">
        <v>245</v>
      </c>
      <c r="BB376" s="37">
        <v>206</v>
      </c>
      <c r="BC376" s="37">
        <v>0</v>
      </c>
      <c r="BD376" s="37">
        <v>0</v>
      </c>
      <c r="BE376" s="37">
        <v>1809477</v>
      </c>
      <c r="BF376" s="37">
        <v>0</v>
      </c>
      <c r="BG376" s="37">
        <v>0</v>
      </c>
      <c r="BH376" s="37">
        <v>0</v>
      </c>
      <c r="BI376" s="37">
        <v>0</v>
      </c>
      <c r="BJ376" s="37">
        <v>0</v>
      </c>
      <c r="BK376" s="37">
        <v>0</v>
      </c>
      <c r="BL376" s="37">
        <v>0</v>
      </c>
      <c r="BM376" s="37">
        <v>1809477</v>
      </c>
      <c r="BN376" s="37">
        <v>1082361</v>
      </c>
      <c r="BO376" s="37">
        <v>727116</v>
      </c>
      <c r="BP376" s="37">
        <v>727116</v>
      </c>
      <c r="BQ376" s="37">
        <v>175950</v>
      </c>
      <c r="BR376" s="37">
        <v>903066</v>
      </c>
      <c r="BS376" s="50">
        <v>80606515</v>
      </c>
      <c r="BT376" s="37">
        <v>0</v>
      </c>
      <c r="BU376" s="37">
        <v>0</v>
      </c>
      <c r="BV376" s="37">
        <v>1809477</v>
      </c>
      <c r="BW376" s="37">
        <v>245</v>
      </c>
      <c r="BX376" s="37">
        <v>275</v>
      </c>
      <c r="BY376" s="37">
        <v>206</v>
      </c>
      <c r="BZ376" s="37">
        <v>0</v>
      </c>
      <c r="CA376" s="37">
        <v>0</v>
      </c>
      <c r="CB376" s="37">
        <v>2087696</v>
      </c>
      <c r="CC376" s="37">
        <v>0</v>
      </c>
      <c r="CD376" s="37">
        <v>0</v>
      </c>
      <c r="CE376" s="37">
        <v>0</v>
      </c>
      <c r="CF376" s="37">
        <v>0</v>
      </c>
      <c r="CG376" s="37">
        <v>0</v>
      </c>
      <c r="CH376" s="37">
        <v>0</v>
      </c>
      <c r="CI376" s="37">
        <v>0</v>
      </c>
      <c r="CJ376" s="37">
        <v>2087696</v>
      </c>
      <c r="CK376" s="37">
        <v>1230963</v>
      </c>
      <c r="CL376" s="37">
        <v>0</v>
      </c>
      <c r="CM376" s="37">
        <v>856733</v>
      </c>
      <c r="CN376" s="37">
        <v>849141</v>
      </c>
      <c r="CO376" s="37">
        <v>181598</v>
      </c>
      <c r="CP376" s="37">
        <v>1030739</v>
      </c>
      <c r="CQ376" s="50">
        <v>86731442</v>
      </c>
      <c r="CR376" s="37">
        <v>7592</v>
      </c>
      <c r="CS376" s="37">
        <v>0</v>
      </c>
      <c r="CT376" s="37">
        <v>2080104</v>
      </c>
      <c r="CU376" s="37">
        <v>275</v>
      </c>
      <c r="CV376" s="37">
        <v>288</v>
      </c>
      <c r="CW376" s="37">
        <v>208.88</v>
      </c>
      <c r="CX376" s="37">
        <v>0</v>
      </c>
      <c r="CY376" s="37">
        <v>0</v>
      </c>
      <c r="CZ376" s="37">
        <v>2238592</v>
      </c>
      <c r="DA376" s="37">
        <v>5694</v>
      </c>
      <c r="DB376" s="37">
        <v>0</v>
      </c>
      <c r="DC376" s="37">
        <v>0</v>
      </c>
      <c r="DD376" s="37">
        <v>0</v>
      </c>
      <c r="DE376" s="37">
        <v>0</v>
      </c>
      <c r="DF376" s="37">
        <v>5694</v>
      </c>
      <c r="DG376" s="37">
        <v>2244286</v>
      </c>
      <c r="DH376" s="37">
        <v>0</v>
      </c>
      <c r="DI376" s="37">
        <v>0</v>
      </c>
      <c r="DJ376" s="37">
        <v>0</v>
      </c>
      <c r="DK376" s="37">
        <v>2244286</v>
      </c>
      <c r="DL376" s="37">
        <v>1530940</v>
      </c>
      <c r="DM376" s="37">
        <v>0</v>
      </c>
      <c r="DN376" s="37">
        <v>713346</v>
      </c>
      <c r="DO376" s="37">
        <v>707804</v>
      </c>
      <c r="DP376" s="37">
        <v>188461</v>
      </c>
      <c r="DQ376" s="37">
        <v>896265</v>
      </c>
      <c r="DR376" s="50">
        <v>94442623</v>
      </c>
      <c r="DS376" s="37">
        <v>5542</v>
      </c>
      <c r="DT376" s="37">
        <v>0</v>
      </c>
      <c r="DU376" s="61">
        <v>2238744</v>
      </c>
      <c r="DV376" s="61">
        <v>288</v>
      </c>
      <c r="DW376" s="61">
        <v>303</v>
      </c>
      <c r="DX376" s="61">
        <v>212.43</v>
      </c>
      <c r="DY376" s="61">
        <v>0</v>
      </c>
      <c r="DZ376" s="61">
        <v>0</v>
      </c>
      <c r="EA376" s="61">
        <v>0</v>
      </c>
      <c r="EB376" s="61">
        <v>2419713</v>
      </c>
      <c r="EC376" s="61">
        <v>4157</v>
      </c>
      <c r="ED376" s="61">
        <v>0</v>
      </c>
      <c r="EE376" s="61">
        <v>0</v>
      </c>
      <c r="EF376" s="61">
        <v>0</v>
      </c>
      <c r="EG376" s="61">
        <v>0</v>
      </c>
      <c r="EH376" s="61">
        <v>4157</v>
      </c>
      <c r="EI376" s="61">
        <v>2423870</v>
      </c>
      <c r="EJ376" s="61">
        <v>0</v>
      </c>
      <c r="EK376" s="61">
        <v>0</v>
      </c>
      <c r="EL376" s="61">
        <v>0</v>
      </c>
      <c r="EM376" s="61">
        <v>2423870</v>
      </c>
      <c r="EN376" s="61">
        <v>1584882</v>
      </c>
      <c r="EO376" s="61">
        <v>0</v>
      </c>
      <c r="EP376" s="61">
        <v>838988</v>
      </c>
      <c r="EQ376" s="61">
        <v>1723</v>
      </c>
      <c r="ER376" s="61">
        <v>837265</v>
      </c>
      <c r="ES376" s="61">
        <v>853075</v>
      </c>
      <c r="ET376" s="61">
        <v>194779</v>
      </c>
      <c r="EU376" s="61">
        <v>1047854</v>
      </c>
      <c r="EV376" s="61">
        <v>100591063</v>
      </c>
      <c r="EW376" s="61">
        <v>165400</v>
      </c>
      <c r="EX376" s="61">
        <v>0</v>
      </c>
      <c r="EY376" s="61">
        <v>15810</v>
      </c>
    </row>
    <row r="377" spans="1:155" s="37" customFormat="1" x14ac:dyDescent="0.2">
      <c r="A377" s="105">
        <v>4375</v>
      </c>
      <c r="B377" s="49" t="s">
        <v>401</v>
      </c>
      <c r="C377" s="37">
        <v>4135205</v>
      </c>
      <c r="D377" s="37">
        <v>752</v>
      </c>
      <c r="E377" s="37">
        <v>769</v>
      </c>
      <c r="F377" s="37">
        <v>190</v>
      </c>
      <c r="G377" s="37">
        <v>4374841</v>
      </c>
      <c r="H377" s="37">
        <v>1138613</v>
      </c>
      <c r="I377" s="37">
        <v>0</v>
      </c>
      <c r="J377" s="37">
        <v>3236228</v>
      </c>
      <c r="K377" s="37">
        <v>41912</v>
      </c>
      <c r="L377" s="37">
        <f t="shared" si="5"/>
        <v>3278140</v>
      </c>
      <c r="M377" s="47">
        <v>169765868</v>
      </c>
      <c r="N377" s="41">
        <v>0</v>
      </c>
      <c r="O377" s="41">
        <v>0</v>
      </c>
      <c r="P377" s="37">
        <v>4374841</v>
      </c>
      <c r="Q377" s="37">
        <v>769</v>
      </c>
      <c r="R377" s="37">
        <v>778</v>
      </c>
      <c r="S377" s="37">
        <v>194.37</v>
      </c>
      <c r="T377" s="37">
        <v>21000</v>
      </c>
      <c r="U377" s="37">
        <v>4598262</v>
      </c>
      <c r="V377" s="37">
        <v>1645570</v>
      </c>
      <c r="W377" s="37">
        <v>2952692</v>
      </c>
      <c r="X377" s="37">
        <v>2952692</v>
      </c>
      <c r="Y377" s="37">
        <v>41463.909999999996</v>
      </c>
      <c r="Z377" s="37">
        <v>2994155.91</v>
      </c>
      <c r="AA377" s="46">
        <v>180444221</v>
      </c>
      <c r="AB377" s="37">
        <v>0</v>
      </c>
      <c r="AC377" s="37">
        <v>0</v>
      </c>
      <c r="AD377" s="37">
        <v>4598262</v>
      </c>
      <c r="AE377" s="37">
        <v>778</v>
      </c>
      <c r="AF377" s="37">
        <v>790</v>
      </c>
      <c r="AG377" s="37">
        <v>200</v>
      </c>
      <c r="AH377" s="37">
        <v>0</v>
      </c>
      <c r="AI377" s="37">
        <v>0</v>
      </c>
      <c r="AJ377" s="37">
        <v>0</v>
      </c>
      <c r="AK377" s="37">
        <v>0</v>
      </c>
      <c r="AL377" s="37">
        <v>0</v>
      </c>
      <c r="AM377" s="37">
        <v>0</v>
      </c>
      <c r="AN377" s="37">
        <v>0</v>
      </c>
      <c r="AO377" s="37">
        <v>4827184</v>
      </c>
      <c r="AP377" s="37">
        <v>1904317</v>
      </c>
      <c r="AQ377" s="37">
        <v>0</v>
      </c>
      <c r="AR377" s="37">
        <v>2922867</v>
      </c>
      <c r="AS377" s="37">
        <v>2922867</v>
      </c>
      <c r="AT377" s="37">
        <v>5497</v>
      </c>
      <c r="AU377" s="37">
        <v>2928364</v>
      </c>
      <c r="AV377" s="45">
        <v>201689011</v>
      </c>
      <c r="AW377" s="37">
        <v>0</v>
      </c>
      <c r="AX377" s="37">
        <v>0</v>
      </c>
      <c r="AY377" s="37">
        <v>4827184</v>
      </c>
      <c r="AZ377" s="37">
        <v>790</v>
      </c>
      <c r="BA377" s="37">
        <v>783</v>
      </c>
      <c r="BB377" s="37">
        <v>206</v>
      </c>
      <c r="BC377" s="37">
        <v>0</v>
      </c>
      <c r="BD377" s="37">
        <v>0</v>
      </c>
      <c r="BE377" s="37">
        <v>4945710</v>
      </c>
      <c r="BF377" s="37">
        <v>0</v>
      </c>
      <c r="BG377" s="37">
        <v>0</v>
      </c>
      <c r="BH377" s="37">
        <v>0</v>
      </c>
      <c r="BI377" s="37">
        <v>0</v>
      </c>
      <c r="BJ377" s="37">
        <v>0</v>
      </c>
      <c r="BK377" s="37">
        <v>0</v>
      </c>
      <c r="BL377" s="37">
        <v>0</v>
      </c>
      <c r="BM377" s="37">
        <v>4945710</v>
      </c>
      <c r="BN377" s="37">
        <v>2742532</v>
      </c>
      <c r="BO377" s="37">
        <v>2203178</v>
      </c>
      <c r="BP377" s="37">
        <v>2203178</v>
      </c>
      <c r="BQ377" s="37">
        <v>129503</v>
      </c>
      <c r="BR377" s="37">
        <v>2332681</v>
      </c>
      <c r="BS377" s="45">
        <v>211577611</v>
      </c>
      <c r="BT377" s="37">
        <v>0</v>
      </c>
      <c r="BU377" s="37">
        <v>0</v>
      </c>
      <c r="BV377" s="37">
        <v>4945710</v>
      </c>
      <c r="BW377" s="37">
        <v>783</v>
      </c>
      <c r="BX377" s="37">
        <v>781</v>
      </c>
      <c r="BY377" s="37">
        <v>206</v>
      </c>
      <c r="BZ377" s="37">
        <v>0</v>
      </c>
      <c r="CA377" s="37">
        <v>0</v>
      </c>
      <c r="CB377" s="37">
        <v>5093963</v>
      </c>
      <c r="CC377" s="37">
        <v>0</v>
      </c>
      <c r="CD377" s="37">
        <v>9195</v>
      </c>
      <c r="CE377" s="37">
        <v>0</v>
      </c>
      <c r="CF377" s="37">
        <v>0</v>
      </c>
      <c r="CG377" s="37">
        <v>0</v>
      </c>
      <c r="CH377" s="37">
        <v>0</v>
      </c>
      <c r="CI377" s="37">
        <v>9195</v>
      </c>
      <c r="CJ377" s="37">
        <v>5103158</v>
      </c>
      <c r="CK377" s="37">
        <v>2839311</v>
      </c>
      <c r="CL377" s="37">
        <v>0</v>
      </c>
      <c r="CM377" s="37">
        <v>2263847</v>
      </c>
      <c r="CN377" s="37">
        <v>2263847</v>
      </c>
      <c r="CO377" s="37">
        <v>125964</v>
      </c>
      <c r="CP377" s="37">
        <v>2389811</v>
      </c>
      <c r="CQ377" s="45">
        <v>234104364</v>
      </c>
      <c r="CR377" s="37">
        <v>0</v>
      </c>
      <c r="CS377" s="37">
        <v>0</v>
      </c>
      <c r="CT377" s="37">
        <v>5103158</v>
      </c>
      <c r="CU377" s="37">
        <v>781</v>
      </c>
      <c r="CV377" s="37">
        <v>794</v>
      </c>
      <c r="CW377" s="37">
        <v>208.88</v>
      </c>
      <c r="CX377" s="37">
        <v>0</v>
      </c>
      <c r="CY377" s="37">
        <v>0</v>
      </c>
      <c r="CZ377" s="37">
        <v>5353950</v>
      </c>
      <c r="DA377" s="37">
        <v>0</v>
      </c>
      <c r="DB377" s="37">
        <v>6097</v>
      </c>
      <c r="DC377" s="37">
        <v>0</v>
      </c>
      <c r="DD377" s="37">
        <v>0</v>
      </c>
      <c r="DE377" s="37">
        <v>0</v>
      </c>
      <c r="DF377" s="37">
        <v>6097</v>
      </c>
      <c r="DG377" s="37">
        <v>5360047</v>
      </c>
      <c r="DH377" s="37">
        <v>0</v>
      </c>
      <c r="DI377" s="37">
        <v>0</v>
      </c>
      <c r="DJ377" s="37">
        <v>0</v>
      </c>
      <c r="DK377" s="37">
        <v>5360047</v>
      </c>
      <c r="DL377" s="37">
        <v>2984020</v>
      </c>
      <c r="DM377" s="37">
        <v>0</v>
      </c>
      <c r="DN377" s="37">
        <v>2376027</v>
      </c>
      <c r="DO377" s="37">
        <v>2376027</v>
      </c>
      <c r="DP377" s="37">
        <v>119118</v>
      </c>
      <c r="DQ377" s="37">
        <v>2495145</v>
      </c>
      <c r="DR377" s="45">
        <v>239991307</v>
      </c>
      <c r="DS377" s="37">
        <v>0</v>
      </c>
      <c r="DT377" s="37">
        <v>0</v>
      </c>
      <c r="DU377" s="61">
        <v>5360047</v>
      </c>
      <c r="DV377" s="61">
        <v>794</v>
      </c>
      <c r="DW377" s="61">
        <v>832</v>
      </c>
      <c r="DX377" s="61">
        <v>212.43</v>
      </c>
      <c r="DY377" s="61">
        <v>0</v>
      </c>
      <c r="DZ377" s="61">
        <v>0</v>
      </c>
      <c r="EA377" s="61">
        <v>0</v>
      </c>
      <c r="EB377" s="61">
        <v>5793316</v>
      </c>
      <c r="EC377" s="61">
        <v>0</v>
      </c>
      <c r="ED377" s="61">
        <v>0</v>
      </c>
      <c r="EE377" s="61">
        <v>0</v>
      </c>
      <c r="EF377" s="61">
        <v>0</v>
      </c>
      <c r="EG377" s="61">
        <v>0</v>
      </c>
      <c r="EH377" s="61">
        <v>0</v>
      </c>
      <c r="EI377" s="61">
        <v>5793316</v>
      </c>
      <c r="EJ377" s="61">
        <v>0</v>
      </c>
      <c r="EK377" s="61">
        <v>0</v>
      </c>
      <c r="EL377" s="61">
        <v>0</v>
      </c>
      <c r="EM377" s="61">
        <v>5793316</v>
      </c>
      <c r="EN377" s="61">
        <v>3483362</v>
      </c>
      <c r="EO377" s="61">
        <v>0</v>
      </c>
      <c r="EP377" s="61">
        <v>2309954</v>
      </c>
      <c r="EQ377" s="61">
        <v>1340</v>
      </c>
      <c r="ER377" s="61">
        <v>2308614</v>
      </c>
      <c r="ES377" s="61">
        <v>2312213</v>
      </c>
      <c r="ET377" s="61">
        <v>114554.65</v>
      </c>
      <c r="EU377" s="61">
        <v>2426767.65</v>
      </c>
      <c r="EV377" s="61">
        <v>248546146</v>
      </c>
      <c r="EW377" s="61">
        <v>137200</v>
      </c>
      <c r="EX377" s="61">
        <v>0</v>
      </c>
      <c r="EY377" s="61">
        <v>3599</v>
      </c>
    </row>
    <row r="378" spans="1:155" s="37" customFormat="1" x14ac:dyDescent="0.2">
      <c r="A378" s="105">
        <v>5810</v>
      </c>
      <c r="B378" s="49" t="s">
        <v>402</v>
      </c>
      <c r="C378" s="37">
        <v>3135238</v>
      </c>
      <c r="D378" s="37">
        <v>561</v>
      </c>
      <c r="E378" s="37">
        <v>567</v>
      </c>
      <c r="F378" s="37">
        <v>190</v>
      </c>
      <c r="G378" s="37">
        <v>3276693</v>
      </c>
      <c r="H378" s="37">
        <v>1314327</v>
      </c>
      <c r="I378" s="37">
        <v>0</v>
      </c>
      <c r="J378" s="37">
        <v>1962366</v>
      </c>
      <c r="K378" s="37">
        <v>50464</v>
      </c>
      <c r="L378" s="37">
        <f t="shared" si="5"/>
        <v>2012830</v>
      </c>
      <c r="M378" s="47">
        <v>120458516</v>
      </c>
      <c r="N378" s="41">
        <v>0</v>
      </c>
      <c r="O378" s="41">
        <v>0</v>
      </c>
      <c r="P378" s="37">
        <v>3276693</v>
      </c>
      <c r="Q378" s="37">
        <v>569</v>
      </c>
      <c r="R378" s="37">
        <v>573</v>
      </c>
      <c r="S378" s="37">
        <v>194.37</v>
      </c>
      <c r="T378" s="37">
        <v>0</v>
      </c>
      <c r="U378" s="37">
        <v>3411103</v>
      </c>
      <c r="V378" s="37">
        <v>1408145</v>
      </c>
      <c r="W378" s="37">
        <v>2002958</v>
      </c>
      <c r="X378" s="37">
        <v>2014596</v>
      </c>
      <c r="Y378" s="37">
        <v>350422</v>
      </c>
      <c r="Z378" s="37">
        <v>2365018</v>
      </c>
      <c r="AA378" s="46">
        <v>130337838</v>
      </c>
      <c r="AB378" s="37">
        <v>0</v>
      </c>
      <c r="AC378" s="37">
        <v>11638</v>
      </c>
      <c r="AD378" s="37">
        <v>3411103</v>
      </c>
      <c r="AE378" s="37">
        <v>573</v>
      </c>
      <c r="AF378" s="37">
        <v>576</v>
      </c>
      <c r="AG378" s="37">
        <v>200</v>
      </c>
      <c r="AH378" s="37">
        <v>0</v>
      </c>
      <c r="AI378" s="37">
        <v>0</v>
      </c>
      <c r="AJ378" s="37">
        <v>0</v>
      </c>
      <c r="AK378" s="37">
        <v>0</v>
      </c>
      <c r="AL378" s="37">
        <v>0</v>
      </c>
      <c r="AM378" s="37">
        <v>0</v>
      </c>
      <c r="AN378" s="37">
        <v>0</v>
      </c>
      <c r="AO378" s="37">
        <v>3544163</v>
      </c>
      <c r="AP378" s="37">
        <v>1679759</v>
      </c>
      <c r="AQ378" s="37">
        <v>0</v>
      </c>
      <c r="AR378" s="37">
        <v>1864404</v>
      </c>
      <c r="AS378" s="37">
        <v>1860251</v>
      </c>
      <c r="AT378" s="37">
        <v>495566</v>
      </c>
      <c r="AU378" s="37">
        <v>2355817</v>
      </c>
      <c r="AV378" s="45">
        <v>134446745</v>
      </c>
      <c r="AW378" s="37">
        <v>4153</v>
      </c>
      <c r="AX378" s="37">
        <v>0</v>
      </c>
      <c r="AY378" s="37">
        <v>3540010</v>
      </c>
      <c r="AZ378" s="37">
        <v>576</v>
      </c>
      <c r="BA378" s="37">
        <v>585</v>
      </c>
      <c r="BB378" s="37">
        <v>206</v>
      </c>
      <c r="BC378" s="37">
        <v>0</v>
      </c>
      <c r="BD378" s="37">
        <v>0</v>
      </c>
      <c r="BE378" s="37">
        <v>3715832</v>
      </c>
      <c r="BF378" s="37">
        <v>3115</v>
      </c>
      <c r="BG378" s="37">
        <v>91738</v>
      </c>
      <c r="BH378" s="37">
        <v>0</v>
      </c>
      <c r="BI378" s="37">
        <v>0</v>
      </c>
      <c r="BJ378" s="37">
        <v>0</v>
      </c>
      <c r="BK378" s="37">
        <v>0</v>
      </c>
      <c r="BL378" s="37">
        <v>91738</v>
      </c>
      <c r="BM378" s="37">
        <v>3810685</v>
      </c>
      <c r="BN378" s="37">
        <v>2430905</v>
      </c>
      <c r="BO378" s="37">
        <v>1379780</v>
      </c>
      <c r="BP378" s="37">
        <v>1381780</v>
      </c>
      <c r="BQ378" s="37">
        <v>504349</v>
      </c>
      <c r="BR378" s="37">
        <v>1886129</v>
      </c>
      <c r="BS378" s="45">
        <v>146509450</v>
      </c>
      <c r="BT378" s="37">
        <v>0</v>
      </c>
      <c r="BU378" s="37">
        <v>2000</v>
      </c>
      <c r="BV378" s="37">
        <v>3810685</v>
      </c>
      <c r="BW378" s="37">
        <v>585</v>
      </c>
      <c r="BX378" s="37">
        <v>591</v>
      </c>
      <c r="BY378" s="37">
        <v>206</v>
      </c>
      <c r="BZ378" s="37">
        <v>0</v>
      </c>
      <c r="CA378" s="37">
        <v>0</v>
      </c>
      <c r="CB378" s="37">
        <v>3971514</v>
      </c>
      <c r="CC378" s="37">
        <v>0</v>
      </c>
      <c r="CD378" s="37">
        <v>-4680</v>
      </c>
      <c r="CE378" s="37">
        <v>0</v>
      </c>
      <c r="CF378" s="37">
        <v>0</v>
      </c>
      <c r="CG378" s="37">
        <v>0</v>
      </c>
      <c r="CH378" s="37">
        <v>0</v>
      </c>
      <c r="CI378" s="37">
        <v>-4680</v>
      </c>
      <c r="CJ378" s="37">
        <v>3966834</v>
      </c>
      <c r="CK378" s="37">
        <v>2499888</v>
      </c>
      <c r="CL378" s="37">
        <v>0</v>
      </c>
      <c r="CM378" s="37">
        <v>1466946</v>
      </c>
      <c r="CN378" s="37">
        <v>1468946</v>
      </c>
      <c r="CO378" s="37">
        <v>501000</v>
      </c>
      <c r="CP378" s="37">
        <v>1969946</v>
      </c>
      <c r="CQ378" s="45">
        <v>163662670</v>
      </c>
      <c r="CR378" s="37">
        <v>0</v>
      </c>
      <c r="CS378" s="37">
        <v>2000</v>
      </c>
      <c r="CT378" s="37">
        <v>3966834</v>
      </c>
      <c r="CU378" s="37">
        <v>591</v>
      </c>
      <c r="CV378" s="37">
        <v>599</v>
      </c>
      <c r="CW378" s="37">
        <v>208.88</v>
      </c>
      <c r="CX378" s="37">
        <v>0</v>
      </c>
      <c r="CY378" s="37">
        <v>0</v>
      </c>
      <c r="CZ378" s="37">
        <v>4145649</v>
      </c>
      <c r="DA378" s="37">
        <v>0</v>
      </c>
      <c r="DB378" s="37">
        <v>0</v>
      </c>
      <c r="DC378" s="37">
        <v>0</v>
      </c>
      <c r="DD378" s="37">
        <v>0</v>
      </c>
      <c r="DE378" s="37">
        <v>0</v>
      </c>
      <c r="DF378" s="37">
        <v>0</v>
      </c>
      <c r="DG378" s="37">
        <v>4145649</v>
      </c>
      <c r="DH378" s="37">
        <v>0</v>
      </c>
      <c r="DI378" s="37">
        <v>0</v>
      </c>
      <c r="DJ378" s="37">
        <v>0</v>
      </c>
      <c r="DK378" s="37">
        <v>4145649</v>
      </c>
      <c r="DL378" s="37">
        <v>2570400</v>
      </c>
      <c r="DM378" s="37">
        <v>0</v>
      </c>
      <c r="DN378" s="37">
        <v>1575249</v>
      </c>
      <c r="DO378" s="37">
        <v>1577249</v>
      </c>
      <c r="DP378" s="37">
        <v>494073</v>
      </c>
      <c r="DQ378" s="37">
        <v>2071322</v>
      </c>
      <c r="DR378" s="45">
        <v>178720573</v>
      </c>
      <c r="DS378" s="37">
        <v>0</v>
      </c>
      <c r="DT378" s="37">
        <v>2000</v>
      </c>
      <c r="DU378" s="61">
        <v>4145649</v>
      </c>
      <c r="DV378" s="61">
        <v>599</v>
      </c>
      <c r="DW378" s="61">
        <v>606</v>
      </c>
      <c r="DX378" s="61">
        <v>212.43</v>
      </c>
      <c r="DY378" s="61">
        <v>0</v>
      </c>
      <c r="DZ378" s="61">
        <v>0</v>
      </c>
      <c r="EA378" s="61">
        <v>0</v>
      </c>
      <c r="EB378" s="61">
        <v>4322828</v>
      </c>
      <c r="EC378" s="61">
        <v>0</v>
      </c>
      <c r="ED378" s="61">
        <v>0</v>
      </c>
      <c r="EE378" s="61">
        <v>0</v>
      </c>
      <c r="EF378" s="61">
        <v>0</v>
      </c>
      <c r="EG378" s="61">
        <v>0</v>
      </c>
      <c r="EH378" s="61">
        <v>0</v>
      </c>
      <c r="EI378" s="61">
        <v>4322828</v>
      </c>
      <c r="EJ378" s="61">
        <v>0</v>
      </c>
      <c r="EK378" s="61">
        <v>0</v>
      </c>
      <c r="EL378" s="61">
        <v>0</v>
      </c>
      <c r="EM378" s="61">
        <v>4322828</v>
      </c>
      <c r="EN378" s="61">
        <v>2664678</v>
      </c>
      <c r="EO378" s="61">
        <v>0</v>
      </c>
      <c r="EP378" s="61">
        <v>1658150</v>
      </c>
      <c r="EQ378" s="61">
        <v>2745</v>
      </c>
      <c r="ER378" s="61">
        <v>1655405</v>
      </c>
      <c r="ES378" s="61">
        <v>1658151</v>
      </c>
      <c r="ET378" s="61">
        <v>519292</v>
      </c>
      <c r="EU378" s="61">
        <v>2177443</v>
      </c>
      <c r="EV378" s="61">
        <v>203492315</v>
      </c>
      <c r="EW378" s="61">
        <v>256500</v>
      </c>
      <c r="EX378" s="61">
        <v>0</v>
      </c>
      <c r="EY378" s="61">
        <v>2746</v>
      </c>
    </row>
    <row r="379" spans="1:155" s="37" customFormat="1" x14ac:dyDescent="0.2">
      <c r="A379" s="105">
        <v>5817</v>
      </c>
      <c r="B379" s="49" t="s">
        <v>403</v>
      </c>
      <c r="C379" s="37">
        <v>1975518</v>
      </c>
      <c r="D379" s="37">
        <v>321</v>
      </c>
      <c r="E379" s="37">
        <v>330</v>
      </c>
      <c r="F379" s="37">
        <v>196.94</v>
      </c>
      <c r="G379" s="37">
        <v>2095896</v>
      </c>
      <c r="H379" s="37">
        <v>78265</v>
      </c>
      <c r="I379" s="37">
        <v>0</v>
      </c>
      <c r="J379" s="37">
        <v>2017565</v>
      </c>
      <c r="K379" s="37">
        <v>90415</v>
      </c>
      <c r="L379" s="37">
        <f t="shared" si="5"/>
        <v>2107980</v>
      </c>
      <c r="M379" s="47">
        <v>219294874</v>
      </c>
      <c r="N379" s="41">
        <v>66</v>
      </c>
      <c r="O379" s="41">
        <v>0</v>
      </c>
      <c r="P379" s="37">
        <v>2095830</v>
      </c>
      <c r="Q379" s="37">
        <v>330</v>
      </c>
      <c r="R379" s="37">
        <v>340</v>
      </c>
      <c r="S379" s="37">
        <v>194.37</v>
      </c>
      <c r="T379" s="37">
        <v>0</v>
      </c>
      <c r="U379" s="37">
        <v>2225426</v>
      </c>
      <c r="V379" s="37">
        <v>68622</v>
      </c>
      <c r="W379" s="37">
        <v>2156804</v>
      </c>
      <c r="X379" s="37">
        <v>2156469</v>
      </c>
      <c r="Y379" s="37">
        <v>83421</v>
      </c>
      <c r="Z379" s="37">
        <v>2239890</v>
      </c>
      <c r="AA379" s="46">
        <v>219264104</v>
      </c>
      <c r="AB379" s="37">
        <v>335</v>
      </c>
      <c r="AC379" s="37">
        <v>0</v>
      </c>
      <c r="AD379" s="37">
        <v>2225091</v>
      </c>
      <c r="AE379" s="37">
        <v>340</v>
      </c>
      <c r="AF379" s="37">
        <v>352</v>
      </c>
      <c r="AG379" s="37">
        <v>200</v>
      </c>
      <c r="AH379" s="37">
        <v>0</v>
      </c>
      <c r="AI379" s="37">
        <v>251</v>
      </c>
      <c r="AJ379" s="37">
        <v>0</v>
      </c>
      <c r="AK379" s="37">
        <v>0</v>
      </c>
      <c r="AL379" s="37">
        <v>0</v>
      </c>
      <c r="AM379" s="37">
        <v>0</v>
      </c>
      <c r="AN379" s="37">
        <v>0</v>
      </c>
      <c r="AO379" s="37">
        <v>2374276</v>
      </c>
      <c r="AP379" s="37">
        <v>113082</v>
      </c>
      <c r="AQ379" s="37">
        <v>0</v>
      </c>
      <c r="AR379" s="37">
        <v>2261194</v>
      </c>
      <c r="AS379" s="37">
        <v>2256923</v>
      </c>
      <c r="AT379" s="37">
        <v>88110</v>
      </c>
      <c r="AU379" s="37">
        <v>2345033</v>
      </c>
      <c r="AV379" s="45">
        <v>223080839</v>
      </c>
      <c r="AW379" s="37">
        <v>4271</v>
      </c>
      <c r="AX379" s="37">
        <v>0</v>
      </c>
      <c r="AY379" s="37">
        <v>2370005</v>
      </c>
      <c r="AZ379" s="37">
        <v>352</v>
      </c>
      <c r="BA379" s="37">
        <v>361</v>
      </c>
      <c r="BB379" s="37">
        <v>206</v>
      </c>
      <c r="BC379" s="37">
        <v>0</v>
      </c>
      <c r="BD379" s="37">
        <v>0</v>
      </c>
      <c r="BE379" s="37">
        <v>2504968</v>
      </c>
      <c r="BF379" s="37">
        <v>3203</v>
      </c>
      <c r="BG379" s="37">
        <v>0</v>
      </c>
      <c r="BH379" s="37">
        <v>0</v>
      </c>
      <c r="BI379" s="37">
        <v>0</v>
      </c>
      <c r="BJ379" s="37">
        <v>0</v>
      </c>
      <c r="BK379" s="37">
        <v>0</v>
      </c>
      <c r="BL379" s="37">
        <v>0</v>
      </c>
      <c r="BM379" s="37">
        <v>2508171</v>
      </c>
      <c r="BN379" s="37">
        <v>758183</v>
      </c>
      <c r="BO379" s="37">
        <v>1749988</v>
      </c>
      <c r="BP379" s="37">
        <v>1746181</v>
      </c>
      <c r="BQ379" s="37">
        <v>89870</v>
      </c>
      <c r="BR379" s="37">
        <v>1836051</v>
      </c>
      <c r="BS379" s="45">
        <v>230581017</v>
      </c>
      <c r="BT379" s="37">
        <v>3807</v>
      </c>
      <c r="BU379" s="37">
        <v>0</v>
      </c>
      <c r="BV379" s="37">
        <v>2504364</v>
      </c>
      <c r="BW379" s="37">
        <v>361</v>
      </c>
      <c r="BX379" s="37">
        <v>367</v>
      </c>
      <c r="BY379" s="37">
        <v>206</v>
      </c>
      <c r="BZ379" s="37">
        <v>0</v>
      </c>
      <c r="CA379" s="37">
        <v>0</v>
      </c>
      <c r="CB379" s="37">
        <v>2621591</v>
      </c>
      <c r="CC379" s="37">
        <v>2855</v>
      </c>
      <c r="CD379" s="37">
        <v>0</v>
      </c>
      <c r="CE379" s="37">
        <v>0</v>
      </c>
      <c r="CF379" s="37">
        <v>0</v>
      </c>
      <c r="CG379" s="37">
        <v>0</v>
      </c>
      <c r="CH379" s="37">
        <v>0</v>
      </c>
      <c r="CI379" s="37">
        <v>0</v>
      </c>
      <c r="CJ379" s="37">
        <v>2624446</v>
      </c>
      <c r="CK379" s="37">
        <v>820598</v>
      </c>
      <c r="CL379" s="37">
        <v>0</v>
      </c>
      <c r="CM379" s="37">
        <v>1803848</v>
      </c>
      <c r="CN379" s="37">
        <v>1803848</v>
      </c>
      <c r="CO379" s="37">
        <v>91620</v>
      </c>
      <c r="CP379" s="37">
        <v>1895468</v>
      </c>
      <c r="CQ379" s="45">
        <v>242145894</v>
      </c>
      <c r="CR379" s="37">
        <v>0</v>
      </c>
      <c r="CS379" s="37">
        <v>0</v>
      </c>
      <c r="CT379" s="37">
        <v>2624446</v>
      </c>
      <c r="CU379" s="37">
        <v>367</v>
      </c>
      <c r="CV379" s="37">
        <v>364</v>
      </c>
      <c r="CW379" s="37">
        <v>208.88</v>
      </c>
      <c r="CX379" s="37">
        <v>0</v>
      </c>
      <c r="CY379" s="37">
        <v>0</v>
      </c>
      <c r="CZ379" s="37">
        <v>2679025</v>
      </c>
      <c r="DA379" s="37">
        <v>0</v>
      </c>
      <c r="DB379" s="37">
        <v>0</v>
      </c>
      <c r="DC379" s="37">
        <v>0</v>
      </c>
      <c r="DD379" s="37">
        <v>0</v>
      </c>
      <c r="DE379" s="37">
        <v>0</v>
      </c>
      <c r="DF379" s="37">
        <v>0</v>
      </c>
      <c r="DG379" s="37">
        <v>2679025</v>
      </c>
      <c r="DH379" s="37">
        <v>14720</v>
      </c>
      <c r="DI379" s="37">
        <v>0</v>
      </c>
      <c r="DJ379" s="37">
        <v>14720</v>
      </c>
      <c r="DK379" s="37">
        <v>2693745</v>
      </c>
      <c r="DL379" s="37">
        <v>716006</v>
      </c>
      <c r="DM379" s="37">
        <v>0</v>
      </c>
      <c r="DN379" s="37">
        <v>1977739</v>
      </c>
      <c r="DO379" s="37">
        <v>1977739</v>
      </c>
      <c r="DP379" s="37">
        <v>88828</v>
      </c>
      <c r="DQ379" s="37">
        <v>2066567</v>
      </c>
      <c r="DR379" s="45">
        <v>258078887</v>
      </c>
      <c r="DS379" s="37">
        <v>0</v>
      </c>
      <c r="DT379" s="37">
        <v>0</v>
      </c>
      <c r="DU379" s="61">
        <v>2679025</v>
      </c>
      <c r="DV379" s="61">
        <v>364</v>
      </c>
      <c r="DW379" s="61">
        <v>367</v>
      </c>
      <c r="DX379" s="61">
        <v>212.43</v>
      </c>
      <c r="DY379" s="61">
        <v>0</v>
      </c>
      <c r="DZ379" s="61">
        <v>0</v>
      </c>
      <c r="EA379" s="61">
        <v>0</v>
      </c>
      <c r="EB379" s="61">
        <v>2779067</v>
      </c>
      <c r="EC379" s="61">
        <v>0</v>
      </c>
      <c r="ED379" s="61">
        <v>8258</v>
      </c>
      <c r="EE379" s="61">
        <v>0</v>
      </c>
      <c r="EF379" s="61">
        <v>0</v>
      </c>
      <c r="EG379" s="61">
        <v>0</v>
      </c>
      <c r="EH379" s="61">
        <v>8258</v>
      </c>
      <c r="EI379" s="61">
        <v>2787325</v>
      </c>
      <c r="EJ379" s="61">
        <v>0</v>
      </c>
      <c r="EK379" s="61">
        <v>0</v>
      </c>
      <c r="EL379" s="61">
        <v>0</v>
      </c>
      <c r="EM379" s="61">
        <v>2787325</v>
      </c>
      <c r="EN379" s="61">
        <v>666292</v>
      </c>
      <c r="EO379" s="61">
        <v>0</v>
      </c>
      <c r="EP379" s="61">
        <v>2121033</v>
      </c>
      <c r="EQ379" s="61">
        <v>981</v>
      </c>
      <c r="ER379" s="61">
        <v>2120052</v>
      </c>
      <c r="ES379" s="61">
        <v>2127625</v>
      </c>
      <c r="ET379" s="61">
        <v>89415</v>
      </c>
      <c r="EU379" s="61">
        <v>2217040</v>
      </c>
      <c r="EV379" s="61">
        <v>274722720</v>
      </c>
      <c r="EW379" s="61">
        <v>121500</v>
      </c>
      <c r="EX379" s="61">
        <v>0</v>
      </c>
      <c r="EY379" s="61">
        <v>7573</v>
      </c>
    </row>
    <row r="380" spans="1:155" s="37" customFormat="1" x14ac:dyDescent="0.2">
      <c r="A380" s="105">
        <v>5824</v>
      </c>
      <c r="B380" s="49" t="s">
        <v>404</v>
      </c>
      <c r="C380" s="37">
        <v>10215248</v>
      </c>
      <c r="D380" s="37">
        <v>2162</v>
      </c>
      <c r="E380" s="37">
        <v>2190</v>
      </c>
      <c r="F380" s="37">
        <v>190</v>
      </c>
      <c r="G380" s="37">
        <v>10763850</v>
      </c>
      <c r="H380" s="37">
        <v>5923037</v>
      </c>
      <c r="I380" s="37">
        <v>0</v>
      </c>
      <c r="J380" s="37">
        <v>4739688</v>
      </c>
      <c r="K380" s="37">
        <v>431392</v>
      </c>
      <c r="L380" s="37">
        <f t="shared" si="5"/>
        <v>5171080</v>
      </c>
      <c r="M380" s="47">
        <v>322925944</v>
      </c>
      <c r="N380" s="41">
        <v>101125</v>
      </c>
      <c r="O380" s="41">
        <v>0</v>
      </c>
      <c r="P380" s="37">
        <v>10662725</v>
      </c>
      <c r="Q380" s="37">
        <v>2190</v>
      </c>
      <c r="R380" s="37">
        <v>2213</v>
      </c>
      <c r="S380" s="37">
        <v>194.37</v>
      </c>
      <c r="T380" s="37">
        <v>1042989</v>
      </c>
      <c r="U380" s="37">
        <v>12247828</v>
      </c>
      <c r="V380" s="37">
        <v>6640028</v>
      </c>
      <c r="W380" s="37">
        <v>5607800</v>
      </c>
      <c r="X380" s="37">
        <v>5291984</v>
      </c>
      <c r="Y380" s="37">
        <v>431944</v>
      </c>
      <c r="Z380" s="37">
        <v>5723928</v>
      </c>
      <c r="AA380" s="46">
        <v>363605603</v>
      </c>
      <c r="AB380" s="37">
        <v>315816</v>
      </c>
      <c r="AC380" s="37">
        <v>0</v>
      </c>
      <c r="AD380" s="37">
        <v>11932012</v>
      </c>
      <c r="AE380" s="37">
        <v>2213</v>
      </c>
      <c r="AF380" s="37">
        <v>2233</v>
      </c>
      <c r="AG380" s="37">
        <v>200</v>
      </c>
      <c r="AH380" s="37">
        <v>0</v>
      </c>
      <c r="AI380" s="37">
        <v>236862</v>
      </c>
      <c r="AJ380" s="37">
        <v>338925</v>
      </c>
      <c r="AK380" s="37">
        <v>0</v>
      </c>
      <c r="AL380" s="37">
        <v>0</v>
      </c>
      <c r="AM380" s="37">
        <v>0</v>
      </c>
      <c r="AN380" s="37">
        <v>338925</v>
      </c>
      <c r="AO380" s="37">
        <v>13062232</v>
      </c>
      <c r="AP380" s="37">
        <v>7784408</v>
      </c>
      <c r="AQ380" s="37">
        <v>0</v>
      </c>
      <c r="AR380" s="37">
        <v>5277824</v>
      </c>
      <c r="AS380" s="37">
        <v>4611246</v>
      </c>
      <c r="AT380" s="37">
        <v>433020</v>
      </c>
      <c r="AU380" s="37">
        <v>5044266</v>
      </c>
      <c r="AV380" s="45">
        <v>383292672</v>
      </c>
      <c r="AW380" s="37">
        <v>666578</v>
      </c>
      <c r="AX380" s="37">
        <v>0</v>
      </c>
      <c r="AY380" s="37">
        <v>12395654</v>
      </c>
      <c r="AZ380" s="37">
        <v>2233</v>
      </c>
      <c r="BA380" s="37">
        <v>2255</v>
      </c>
      <c r="BB380" s="37">
        <v>206</v>
      </c>
      <c r="BC380" s="37">
        <v>0</v>
      </c>
      <c r="BD380" s="37">
        <v>0</v>
      </c>
      <c r="BE380" s="37">
        <v>12982306</v>
      </c>
      <c r="BF380" s="37">
        <v>499934</v>
      </c>
      <c r="BG380" s="37">
        <v>-15310</v>
      </c>
      <c r="BH380" s="37">
        <v>0</v>
      </c>
      <c r="BI380" s="37">
        <v>0</v>
      </c>
      <c r="BJ380" s="37">
        <v>0</v>
      </c>
      <c r="BK380" s="37">
        <v>0</v>
      </c>
      <c r="BL380" s="37">
        <v>-15310</v>
      </c>
      <c r="BM380" s="37">
        <v>13466930</v>
      </c>
      <c r="BN380" s="37">
        <v>9429205</v>
      </c>
      <c r="BO380" s="37">
        <v>4037725</v>
      </c>
      <c r="BP380" s="37">
        <v>4037529</v>
      </c>
      <c r="BQ380" s="37">
        <v>422635</v>
      </c>
      <c r="BR380" s="37">
        <v>4460164</v>
      </c>
      <c r="BS380" s="45">
        <v>413899918</v>
      </c>
      <c r="BT380" s="37">
        <v>196</v>
      </c>
      <c r="BU380" s="37">
        <v>0</v>
      </c>
      <c r="BV380" s="37">
        <v>13466734</v>
      </c>
      <c r="BW380" s="37">
        <v>2255</v>
      </c>
      <c r="BX380" s="37">
        <v>2257</v>
      </c>
      <c r="BY380" s="37">
        <v>206</v>
      </c>
      <c r="BZ380" s="37">
        <v>0</v>
      </c>
      <c r="CA380" s="37">
        <v>0</v>
      </c>
      <c r="CB380" s="37">
        <v>13943611</v>
      </c>
      <c r="CC380" s="37">
        <v>147</v>
      </c>
      <c r="CD380" s="37">
        <v>-5327</v>
      </c>
      <c r="CE380" s="37">
        <v>0</v>
      </c>
      <c r="CF380" s="37">
        <v>0</v>
      </c>
      <c r="CG380" s="37">
        <v>0</v>
      </c>
      <c r="CH380" s="37">
        <v>0</v>
      </c>
      <c r="CI380" s="37">
        <v>-5327</v>
      </c>
      <c r="CJ380" s="37">
        <v>13938431</v>
      </c>
      <c r="CK380" s="37">
        <v>10312237</v>
      </c>
      <c r="CL380" s="37">
        <v>0</v>
      </c>
      <c r="CM380" s="37">
        <v>3626194</v>
      </c>
      <c r="CN380" s="37">
        <v>3626194</v>
      </c>
      <c r="CO380" s="37">
        <v>501292</v>
      </c>
      <c r="CP380" s="37">
        <v>4127486</v>
      </c>
      <c r="CQ380" s="45">
        <v>443264372</v>
      </c>
      <c r="CR380" s="37">
        <v>0</v>
      </c>
      <c r="CS380" s="37">
        <v>0</v>
      </c>
      <c r="CT380" s="37">
        <v>13938431</v>
      </c>
      <c r="CU380" s="37">
        <v>2257</v>
      </c>
      <c r="CV380" s="37">
        <v>2258</v>
      </c>
      <c r="CW380" s="37">
        <v>208.88</v>
      </c>
      <c r="CX380" s="37">
        <v>0</v>
      </c>
      <c r="CY380" s="37">
        <v>0</v>
      </c>
      <c r="CZ380" s="37">
        <v>14416269</v>
      </c>
      <c r="DA380" s="37">
        <v>0</v>
      </c>
      <c r="DB380" s="37">
        <v>0</v>
      </c>
      <c r="DC380" s="37">
        <v>0</v>
      </c>
      <c r="DD380" s="37">
        <v>0</v>
      </c>
      <c r="DE380" s="37">
        <v>0</v>
      </c>
      <c r="DF380" s="37">
        <v>0</v>
      </c>
      <c r="DG380" s="37">
        <v>14416269</v>
      </c>
      <c r="DH380" s="37">
        <v>0</v>
      </c>
      <c r="DI380" s="37">
        <v>0</v>
      </c>
      <c r="DJ380" s="37">
        <v>0</v>
      </c>
      <c r="DK380" s="37">
        <v>14416269</v>
      </c>
      <c r="DL380" s="37">
        <v>10725123</v>
      </c>
      <c r="DM380" s="37">
        <v>0</v>
      </c>
      <c r="DN380" s="37">
        <v>3691146</v>
      </c>
      <c r="DO380" s="37">
        <v>3697530</v>
      </c>
      <c r="DP380" s="37">
        <v>572531.25</v>
      </c>
      <c r="DQ380" s="37">
        <v>4270061.25</v>
      </c>
      <c r="DR380" s="45">
        <v>436840224</v>
      </c>
      <c r="DS380" s="37">
        <v>0</v>
      </c>
      <c r="DT380" s="37">
        <v>6384</v>
      </c>
      <c r="DU380" s="61">
        <v>14416269</v>
      </c>
      <c r="DV380" s="61">
        <v>2258</v>
      </c>
      <c r="DW380" s="61">
        <v>2252</v>
      </c>
      <c r="DX380" s="61">
        <v>212.43</v>
      </c>
      <c r="DY380" s="61">
        <v>0</v>
      </c>
      <c r="DZ380" s="61">
        <v>0</v>
      </c>
      <c r="EA380" s="61">
        <v>0</v>
      </c>
      <c r="EB380" s="61">
        <v>14856354</v>
      </c>
      <c r="EC380" s="61">
        <v>0</v>
      </c>
      <c r="ED380" s="61">
        <v>37365</v>
      </c>
      <c r="EE380" s="61">
        <v>0</v>
      </c>
      <c r="EF380" s="61">
        <v>0</v>
      </c>
      <c r="EG380" s="61">
        <v>0</v>
      </c>
      <c r="EH380" s="61">
        <v>37365</v>
      </c>
      <c r="EI380" s="61">
        <v>14893719</v>
      </c>
      <c r="EJ380" s="61">
        <v>0</v>
      </c>
      <c r="EK380" s="61">
        <v>32985</v>
      </c>
      <c r="EL380" s="61">
        <v>32985</v>
      </c>
      <c r="EM380" s="61">
        <v>14926704</v>
      </c>
      <c r="EN380" s="61">
        <v>11276401</v>
      </c>
      <c r="EO380" s="61">
        <v>0</v>
      </c>
      <c r="EP380" s="61">
        <v>3650303</v>
      </c>
      <c r="EQ380" s="61">
        <v>27337</v>
      </c>
      <c r="ER380" s="61">
        <v>3622966</v>
      </c>
      <c r="ES380" s="61">
        <v>3622966</v>
      </c>
      <c r="ET380" s="61">
        <v>747771</v>
      </c>
      <c r="EU380" s="61">
        <v>4370737</v>
      </c>
      <c r="EV380" s="61">
        <v>472592159</v>
      </c>
      <c r="EW380" s="61">
        <v>2955800</v>
      </c>
      <c r="EX380" s="61">
        <v>0</v>
      </c>
      <c r="EY380" s="61">
        <v>0</v>
      </c>
    </row>
    <row r="381" spans="1:155" s="37" customFormat="1" x14ac:dyDescent="0.2">
      <c r="A381" s="105">
        <v>5859</v>
      </c>
      <c r="B381" s="49" t="s">
        <v>405</v>
      </c>
      <c r="C381" s="37">
        <v>2380874</v>
      </c>
      <c r="D381" s="37">
        <v>537</v>
      </c>
      <c r="E381" s="37">
        <v>543</v>
      </c>
      <c r="F381" s="37">
        <v>190</v>
      </c>
      <c r="G381" s="37">
        <v>2510832</v>
      </c>
      <c r="H381" s="37">
        <v>1349114</v>
      </c>
      <c r="I381" s="37">
        <v>0</v>
      </c>
      <c r="J381" s="37">
        <v>1161717.73</v>
      </c>
      <c r="K381" s="37">
        <v>88427.27</v>
      </c>
      <c r="L381" s="37">
        <f t="shared" si="5"/>
        <v>1250145</v>
      </c>
      <c r="M381" s="47">
        <v>126581990</v>
      </c>
      <c r="N381" s="41">
        <v>0.27000000001862645</v>
      </c>
      <c r="O381" s="41">
        <v>0</v>
      </c>
      <c r="P381" s="37">
        <v>2510832</v>
      </c>
      <c r="Q381" s="37">
        <v>543</v>
      </c>
      <c r="R381" s="37">
        <v>550</v>
      </c>
      <c r="S381" s="37">
        <v>194.37</v>
      </c>
      <c r="T381" s="37">
        <v>0</v>
      </c>
      <c r="U381" s="37">
        <v>2650103</v>
      </c>
      <c r="V381" s="37">
        <v>1513018</v>
      </c>
      <c r="W381" s="37">
        <v>1137085</v>
      </c>
      <c r="X381" s="37">
        <v>1131997</v>
      </c>
      <c r="Y381" s="37">
        <v>90278</v>
      </c>
      <c r="Z381" s="37">
        <v>1222275</v>
      </c>
      <c r="AA381" s="46">
        <v>142104891</v>
      </c>
      <c r="AB381" s="37">
        <v>5088</v>
      </c>
      <c r="AC381" s="37">
        <v>0</v>
      </c>
      <c r="AD381" s="37">
        <v>2645015</v>
      </c>
      <c r="AE381" s="37">
        <v>550</v>
      </c>
      <c r="AF381" s="37">
        <v>550</v>
      </c>
      <c r="AG381" s="37">
        <v>200</v>
      </c>
      <c r="AH381" s="37">
        <v>148.61000000000001</v>
      </c>
      <c r="AI381" s="37">
        <v>3816</v>
      </c>
      <c r="AJ381" s="37">
        <v>0</v>
      </c>
      <c r="AK381" s="37">
        <v>0</v>
      </c>
      <c r="AL381" s="37">
        <v>0</v>
      </c>
      <c r="AM381" s="37">
        <v>0</v>
      </c>
      <c r="AN381" s="37">
        <v>0</v>
      </c>
      <c r="AO381" s="37">
        <v>2840567</v>
      </c>
      <c r="AP381" s="37">
        <v>1633316</v>
      </c>
      <c r="AQ381" s="37">
        <v>0</v>
      </c>
      <c r="AR381" s="37">
        <v>1207251</v>
      </c>
      <c r="AS381" s="37">
        <v>1207334</v>
      </c>
      <c r="AT381" s="37">
        <v>85773</v>
      </c>
      <c r="AU381" s="37">
        <v>1293107</v>
      </c>
      <c r="AV381" s="45">
        <v>159046682</v>
      </c>
      <c r="AW381" s="37">
        <v>0</v>
      </c>
      <c r="AX381" s="37">
        <v>83</v>
      </c>
      <c r="AY381" s="37">
        <v>2840567</v>
      </c>
      <c r="AZ381" s="37">
        <v>550</v>
      </c>
      <c r="BA381" s="37">
        <v>546</v>
      </c>
      <c r="BB381" s="37">
        <v>206</v>
      </c>
      <c r="BC381" s="37">
        <v>68.05</v>
      </c>
      <c r="BD381" s="37">
        <v>37155</v>
      </c>
      <c r="BE381" s="37">
        <v>2969541</v>
      </c>
      <c r="BF381" s="37">
        <v>0</v>
      </c>
      <c r="BG381" s="37">
        <v>0</v>
      </c>
      <c r="BH381" s="37">
        <v>0</v>
      </c>
      <c r="BI381" s="37">
        <v>0</v>
      </c>
      <c r="BJ381" s="37">
        <v>0</v>
      </c>
      <c r="BK381" s="37">
        <v>0</v>
      </c>
      <c r="BL381" s="37">
        <v>0</v>
      </c>
      <c r="BM381" s="37">
        <v>2969541</v>
      </c>
      <c r="BN381" s="37">
        <v>2100204</v>
      </c>
      <c r="BO381" s="37">
        <v>869337</v>
      </c>
      <c r="BP381" s="37">
        <v>871876</v>
      </c>
      <c r="BQ381" s="37">
        <v>79725</v>
      </c>
      <c r="BR381" s="37">
        <v>951601</v>
      </c>
      <c r="BS381" s="45">
        <v>164565593</v>
      </c>
      <c r="BT381" s="37">
        <v>0</v>
      </c>
      <c r="BU381" s="37">
        <v>2539</v>
      </c>
      <c r="BV381" s="37">
        <v>2969541</v>
      </c>
      <c r="BW381" s="37">
        <v>546</v>
      </c>
      <c r="BX381" s="37">
        <v>544</v>
      </c>
      <c r="BY381" s="37">
        <v>206</v>
      </c>
      <c r="BZ381" s="37">
        <v>145.94</v>
      </c>
      <c r="CA381" s="37">
        <v>79391</v>
      </c>
      <c r="CB381" s="37">
        <v>3150119</v>
      </c>
      <c r="CC381" s="37">
        <v>0</v>
      </c>
      <c r="CD381" s="37">
        <v>0</v>
      </c>
      <c r="CE381" s="37">
        <v>0</v>
      </c>
      <c r="CF381" s="37">
        <v>0</v>
      </c>
      <c r="CG381" s="37">
        <v>0</v>
      </c>
      <c r="CH381" s="37">
        <v>0</v>
      </c>
      <c r="CI381" s="37">
        <v>0</v>
      </c>
      <c r="CJ381" s="37">
        <v>3150119</v>
      </c>
      <c r="CK381" s="37">
        <v>2141532</v>
      </c>
      <c r="CL381" s="37">
        <v>0</v>
      </c>
      <c r="CM381" s="37">
        <v>1008587</v>
      </c>
      <c r="CN381" s="37">
        <v>1008587</v>
      </c>
      <c r="CO381" s="37">
        <v>63605</v>
      </c>
      <c r="CP381" s="37">
        <v>1072192</v>
      </c>
      <c r="CQ381" s="45">
        <v>179206455</v>
      </c>
      <c r="CR381" s="37">
        <v>0</v>
      </c>
      <c r="CS381" s="37">
        <v>0</v>
      </c>
      <c r="CT381" s="37">
        <v>3150119</v>
      </c>
      <c r="CU381" s="37">
        <v>544</v>
      </c>
      <c r="CV381" s="37">
        <v>552</v>
      </c>
      <c r="CW381" s="37">
        <v>208.88</v>
      </c>
      <c r="CX381" s="37">
        <v>21.01</v>
      </c>
      <c r="CY381" s="37">
        <v>11598</v>
      </c>
      <c r="CZ381" s="37">
        <v>3323344</v>
      </c>
      <c r="DA381" s="37">
        <v>0</v>
      </c>
      <c r="DB381" s="37">
        <v>0</v>
      </c>
      <c r="DC381" s="37">
        <v>0</v>
      </c>
      <c r="DD381" s="37">
        <v>0</v>
      </c>
      <c r="DE381" s="37">
        <v>0</v>
      </c>
      <c r="DF381" s="37">
        <v>0</v>
      </c>
      <c r="DG381" s="37">
        <v>3323344</v>
      </c>
      <c r="DH381" s="37">
        <v>0</v>
      </c>
      <c r="DI381" s="37">
        <v>0</v>
      </c>
      <c r="DJ381" s="37">
        <v>0</v>
      </c>
      <c r="DK381" s="37">
        <v>3323344</v>
      </c>
      <c r="DL381" s="37">
        <v>2168557</v>
      </c>
      <c r="DM381" s="37">
        <v>0</v>
      </c>
      <c r="DN381" s="37">
        <v>1154787</v>
      </c>
      <c r="DO381" s="37">
        <v>1154787</v>
      </c>
      <c r="DP381" s="37">
        <v>62093</v>
      </c>
      <c r="DQ381" s="37">
        <v>1216880</v>
      </c>
      <c r="DR381" s="45">
        <v>195154923</v>
      </c>
      <c r="DS381" s="37">
        <v>0</v>
      </c>
      <c r="DT381" s="37">
        <v>0</v>
      </c>
      <c r="DU381" s="61">
        <v>3323344</v>
      </c>
      <c r="DV381" s="61">
        <v>552</v>
      </c>
      <c r="DW381" s="61">
        <v>568</v>
      </c>
      <c r="DX381" s="61">
        <v>212.43</v>
      </c>
      <c r="DY381" s="61">
        <v>0</v>
      </c>
      <c r="DZ381" s="61">
        <v>0</v>
      </c>
      <c r="EA381" s="61">
        <v>215.96</v>
      </c>
      <c r="EB381" s="61">
        <v>3540333</v>
      </c>
      <c r="EC381" s="61">
        <v>0</v>
      </c>
      <c r="ED381" s="61">
        <v>0</v>
      </c>
      <c r="EE381" s="61">
        <v>0</v>
      </c>
      <c r="EF381" s="61">
        <v>0</v>
      </c>
      <c r="EG381" s="61">
        <v>0</v>
      </c>
      <c r="EH381" s="61">
        <v>0</v>
      </c>
      <c r="EI381" s="61">
        <v>3540333</v>
      </c>
      <c r="EJ381" s="61">
        <v>0</v>
      </c>
      <c r="EK381" s="61">
        <v>0</v>
      </c>
      <c r="EL381" s="61">
        <v>0</v>
      </c>
      <c r="EM381" s="61">
        <v>3540333</v>
      </c>
      <c r="EN381" s="61">
        <v>2595288</v>
      </c>
      <c r="EO381" s="61">
        <v>0</v>
      </c>
      <c r="EP381" s="61">
        <v>945045</v>
      </c>
      <c r="EQ381" s="61">
        <v>4417</v>
      </c>
      <c r="ER381" s="61">
        <v>940628</v>
      </c>
      <c r="ES381" s="61">
        <v>940870</v>
      </c>
      <c r="ET381" s="61">
        <v>60598</v>
      </c>
      <c r="EU381" s="61">
        <v>1001468</v>
      </c>
      <c r="EV381" s="61">
        <v>205851771</v>
      </c>
      <c r="EW381" s="61">
        <v>907900</v>
      </c>
      <c r="EX381" s="61">
        <v>0</v>
      </c>
      <c r="EY381" s="61">
        <v>242</v>
      </c>
    </row>
    <row r="382" spans="1:155" s="37" customFormat="1" x14ac:dyDescent="0.2">
      <c r="A382" s="105">
        <v>5852</v>
      </c>
      <c r="B382" s="49" t="s">
        <v>406</v>
      </c>
      <c r="C382" s="37">
        <v>3356612</v>
      </c>
      <c r="D382" s="37">
        <v>567</v>
      </c>
      <c r="E382" s="37">
        <v>574</v>
      </c>
      <c r="F382" s="37">
        <v>190</v>
      </c>
      <c r="G382" s="37">
        <v>3507140</v>
      </c>
      <c r="H382" s="37">
        <v>789630</v>
      </c>
      <c r="I382" s="37">
        <v>0</v>
      </c>
      <c r="J382" s="37">
        <v>2717510</v>
      </c>
      <c r="K382" s="37">
        <v>140242</v>
      </c>
      <c r="L382" s="37">
        <f t="shared" si="5"/>
        <v>2857752</v>
      </c>
      <c r="M382" s="47">
        <v>423624334</v>
      </c>
      <c r="N382" s="41">
        <v>0</v>
      </c>
      <c r="O382" s="41">
        <v>0</v>
      </c>
      <c r="P382" s="37">
        <v>3507140</v>
      </c>
      <c r="Q382" s="37">
        <v>574</v>
      </c>
      <c r="R382" s="37">
        <v>583</v>
      </c>
      <c r="S382" s="37">
        <v>194.37</v>
      </c>
      <c r="T382" s="37">
        <v>0</v>
      </c>
      <c r="U382" s="37">
        <v>3675448</v>
      </c>
      <c r="V382" s="37">
        <v>917951</v>
      </c>
      <c r="W382" s="37">
        <v>2757497</v>
      </c>
      <c r="X382" s="37">
        <v>2763801</v>
      </c>
      <c r="Y382" s="37">
        <v>116935</v>
      </c>
      <c r="Z382" s="37">
        <v>2880736</v>
      </c>
      <c r="AA382" s="46">
        <v>459139048</v>
      </c>
      <c r="AB382" s="37">
        <v>0</v>
      </c>
      <c r="AC382" s="37">
        <v>6304</v>
      </c>
      <c r="AD382" s="37">
        <v>3675448</v>
      </c>
      <c r="AE382" s="37">
        <v>583</v>
      </c>
      <c r="AF382" s="37">
        <v>577</v>
      </c>
      <c r="AG382" s="37">
        <v>200</v>
      </c>
      <c r="AH382" s="37">
        <v>0</v>
      </c>
      <c r="AI382" s="37">
        <v>0</v>
      </c>
      <c r="AJ382" s="37">
        <v>0</v>
      </c>
      <c r="AK382" s="37">
        <v>0</v>
      </c>
      <c r="AL382" s="37">
        <v>0</v>
      </c>
      <c r="AM382" s="37">
        <v>0</v>
      </c>
      <c r="AN382" s="37">
        <v>0</v>
      </c>
      <c r="AO382" s="37">
        <v>3753021</v>
      </c>
      <c r="AP382" s="37">
        <v>1203933</v>
      </c>
      <c r="AQ382" s="37">
        <v>0</v>
      </c>
      <c r="AR382" s="37">
        <v>2549088</v>
      </c>
      <c r="AS382" s="37">
        <v>2562097</v>
      </c>
      <c r="AT382" s="37">
        <v>98102</v>
      </c>
      <c r="AU382" s="37">
        <v>2660199</v>
      </c>
      <c r="AV382" s="45">
        <v>526017246</v>
      </c>
      <c r="AW382" s="37">
        <v>0</v>
      </c>
      <c r="AX382" s="37">
        <v>13009</v>
      </c>
      <c r="AY382" s="37">
        <v>3753021</v>
      </c>
      <c r="AZ382" s="37">
        <v>577</v>
      </c>
      <c r="BA382" s="37">
        <v>582</v>
      </c>
      <c r="BB382" s="37">
        <v>206</v>
      </c>
      <c r="BC382" s="37">
        <v>0</v>
      </c>
      <c r="BD382" s="37">
        <v>0</v>
      </c>
      <c r="BE382" s="37">
        <v>3905435</v>
      </c>
      <c r="BF382" s="37">
        <v>0</v>
      </c>
      <c r="BG382" s="37">
        <v>37190</v>
      </c>
      <c r="BH382" s="37">
        <v>0</v>
      </c>
      <c r="BI382" s="37">
        <v>0</v>
      </c>
      <c r="BJ382" s="37">
        <v>0</v>
      </c>
      <c r="BK382" s="37">
        <v>0</v>
      </c>
      <c r="BL382" s="37">
        <v>37190</v>
      </c>
      <c r="BM382" s="37">
        <v>3942625</v>
      </c>
      <c r="BN382" s="37">
        <v>1493073</v>
      </c>
      <c r="BO382" s="37">
        <v>2449552</v>
      </c>
      <c r="BP382" s="37">
        <v>2456263</v>
      </c>
      <c r="BQ382" s="37">
        <v>97856</v>
      </c>
      <c r="BR382" s="37">
        <v>2554119</v>
      </c>
      <c r="BS382" s="45">
        <v>562937420</v>
      </c>
      <c r="BT382" s="37">
        <v>0</v>
      </c>
      <c r="BU382" s="37">
        <v>6711</v>
      </c>
      <c r="BV382" s="37">
        <v>3942625</v>
      </c>
      <c r="BW382" s="37">
        <v>582</v>
      </c>
      <c r="BX382" s="37">
        <v>591</v>
      </c>
      <c r="BY382" s="37">
        <v>206</v>
      </c>
      <c r="BZ382" s="37">
        <v>0</v>
      </c>
      <c r="CA382" s="37">
        <v>0</v>
      </c>
      <c r="CB382" s="37">
        <v>4125340</v>
      </c>
      <c r="CC382" s="37">
        <v>0</v>
      </c>
      <c r="CD382" s="37">
        <v>0</v>
      </c>
      <c r="CE382" s="37">
        <v>0</v>
      </c>
      <c r="CF382" s="37">
        <v>0</v>
      </c>
      <c r="CG382" s="37">
        <v>0</v>
      </c>
      <c r="CH382" s="37">
        <v>0</v>
      </c>
      <c r="CI382" s="37">
        <v>0</v>
      </c>
      <c r="CJ382" s="37">
        <v>4125340</v>
      </c>
      <c r="CK382" s="37">
        <v>1882887</v>
      </c>
      <c r="CL382" s="37">
        <v>0</v>
      </c>
      <c r="CM382" s="37">
        <v>2242453</v>
      </c>
      <c r="CN382" s="37">
        <v>2249433</v>
      </c>
      <c r="CO382" s="37">
        <v>661423</v>
      </c>
      <c r="CP382" s="37">
        <v>2910856</v>
      </c>
      <c r="CQ382" s="45">
        <v>590138802</v>
      </c>
      <c r="CR382" s="37">
        <v>0</v>
      </c>
      <c r="CS382" s="37">
        <v>6980</v>
      </c>
      <c r="CT382" s="37">
        <v>4125340</v>
      </c>
      <c r="CU382" s="37">
        <v>591</v>
      </c>
      <c r="CV382" s="37">
        <v>616</v>
      </c>
      <c r="CW382" s="37">
        <v>208.88</v>
      </c>
      <c r="CX382" s="37">
        <v>0</v>
      </c>
      <c r="CY382" s="37">
        <v>0</v>
      </c>
      <c r="CZ382" s="37">
        <v>4428516</v>
      </c>
      <c r="DA382" s="37">
        <v>0</v>
      </c>
      <c r="DB382" s="37">
        <v>0</v>
      </c>
      <c r="DC382" s="37">
        <v>0</v>
      </c>
      <c r="DD382" s="37">
        <v>0</v>
      </c>
      <c r="DE382" s="37">
        <v>0</v>
      </c>
      <c r="DF382" s="37">
        <v>0</v>
      </c>
      <c r="DG382" s="37">
        <v>4428516</v>
      </c>
      <c r="DH382" s="37">
        <v>0</v>
      </c>
      <c r="DI382" s="37">
        <v>0</v>
      </c>
      <c r="DJ382" s="37">
        <v>0</v>
      </c>
      <c r="DK382" s="37">
        <v>4428516</v>
      </c>
      <c r="DL382" s="37">
        <v>2044626</v>
      </c>
      <c r="DM382" s="37">
        <v>0</v>
      </c>
      <c r="DN382" s="37">
        <v>2383890</v>
      </c>
      <c r="DO382" s="37">
        <v>2383890</v>
      </c>
      <c r="DP382" s="37">
        <v>640177</v>
      </c>
      <c r="DQ382" s="37">
        <v>3024067</v>
      </c>
      <c r="DR382" s="45">
        <v>634002103</v>
      </c>
      <c r="DS382" s="37">
        <v>0</v>
      </c>
      <c r="DT382" s="37">
        <v>0</v>
      </c>
      <c r="DU382" s="61">
        <v>4428516</v>
      </c>
      <c r="DV382" s="61">
        <v>616</v>
      </c>
      <c r="DW382" s="61">
        <v>641</v>
      </c>
      <c r="DX382" s="61">
        <v>212.43</v>
      </c>
      <c r="DY382" s="61">
        <v>0</v>
      </c>
      <c r="DZ382" s="61">
        <v>0</v>
      </c>
      <c r="EA382" s="61">
        <v>0</v>
      </c>
      <c r="EB382" s="61">
        <v>4744413</v>
      </c>
      <c r="EC382" s="61">
        <v>0</v>
      </c>
      <c r="ED382" s="61">
        <v>0</v>
      </c>
      <c r="EE382" s="61">
        <v>0</v>
      </c>
      <c r="EF382" s="61">
        <v>0</v>
      </c>
      <c r="EG382" s="61">
        <v>0</v>
      </c>
      <c r="EH382" s="61">
        <v>0</v>
      </c>
      <c r="EI382" s="61">
        <v>4744413</v>
      </c>
      <c r="EJ382" s="61">
        <v>0</v>
      </c>
      <c r="EK382" s="61">
        <v>0</v>
      </c>
      <c r="EL382" s="61">
        <v>0</v>
      </c>
      <c r="EM382" s="61">
        <v>4744413</v>
      </c>
      <c r="EN382" s="61">
        <v>2304859</v>
      </c>
      <c r="EO382" s="61">
        <v>0</v>
      </c>
      <c r="EP382" s="61">
        <v>2439554</v>
      </c>
      <c r="EQ382" s="61">
        <v>4618</v>
      </c>
      <c r="ER382" s="61">
        <v>2434936</v>
      </c>
      <c r="ES382" s="61">
        <v>2414954</v>
      </c>
      <c r="ET382" s="61">
        <v>657712</v>
      </c>
      <c r="EU382" s="61">
        <v>3072666</v>
      </c>
      <c r="EV382" s="61">
        <v>670303353</v>
      </c>
      <c r="EW382" s="61">
        <v>1007500</v>
      </c>
      <c r="EX382" s="61">
        <v>19982</v>
      </c>
      <c r="EY382" s="61">
        <v>0</v>
      </c>
    </row>
    <row r="383" spans="1:155" s="37" customFormat="1" x14ac:dyDescent="0.2">
      <c r="A383" s="105">
        <v>238</v>
      </c>
      <c r="B383" s="49" t="s">
        <v>407</v>
      </c>
      <c r="C383" s="37">
        <v>6112667.7800000003</v>
      </c>
      <c r="D383" s="37">
        <v>1188</v>
      </c>
      <c r="E383" s="37">
        <v>1213</v>
      </c>
      <c r="F383" s="37">
        <v>190</v>
      </c>
      <c r="G383" s="37">
        <v>6471767.4199999999</v>
      </c>
      <c r="H383" s="37">
        <v>2476210</v>
      </c>
      <c r="I383" s="37">
        <v>0</v>
      </c>
      <c r="J383" s="37">
        <v>3995145</v>
      </c>
      <c r="K383" s="37">
        <v>49340</v>
      </c>
      <c r="L383" s="37">
        <f t="shared" si="5"/>
        <v>4044485</v>
      </c>
      <c r="M383" s="47">
        <v>247207696</v>
      </c>
      <c r="N383" s="41">
        <v>412.41999999992549</v>
      </c>
      <c r="O383" s="41">
        <v>0</v>
      </c>
      <c r="P383" s="37">
        <v>6471355</v>
      </c>
      <c r="Q383" s="37">
        <v>1213</v>
      </c>
      <c r="R383" s="37">
        <v>1222</v>
      </c>
      <c r="S383" s="37">
        <v>194.37</v>
      </c>
      <c r="T383" s="37">
        <v>18210</v>
      </c>
      <c r="U383" s="37">
        <v>6775100</v>
      </c>
      <c r="V383" s="37">
        <v>2792761</v>
      </c>
      <c r="W383" s="37">
        <v>3982339</v>
      </c>
      <c r="X383" s="37">
        <v>3982339</v>
      </c>
      <c r="Y383" s="37">
        <v>207367</v>
      </c>
      <c r="Z383" s="37">
        <v>4189706</v>
      </c>
      <c r="AA383" s="46">
        <v>267251723</v>
      </c>
      <c r="AB383" s="37">
        <v>0</v>
      </c>
      <c r="AC383" s="37">
        <v>0</v>
      </c>
      <c r="AD383" s="37">
        <v>6775100</v>
      </c>
      <c r="AE383" s="37">
        <v>1222</v>
      </c>
      <c r="AF383" s="37">
        <v>1220</v>
      </c>
      <c r="AG383" s="37">
        <v>200</v>
      </c>
      <c r="AH383" s="37">
        <v>0</v>
      </c>
      <c r="AI383" s="37">
        <v>0</v>
      </c>
      <c r="AJ383" s="37">
        <v>0</v>
      </c>
      <c r="AK383" s="37">
        <v>0</v>
      </c>
      <c r="AL383" s="37">
        <v>0</v>
      </c>
      <c r="AM383" s="37">
        <v>24790</v>
      </c>
      <c r="AN383" s="37">
        <v>24790</v>
      </c>
      <c r="AO383" s="37">
        <v>7032799</v>
      </c>
      <c r="AP383" s="37">
        <v>3088486</v>
      </c>
      <c r="AQ383" s="37">
        <v>0</v>
      </c>
      <c r="AR383" s="37">
        <v>3944313</v>
      </c>
      <c r="AS383" s="37">
        <v>3944313</v>
      </c>
      <c r="AT383" s="37">
        <v>353763</v>
      </c>
      <c r="AU383" s="37">
        <v>4298076</v>
      </c>
      <c r="AV383" s="45">
        <v>288558175</v>
      </c>
      <c r="AW383" s="37">
        <v>0</v>
      </c>
      <c r="AX383" s="37">
        <v>0</v>
      </c>
      <c r="AY383" s="37">
        <v>7032799</v>
      </c>
      <c r="AZ383" s="37">
        <v>1220</v>
      </c>
      <c r="BA383" s="37">
        <v>1216</v>
      </c>
      <c r="BB383" s="37">
        <v>206</v>
      </c>
      <c r="BC383" s="37">
        <v>0</v>
      </c>
      <c r="BD383" s="37">
        <v>0</v>
      </c>
      <c r="BE383" s="37">
        <v>7260237</v>
      </c>
      <c r="BF383" s="37">
        <v>0</v>
      </c>
      <c r="BG383" s="37">
        <v>0</v>
      </c>
      <c r="BH383" s="37">
        <v>0</v>
      </c>
      <c r="BI383" s="37">
        <v>0</v>
      </c>
      <c r="BJ383" s="37">
        <v>0</v>
      </c>
      <c r="BK383" s="37">
        <v>0</v>
      </c>
      <c r="BL383" s="37">
        <v>0</v>
      </c>
      <c r="BM383" s="37">
        <v>7260237</v>
      </c>
      <c r="BN383" s="37">
        <v>4538411</v>
      </c>
      <c r="BO383" s="37">
        <v>2721826</v>
      </c>
      <c r="BP383" s="37">
        <v>2745709</v>
      </c>
      <c r="BQ383" s="37">
        <v>332792.57</v>
      </c>
      <c r="BR383" s="37">
        <v>3078501.57</v>
      </c>
      <c r="BS383" s="45">
        <v>311475382</v>
      </c>
      <c r="BT383" s="37">
        <v>0</v>
      </c>
      <c r="BU383" s="37">
        <v>23883</v>
      </c>
      <c r="BV383" s="37">
        <v>7260237</v>
      </c>
      <c r="BW383" s="37">
        <v>1216</v>
      </c>
      <c r="BX383" s="37">
        <v>1210</v>
      </c>
      <c r="BY383" s="37">
        <v>206</v>
      </c>
      <c r="BZ383" s="37">
        <v>0</v>
      </c>
      <c r="CA383" s="37">
        <v>0</v>
      </c>
      <c r="CB383" s="37">
        <v>7473674</v>
      </c>
      <c r="CC383" s="37">
        <v>0</v>
      </c>
      <c r="CD383" s="37">
        <v>25062</v>
      </c>
      <c r="CE383" s="37">
        <v>0</v>
      </c>
      <c r="CF383" s="37">
        <v>0</v>
      </c>
      <c r="CG383" s="37">
        <v>0</v>
      </c>
      <c r="CH383" s="37">
        <v>47283</v>
      </c>
      <c r="CI383" s="37">
        <v>72345</v>
      </c>
      <c r="CJ383" s="37">
        <v>7546019</v>
      </c>
      <c r="CK383" s="37">
        <v>4731933</v>
      </c>
      <c r="CL383" s="37">
        <v>0</v>
      </c>
      <c r="CM383" s="37">
        <v>2814086</v>
      </c>
      <c r="CN383" s="37">
        <v>2814699</v>
      </c>
      <c r="CO383" s="37">
        <v>565736.95999999996</v>
      </c>
      <c r="CP383" s="37">
        <v>3380435.96</v>
      </c>
      <c r="CQ383" s="45">
        <v>348036839</v>
      </c>
      <c r="CR383" s="37">
        <v>0</v>
      </c>
      <c r="CS383" s="37">
        <v>613</v>
      </c>
      <c r="CT383" s="37">
        <v>7546019</v>
      </c>
      <c r="CU383" s="37">
        <v>1210</v>
      </c>
      <c r="CV383" s="37">
        <v>1207</v>
      </c>
      <c r="CW383" s="37">
        <v>208.88</v>
      </c>
      <c r="CX383" s="37">
        <v>0</v>
      </c>
      <c r="CY383" s="37">
        <v>0</v>
      </c>
      <c r="CZ383" s="37">
        <v>7779429</v>
      </c>
      <c r="DA383" s="37">
        <v>0</v>
      </c>
      <c r="DB383" s="37">
        <v>-30233</v>
      </c>
      <c r="DC383" s="37">
        <v>0</v>
      </c>
      <c r="DD383" s="37">
        <v>0</v>
      </c>
      <c r="DE383" s="37">
        <v>0</v>
      </c>
      <c r="DF383" s="37">
        <v>-30233</v>
      </c>
      <c r="DG383" s="37">
        <v>7749196</v>
      </c>
      <c r="DH383" s="37">
        <v>12891</v>
      </c>
      <c r="DI383" s="37">
        <v>0</v>
      </c>
      <c r="DJ383" s="37">
        <v>12891</v>
      </c>
      <c r="DK383" s="37">
        <v>7762087</v>
      </c>
      <c r="DL383" s="37">
        <v>4822729</v>
      </c>
      <c r="DM383" s="37">
        <v>0</v>
      </c>
      <c r="DN383" s="37">
        <v>2939358</v>
      </c>
      <c r="DO383" s="37">
        <v>2939357</v>
      </c>
      <c r="DP383" s="37">
        <v>671860.69</v>
      </c>
      <c r="DQ383" s="37">
        <v>3611217.69</v>
      </c>
      <c r="DR383" s="45">
        <v>397825832</v>
      </c>
      <c r="DS383" s="37">
        <v>1</v>
      </c>
      <c r="DT383" s="37">
        <v>0</v>
      </c>
      <c r="DU383" s="61">
        <v>7749196</v>
      </c>
      <c r="DV383" s="61">
        <v>1207</v>
      </c>
      <c r="DW383" s="61">
        <v>1209</v>
      </c>
      <c r="DX383" s="61">
        <v>212.43</v>
      </c>
      <c r="DY383" s="61">
        <v>0</v>
      </c>
      <c r="DZ383" s="61">
        <v>0</v>
      </c>
      <c r="EA383" s="61">
        <v>0</v>
      </c>
      <c r="EB383" s="61">
        <v>8018862</v>
      </c>
      <c r="EC383" s="61">
        <v>0</v>
      </c>
      <c r="ED383" s="61">
        <v>27593</v>
      </c>
      <c r="EE383" s="61">
        <v>0</v>
      </c>
      <c r="EF383" s="61">
        <v>0</v>
      </c>
      <c r="EG383" s="61">
        <v>0</v>
      </c>
      <c r="EH383" s="61">
        <v>27593</v>
      </c>
      <c r="EI383" s="61">
        <v>8046455</v>
      </c>
      <c r="EJ383" s="61">
        <v>0</v>
      </c>
      <c r="EK383" s="61">
        <v>0</v>
      </c>
      <c r="EL383" s="61">
        <v>0</v>
      </c>
      <c r="EM383" s="61">
        <v>8046455</v>
      </c>
      <c r="EN383" s="61">
        <v>4940656</v>
      </c>
      <c r="EO383" s="61">
        <v>0</v>
      </c>
      <c r="EP383" s="61">
        <v>3105799</v>
      </c>
      <c r="EQ383" s="61">
        <v>1229</v>
      </c>
      <c r="ER383" s="61">
        <v>3104570</v>
      </c>
      <c r="ES383" s="61">
        <v>3125659</v>
      </c>
      <c r="ET383" s="61">
        <v>664776.07999999996</v>
      </c>
      <c r="EU383" s="61">
        <v>3790435.08</v>
      </c>
      <c r="EV383" s="61">
        <v>454562527</v>
      </c>
      <c r="EW383" s="61">
        <v>147400</v>
      </c>
      <c r="EX383" s="61">
        <v>0</v>
      </c>
      <c r="EY383" s="61">
        <v>21089</v>
      </c>
    </row>
    <row r="384" spans="1:155" s="37" customFormat="1" x14ac:dyDescent="0.2">
      <c r="A384" s="105">
        <v>5866</v>
      </c>
      <c r="B384" s="49" t="s">
        <v>408</v>
      </c>
      <c r="C384" s="37">
        <v>5470291</v>
      </c>
      <c r="D384" s="37">
        <v>1003</v>
      </c>
      <c r="E384" s="37">
        <v>1016</v>
      </c>
      <c r="F384" s="37">
        <v>190</v>
      </c>
      <c r="G384" s="37">
        <v>5734304</v>
      </c>
      <c r="H384" s="37">
        <v>2762811</v>
      </c>
      <c r="I384" s="37">
        <v>0</v>
      </c>
      <c r="J384" s="37">
        <v>2932945</v>
      </c>
      <c r="K384" s="37">
        <v>28600</v>
      </c>
      <c r="L384" s="37">
        <f t="shared" si="5"/>
        <v>2961545</v>
      </c>
      <c r="M384" s="47">
        <v>169283027</v>
      </c>
      <c r="N384" s="41">
        <v>38548</v>
      </c>
      <c r="O384" s="41">
        <v>0</v>
      </c>
      <c r="P384" s="37">
        <v>5695756</v>
      </c>
      <c r="Q384" s="37">
        <v>1016</v>
      </c>
      <c r="R384" s="37">
        <v>1022</v>
      </c>
      <c r="S384" s="37">
        <v>194.37</v>
      </c>
      <c r="T384" s="37">
        <v>444014</v>
      </c>
      <c r="U384" s="37">
        <v>6372053</v>
      </c>
      <c r="V384" s="37">
        <v>3192836</v>
      </c>
      <c r="W384" s="37">
        <v>3179217</v>
      </c>
      <c r="X384" s="37">
        <v>3179217</v>
      </c>
      <c r="Y384" s="37">
        <v>30333</v>
      </c>
      <c r="Z384" s="37">
        <v>3209550</v>
      </c>
      <c r="AA384" s="46">
        <v>186907406</v>
      </c>
      <c r="AB384" s="37">
        <v>0</v>
      </c>
      <c r="AC384" s="37">
        <v>0</v>
      </c>
      <c r="AD384" s="37">
        <v>6372053</v>
      </c>
      <c r="AE384" s="37">
        <v>1022</v>
      </c>
      <c r="AF384" s="37">
        <v>1032</v>
      </c>
      <c r="AG384" s="37">
        <v>200</v>
      </c>
      <c r="AH384" s="37">
        <v>0</v>
      </c>
      <c r="AI384" s="37">
        <v>0</v>
      </c>
      <c r="AJ384" s="37">
        <v>180154</v>
      </c>
      <c r="AK384" s="37">
        <v>0</v>
      </c>
      <c r="AL384" s="37">
        <v>0</v>
      </c>
      <c r="AM384" s="37">
        <v>0</v>
      </c>
      <c r="AN384" s="37">
        <v>180154</v>
      </c>
      <c r="AO384" s="37">
        <v>6820960</v>
      </c>
      <c r="AP384" s="37">
        <v>3684084</v>
      </c>
      <c r="AQ384" s="37">
        <v>0</v>
      </c>
      <c r="AR384" s="37">
        <v>3136876</v>
      </c>
      <c r="AS384" s="37">
        <v>3136872</v>
      </c>
      <c r="AT384" s="37">
        <v>29276</v>
      </c>
      <c r="AU384" s="37">
        <v>3166148</v>
      </c>
      <c r="AV384" s="45">
        <v>209302790</v>
      </c>
      <c r="AW384" s="37">
        <v>4</v>
      </c>
      <c r="AX384" s="37">
        <v>0</v>
      </c>
      <c r="AY384" s="37">
        <v>6820956</v>
      </c>
      <c r="AZ384" s="37">
        <v>1032</v>
      </c>
      <c r="BA384" s="37">
        <v>1033</v>
      </c>
      <c r="BB384" s="37">
        <v>206</v>
      </c>
      <c r="BC384" s="37">
        <v>0</v>
      </c>
      <c r="BD384" s="37">
        <v>0</v>
      </c>
      <c r="BE384" s="37">
        <v>7040360</v>
      </c>
      <c r="BF384" s="37">
        <v>3</v>
      </c>
      <c r="BG384" s="37">
        <v>33886</v>
      </c>
      <c r="BH384" s="37">
        <v>0</v>
      </c>
      <c r="BI384" s="37">
        <v>0</v>
      </c>
      <c r="BJ384" s="37">
        <v>0</v>
      </c>
      <c r="BK384" s="37">
        <v>0</v>
      </c>
      <c r="BL384" s="37">
        <v>33886</v>
      </c>
      <c r="BM384" s="37">
        <v>7074249</v>
      </c>
      <c r="BN384" s="37">
        <v>4546999</v>
      </c>
      <c r="BO384" s="37">
        <v>2527250</v>
      </c>
      <c r="BP384" s="37">
        <v>2527250</v>
      </c>
      <c r="BQ384" s="37">
        <v>407568</v>
      </c>
      <c r="BR384" s="37">
        <v>2934818</v>
      </c>
      <c r="BS384" s="45">
        <v>238733414</v>
      </c>
      <c r="BT384" s="37">
        <v>0</v>
      </c>
      <c r="BU384" s="37">
        <v>0</v>
      </c>
      <c r="BV384" s="37">
        <v>7074249</v>
      </c>
      <c r="BW384" s="37">
        <v>1033</v>
      </c>
      <c r="BX384" s="37">
        <v>1040</v>
      </c>
      <c r="BY384" s="37">
        <v>206</v>
      </c>
      <c r="BZ384" s="37">
        <v>0</v>
      </c>
      <c r="CA384" s="37">
        <v>0</v>
      </c>
      <c r="CB384" s="37">
        <v>7336430</v>
      </c>
      <c r="CC384" s="37">
        <v>0</v>
      </c>
      <c r="CD384" s="37">
        <v>0</v>
      </c>
      <c r="CE384" s="37">
        <v>0</v>
      </c>
      <c r="CF384" s="37">
        <v>0</v>
      </c>
      <c r="CG384" s="37">
        <v>0</v>
      </c>
      <c r="CH384" s="37">
        <v>0</v>
      </c>
      <c r="CI384" s="37">
        <v>0</v>
      </c>
      <c r="CJ384" s="37">
        <v>7336430</v>
      </c>
      <c r="CK384" s="37">
        <v>4661228</v>
      </c>
      <c r="CL384" s="37">
        <v>0</v>
      </c>
      <c r="CM384" s="37">
        <v>2675202</v>
      </c>
      <c r="CN384" s="37">
        <v>2682257</v>
      </c>
      <c r="CO384" s="37">
        <v>470323</v>
      </c>
      <c r="CP384" s="37">
        <v>3152580</v>
      </c>
      <c r="CQ384" s="45">
        <v>270148173</v>
      </c>
      <c r="CR384" s="37">
        <v>0</v>
      </c>
      <c r="CS384" s="37">
        <v>7055</v>
      </c>
      <c r="CT384" s="37">
        <v>7336430</v>
      </c>
      <c r="CU384" s="37">
        <v>1040</v>
      </c>
      <c r="CV384" s="37">
        <v>1058</v>
      </c>
      <c r="CW384" s="37">
        <v>208.88</v>
      </c>
      <c r="CX384" s="37">
        <v>0</v>
      </c>
      <c r="CY384" s="37">
        <v>0</v>
      </c>
      <c r="CZ384" s="37">
        <v>7684402</v>
      </c>
      <c r="DA384" s="37">
        <v>0</v>
      </c>
      <c r="DB384" s="37">
        <v>0</v>
      </c>
      <c r="DC384" s="37">
        <v>0</v>
      </c>
      <c r="DD384" s="37">
        <v>0</v>
      </c>
      <c r="DE384" s="37">
        <v>0</v>
      </c>
      <c r="DF384" s="37">
        <v>0</v>
      </c>
      <c r="DG384" s="37">
        <v>7684402</v>
      </c>
      <c r="DH384" s="37">
        <v>0</v>
      </c>
      <c r="DI384" s="37">
        <v>0</v>
      </c>
      <c r="DJ384" s="37">
        <v>0</v>
      </c>
      <c r="DK384" s="37">
        <v>7684402</v>
      </c>
      <c r="DL384" s="37">
        <v>4796945</v>
      </c>
      <c r="DM384" s="37">
        <v>0</v>
      </c>
      <c r="DN384" s="37">
        <v>2887457</v>
      </c>
      <c r="DO384" s="37">
        <v>2887457</v>
      </c>
      <c r="DP384" s="37">
        <v>518243</v>
      </c>
      <c r="DQ384" s="37">
        <v>3405700</v>
      </c>
      <c r="DR384" s="45">
        <v>287180145</v>
      </c>
      <c r="DS384" s="37">
        <v>0</v>
      </c>
      <c r="DT384" s="37">
        <v>0</v>
      </c>
      <c r="DU384" s="61">
        <v>7684402</v>
      </c>
      <c r="DV384" s="61">
        <v>1058</v>
      </c>
      <c r="DW384" s="61">
        <v>1088</v>
      </c>
      <c r="DX384" s="61">
        <v>212.43</v>
      </c>
      <c r="DY384" s="61">
        <v>0</v>
      </c>
      <c r="DZ384" s="61">
        <v>0</v>
      </c>
      <c r="EA384" s="61">
        <v>0</v>
      </c>
      <c r="EB384" s="61">
        <v>8133420</v>
      </c>
      <c r="EC384" s="61">
        <v>0</v>
      </c>
      <c r="ED384" s="61">
        <v>14144</v>
      </c>
      <c r="EE384" s="61">
        <v>0</v>
      </c>
      <c r="EF384" s="61">
        <v>0</v>
      </c>
      <c r="EG384" s="61">
        <v>0</v>
      </c>
      <c r="EH384" s="61">
        <v>14144</v>
      </c>
      <c r="EI384" s="61">
        <v>8147564</v>
      </c>
      <c r="EJ384" s="61">
        <v>0</v>
      </c>
      <c r="EK384" s="61">
        <v>0</v>
      </c>
      <c r="EL384" s="61">
        <v>0</v>
      </c>
      <c r="EM384" s="61">
        <v>8147564</v>
      </c>
      <c r="EN384" s="61">
        <v>5108980</v>
      </c>
      <c r="EO384" s="61">
        <v>0</v>
      </c>
      <c r="EP384" s="61">
        <v>3038584</v>
      </c>
      <c r="EQ384" s="61">
        <v>9140</v>
      </c>
      <c r="ER384" s="61">
        <v>3029444</v>
      </c>
      <c r="ES384" s="61">
        <v>3036907</v>
      </c>
      <c r="ET384" s="61">
        <v>543174</v>
      </c>
      <c r="EU384" s="61">
        <v>3580081</v>
      </c>
      <c r="EV384" s="61">
        <v>310809255</v>
      </c>
      <c r="EW384" s="61">
        <v>793500</v>
      </c>
      <c r="EX384" s="61">
        <v>0</v>
      </c>
      <c r="EY384" s="61">
        <v>7463</v>
      </c>
    </row>
    <row r="385" spans="1:155" s="37" customFormat="1" x14ac:dyDescent="0.2">
      <c r="A385" s="105">
        <v>5901</v>
      </c>
      <c r="B385" s="49" t="s">
        <v>409</v>
      </c>
      <c r="C385" s="37">
        <v>15599453</v>
      </c>
      <c r="D385" s="37">
        <v>2798</v>
      </c>
      <c r="E385" s="37">
        <v>2989</v>
      </c>
      <c r="F385" s="37">
        <v>190</v>
      </c>
      <c r="G385" s="37">
        <v>17232242.579999998</v>
      </c>
      <c r="H385" s="37">
        <v>6671308</v>
      </c>
      <c r="I385" s="37">
        <v>0</v>
      </c>
      <c r="J385" s="37">
        <v>10571807</v>
      </c>
      <c r="K385" s="37">
        <v>1915251</v>
      </c>
      <c r="L385" s="37">
        <f t="shared" si="5"/>
        <v>12487058</v>
      </c>
      <c r="M385" s="47">
        <v>672098293</v>
      </c>
      <c r="N385" s="41">
        <v>0</v>
      </c>
      <c r="O385" s="41">
        <v>10872.420000001788</v>
      </c>
      <c r="P385" s="37">
        <v>17232243</v>
      </c>
      <c r="Q385" s="37">
        <v>2989</v>
      </c>
      <c r="R385" s="37">
        <v>3179</v>
      </c>
      <c r="S385" s="37">
        <v>194.37</v>
      </c>
      <c r="T385" s="37">
        <v>29000</v>
      </c>
      <c r="U385" s="37">
        <v>18974537</v>
      </c>
      <c r="V385" s="37">
        <v>8152613</v>
      </c>
      <c r="W385" s="37">
        <v>10821924</v>
      </c>
      <c r="X385" s="37">
        <v>10821924</v>
      </c>
      <c r="Y385" s="37">
        <v>2172483</v>
      </c>
      <c r="Z385" s="37">
        <v>12994407</v>
      </c>
      <c r="AA385" s="46">
        <v>816780836</v>
      </c>
      <c r="AB385" s="37">
        <v>0</v>
      </c>
      <c r="AC385" s="37">
        <v>0</v>
      </c>
      <c r="AD385" s="37">
        <v>18974537</v>
      </c>
      <c r="AE385" s="37">
        <v>3179</v>
      </c>
      <c r="AF385" s="37">
        <v>3350</v>
      </c>
      <c r="AG385" s="37">
        <v>200</v>
      </c>
      <c r="AH385" s="37">
        <v>0</v>
      </c>
      <c r="AI385" s="37">
        <v>0</v>
      </c>
      <c r="AJ385" s="37">
        <v>84655</v>
      </c>
      <c r="AK385" s="37">
        <v>0</v>
      </c>
      <c r="AL385" s="37">
        <v>0</v>
      </c>
      <c r="AM385" s="37">
        <v>0</v>
      </c>
      <c r="AN385" s="37">
        <v>84655</v>
      </c>
      <c r="AO385" s="37">
        <v>20749834</v>
      </c>
      <c r="AP385" s="37">
        <v>8251868</v>
      </c>
      <c r="AQ385" s="37">
        <v>0</v>
      </c>
      <c r="AR385" s="37">
        <v>12497966</v>
      </c>
      <c r="AS385" s="37">
        <v>12497966</v>
      </c>
      <c r="AT385" s="37">
        <v>2959698</v>
      </c>
      <c r="AU385" s="37">
        <v>15457664</v>
      </c>
      <c r="AV385" s="45">
        <v>913186067</v>
      </c>
      <c r="AW385" s="37">
        <v>0</v>
      </c>
      <c r="AX385" s="37">
        <v>0</v>
      </c>
      <c r="AY385" s="37">
        <v>20749834</v>
      </c>
      <c r="AZ385" s="37">
        <v>3350</v>
      </c>
      <c r="BA385" s="37">
        <v>3518</v>
      </c>
      <c r="BB385" s="37">
        <v>206</v>
      </c>
      <c r="BC385" s="37">
        <v>0</v>
      </c>
      <c r="BD385" s="37">
        <v>0</v>
      </c>
      <c r="BE385" s="37">
        <v>22515130</v>
      </c>
      <c r="BF385" s="37">
        <v>0</v>
      </c>
      <c r="BG385" s="37">
        <v>22251</v>
      </c>
      <c r="BH385" s="37">
        <v>0</v>
      </c>
      <c r="BI385" s="37">
        <v>0</v>
      </c>
      <c r="BJ385" s="37">
        <v>0</v>
      </c>
      <c r="BK385" s="37">
        <v>0</v>
      </c>
      <c r="BL385" s="37">
        <v>22251</v>
      </c>
      <c r="BM385" s="37">
        <v>22537381</v>
      </c>
      <c r="BN385" s="37">
        <v>13020043</v>
      </c>
      <c r="BO385" s="37">
        <v>9517338</v>
      </c>
      <c r="BP385" s="37">
        <v>9517338</v>
      </c>
      <c r="BQ385" s="37">
        <v>3158025</v>
      </c>
      <c r="BR385" s="37">
        <v>12675363</v>
      </c>
      <c r="BS385" s="45">
        <v>977556804</v>
      </c>
      <c r="BT385" s="37">
        <v>0</v>
      </c>
      <c r="BU385" s="37">
        <v>0</v>
      </c>
      <c r="BV385" s="37">
        <v>22537381</v>
      </c>
      <c r="BW385" s="37">
        <v>3518</v>
      </c>
      <c r="BX385" s="37">
        <v>3666</v>
      </c>
      <c r="BY385" s="37">
        <v>206</v>
      </c>
      <c r="BZ385" s="37">
        <v>0</v>
      </c>
      <c r="CA385" s="37">
        <v>0</v>
      </c>
      <c r="CB385" s="37">
        <v>24240728</v>
      </c>
      <c r="CC385" s="37">
        <v>0</v>
      </c>
      <c r="CD385" s="37">
        <v>279303</v>
      </c>
      <c r="CE385" s="37">
        <v>0</v>
      </c>
      <c r="CF385" s="37">
        <v>0</v>
      </c>
      <c r="CG385" s="37">
        <v>0</v>
      </c>
      <c r="CH385" s="37">
        <v>0</v>
      </c>
      <c r="CI385" s="37">
        <v>279303</v>
      </c>
      <c r="CJ385" s="37">
        <v>24520031</v>
      </c>
      <c r="CK385" s="37">
        <v>14564082</v>
      </c>
      <c r="CL385" s="37">
        <v>0</v>
      </c>
      <c r="CM385" s="37">
        <v>9955949</v>
      </c>
      <c r="CN385" s="37">
        <v>9955949</v>
      </c>
      <c r="CO385" s="37">
        <v>3234915</v>
      </c>
      <c r="CP385" s="37">
        <v>13190864</v>
      </c>
      <c r="CQ385" s="45">
        <v>1078786631</v>
      </c>
      <c r="CR385" s="37">
        <v>0</v>
      </c>
      <c r="CS385" s="37">
        <v>0</v>
      </c>
      <c r="CT385" s="37">
        <v>24520031</v>
      </c>
      <c r="CU385" s="37">
        <v>3666</v>
      </c>
      <c r="CV385" s="37">
        <v>3834</v>
      </c>
      <c r="CW385" s="37">
        <v>208.88</v>
      </c>
      <c r="CX385" s="37">
        <v>0</v>
      </c>
      <c r="CY385" s="37">
        <v>0</v>
      </c>
      <c r="CZ385" s="37">
        <v>26444555</v>
      </c>
      <c r="DA385" s="37">
        <v>0</v>
      </c>
      <c r="DB385" s="37">
        <v>227472</v>
      </c>
      <c r="DC385" s="37">
        <v>0</v>
      </c>
      <c r="DD385" s="37">
        <v>0</v>
      </c>
      <c r="DE385" s="37">
        <v>0</v>
      </c>
      <c r="DF385" s="37">
        <v>227472</v>
      </c>
      <c r="DG385" s="37">
        <v>26672027</v>
      </c>
      <c r="DH385" s="37">
        <v>0</v>
      </c>
      <c r="DI385" s="37">
        <v>0</v>
      </c>
      <c r="DJ385" s="37">
        <v>0</v>
      </c>
      <c r="DK385" s="37">
        <v>26672027</v>
      </c>
      <c r="DL385" s="37">
        <v>15192923</v>
      </c>
      <c r="DM385" s="37">
        <v>0</v>
      </c>
      <c r="DN385" s="37">
        <v>11479104</v>
      </c>
      <c r="DO385" s="37">
        <v>11479104</v>
      </c>
      <c r="DP385" s="37">
        <v>3202174</v>
      </c>
      <c r="DQ385" s="37">
        <v>14681278</v>
      </c>
      <c r="DR385" s="45">
        <v>1132855809</v>
      </c>
      <c r="DS385" s="37">
        <v>0</v>
      </c>
      <c r="DT385" s="37">
        <v>0</v>
      </c>
      <c r="DU385" s="61">
        <v>26672027</v>
      </c>
      <c r="DV385" s="61">
        <v>3834</v>
      </c>
      <c r="DW385" s="61">
        <v>3975</v>
      </c>
      <c r="DX385" s="61">
        <v>212.43</v>
      </c>
      <c r="DY385" s="61">
        <v>0</v>
      </c>
      <c r="DZ385" s="61">
        <v>0</v>
      </c>
      <c r="EA385" s="61">
        <v>0</v>
      </c>
      <c r="EB385" s="61">
        <v>28497332</v>
      </c>
      <c r="EC385" s="61">
        <v>0</v>
      </c>
      <c r="ED385" s="61">
        <v>239491</v>
      </c>
      <c r="EE385" s="61">
        <v>0</v>
      </c>
      <c r="EF385" s="61">
        <v>0</v>
      </c>
      <c r="EG385" s="61">
        <v>0</v>
      </c>
      <c r="EH385" s="61">
        <v>239491</v>
      </c>
      <c r="EI385" s="61">
        <v>28736823</v>
      </c>
      <c r="EJ385" s="61">
        <v>0</v>
      </c>
      <c r="EK385" s="61">
        <v>0</v>
      </c>
      <c r="EL385" s="61">
        <v>0</v>
      </c>
      <c r="EM385" s="61">
        <v>28736823</v>
      </c>
      <c r="EN385" s="61">
        <v>17365423</v>
      </c>
      <c r="EO385" s="61">
        <v>0</v>
      </c>
      <c r="EP385" s="61">
        <v>11371400</v>
      </c>
      <c r="EQ385" s="61">
        <v>56659</v>
      </c>
      <c r="ER385" s="61">
        <v>11314741</v>
      </c>
      <c r="ES385" s="61">
        <v>11321910</v>
      </c>
      <c r="ET385" s="61">
        <v>4580520</v>
      </c>
      <c r="EU385" s="61">
        <v>15902430</v>
      </c>
      <c r="EV385" s="61">
        <v>1222064787</v>
      </c>
      <c r="EW385" s="61">
        <v>4354100</v>
      </c>
      <c r="EX385" s="61">
        <v>0</v>
      </c>
      <c r="EY385" s="61">
        <v>7169</v>
      </c>
    </row>
    <row r="386" spans="1:155" s="37" customFormat="1" x14ac:dyDescent="0.2">
      <c r="A386" s="105">
        <v>5985</v>
      </c>
      <c r="B386" s="49" t="s">
        <v>410</v>
      </c>
      <c r="C386" s="37">
        <v>7144184</v>
      </c>
      <c r="D386" s="37">
        <v>1324</v>
      </c>
      <c r="E386" s="37">
        <v>1340</v>
      </c>
      <c r="F386" s="37">
        <v>190</v>
      </c>
      <c r="G386" s="37">
        <v>7485240</v>
      </c>
      <c r="H386" s="37">
        <v>4398329</v>
      </c>
      <c r="I386" s="37">
        <v>0</v>
      </c>
      <c r="J386" s="37">
        <v>3103669</v>
      </c>
      <c r="K386" s="37">
        <v>233796</v>
      </c>
      <c r="L386" s="37">
        <f t="shared" si="5"/>
        <v>3337465</v>
      </c>
      <c r="M386" s="47">
        <v>176462723</v>
      </c>
      <c r="N386" s="41">
        <v>0</v>
      </c>
      <c r="O386" s="41">
        <v>16758</v>
      </c>
      <c r="P386" s="37">
        <v>7485240</v>
      </c>
      <c r="Q386" s="37">
        <v>1340</v>
      </c>
      <c r="R386" s="37">
        <v>1349</v>
      </c>
      <c r="S386" s="37">
        <v>194.37</v>
      </c>
      <c r="T386" s="37">
        <v>0</v>
      </c>
      <c r="U386" s="37">
        <v>7797719</v>
      </c>
      <c r="V386" s="37">
        <v>4930536</v>
      </c>
      <c r="W386" s="37">
        <v>2867183</v>
      </c>
      <c r="X386" s="37">
        <v>2872963</v>
      </c>
      <c r="Y386" s="37">
        <v>495258.69</v>
      </c>
      <c r="Z386" s="37">
        <v>3368221.69</v>
      </c>
      <c r="AA386" s="46">
        <v>188533658</v>
      </c>
      <c r="AB386" s="37">
        <v>0</v>
      </c>
      <c r="AC386" s="37">
        <v>5780</v>
      </c>
      <c r="AD386" s="37">
        <v>7797719</v>
      </c>
      <c r="AE386" s="37">
        <v>1349</v>
      </c>
      <c r="AF386" s="37">
        <v>1365</v>
      </c>
      <c r="AG386" s="37">
        <v>200</v>
      </c>
      <c r="AH386" s="37">
        <v>0</v>
      </c>
      <c r="AI386" s="37">
        <v>0</v>
      </c>
      <c r="AJ386" s="37">
        <v>0</v>
      </c>
      <c r="AK386" s="37">
        <v>0</v>
      </c>
      <c r="AL386" s="37">
        <v>0</v>
      </c>
      <c r="AM386" s="37">
        <v>0</v>
      </c>
      <c r="AN386" s="37">
        <v>0</v>
      </c>
      <c r="AO386" s="37">
        <v>8163205</v>
      </c>
      <c r="AP386" s="37">
        <v>5338870</v>
      </c>
      <c r="AQ386" s="37">
        <v>0</v>
      </c>
      <c r="AR386" s="37">
        <v>2824335</v>
      </c>
      <c r="AS386" s="37">
        <v>2824335</v>
      </c>
      <c r="AT386" s="37">
        <v>495433.14</v>
      </c>
      <c r="AU386" s="37">
        <v>3319768.14</v>
      </c>
      <c r="AV386" s="45">
        <v>200650034</v>
      </c>
      <c r="AW386" s="37">
        <v>0</v>
      </c>
      <c r="AX386" s="37">
        <v>0</v>
      </c>
      <c r="AY386" s="37">
        <v>8163205</v>
      </c>
      <c r="AZ386" s="37">
        <v>1365</v>
      </c>
      <c r="BA386" s="37">
        <v>1356</v>
      </c>
      <c r="BB386" s="37">
        <v>206</v>
      </c>
      <c r="BC386" s="37">
        <v>0</v>
      </c>
      <c r="BD386" s="37">
        <v>0</v>
      </c>
      <c r="BE386" s="37">
        <v>8388718</v>
      </c>
      <c r="BF386" s="37">
        <v>0</v>
      </c>
      <c r="BG386" s="37">
        <v>0</v>
      </c>
      <c r="BH386" s="37">
        <v>0</v>
      </c>
      <c r="BI386" s="37">
        <v>0</v>
      </c>
      <c r="BJ386" s="37">
        <v>0</v>
      </c>
      <c r="BK386" s="37">
        <v>0</v>
      </c>
      <c r="BL386" s="37">
        <v>0</v>
      </c>
      <c r="BM386" s="37">
        <v>8388718</v>
      </c>
      <c r="BN386" s="37">
        <v>6500682</v>
      </c>
      <c r="BO386" s="37">
        <v>1888036</v>
      </c>
      <c r="BP386" s="37">
        <v>1888036</v>
      </c>
      <c r="BQ386" s="37">
        <v>466120</v>
      </c>
      <c r="BR386" s="37">
        <v>2354156</v>
      </c>
      <c r="BS386" s="45">
        <v>212464257</v>
      </c>
      <c r="BT386" s="37">
        <v>0</v>
      </c>
      <c r="BU386" s="37">
        <v>0</v>
      </c>
      <c r="BV386" s="37">
        <v>8388718</v>
      </c>
      <c r="BW386" s="37">
        <v>1356</v>
      </c>
      <c r="BX386" s="37">
        <v>1333</v>
      </c>
      <c r="BY386" s="37">
        <v>206</v>
      </c>
      <c r="BZ386" s="37">
        <v>0</v>
      </c>
      <c r="CA386" s="37">
        <v>0</v>
      </c>
      <c r="CB386" s="37">
        <v>8521029</v>
      </c>
      <c r="CC386" s="37">
        <v>0</v>
      </c>
      <c r="CD386" s="37">
        <v>-7740</v>
      </c>
      <c r="CE386" s="37">
        <v>0</v>
      </c>
      <c r="CF386" s="37">
        <v>0</v>
      </c>
      <c r="CG386" s="37">
        <v>0</v>
      </c>
      <c r="CH386" s="37">
        <v>733</v>
      </c>
      <c r="CI386" s="37">
        <v>-7007</v>
      </c>
      <c r="CJ386" s="37">
        <v>8514022</v>
      </c>
      <c r="CK386" s="37">
        <v>6585399</v>
      </c>
      <c r="CL386" s="37">
        <v>0</v>
      </c>
      <c r="CM386" s="37">
        <v>1928623</v>
      </c>
      <c r="CN386" s="37">
        <v>1928623</v>
      </c>
      <c r="CO386" s="37">
        <v>466120</v>
      </c>
      <c r="CP386" s="37">
        <v>2394743</v>
      </c>
      <c r="CQ386" s="45">
        <v>223652367</v>
      </c>
      <c r="CR386" s="37">
        <v>0</v>
      </c>
      <c r="CS386" s="37">
        <v>0</v>
      </c>
      <c r="CT386" s="37">
        <v>8514022</v>
      </c>
      <c r="CU386" s="37">
        <v>1333</v>
      </c>
      <c r="CV386" s="37">
        <v>1307</v>
      </c>
      <c r="CW386" s="37">
        <v>208.88</v>
      </c>
      <c r="CX386" s="37">
        <v>0</v>
      </c>
      <c r="CY386" s="37">
        <v>0</v>
      </c>
      <c r="CZ386" s="37">
        <v>8620959</v>
      </c>
      <c r="DA386" s="37">
        <v>0</v>
      </c>
      <c r="DB386" s="37">
        <v>0</v>
      </c>
      <c r="DC386" s="37">
        <v>0</v>
      </c>
      <c r="DD386" s="37">
        <v>0</v>
      </c>
      <c r="DE386" s="37">
        <v>0</v>
      </c>
      <c r="DF386" s="37">
        <v>0</v>
      </c>
      <c r="DG386" s="37">
        <v>8620959</v>
      </c>
      <c r="DH386" s="37">
        <v>131920</v>
      </c>
      <c r="DI386" s="37">
        <v>0</v>
      </c>
      <c r="DJ386" s="37">
        <v>131920</v>
      </c>
      <c r="DK386" s="37">
        <v>8752879</v>
      </c>
      <c r="DL386" s="37">
        <v>6559533</v>
      </c>
      <c r="DM386" s="37">
        <v>0</v>
      </c>
      <c r="DN386" s="37">
        <v>2193346</v>
      </c>
      <c r="DO386" s="37">
        <v>2193346</v>
      </c>
      <c r="DP386" s="37">
        <v>483120</v>
      </c>
      <c r="DQ386" s="37">
        <v>2676466</v>
      </c>
      <c r="DR386" s="45">
        <v>241679516</v>
      </c>
      <c r="DS386" s="37">
        <v>0</v>
      </c>
      <c r="DT386" s="37">
        <v>0</v>
      </c>
      <c r="DU386" s="61">
        <v>8620959</v>
      </c>
      <c r="DV386" s="61">
        <v>1307</v>
      </c>
      <c r="DW386" s="61">
        <v>1296</v>
      </c>
      <c r="DX386" s="61">
        <v>212.43</v>
      </c>
      <c r="DY386" s="61">
        <v>0</v>
      </c>
      <c r="DZ386" s="61">
        <v>0</v>
      </c>
      <c r="EA386" s="61">
        <v>0</v>
      </c>
      <c r="EB386" s="61">
        <v>8823712</v>
      </c>
      <c r="EC386" s="61">
        <v>0</v>
      </c>
      <c r="ED386" s="61">
        <v>13130</v>
      </c>
      <c r="EE386" s="61">
        <v>0</v>
      </c>
      <c r="EF386" s="61">
        <v>0</v>
      </c>
      <c r="EG386" s="61">
        <v>0</v>
      </c>
      <c r="EH386" s="61">
        <v>13130</v>
      </c>
      <c r="EI386" s="61">
        <v>8836842</v>
      </c>
      <c r="EJ386" s="61">
        <v>0</v>
      </c>
      <c r="EK386" s="61">
        <v>54467</v>
      </c>
      <c r="EL386" s="61">
        <v>54467</v>
      </c>
      <c r="EM386" s="61">
        <v>8891309</v>
      </c>
      <c r="EN386" s="61">
        <v>6913272</v>
      </c>
      <c r="EO386" s="61">
        <v>0</v>
      </c>
      <c r="EP386" s="61">
        <v>1978037</v>
      </c>
      <c r="EQ386" s="61">
        <v>7978</v>
      </c>
      <c r="ER386" s="61">
        <v>1970059</v>
      </c>
      <c r="ES386" s="61">
        <v>1970059</v>
      </c>
      <c r="ET386" s="61">
        <v>507058</v>
      </c>
      <c r="EU386" s="61">
        <v>2477117</v>
      </c>
      <c r="EV386" s="61">
        <v>259847054</v>
      </c>
      <c r="EW386" s="61">
        <v>836900</v>
      </c>
      <c r="EX386" s="61">
        <v>0</v>
      </c>
      <c r="EY386" s="61">
        <v>0</v>
      </c>
    </row>
    <row r="387" spans="1:155" s="37" customFormat="1" x14ac:dyDescent="0.2">
      <c r="A387" s="105">
        <v>5992</v>
      </c>
      <c r="B387" s="49" t="s">
        <v>411</v>
      </c>
      <c r="C387" s="37">
        <v>2818359.5</v>
      </c>
      <c r="D387" s="37">
        <v>514</v>
      </c>
      <c r="E387" s="37">
        <v>520</v>
      </c>
      <c r="F387" s="37">
        <v>190</v>
      </c>
      <c r="G387" s="37">
        <v>2950058.8</v>
      </c>
      <c r="H387" s="37">
        <v>446784</v>
      </c>
      <c r="I387" s="37">
        <v>0</v>
      </c>
      <c r="J387" s="37">
        <v>2503176</v>
      </c>
      <c r="K387" s="37">
        <v>132827.46</v>
      </c>
      <c r="L387" s="37">
        <f t="shared" si="5"/>
        <v>2636003.46</v>
      </c>
      <c r="M387" s="47">
        <v>146458376</v>
      </c>
      <c r="N387" s="41">
        <v>98.799999999813735</v>
      </c>
      <c r="O387" s="41">
        <v>0</v>
      </c>
      <c r="P387" s="37">
        <v>2949960</v>
      </c>
      <c r="Q387" s="37">
        <v>520</v>
      </c>
      <c r="R387" s="37">
        <v>543</v>
      </c>
      <c r="S387" s="37">
        <v>194.37</v>
      </c>
      <c r="T387" s="37">
        <v>0</v>
      </c>
      <c r="U387" s="37">
        <v>3185982</v>
      </c>
      <c r="V387" s="37">
        <v>734604</v>
      </c>
      <c r="W387" s="37">
        <v>2451378</v>
      </c>
      <c r="X387" s="37">
        <v>2451378</v>
      </c>
      <c r="Y387" s="37">
        <v>148699.03</v>
      </c>
      <c r="Z387" s="37">
        <v>2600077.0299999998</v>
      </c>
      <c r="AA387" s="46">
        <v>156092432</v>
      </c>
      <c r="AB387" s="37">
        <v>0</v>
      </c>
      <c r="AC387" s="37">
        <v>0</v>
      </c>
      <c r="AD387" s="37">
        <v>3185982</v>
      </c>
      <c r="AE387" s="37">
        <v>543</v>
      </c>
      <c r="AF387" s="37">
        <v>565</v>
      </c>
      <c r="AG387" s="37">
        <v>200</v>
      </c>
      <c r="AH387" s="37">
        <v>0</v>
      </c>
      <c r="AI387" s="37">
        <v>0</v>
      </c>
      <c r="AJ387" s="37">
        <v>0</v>
      </c>
      <c r="AK387" s="37">
        <v>0</v>
      </c>
      <c r="AL387" s="37">
        <v>0</v>
      </c>
      <c r="AM387" s="37">
        <v>16581</v>
      </c>
      <c r="AN387" s="37">
        <v>16581</v>
      </c>
      <c r="AO387" s="37">
        <v>3444645</v>
      </c>
      <c r="AP387" s="37">
        <v>992635</v>
      </c>
      <c r="AQ387" s="37">
        <v>0</v>
      </c>
      <c r="AR387" s="37">
        <v>2452010</v>
      </c>
      <c r="AS387" s="37">
        <v>2452010</v>
      </c>
      <c r="AT387" s="37">
        <v>133653</v>
      </c>
      <c r="AU387" s="37">
        <v>2585663</v>
      </c>
      <c r="AV387" s="45">
        <v>180191293</v>
      </c>
      <c r="AW387" s="37">
        <v>0</v>
      </c>
      <c r="AX387" s="37">
        <v>0</v>
      </c>
      <c r="AY387" s="37">
        <v>3444645</v>
      </c>
      <c r="AZ387" s="37">
        <v>565</v>
      </c>
      <c r="BA387" s="37">
        <v>590</v>
      </c>
      <c r="BB387" s="37">
        <v>206</v>
      </c>
      <c r="BC387" s="37">
        <v>0</v>
      </c>
      <c r="BD387" s="37">
        <v>0</v>
      </c>
      <c r="BE387" s="37">
        <v>3718605</v>
      </c>
      <c r="BF387" s="37">
        <v>0</v>
      </c>
      <c r="BG387" s="37">
        <v>0</v>
      </c>
      <c r="BH387" s="37">
        <v>0</v>
      </c>
      <c r="BI387" s="37">
        <v>0</v>
      </c>
      <c r="BJ387" s="37">
        <v>0</v>
      </c>
      <c r="BK387" s="37">
        <v>9831</v>
      </c>
      <c r="BL387" s="37">
        <v>9831</v>
      </c>
      <c r="BM387" s="37">
        <v>3728436</v>
      </c>
      <c r="BN387" s="37">
        <v>1827383</v>
      </c>
      <c r="BO387" s="37">
        <v>1901053</v>
      </c>
      <c r="BP387" s="37">
        <v>1901053</v>
      </c>
      <c r="BQ387" s="37">
        <v>139561</v>
      </c>
      <c r="BR387" s="37">
        <v>2040614</v>
      </c>
      <c r="BS387" s="45">
        <v>202499035</v>
      </c>
      <c r="BT387" s="37">
        <v>0</v>
      </c>
      <c r="BU387" s="37">
        <v>0</v>
      </c>
      <c r="BV387" s="37">
        <v>3728436</v>
      </c>
      <c r="BW387" s="37">
        <v>590</v>
      </c>
      <c r="BX387" s="37">
        <v>613</v>
      </c>
      <c r="BY387" s="37">
        <v>206</v>
      </c>
      <c r="BZ387" s="37">
        <v>0</v>
      </c>
      <c r="CA387" s="37">
        <v>0</v>
      </c>
      <c r="CB387" s="37">
        <v>4000058</v>
      </c>
      <c r="CC387" s="37">
        <v>0</v>
      </c>
      <c r="CD387" s="37">
        <v>0</v>
      </c>
      <c r="CE387" s="37">
        <v>0</v>
      </c>
      <c r="CF387" s="37">
        <v>0</v>
      </c>
      <c r="CG387" s="37">
        <v>0</v>
      </c>
      <c r="CH387" s="37">
        <v>0</v>
      </c>
      <c r="CI387" s="37">
        <v>0</v>
      </c>
      <c r="CJ387" s="37">
        <v>4000058</v>
      </c>
      <c r="CK387" s="37">
        <v>1986791</v>
      </c>
      <c r="CL387" s="37">
        <v>0</v>
      </c>
      <c r="CM387" s="37">
        <v>2013267</v>
      </c>
      <c r="CN387" s="37">
        <v>2013267</v>
      </c>
      <c r="CO387" s="37">
        <v>360779</v>
      </c>
      <c r="CP387" s="37">
        <v>2374046</v>
      </c>
      <c r="CQ387" s="45">
        <v>235336285</v>
      </c>
      <c r="CR387" s="37">
        <v>0</v>
      </c>
      <c r="CS387" s="37">
        <v>0</v>
      </c>
      <c r="CT387" s="37">
        <v>4000058</v>
      </c>
      <c r="CU387" s="37">
        <v>613</v>
      </c>
      <c r="CV387" s="37">
        <v>631</v>
      </c>
      <c r="CW387" s="37">
        <v>208.88</v>
      </c>
      <c r="CX387" s="37">
        <v>0</v>
      </c>
      <c r="CY387" s="37">
        <v>0</v>
      </c>
      <c r="CZ387" s="37">
        <v>4249318</v>
      </c>
      <c r="DA387" s="37">
        <v>0</v>
      </c>
      <c r="DB387" s="37">
        <v>0</v>
      </c>
      <c r="DC387" s="37">
        <v>0</v>
      </c>
      <c r="DD387" s="37">
        <v>0</v>
      </c>
      <c r="DE387" s="37">
        <v>0</v>
      </c>
      <c r="DF387" s="37">
        <v>0</v>
      </c>
      <c r="DG387" s="37">
        <v>4249318</v>
      </c>
      <c r="DH387" s="37">
        <v>0</v>
      </c>
      <c r="DI387" s="37">
        <v>0</v>
      </c>
      <c r="DJ387" s="37">
        <v>0</v>
      </c>
      <c r="DK387" s="37">
        <v>4249318</v>
      </c>
      <c r="DL387" s="37">
        <v>1907687</v>
      </c>
      <c r="DM387" s="37">
        <v>0</v>
      </c>
      <c r="DN387" s="37">
        <v>2341631</v>
      </c>
      <c r="DO387" s="37">
        <v>2341631</v>
      </c>
      <c r="DP387" s="37">
        <v>419726</v>
      </c>
      <c r="DQ387" s="37">
        <v>2761357</v>
      </c>
      <c r="DR387" s="45">
        <v>270179756</v>
      </c>
      <c r="DS387" s="37">
        <v>0</v>
      </c>
      <c r="DT387" s="37">
        <v>0</v>
      </c>
      <c r="DU387" s="61">
        <v>4249318</v>
      </c>
      <c r="DV387" s="61">
        <v>631</v>
      </c>
      <c r="DW387" s="61">
        <v>637</v>
      </c>
      <c r="DX387" s="61">
        <v>212.43</v>
      </c>
      <c r="DY387" s="61">
        <v>0</v>
      </c>
      <c r="DZ387" s="61">
        <v>0</v>
      </c>
      <c r="EA387" s="61">
        <v>0</v>
      </c>
      <c r="EB387" s="61">
        <v>4425042</v>
      </c>
      <c r="EC387" s="61">
        <v>0</v>
      </c>
      <c r="ED387" s="61">
        <v>0</v>
      </c>
      <c r="EE387" s="61">
        <v>0</v>
      </c>
      <c r="EF387" s="61">
        <v>0</v>
      </c>
      <c r="EG387" s="61">
        <v>0</v>
      </c>
      <c r="EH387" s="61">
        <v>0</v>
      </c>
      <c r="EI387" s="61">
        <v>4425042</v>
      </c>
      <c r="EJ387" s="61">
        <v>0</v>
      </c>
      <c r="EK387" s="61">
        <v>0</v>
      </c>
      <c r="EL387" s="61">
        <v>0</v>
      </c>
      <c r="EM387" s="61">
        <v>4425042</v>
      </c>
      <c r="EN387" s="61">
        <v>2070063</v>
      </c>
      <c r="EO387" s="61">
        <v>0</v>
      </c>
      <c r="EP387" s="61">
        <v>2354979</v>
      </c>
      <c r="EQ387" s="61">
        <v>1402</v>
      </c>
      <c r="ER387" s="61">
        <v>2353577</v>
      </c>
      <c r="ES387" s="61">
        <v>2353577</v>
      </c>
      <c r="ET387" s="61">
        <v>370999</v>
      </c>
      <c r="EU387" s="61">
        <v>2724576</v>
      </c>
      <c r="EV387" s="61">
        <v>323742912</v>
      </c>
      <c r="EW387" s="61">
        <v>166600</v>
      </c>
      <c r="EX387" s="61">
        <v>0</v>
      </c>
      <c r="EY387" s="61">
        <v>0</v>
      </c>
    </row>
    <row r="388" spans="1:155" s="37" customFormat="1" x14ac:dyDescent="0.2">
      <c r="A388" s="105">
        <v>6022</v>
      </c>
      <c r="B388" s="49" t="s">
        <v>412</v>
      </c>
      <c r="C388" s="37">
        <v>1733454</v>
      </c>
      <c r="D388" s="37">
        <v>324</v>
      </c>
      <c r="E388" s="37">
        <v>332</v>
      </c>
      <c r="F388" s="37">
        <v>190</v>
      </c>
      <c r="G388" s="37">
        <v>1839336.44</v>
      </c>
      <c r="H388" s="37">
        <v>232807</v>
      </c>
      <c r="I388" s="37">
        <v>0</v>
      </c>
      <c r="J388" s="37">
        <v>1588138</v>
      </c>
      <c r="K388" s="37">
        <v>13125</v>
      </c>
      <c r="L388" s="37">
        <f t="shared" si="5"/>
        <v>1601263</v>
      </c>
      <c r="M388" s="47">
        <v>147246130</v>
      </c>
      <c r="N388" s="41">
        <v>18391.439999999944</v>
      </c>
      <c r="O388" s="41">
        <v>0</v>
      </c>
      <c r="P388" s="37">
        <v>1820945</v>
      </c>
      <c r="Q388" s="37">
        <v>332</v>
      </c>
      <c r="R388" s="37">
        <v>331</v>
      </c>
      <c r="S388" s="37">
        <v>194.37</v>
      </c>
      <c r="T388" s="37">
        <v>0</v>
      </c>
      <c r="U388" s="37">
        <v>1879795</v>
      </c>
      <c r="V388" s="37">
        <v>333505</v>
      </c>
      <c r="W388" s="37">
        <v>1546290</v>
      </c>
      <c r="X388" s="37">
        <v>1542890</v>
      </c>
      <c r="Y388" s="37">
        <v>12500</v>
      </c>
      <c r="Z388" s="37">
        <v>1555390</v>
      </c>
      <c r="AA388" s="46">
        <v>153339807</v>
      </c>
      <c r="AB388" s="37">
        <v>3400</v>
      </c>
      <c r="AC388" s="37">
        <v>0</v>
      </c>
      <c r="AD388" s="37">
        <v>1876395</v>
      </c>
      <c r="AE388" s="37">
        <v>331</v>
      </c>
      <c r="AF388" s="37">
        <v>337</v>
      </c>
      <c r="AG388" s="37">
        <v>200</v>
      </c>
      <c r="AH388" s="37">
        <v>0</v>
      </c>
      <c r="AI388" s="37">
        <v>2550</v>
      </c>
      <c r="AJ388" s="37">
        <v>0</v>
      </c>
      <c r="AK388" s="37">
        <v>0</v>
      </c>
      <c r="AL388" s="37">
        <v>0</v>
      </c>
      <c r="AM388" s="37">
        <v>0</v>
      </c>
      <c r="AN388" s="37">
        <v>0</v>
      </c>
      <c r="AO388" s="37">
        <v>1980359</v>
      </c>
      <c r="AP388" s="37">
        <v>423448</v>
      </c>
      <c r="AQ388" s="37">
        <v>0</v>
      </c>
      <c r="AR388" s="37">
        <v>1556911</v>
      </c>
      <c r="AS388" s="37">
        <v>1556718</v>
      </c>
      <c r="AT388" s="37">
        <v>11880</v>
      </c>
      <c r="AU388" s="37">
        <v>1568598</v>
      </c>
      <c r="AV388" s="45">
        <v>162266268</v>
      </c>
      <c r="AW388" s="37">
        <v>193</v>
      </c>
      <c r="AX388" s="37">
        <v>0</v>
      </c>
      <c r="AY388" s="37">
        <v>1980166</v>
      </c>
      <c r="AZ388" s="37">
        <v>337</v>
      </c>
      <c r="BA388" s="37">
        <v>357</v>
      </c>
      <c r="BB388" s="37">
        <v>206</v>
      </c>
      <c r="BC388" s="37">
        <v>0</v>
      </c>
      <c r="BD388" s="37">
        <v>0</v>
      </c>
      <c r="BE388" s="37">
        <v>2171224</v>
      </c>
      <c r="BF388" s="37">
        <v>145</v>
      </c>
      <c r="BG388" s="37">
        <v>0</v>
      </c>
      <c r="BH388" s="37">
        <v>0</v>
      </c>
      <c r="BI388" s="37">
        <v>0</v>
      </c>
      <c r="BJ388" s="37">
        <v>0</v>
      </c>
      <c r="BK388" s="37">
        <v>0</v>
      </c>
      <c r="BL388" s="37">
        <v>0</v>
      </c>
      <c r="BM388" s="37">
        <v>2171369</v>
      </c>
      <c r="BN388" s="37">
        <v>1076751</v>
      </c>
      <c r="BO388" s="37">
        <v>1094618</v>
      </c>
      <c r="BP388" s="37">
        <v>1087627</v>
      </c>
      <c r="BQ388" s="37">
        <v>11516.48</v>
      </c>
      <c r="BR388" s="37">
        <v>1099143.48</v>
      </c>
      <c r="BS388" s="45">
        <v>175783887</v>
      </c>
      <c r="BT388" s="37">
        <v>6991</v>
      </c>
      <c r="BU388" s="37">
        <v>0</v>
      </c>
      <c r="BV388" s="37">
        <v>2164378</v>
      </c>
      <c r="BW388" s="37">
        <v>357</v>
      </c>
      <c r="BX388" s="37">
        <v>389</v>
      </c>
      <c r="BY388" s="37">
        <v>206</v>
      </c>
      <c r="BZ388" s="37">
        <v>0</v>
      </c>
      <c r="CA388" s="37">
        <v>0</v>
      </c>
      <c r="CB388" s="37">
        <v>2438517</v>
      </c>
      <c r="CC388" s="37">
        <v>5243</v>
      </c>
      <c r="CD388" s="37">
        <v>0</v>
      </c>
      <c r="CE388" s="37">
        <v>0</v>
      </c>
      <c r="CF388" s="37">
        <v>0</v>
      </c>
      <c r="CG388" s="37">
        <v>0</v>
      </c>
      <c r="CH388" s="37">
        <v>0</v>
      </c>
      <c r="CI388" s="37">
        <v>0</v>
      </c>
      <c r="CJ388" s="37">
        <v>2443760</v>
      </c>
      <c r="CK388" s="37">
        <v>1225744</v>
      </c>
      <c r="CL388" s="37">
        <v>0</v>
      </c>
      <c r="CM388" s="37">
        <v>1218016</v>
      </c>
      <c r="CN388" s="37">
        <v>1217730</v>
      </c>
      <c r="CO388" s="37">
        <v>340225</v>
      </c>
      <c r="CP388" s="37">
        <v>1557955</v>
      </c>
      <c r="CQ388" s="45">
        <v>195114157</v>
      </c>
      <c r="CR388" s="37">
        <v>286</v>
      </c>
      <c r="CS388" s="37">
        <v>0</v>
      </c>
      <c r="CT388" s="37">
        <v>2443474</v>
      </c>
      <c r="CU388" s="37">
        <v>389</v>
      </c>
      <c r="CV388" s="37">
        <v>421</v>
      </c>
      <c r="CW388" s="37">
        <v>208.88</v>
      </c>
      <c r="CX388" s="37">
        <v>0</v>
      </c>
      <c r="CY388" s="37">
        <v>0</v>
      </c>
      <c r="CZ388" s="37">
        <v>2732416</v>
      </c>
      <c r="DA388" s="37">
        <v>215</v>
      </c>
      <c r="DB388" s="37">
        <v>0</v>
      </c>
      <c r="DC388" s="37">
        <v>0</v>
      </c>
      <c r="DD388" s="37">
        <v>0</v>
      </c>
      <c r="DE388" s="37">
        <v>0</v>
      </c>
      <c r="DF388" s="37">
        <v>215</v>
      </c>
      <c r="DG388" s="37">
        <v>2732631</v>
      </c>
      <c r="DH388" s="37">
        <v>0</v>
      </c>
      <c r="DI388" s="37">
        <v>0</v>
      </c>
      <c r="DJ388" s="37">
        <v>0</v>
      </c>
      <c r="DK388" s="37">
        <v>2732631</v>
      </c>
      <c r="DL388" s="37">
        <v>1516770</v>
      </c>
      <c r="DM388" s="37">
        <v>0</v>
      </c>
      <c r="DN388" s="37">
        <v>1215861</v>
      </c>
      <c r="DO388" s="37">
        <v>1116277</v>
      </c>
      <c r="DP388" s="37">
        <v>447211.23</v>
      </c>
      <c r="DQ388" s="37">
        <v>1563488.23</v>
      </c>
      <c r="DR388" s="45">
        <v>202214034</v>
      </c>
      <c r="DS388" s="37">
        <v>99584</v>
      </c>
      <c r="DT388" s="37">
        <v>0</v>
      </c>
      <c r="DU388" s="61">
        <v>2633047</v>
      </c>
      <c r="DV388" s="61">
        <v>421</v>
      </c>
      <c r="DW388" s="61">
        <v>452</v>
      </c>
      <c r="DX388" s="61">
        <v>212.43</v>
      </c>
      <c r="DY388" s="61">
        <v>0</v>
      </c>
      <c r="DZ388" s="61">
        <v>0</v>
      </c>
      <c r="EA388" s="61">
        <v>0</v>
      </c>
      <c r="EB388" s="61">
        <v>2922948</v>
      </c>
      <c r="EC388" s="61">
        <v>74688</v>
      </c>
      <c r="ED388" s="61">
        <v>0</v>
      </c>
      <c r="EE388" s="61">
        <v>0</v>
      </c>
      <c r="EF388" s="61">
        <v>0</v>
      </c>
      <c r="EG388" s="61">
        <v>0</v>
      </c>
      <c r="EH388" s="61">
        <v>74688</v>
      </c>
      <c r="EI388" s="61">
        <v>2997636</v>
      </c>
      <c r="EJ388" s="61">
        <v>0</v>
      </c>
      <c r="EK388" s="61">
        <v>0</v>
      </c>
      <c r="EL388" s="61">
        <v>0</v>
      </c>
      <c r="EM388" s="61">
        <v>2997636</v>
      </c>
      <c r="EN388" s="61">
        <v>1912728</v>
      </c>
      <c r="EO388" s="61">
        <v>0</v>
      </c>
      <c r="EP388" s="61">
        <v>1084908</v>
      </c>
      <c r="EQ388" s="61">
        <v>10180</v>
      </c>
      <c r="ER388" s="61">
        <v>1074728</v>
      </c>
      <c r="ES388" s="61">
        <v>770039</v>
      </c>
      <c r="ET388" s="61">
        <v>436854</v>
      </c>
      <c r="EU388" s="61">
        <v>1206893</v>
      </c>
      <c r="EV388" s="61">
        <v>211288875</v>
      </c>
      <c r="EW388" s="61">
        <v>1782200</v>
      </c>
      <c r="EX388" s="61">
        <v>304689</v>
      </c>
      <c r="EY388" s="61">
        <v>0</v>
      </c>
    </row>
    <row r="389" spans="1:155" s="37" customFormat="1" x14ac:dyDescent="0.2">
      <c r="A389" s="105">
        <v>6027</v>
      </c>
      <c r="B389" s="49" t="s">
        <v>413</v>
      </c>
      <c r="C389" s="37">
        <v>3926584</v>
      </c>
      <c r="D389" s="37">
        <v>765</v>
      </c>
      <c r="E389" s="37">
        <v>779</v>
      </c>
      <c r="F389" s="37">
        <v>190</v>
      </c>
      <c r="G389" s="37">
        <v>4146617</v>
      </c>
      <c r="H389" s="37">
        <v>2880735</v>
      </c>
      <c r="I389" s="37">
        <v>0</v>
      </c>
      <c r="J389" s="37">
        <v>1265882</v>
      </c>
      <c r="K389" s="37">
        <v>422345</v>
      </c>
      <c r="L389" s="37">
        <f t="shared" si="5"/>
        <v>1688227</v>
      </c>
      <c r="M389" s="47">
        <v>86374646</v>
      </c>
      <c r="N389" s="41">
        <v>0</v>
      </c>
      <c r="O389" s="41">
        <v>0</v>
      </c>
      <c r="P389" s="37">
        <v>4146617</v>
      </c>
      <c r="Q389" s="37">
        <v>779</v>
      </c>
      <c r="R389" s="37">
        <v>802</v>
      </c>
      <c r="S389" s="37">
        <v>194.37</v>
      </c>
      <c r="T389" s="37">
        <v>0</v>
      </c>
      <c r="U389" s="37">
        <v>4424931</v>
      </c>
      <c r="V389" s="37">
        <v>3129441</v>
      </c>
      <c r="W389" s="37">
        <v>1295490</v>
      </c>
      <c r="X389" s="37">
        <v>1295490</v>
      </c>
      <c r="Y389" s="37">
        <v>420935</v>
      </c>
      <c r="Z389" s="37">
        <v>1716425</v>
      </c>
      <c r="AA389" s="46">
        <v>90234500</v>
      </c>
      <c r="AB389" s="37">
        <v>0</v>
      </c>
      <c r="AC389" s="37">
        <v>0</v>
      </c>
      <c r="AD389" s="37">
        <v>4424931</v>
      </c>
      <c r="AE389" s="37">
        <v>802</v>
      </c>
      <c r="AF389" s="37">
        <v>820</v>
      </c>
      <c r="AG389" s="37">
        <v>200</v>
      </c>
      <c r="AH389" s="37">
        <v>0</v>
      </c>
      <c r="AI389" s="37">
        <v>0</v>
      </c>
      <c r="AJ389" s="37">
        <v>0</v>
      </c>
      <c r="AK389" s="37">
        <v>0</v>
      </c>
      <c r="AL389" s="37">
        <v>0</v>
      </c>
      <c r="AM389" s="37">
        <v>172</v>
      </c>
      <c r="AN389" s="37">
        <v>172</v>
      </c>
      <c r="AO389" s="37">
        <v>4688415</v>
      </c>
      <c r="AP389" s="37">
        <v>3494945</v>
      </c>
      <c r="AQ389" s="37">
        <v>0</v>
      </c>
      <c r="AR389" s="37">
        <v>1193470</v>
      </c>
      <c r="AS389" s="37">
        <v>1193470</v>
      </c>
      <c r="AT389" s="37">
        <v>448818</v>
      </c>
      <c r="AU389" s="37">
        <v>1642288</v>
      </c>
      <c r="AV389" s="45">
        <v>98928000</v>
      </c>
      <c r="AW389" s="37">
        <v>0</v>
      </c>
      <c r="AX389" s="37">
        <v>0</v>
      </c>
      <c r="AY389" s="37">
        <v>4688415</v>
      </c>
      <c r="AZ389" s="37">
        <v>820</v>
      </c>
      <c r="BA389" s="37">
        <v>824</v>
      </c>
      <c r="BB389" s="37">
        <v>206</v>
      </c>
      <c r="BC389" s="37">
        <v>0</v>
      </c>
      <c r="BD389" s="37">
        <v>0</v>
      </c>
      <c r="BE389" s="37">
        <v>4881030</v>
      </c>
      <c r="BF389" s="37">
        <v>0</v>
      </c>
      <c r="BG389" s="37">
        <v>0</v>
      </c>
      <c r="BH389" s="37">
        <v>0</v>
      </c>
      <c r="BI389" s="37">
        <v>0</v>
      </c>
      <c r="BJ389" s="37">
        <v>0</v>
      </c>
      <c r="BK389" s="37">
        <v>0</v>
      </c>
      <c r="BL389" s="37">
        <v>0</v>
      </c>
      <c r="BM389" s="37">
        <v>4881030</v>
      </c>
      <c r="BN389" s="37">
        <v>4163960</v>
      </c>
      <c r="BO389" s="37">
        <v>717070</v>
      </c>
      <c r="BP389" s="37">
        <v>717070</v>
      </c>
      <c r="BQ389" s="37">
        <v>450179</v>
      </c>
      <c r="BR389" s="37">
        <v>1167249</v>
      </c>
      <c r="BS389" s="45">
        <v>112044800</v>
      </c>
      <c r="BT389" s="37">
        <v>0</v>
      </c>
      <c r="BU389" s="37">
        <v>0</v>
      </c>
      <c r="BV389" s="37">
        <v>4881030</v>
      </c>
      <c r="BW389" s="37">
        <v>824</v>
      </c>
      <c r="BX389" s="37">
        <v>820</v>
      </c>
      <c r="BY389" s="37">
        <v>206</v>
      </c>
      <c r="BZ389" s="37">
        <v>0</v>
      </c>
      <c r="CA389" s="37">
        <v>0</v>
      </c>
      <c r="CB389" s="37">
        <v>5026256</v>
      </c>
      <c r="CC389" s="37">
        <v>0</v>
      </c>
      <c r="CD389" s="37">
        <v>-31354</v>
      </c>
      <c r="CE389" s="37">
        <v>0</v>
      </c>
      <c r="CF389" s="37">
        <v>0</v>
      </c>
      <c r="CG389" s="37">
        <v>0</v>
      </c>
      <c r="CH389" s="37">
        <v>1737</v>
      </c>
      <c r="CI389" s="37">
        <v>-29617</v>
      </c>
      <c r="CJ389" s="37">
        <v>4996639</v>
      </c>
      <c r="CK389" s="37">
        <v>4163738</v>
      </c>
      <c r="CL389" s="37">
        <v>0</v>
      </c>
      <c r="CM389" s="37">
        <v>832901</v>
      </c>
      <c r="CN389" s="37">
        <v>832901</v>
      </c>
      <c r="CO389" s="37">
        <v>461277</v>
      </c>
      <c r="CP389" s="37">
        <v>1294178</v>
      </c>
      <c r="CQ389" s="45">
        <v>126104800</v>
      </c>
      <c r="CR389" s="37">
        <v>0</v>
      </c>
      <c r="CS389" s="37">
        <v>0</v>
      </c>
      <c r="CT389" s="37">
        <v>4996639</v>
      </c>
      <c r="CU389" s="37">
        <v>820</v>
      </c>
      <c r="CV389" s="37">
        <v>814</v>
      </c>
      <c r="CW389" s="37">
        <v>208.88</v>
      </c>
      <c r="CX389" s="37">
        <v>0</v>
      </c>
      <c r="CY389" s="37">
        <v>0</v>
      </c>
      <c r="CZ389" s="37">
        <v>5130105</v>
      </c>
      <c r="DA389" s="37">
        <v>0</v>
      </c>
      <c r="DB389" s="37">
        <v>0</v>
      </c>
      <c r="DC389" s="37">
        <v>0</v>
      </c>
      <c r="DD389" s="37">
        <v>0</v>
      </c>
      <c r="DE389" s="37">
        <v>0</v>
      </c>
      <c r="DF389" s="37">
        <v>0</v>
      </c>
      <c r="DG389" s="37">
        <v>5130105</v>
      </c>
      <c r="DH389" s="37">
        <v>31512</v>
      </c>
      <c r="DI389" s="37">
        <v>0</v>
      </c>
      <c r="DJ389" s="37">
        <v>31512</v>
      </c>
      <c r="DK389" s="37">
        <v>5161617</v>
      </c>
      <c r="DL389" s="37">
        <v>4258766</v>
      </c>
      <c r="DM389" s="37">
        <v>0</v>
      </c>
      <c r="DN389" s="37">
        <v>902851</v>
      </c>
      <c r="DO389" s="37">
        <v>902851</v>
      </c>
      <c r="DP389" s="37">
        <v>466625</v>
      </c>
      <c r="DQ389" s="37">
        <v>1369476</v>
      </c>
      <c r="DR389" s="45">
        <v>136226400</v>
      </c>
      <c r="DS389" s="37">
        <v>0</v>
      </c>
      <c r="DT389" s="37">
        <v>0</v>
      </c>
      <c r="DU389" s="61">
        <v>5130105</v>
      </c>
      <c r="DV389" s="61">
        <v>814</v>
      </c>
      <c r="DW389" s="61">
        <v>816</v>
      </c>
      <c r="DX389" s="61">
        <v>212.43</v>
      </c>
      <c r="DY389" s="61">
        <v>0</v>
      </c>
      <c r="DZ389" s="61">
        <v>0</v>
      </c>
      <c r="EA389" s="61">
        <v>0</v>
      </c>
      <c r="EB389" s="61">
        <v>5316052</v>
      </c>
      <c r="EC389" s="61">
        <v>0</v>
      </c>
      <c r="ED389" s="61">
        <v>0</v>
      </c>
      <c r="EE389" s="61">
        <v>0</v>
      </c>
      <c r="EF389" s="61">
        <v>0</v>
      </c>
      <c r="EG389" s="61">
        <v>0</v>
      </c>
      <c r="EH389" s="61">
        <v>0</v>
      </c>
      <c r="EI389" s="61">
        <v>5316052</v>
      </c>
      <c r="EJ389" s="61">
        <v>0</v>
      </c>
      <c r="EK389" s="61">
        <v>0</v>
      </c>
      <c r="EL389" s="61">
        <v>0</v>
      </c>
      <c r="EM389" s="61">
        <v>5316052</v>
      </c>
      <c r="EN389" s="61">
        <v>4348165</v>
      </c>
      <c r="EO389" s="61">
        <v>0</v>
      </c>
      <c r="EP389" s="61">
        <v>967887</v>
      </c>
      <c r="EQ389" s="61">
        <v>828</v>
      </c>
      <c r="ER389" s="61">
        <v>967059</v>
      </c>
      <c r="ES389" s="61">
        <v>967887</v>
      </c>
      <c r="ET389" s="61">
        <v>445000</v>
      </c>
      <c r="EU389" s="61">
        <v>1412887</v>
      </c>
      <c r="EV389" s="61">
        <v>157230800</v>
      </c>
      <c r="EW389" s="61">
        <v>92100</v>
      </c>
      <c r="EX389" s="61">
        <v>0</v>
      </c>
      <c r="EY389" s="61">
        <v>828</v>
      </c>
    </row>
    <row r="390" spans="1:155" s="37" customFormat="1" x14ac:dyDescent="0.2">
      <c r="A390" s="105">
        <v>6069</v>
      </c>
      <c r="B390" s="49" t="s">
        <v>414</v>
      </c>
      <c r="C390" s="37">
        <v>717423</v>
      </c>
      <c r="D390" s="37">
        <v>105</v>
      </c>
      <c r="E390" s="37">
        <v>107</v>
      </c>
      <c r="F390" s="37">
        <v>219</v>
      </c>
      <c r="G390" s="37">
        <v>754564</v>
      </c>
      <c r="H390" s="37">
        <v>26088</v>
      </c>
      <c r="I390" s="37">
        <v>0</v>
      </c>
      <c r="J390" s="37">
        <v>728476</v>
      </c>
      <c r="K390" s="37">
        <v>6307</v>
      </c>
      <c r="L390" s="37">
        <f t="shared" si="5"/>
        <v>734783</v>
      </c>
      <c r="M390" s="47">
        <v>88598100</v>
      </c>
      <c r="N390" s="41">
        <v>0</v>
      </c>
      <c r="O390" s="41">
        <v>0</v>
      </c>
      <c r="P390" s="37">
        <v>754564</v>
      </c>
      <c r="Q390" s="37">
        <v>107</v>
      </c>
      <c r="R390" s="37">
        <v>110</v>
      </c>
      <c r="S390" s="37">
        <v>194.37</v>
      </c>
      <c r="T390" s="37">
        <v>0</v>
      </c>
      <c r="U390" s="37">
        <v>797101</v>
      </c>
      <c r="V390" s="37">
        <v>25649</v>
      </c>
      <c r="W390" s="37">
        <v>771452</v>
      </c>
      <c r="X390" s="37">
        <v>772086</v>
      </c>
      <c r="Y390" s="37">
        <v>0</v>
      </c>
      <c r="Z390" s="37">
        <v>772086</v>
      </c>
      <c r="AA390" s="46">
        <v>94537500</v>
      </c>
      <c r="AB390" s="37">
        <v>0</v>
      </c>
      <c r="AC390" s="37">
        <v>634</v>
      </c>
      <c r="AD390" s="37">
        <v>797101</v>
      </c>
      <c r="AE390" s="37">
        <v>110</v>
      </c>
      <c r="AF390" s="37">
        <v>110</v>
      </c>
      <c r="AG390" s="37">
        <v>200</v>
      </c>
      <c r="AH390" s="37">
        <v>0</v>
      </c>
      <c r="AI390" s="37">
        <v>0</v>
      </c>
      <c r="AJ390" s="37">
        <v>0</v>
      </c>
      <c r="AK390" s="37">
        <v>0</v>
      </c>
      <c r="AL390" s="37">
        <v>90000</v>
      </c>
      <c r="AM390" s="37">
        <v>0</v>
      </c>
      <c r="AN390" s="37">
        <v>90000</v>
      </c>
      <c r="AO390" s="37">
        <v>909101</v>
      </c>
      <c r="AP390" s="37">
        <v>32700</v>
      </c>
      <c r="AQ390" s="37">
        <v>0</v>
      </c>
      <c r="AR390" s="37">
        <v>876401</v>
      </c>
      <c r="AS390" s="37">
        <v>883847</v>
      </c>
      <c r="AT390" s="37">
        <v>0</v>
      </c>
      <c r="AU390" s="37">
        <v>883847</v>
      </c>
      <c r="AV390" s="45">
        <v>105088400</v>
      </c>
      <c r="AW390" s="37">
        <v>0</v>
      </c>
      <c r="AX390" s="37">
        <v>7446</v>
      </c>
      <c r="AY390" s="37">
        <v>819101</v>
      </c>
      <c r="AZ390" s="37">
        <v>110</v>
      </c>
      <c r="BA390" s="37">
        <v>113</v>
      </c>
      <c r="BB390" s="37">
        <v>206</v>
      </c>
      <c r="BC390" s="37">
        <v>0</v>
      </c>
      <c r="BD390" s="37">
        <v>0</v>
      </c>
      <c r="BE390" s="37">
        <v>864718</v>
      </c>
      <c r="BF390" s="37">
        <v>0</v>
      </c>
      <c r="BG390" s="37">
        <v>0</v>
      </c>
      <c r="BH390" s="37">
        <v>0</v>
      </c>
      <c r="BI390" s="37">
        <v>0</v>
      </c>
      <c r="BJ390" s="37">
        <v>0</v>
      </c>
      <c r="BK390" s="37">
        <v>0</v>
      </c>
      <c r="BL390" s="37">
        <v>0</v>
      </c>
      <c r="BM390" s="37">
        <v>864718</v>
      </c>
      <c r="BN390" s="37">
        <v>59456</v>
      </c>
      <c r="BO390" s="37">
        <v>805262</v>
      </c>
      <c r="BP390" s="37">
        <v>795971</v>
      </c>
      <c r="BQ390" s="37">
        <v>84168</v>
      </c>
      <c r="BR390" s="37">
        <v>880139</v>
      </c>
      <c r="BS390" s="45">
        <v>119852100</v>
      </c>
      <c r="BT390" s="37">
        <v>9291</v>
      </c>
      <c r="BU390" s="37">
        <v>0</v>
      </c>
      <c r="BV390" s="37">
        <v>855427</v>
      </c>
      <c r="BW390" s="37">
        <v>113</v>
      </c>
      <c r="BX390" s="37">
        <v>113</v>
      </c>
      <c r="BY390" s="37">
        <v>206</v>
      </c>
      <c r="BZ390" s="37">
        <v>0</v>
      </c>
      <c r="CA390" s="37">
        <v>0</v>
      </c>
      <c r="CB390" s="37">
        <v>878705</v>
      </c>
      <c r="CC390" s="37">
        <v>6968</v>
      </c>
      <c r="CD390" s="37">
        <v>0</v>
      </c>
      <c r="CE390" s="37">
        <v>0</v>
      </c>
      <c r="CF390" s="37">
        <v>0</v>
      </c>
      <c r="CG390" s="37">
        <v>0</v>
      </c>
      <c r="CH390" s="37">
        <v>0</v>
      </c>
      <c r="CI390" s="37">
        <v>0</v>
      </c>
      <c r="CJ390" s="37">
        <v>885673</v>
      </c>
      <c r="CK390" s="37">
        <v>56074</v>
      </c>
      <c r="CL390" s="37">
        <v>0</v>
      </c>
      <c r="CM390" s="37">
        <v>829599</v>
      </c>
      <c r="CN390" s="37">
        <v>838449</v>
      </c>
      <c r="CO390" s="37">
        <v>80678</v>
      </c>
      <c r="CP390" s="37">
        <v>919127</v>
      </c>
      <c r="CQ390" s="45">
        <v>132952100</v>
      </c>
      <c r="CR390" s="37">
        <v>0</v>
      </c>
      <c r="CS390" s="37">
        <v>8850</v>
      </c>
      <c r="CT390" s="37">
        <v>885673</v>
      </c>
      <c r="CU390" s="37">
        <v>113</v>
      </c>
      <c r="CV390" s="37">
        <v>114</v>
      </c>
      <c r="CW390" s="37">
        <v>208.88</v>
      </c>
      <c r="CX390" s="37">
        <v>0</v>
      </c>
      <c r="CY390" s="37">
        <v>0</v>
      </c>
      <c r="CZ390" s="37">
        <v>917323</v>
      </c>
      <c r="DA390" s="37">
        <v>0</v>
      </c>
      <c r="DB390" s="37">
        <v>0</v>
      </c>
      <c r="DC390" s="37">
        <v>0</v>
      </c>
      <c r="DD390" s="37">
        <v>0</v>
      </c>
      <c r="DE390" s="37">
        <v>0</v>
      </c>
      <c r="DF390" s="37">
        <v>0</v>
      </c>
      <c r="DG390" s="37">
        <v>917323</v>
      </c>
      <c r="DH390" s="37">
        <v>0</v>
      </c>
      <c r="DI390" s="37">
        <v>40000</v>
      </c>
      <c r="DJ390" s="37">
        <v>40000</v>
      </c>
      <c r="DK390" s="37">
        <v>957323</v>
      </c>
      <c r="DL390" s="37">
        <v>43524</v>
      </c>
      <c r="DM390" s="37">
        <v>0</v>
      </c>
      <c r="DN390" s="37">
        <v>913799</v>
      </c>
      <c r="DO390" s="37">
        <v>913799</v>
      </c>
      <c r="DP390" s="37">
        <v>77913</v>
      </c>
      <c r="DQ390" s="37">
        <v>991712</v>
      </c>
      <c r="DR390" s="45">
        <v>159362200</v>
      </c>
      <c r="DS390" s="37">
        <v>0</v>
      </c>
      <c r="DT390" s="37">
        <v>0</v>
      </c>
      <c r="DU390" s="61">
        <v>917323</v>
      </c>
      <c r="DV390" s="61">
        <v>114</v>
      </c>
      <c r="DW390" s="61">
        <v>114</v>
      </c>
      <c r="DX390" s="61">
        <v>212.43</v>
      </c>
      <c r="DY390" s="61">
        <v>0</v>
      </c>
      <c r="DZ390" s="61">
        <v>0</v>
      </c>
      <c r="EA390" s="61">
        <v>0</v>
      </c>
      <c r="EB390" s="61">
        <v>941540</v>
      </c>
      <c r="EC390" s="61">
        <v>0</v>
      </c>
      <c r="ED390" s="61">
        <v>0</v>
      </c>
      <c r="EE390" s="61">
        <v>0</v>
      </c>
      <c r="EF390" s="61">
        <v>0</v>
      </c>
      <c r="EG390" s="61">
        <v>0</v>
      </c>
      <c r="EH390" s="61">
        <v>0</v>
      </c>
      <c r="EI390" s="61">
        <v>941540</v>
      </c>
      <c r="EJ390" s="61">
        <v>40000</v>
      </c>
      <c r="EK390" s="61">
        <v>0</v>
      </c>
      <c r="EL390" s="61">
        <v>40000</v>
      </c>
      <c r="EM390" s="61">
        <v>981540</v>
      </c>
      <c r="EN390" s="61">
        <v>36754</v>
      </c>
      <c r="EO390" s="61">
        <v>0</v>
      </c>
      <c r="EP390" s="61">
        <v>944786</v>
      </c>
      <c r="EQ390" s="61">
        <v>300</v>
      </c>
      <c r="ER390" s="61">
        <v>944486</v>
      </c>
      <c r="ES390" s="61">
        <v>944486</v>
      </c>
      <c r="ET390" s="61">
        <v>81700</v>
      </c>
      <c r="EU390" s="61">
        <v>1026186</v>
      </c>
      <c r="EV390" s="61">
        <v>166431300</v>
      </c>
      <c r="EW390" s="61">
        <v>48700</v>
      </c>
      <c r="EX390" s="61">
        <v>0</v>
      </c>
      <c r="EY390" s="61">
        <v>0</v>
      </c>
    </row>
    <row r="391" spans="1:155" s="37" customFormat="1" x14ac:dyDescent="0.2">
      <c r="A391" s="105">
        <v>6104</v>
      </c>
      <c r="B391" s="49" t="s">
        <v>415</v>
      </c>
      <c r="C391" s="37">
        <v>744625</v>
      </c>
      <c r="D391" s="37">
        <v>171</v>
      </c>
      <c r="E391" s="37">
        <v>176</v>
      </c>
      <c r="F391" s="37">
        <v>190</v>
      </c>
      <c r="G391" s="37">
        <v>799920</v>
      </c>
      <c r="H391" s="37">
        <v>296916</v>
      </c>
      <c r="I391" s="37">
        <v>0</v>
      </c>
      <c r="J391" s="37">
        <v>503004</v>
      </c>
      <c r="K391" s="37">
        <v>159777</v>
      </c>
      <c r="L391" s="37">
        <f t="shared" si="5"/>
        <v>662781</v>
      </c>
      <c r="M391" s="47">
        <v>61716658</v>
      </c>
      <c r="N391" s="41">
        <v>0</v>
      </c>
      <c r="O391" s="41">
        <v>0</v>
      </c>
      <c r="P391" s="37">
        <v>799920</v>
      </c>
      <c r="Q391" s="37">
        <v>176</v>
      </c>
      <c r="R391" s="37">
        <v>177</v>
      </c>
      <c r="S391" s="37">
        <v>194.37</v>
      </c>
      <c r="T391" s="37">
        <v>0</v>
      </c>
      <c r="U391" s="37">
        <v>838868</v>
      </c>
      <c r="V391" s="37">
        <v>350581</v>
      </c>
      <c r="W391" s="37">
        <v>488287</v>
      </c>
      <c r="X391" s="37">
        <v>488287.48</v>
      </c>
      <c r="Y391" s="37">
        <v>225606</v>
      </c>
      <c r="Z391" s="37">
        <v>713893.48</v>
      </c>
      <c r="AA391" s="46">
        <v>66429123</v>
      </c>
      <c r="AB391" s="37">
        <v>0</v>
      </c>
      <c r="AC391" s="37">
        <v>0</v>
      </c>
      <c r="AD391" s="37">
        <v>838868</v>
      </c>
      <c r="AE391" s="37">
        <v>177</v>
      </c>
      <c r="AF391" s="37">
        <v>179</v>
      </c>
      <c r="AG391" s="37">
        <v>200</v>
      </c>
      <c r="AH391" s="37">
        <v>265.73</v>
      </c>
      <c r="AI391" s="37">
        <v>0</v>
      </c>
      <c r="AJ391" s="37">
        <v>0</v>
      </c>
      <c r="AK391" s="37">
        <v>0</v>
      </c>
      <c r="AL391" s="37">
        <v>0</v>
      </c>
      <c r="AM391" s="37">
        <v>0</v>
      </c>
      <c r="AN391" s="37">
        <v>0</v>
      </c>
      <c r="AO391" s="37">
        <v>931713</v>
      </c>
      <c r="AP391" s="37">
        <v>397621</v>
      </c>
      <c r="AQ391" s="37">
        <v>0</v>
      </c>
      <c r="AR391" s="37">
        <v>534092</v>
      </c>
      <c r="AS391" s="37">
        <v>531113</v>
      </c>
      <c r="AT391" s="37">
        <v>216559</v>
      </c>
      <c r="AU391" s="37">
        <v>747672</v>
      </c>
      <c r="AV391" s="45">
        <v>76091268</v>
      </c>
      <c r="AW391" s="37">
        <v>2979</v>
      </c>
      <c r="AX391" s="37">
        <v>0</v>
      </c>
      <c r="AY391" s="37">
        <v>928734</v>
      </c>
      <c r="AZ391" s="37">
        <v>179</v>
      </c>
      <c r="BA391" s="37">
        <v>185</v>
      </c>
      <c r="BB391" s="37">
        <v>206</v>
      </c>
      <c r="BC391" s="37">
        <v>0</v>
      </c>
      <c r="BD391" s="37">
        <v>0</v>
      </c>
      <c r="BE391" s="37">
        <v>997975</v>
      </c>
      <c r="BF391" s="37">
        <v>2234</v>
      </c>
      <c r="BG391" s="37">
        <v>0</v>
      </c>
      <c r="BH391" s="37">
        <v>0</v>
      </c>
      <c r="BI391" s="37">
        <v>97000</v>
      </c>
      <c r="BJ391" s="37">
        <v>0</v>
      </c>
      <c r="BK391" s="37">
        <v>0</v>
      </c>
      <c r="BL391" s="37">
        <v>97000</v>
      </c>
      <c r="BM391" s="37">
        <v>1097209</v>
      </c>
      <c r="BN391" s="37">
        <v>667203</v>
      </c>
      <c r="BO391" s="37">
        <v>430006</v>
      </c>
      <c r="BP391" s="37">
        <v>430006</v>
      </c>
      <c r="BQ391" s="37">
        <v>236559</v>
      </c>
      <c r="BR391" s="37">
        <v>666565</v>
      </c>
      <c r="BS391" s="45">
        <v>85395419</v>
      </c>
      <c r="BT391" s="37">
        <v>0</v>
      </c>
      <c r="BU391" s="37">
        <v>0</v>
      </c>
      <c r="BV391" s="37">
        <v>1097209</v>
      </c>
      <c r="BW391" s="37">
        <v>185</v>
      </c>
      <c r="BX391" s="37">
        <v>199</v>
      </c>
      <c r="BY391" s="37">
        <v>206</v>
      </c>
      <c r="BZ391" s="37">
        <v>0</v>
      </c>
      <c r="CA391" s="37">
        <v>0</v>
      </c>
      <c r="CB391" s="37">
        <v>1221235</v>
      </c>
      <c r="CC391" s="37">
        <v>0</v>
      </c>
      <c r="CD391" s="37">
        <v>0</v>
      </c>
      <c r="CE391" s="37">
        <v>0</v>
      </c>
      <c r="CF391" s="37">
        <v>0</v>
      </c>
      <c r="CG391" s="37">
        <v>0</v>
      </c>
      <c r="CH391" s="37">
        <v>0</v>
      </c>
      <c r="CI391" s="37">
        <v>0</v>
      </c>
      <c r="CJ391" s="37">
        <v>1221235</v>
      </c>
      <c r="CK391" s="37">
        <v>697504</v>
      </c>
      <c r="CL391" s="37">
        <v>0</v>
      </c>
      <c r="CM391" s="37">
        <v>523731</v>
      </c>
      <c r="CN391" s="37">
        <v>536005</v>
      </c>
      <c r="CO391" s="37">
        <v>236553</v>
      </c>
      <c r="CP391" s="37">
        <v>772558</v>
      </c>
      <c r="CQ391" s="45">
        <v>91812618</v>
      </c>
      <c r="CR391" s="37">
        <v>0</v>
      </c>
      <c r="CS391" s="37">
        <v>12274</v>
      </c>
      <c r="CT391" s="37">
        <v>1221235</v>
      </c>
      <c r="CU391" s="37">
        <v>199</v>
      </c>
      <c r="CV391" s="37">
        <v>204</v>
      </c>
      <c r="CW391" s="37">
        <v>208.88</v>
      </c>
      <c r="CX391" s="37">
        <v>0</v>
      </c>
      <c r="CY391" s="37">
        <v>0</v>
      </c>
      <c r="CZ391" s="37">
        <v>1294531</v>
      </c>
      <c r="DA391" s="37">
        <v>0</v>
      </c>
      <c r="DB391" s="37">
        <v>0</v>
      </c>
      <c r="DC391" s="37">
        <v>0</v>
      </c>
      <c r="DD391" s="37">
        <v>0</v>
      </c>
      <c r="DE391" s="37">
        <v>0</v>
      </c>
      <c r="DF391" s="37">
        <v>0</v>
      </c>
      <c r="DG391" s="37">
        <v>1294531</v>
      </c>
      <c r="DH391" s="37">
        <v>0</v>
      </c>
      <c r="DI391" s="37">
        <v>0</v>
      </c>
      <c r="DJ391" s="37">
        <v>0</v>
      </c>
      <c r="DK391" s="37">
        <v>1294531</v>
      </c>
      <c r="DL391" s="37">
        <v>775167</v>
      </c>
      <c r="DM391" s="37">
        <v>0</v>
      </c>
      <c r="DN391" s="37">
        <v>519364</v>
      </c>
      <c r="DO391" s="37">
        <v>519364</v>
      </c>
      <c r="DP391" s="37">
        <v>243650</v>
      </c>
      <c r="DQ391" s="37">
        <v>763014</v>
      </c>
      <c r="DR391" s="45">
        <v>100837809</v>
      </c>
      <c r="DS391" s="37">
        <v>0</v>
      </c>
      <c r="DT391" s="37">
        <v>0</v>
      </c>
      <c r="DU391" s="61">
        <v>1294531</v>
      </c>
      <c r="DV391" s="61">
        <v>204</v>
      </c>
      <c r="DW391" s="61">
        <v>209</v>
      </c>
      <c r="DX391" s="61">
        <v>212.43</v>
      </c>
      <c r="DY391" s="61">
        <v>0</v>
      </c>
      <c r="DZ391" s="61">
        <v>0</v>
      </c>
      <c r="EA391" s="61">
        <v>190.38</v>
      </c>
      <c r="EB391" s="61">
        <v>1370658</v>
      </c>
      <c r="EC391" s="61">
        <v>0</v>
      </c>
      <c r="ED391" s="61">
        <v>0</v>
      </c>
      <c r="EE391" s="61">
        <v>0</v>
      </c>
      <c r="EF391" s="61">
        <v>0</v>
      </c>
      <c r="EG391" s="61">
        <v>0</v>
      </c>
      <c r="EH391" s="61">
        <v>0</v>
      </c>
      <c r="EI391" s="61">
        <v>1370658</v>
      </c>
      <c r="EJ391" s="61">
        <v>0</v>
      </c>
      <c r="EK391" s="61">
        <v>0</v>
      </c>
      <c r="EL391" s="61">
        <v>0</v>
      </c>
      <c r="EM391" s="61">
        <v>1370658</v>
      </c>
      <c r="EN391" s="61">
        <v>796881</v>
      </c>
      <c r="EO391" s="61">
        <v>0</v>
      </c>
      <c r="EP391" s="61">
        <v>573777</v>
      </c>
      <c r="EQ391" s="61">
        <v>10</v>
      </c>
      <c r="ER391" s="61">
        <v>573767</v>
      </c>
      <c r="ES391" s="61">
        <v>573770</v>
      </c>
      <c r="ET391" s="61">
        <v>225000</v>
      </c>
      <c r="EU391" s="61">
        <v>798770</v>
      </c>
      <c r="EV391" s="61">
        <v>113428108</v>
      </c>
      <c r="EW391" s="61">
        <v>1400</v>
      </c>
      <c r="EX391" s="61">
        <v>0</v>
      </c>
      <c r="EY391" s="61">
        <v>3</v>
      </c>
    </row>
    <row r="392" spans="1:155" s="37" customFormat="1" x14ac:dyDescent="0.2">
      <c r="A392" s="105">
        <v>6113</v>
      </c>
      <c r="B392" s="49" t="s">
        <v>416</v>
      </c>
      <c r="C392" s="37">
        <v>4206237</v>
      </c>
      <c r="D392" s="37">
        <v>1071</v>
      </c>
      <c r="E392" s="37">
        <v>1097</v>
      </c>
      <c r="F392" s="37">
        <v>190</v>
      </c>
      <c r="G392" s="37">
        <v>4516776.83</v>
      </c>
      <c r="H392" s="37">
        <v>1677632</v>
      </c>
      <c r="I392" s="37">
        <v>2025</v>
      </c>
      <c r="J392" s="37">
        <v>2811997</v>
      </c>
      <c r="K392" s="37">
        <v>647613</v>
      </c>
      <c r="L392" s="37">
        <f t="shared" ref="L392:L435" si="6">J392+K392</f>
        <v>3459610</v>
      </c>
      <c r="M392" s="47">
        <v>361074800</v>
      </c>
      <c r="N392" s="41">
        <v>29172.830000000075</v>
      </c>
      <c r="O392" s="41">
        <v>0</v>
      </c>
      <c r="P392" s="37">
        <v>4489629</v>
      </c>
      <c r="Q392" s="37">
        <v>1097</v>
      </c>
      <c r="R392" s="37">
        <v>1132</v>
      </c>
      <c r="S392" s="37">
        <v>194.37</v>
      </c>
      <c r="T392" s="37">
        <v>0</v>
      </c>
      <c r="U392" s="37">
        <v>4852895</v>
      </c>
      <c r="V392" s="37">
        <v>2152061</v>
      </c>
      <c r="W392" s="37">
        <v>2700834</v>
      </c>
      <c r="X392" s="37">
        <v>2700834</v>
      </c>
      <c r="Y392" s="37">
        <v>686925</v>
      </c>
      <c r="Z392" s="37">
        <v>3387759</v>
      </c>
      <c r="AA392" s="46">
        <v>397980798</v>
      </c>
      <c r="AB392" s="37">
        <v>0</v>
      </c>
      <c r="AC392" s="37">
        <v>0</v>
      </c>
      <c r="AD392" s="37">
        <v>4852895</v>
      </c>
      <c r="AE392" s="37">
        <v>1132</v>
      </c>
      <c r="AF392" s="37">
        <v>1152</v>
      </c>
      <c r="AG392" s="37">
        <v>200</v>
      </c>
      <c r="AH392" s="37">
        <v>694.4</v>
      </c>
      <c r="AI392" s="37">
        <v>0</v>
      </c>
      <c r="AJ392" s="37">
        <v>0</v>
      </c>
      <c r="AK392" s="37">
        <v>0</v>
      </c>
      <c r="AL392" s="37">
        <v>0</v>
      </c>
      <c r="AM392" s="37">
        <v>0</v>
      </c>
      <c r="AN392" s="37">
        <v>0</v>
      </c>
      <c r="AO392" s="37">
        <v>5968984</v>
      </c>
      <c r="AP392" s="37">
        <v>2360026</v>
      </c>
      <c r="AQ392" s="37">
        <v>0</v>
      </c>
      <c r="AR392" s="37">
        <v>3608958</v>
      </c>
      <c r="AS392" s="37">
        <v>2815463.99</v>
      </c>
      <c r="AT392" s="37">
        <v>658490</v>
      </c>
      <c r="AU392" s="37">
        <v>3473953.99</v>
      </c>
      <c r="AV392" s="45">
        <v>453635329</v>
      </c>
      <c r="AW392" s="37">
        <v>793494</v>
      </c>
      <c r="AX392" s="37">
        <v>0</v>
      </c>
      <c r="AY392" s="37">
        <v>5175490</v>
      </c>
      <c r="AZ392" s="37">
        <v>1152</v>
      </c>
      <c r="BA392" s="37">
        <v>1183</v>
      </c>
      <c r="BB392" s="37">
        <v>206</v>
      </c>
      <c r="BC392" s="37">
        <v>754.96</v>
      </c>
      <c r="BD392" s="37">
        <v>893118</v>
      </c>
      <c r="BE392" s="37">
        <v>6451573</v>
      </c>
      <c r="BF392" s="37">
        <v>595121</v>
      </c>
      <c r="BG392" s="37">
        <v>0</v>
      </c>
      <c r="BH392" s="37">
        <v>0</v>
      </c>
      <c r="BI392" s="37">
        <v>0</v>
      </c>
      <c r="BJ392" s="37">
        <v>0</v>
      </c>
      <c r="BK392" s="37">
        <v>0</v>
      </c>
      <c r="BL392" s="37">
        <v>0</v>
      </c>
      <c r="BM392" s="37">
        <v>7046694</v>
      </c>
      <c r="BN392" s="37">
        <v>3411909</v>
      </c>
      <c r="BO392" s="37">
        <v>3634785</v>
      </c>
      <c r="BP392" s="37">
        <v>1880898</v>
      </c>
      <c r="BQ392" s="37">
        <v>649925</v>
      </c>
      <c r="BR392" s="37">
        <v>2530823</v>
      </c>
      <c r="BS392" s="45">
        <v>502101225</v>
      </c>
      <c r="BT392" s="37">
        <v>1753887</v>
      </c>
      <c r="BU392" s="37">
        <v>0</v>
      </c>
      <c r="BV392" s="37">
        <v>5292807</v>
      </c>
      <c r="BW392" s="37">
        <v>1183</v>
      </c>
      <c r="BX392" s="37">
        <v>1217</v>
      </c>
      <c r="BY392" s="37">
        <v>206</v>
      </c>
      <c r="BZ392" s="37">
        <v>1110.8599999999999</v>
      </c>
      <c r="CA392" s="37">
        <v>1351917</v>
      </c>
      <c r="CB392" s="37">
        <v>7047537</v>
      </c>
      <c r="CC392" s="37">
        <v>1315415</v>
      </c>
      <c r="CD392" s="37">
        <v>0</v>
      </c>
      <c r="CE392" s="37">
        <v>0</v>
      </c>
      <c r="CF392" s="37">
        <v>0</v>
      </c>
      <c r="CG392" s="37">
        <v>0</v>
      </c>
      <c r="CH392" s="37">
        <v>0</v>
      </c>
      <c r="CI392" s="37">
        <v>0</v>
      </c>
      <c r="CJ392" s="37">
        <v>8362952</v>
      </c>
      <c r="CK392" s="37">
        <v>3825633</v>
      </c>
      <c r="CL392" s="37">
        <v>0</v>
      </c>
      <c r="CM392" s="37">
        <v>4537319</v>
      </c>
      <c r="CN392" s="37">
        <v>2660106</v>
      </c>
      <c r="CO392" s="37">
        <v>638790</v>
      </c>
      <c r="CP392" s="37">
        <v>3298896</v>
      </c>
      <c r="CQ392" s="45">
        <v>549129917</v>
      </c>
      <c r="CR392" s="37">
        <v>1877213</v>
      </c>
      <c r="CS392" s="37">
        <v>0</v>
      </c>
      <c r="CT392" s="37">
        <v>6485739</v>
      </c>
      <c r="CU392" s="37">
        <v>1217</v>
      </c>
      <c r="CV392" s="37">
        <v>1267</v>
      </c>
      <c r="CW392" s="37">
        <v>208.88</v>
      </c>
      <c r="CX392" s="37">
        <v>487.75</v>
      </c>
      <c r="CY392" s="37">
        <v>617979</v>
      </c>
      <c r="CZ392" s="37">
        <v>7634828</v>
      </c>
      <c r="DA392" s="37">
        <v>1407910</v>
      </c>
      <c r="DB392" s="37">
        <v>0</v>
      </c>
      <c r="DC392" s="37">
        <v>0</v>
      </c>
      <c r="DD392" s="37">
        <v>0</v>
      </c>
      <c r="DE392" s="37">
        <v>0</v>
      </c>
      <c r="DF392" s="37">
        <v>1407910</v>
      </c>
      <c r="DG392" s="37">
        <v>9042738</v>
      </c>
      <c r="DH392" s="37">
        <v>0</v>
      </c>
      <c r="DI392" s="37">
        <v>0</v>
      </c>
      <c r="DJ392" s="37">
        <v>0</v>
      </c>
      <c r="DK392" s="37">
        <v>9042738</v>
      </c>
      <c r="DL392" s="37">
        <v>4919311</v>
      </c>
      <c r="DM392" s="37">
        <v>0</v>
      </c>
      <c r="DN392" s="37">
        <v>4123427</v>
      </c>
      <c r="DO392" s="37">
        <v>2932464</v>
      </c>
      <c r="DP392" s="37">
        <v>685225</v>
      </c>
      <c r="DQ392" s="37">
        <v>3617689</v>
      </c>
      <c r="DR392" s="45">
        <v>601944996</v>
      </c>
      <c r="DS392" s="37">
        <v>1190963</v>
      </c>
      <c r="DT392" s="37">
        <v>0</v>
      </c>
      <c r="DU392" s="61">
        <v>7851775</v>
      </c>
      <c r="DV392" s="61">
        <v>1267</v>
      </c>
      <c r="DW392" s="61">
        <v>1315</v>
      </c>
      <c r="DX392" s="61">
        <v>212.43</v>
      </c>
      <c r="DY392" s="61">
        <v>0</v>
      </c>
      <c r="DZ392" s="61">
        <v>0</v>
      </c>
      <c r="EA392" s="61">
        <v>106.26</v>
      </c>
      <c r="EB392" s="61">
        <v>8428585</v>
      </c>
      <c r="EC392" s="61">
        <v>893222</v>
      </c>
      <c r="ED392" s="61">
        <v>0</v>
      </c>
      <c r="EE392" s="61">
        <v>0</v>
      </c>
      <c r="EF392" s="61">
        <v>0</v>
      </c>
      <c r="EG392" s="61">
        <v>0</v>
      </c>
      <c r="EH392" s="61">
        <v>893222</v>
      </c>
      <c r="EI392" s="61">
        <v>9321807</v>
      </c>
      <c r="EJ392" s="61">
        <v>0</v>
      </c>
      <c r="EK392" s="61">
        <v>0</v>
      </c>
      <c r="EL392" s="61">
        <v>0</v>
      </c>
      <c r="EM392" s="61">
        <v>9321807</v>
      </c>
      <c r="EN392" s="61">
        <v>5486687</v>
      </c>
      <c r="EO392" s="61">
        <v>0</v>
      </c>
      <c r="EP392" s="61">
        <v>3835120</v>
      </c>
      <c r="EQ392" s="61">
        <v>7423</v>
      </c>
      <c r="ER392" s="61">
        <v>3827697</v>
      </c>
      <c r="ES392" s="61">
        <v>2708448</v>
      </c>
      <c r="ET392" s="61">
        <v>1310950</v>
      </c>
      <c r="EU392" s="61">
        <v>4019398</v>
      </c>
      <c r="EV392" s="61">
        <v>668287265</v>
      </c>
      <c r="EW392" s="61">
        <v>1234200</v>
      </c>
      <c r="EX392" s="61">
        <v>1119249</v>
      </c>
      <c r="EY392" s="61">
        <v>0</v>
      </c>
    </row>
    <row r="393" spans="1:155" s="37" customFormat="1" x14ac:dyDescent="0.2">
      <c r="A393" s="105">
        <v>6083</v>
      </c>
      <c r="B393" s="49" t="s">
        <v>417</v>
      </c>
      <c r="C393" s="37">
        <v>3818630</v>
      </c>
      <c r="D393" s="37">
        <v>672</v>
      </c>
      <c r="E393" s="37">
        <v>683</v>
      </c>
      <c r="F393" s="37">
        <v>190</v>
      </c>
      <c r="G393" s="37">
        <v>4010910.67</v>
      </c>
      <c r="H393" s="37">
        <v>1057108</v>
      </c>
      <c r="I393" s="37">
        <v>0</v>
      </c>
      <c r="J393" s="37">
        <v>2845067</v>
      </c>
      <c r="K393" s="37">
        <v>58000</v>
      </c>
      <c r="L393" s="37">
        <f t="shared" si="6"/>
        <v>2903067</v>
      </c>
      <c r="M393" s="47">
        <v>517717054</v>
      </c>
      <c r="N393" s="41">
        <v>108735.66999999993</v>
      </c>
      <c r="O393" s="41">
        <v>0</v>
      </c>
      <c r="P393" s="37">
        <v>3902175</v>
      </c>
      <c r="Q393" s="37">
        <v>683</v>
      </c>
      <c r="R393" s="37">
        <v>702</v>
      </c>
      <c r="S393" s="37">
        <v>194.37</v>
      </c>
      <c r="T393" s="37">
        <v>0</v>
      </c>
      <c r="U393" s="37">
        <v>4147177</v>
      </c>
      <c r="V393" s="37">
        <v>1075171</v>
      </c>
      <c r="W393" s="37">
        <v>3072006</v>
      </c>
      <c r="X393" s="37">
        <v>3072006</v>
      </c>
      <c r="Y393" s="37">
        <v>62000</v>
      </c>
      <c r="Z393" s="37">
        <v>3134006</v>
      </c>
      <c r="AA393" s="46">
        <v>564519457</v>
      </c>
      <c r="AB393" s="37">
        <v>0</v>
      </c>
      <c r="AC393" s="37">
        <v>0</v>
      </c>
      <c r="AD393" s="37">
        <v>4147177</v>
      </c>
      <c r="AE393" s="37">
        <v>702</v>
      </c>
      <c r="AF393" s="37">
        <v>734</v>
      </c>
      <c r="AG393" s="37">
        <v>200</v>
      </c>
      <c r="AH393" s="37">
        <v>0</v>
      </c>
      <c r="AI393" s="37">
        <v>0</v>
      </c>
      <c r="AJ393" s="37">
        <v>0</v>
      </c>
      <c r="AK393" s="37">
        <v>0</v>
      </c>
      <c r="AL393" s="37">
        <v>0</v>
      </c>
      <c r="AM393" s="37">
        <v>0</v>
      </c>
      <c r="AN393" s="37">
        <v>0</v>
      </c>
      <c r="AO393" s="37">
        <v>4483022</v>
      </c>
      <c r="AP393" s="37">
        <v>1594324</v>
      </c>
      <c r="AQ393" s="37">
        <v>0</v>
      </c>
      <c r="AR393" s="37">
        <v>2888698</v>
      </c>
      <c r="AS393" s="37">
        <v>2877842</v>
      </c>
      <c r="AT393" s="37">
        <v>60000</v>
      </c>
      <c r="AU393" s="37">
        <v>2937842</v>
      </c>
      <c r="AV393" s="45">
        <v>642131542</v>
      </c>
      <c r="AW393" s="37">
        <v>10856</v>
      </c>
      <c r="AX393" s="37">
        <v>0</v>
      </c>
      <c r="AY393" s="37">
        <v>4472166</v>
      </c>
      <c r="AZ393" s="37">
        <v>734</v>
      </c>
      <c r="BA393" s="37">
        <v>778</v>
      </c>
      <c r="BB393" s="37">
        <v>206</v>
      </c>
      <c r="BC393" s="37">
        <v>0</v>
      </c>
      <c r="BD393" s="37">
        <v>0</v>
      </c>
      <c r="BE393" s="37">
        <v>4900521</v>
      </c>
      <c r="BF393" s="37">
        <v>8142</v>
      </c>
      <c r="BG393" s="37">
        <v>0</v>
      </c>
      <c r="BH393" s="37">
        <v>0</v>
      </c>
      <c r="BI393" s="37">
        <v>0</v>
      </c>
      <c r="BJ393" s="37">
        <v>0</v>
      </c>
      <c r="BK393" s="37">
        <v>0</v>
      </c>
      <c r="BL393" s="37">
        <v>0</v>
      </c>
      <c r="BM393" s="37">
        <v>4908663</v>
      </c>
      <c r="BN393" s="37">
        <v>2512032</v>
      </c>
      <c r="BO393" s="37">
        <v>2396631</v>
      </c>
      <c r="BP393" s="37">
        <v>2398631</v>
      </c>
      <c r="BQ393" s="37">
        <v>626000</v>
      </c>
      <c r="BR393" s="37">
        <v>3024631</v>
      </c>
      <c r="BS393" s="45">
        <v>708039175</v>
      </c>
      <c r="BT393" s="37">
        <v>0</v>
      </c>
      <c r="BU393" s="37">
        <v>2000</v>
      </c>
      <c r="BV393" s="37">
        <v>4908663</v>
      </c>
      <c r="BW393" s="37">
        <v>778</v>
      </c>
      <c r="BX393" s="37">
        <v>819</v>
      </c>
      <c r="BY393" s="37">
        <v>206</v>
      </c>
      <c r="BZ393" s="37">
        <v>0</v>
      </c>
      <c r="CA393" s="37">
        <v>0</v>
      </c>
      <c r="CB393" s="37">
        <v>5336063</v>
      </c>
      <c r="CC393" s="37">
        <v>0</v>
      </c>
      <c r="CD393" s="37">
        <v>0</v>
      </c>
      <c r="CE393" s="37">
        <v>0</v>
      </c>
      <c r="CF393" s="37">
        <v>0</v>
      </c>
      <c r="CG393" s="37">
        <v>0</v>
      </c>
      <c r="CH393" s="37">
        <v>0</v>
      </c>
      <c r="CI393" s="37">
        <v>0</v>
      </c>
      <c r="CJ393" s="37">
        <v>5336063</v>
      </c>
      <c r="CK393" s="37">
        <v>2858991</v>
      </c>
      <c r="CL393" s="37">
        <v>0</v>
      </c>
      <c r="CM393" s="37">
        <v>2477072</v>
      </c>
      <c r="CN393" s="37">
        <v>2477072</v>
      </c>
      <c r="CO393" s="37">
        <v>835161</v>
      </c>
      <c r="CP393" s="37">
        <v>3312233</v>
      </c>
      <c r="CQ393" s="45">
        <v>769226402</v>
      </c>
      <c r="CR393" s="37">
        <v>0</v>
      </c>
      <c r="CS393" s="37">
        <v>0</v>
      </c>
      <c r="CT393" s="37">
        <v>5336063</v>
      </c>
      <c r="CU393" s="37">
        <v>819</v>
      </c>
      <c r="CV393" s="37">
        <v>862</v>
      </c>
      <c r="CW393" s="37">
        <v>208.88</v>
      </c>
      <c r="CX393" s="37">
        <v>0</v>
      </c>
      <c r="CY393" s="37">
        <v>0</v>
      </c>
      <c r="CZ393" s="37">
        <v>5796278</v>
      </c>
      <c r="DA393" s="37">
        <v>0</v>
      </c>
      <c r="DB393" s="37">
        <v>0</v>
      </c>
      <c r="DC393" s="37">
        <v>0</v>
      </c>
      <c r="DD393" s="37">
        <v>0</v>
      </c>
      <c r="DE393" s="37">
        <v>0</v>
      </c>
      <c r="DF393" s="37">
        <v>0</v>
      </c>
      <c r="DG393" s="37">
        <v>5796278</v>
      </c>
      <c r="DH393" s="37">
        <v>0</v>
      </c>
      <c r="DI393" s="37">
        <v>0</v>
      </c>
      <c r="DJ393" s="37">
        <v>0</v>
      </c>
      <c r="DK393" s="37">
        <v>5796278</v>
      </c>
      <c r="DL393" s="37">
        <v>3204836</v>
      </c>
      <c r="DM393" s="37">
        <v>0</v>
      </c>
      <c r="DN393" s="37">
        <v>2591442</v>
      </c>
      <c r="DO393" s="37">
        <v>2551254</v>
      </c>
      <c r="DP393" s="37">
        <v>840083</v>
      </c>
      <c r="DQ393" s="37">
        <v>3391337</v>
      </c>
      <c r="DR393" s="45">
        <v>842795465</v>
      </c>
      <c r="DS393" s="37">
        <v>40188</v>
      </c>
      <c r="DT393" s="37">
        <v>0</v>
      </c>
      <c r="DU393" s="61">
        <v>5756090</v>
      </c>
      <c r="DV393" s="61">
        <v>862</v>
      </c>
      <c r="DW393" s="61">
        <v>911</v>
      </c>
      <c r="DX393" s="61">
        <v>212.43</v>
      </c>
      <c r="DY393" s="61">
        <v>0</v>
      </c>
      <c r="DZ393" s="61">
        <v>0</v>
      </c>
      <c r="EA393" s="61">
        <v>0</v>
      </c>
      <c r="EB393" s="61">
        <v>6276817</v>
      </c>
      <c r="EC393" s="61">
        <v>30141</v>
      </c>
      <c r="ED393" s="61">
        <v>0</v>
      </c>
      <c r="EE393" s="61">
        <v>0</v>
      </c>
      <c r="EF393" s="61">
        <v>0</v>
      </c>
      <c r="EG393" s="61">
        <v>0</v>
      </c>
      <c r="EH393" s="61">
        <v>30141</v>
      </c>
      <c r="EI393" s="61">
        <v>6306958</v>
      </c>
      <c r="EJ393" s="61">
        <v>0</v>
      </c>
      <c r="EK393" s="61">
        <v>0</v>
      </c>
      <c r="EL393" s="61">
        <v>0</v>
      </c>
      <c r="EM393" s="61">
        <v>6306958</v>
      </c>
      <c r="EN393" s="61">
        <v>3562687</v>
      </c>
      <c r="EO393" s="61">
        <v>0</v>
      </c>
      <c r="EP393" s="61">
        <v>2744271</v>
      </c>
      <c r="EQ393" s="61">
        <v>3393</v>
      </c>
      <c r="ER393" s="61">
        <v>2740878</v>
      </c>
      <c r="ES393" s="61">
        <v>2773910</v>
      </c>
      <c r="ET393" s="61">
        <v>816533</v>
      </c>
      <c r="EU393" s="61">
        <v>3590443</v>
      </c>
      <c r="EV393" s="61">
        <v>932597954</v>
      </c>
      <c r="EW393" s="61">
        <v>881400</v>
      </c>
      <c r="EX393" s="61">
        <v>0</v>
      </c>
      <c r="EY393" s="61">
        <v>33032</v>
      </c>
    </row>
    <row r="394" spans="1:155" s="37" customFormat="1" x14ac:dyDescent="0.2">
      <c r="A394" s="105">
        <v>6118</v>
      </c>
      <c r="B394" s="49" t="s">
        <v>418</v>
      </c>
      <c r="C394" s="37">
        <v>4484476</v>
      </c>
      <c r="D394" s="37">
        <v>749</v>
      </c>
      <c r="E394" s="37">
        <v>788</v>
      </c>
      <c r="F394" s="37">
        <v>192</v>
      </c>
      <c r="G394" s="37">
        <v>4869052</v>
      </c>
      <c r="H394" s="37">
        <v>2222126</v>
      </c>
      <c r="I394" s="37">
        <v>0</v>
      </c>
      <c r="J394" s="37">
        <v>2608160</v>
      </c>
      <c r="K394" s="37">
        <v>231814</v>
      </c>
      <c r="L394" s="37">
        <f t="shared" si="6"/>
        <v>2839974</v>
      </c>
      <c r="M394" s="47">
        <v>145158676</v>
      </c>
      <c r="N394" s="41">
        <v>38766</v>
      </c>
      <c r="O394" s="41">
        <v>0</v>
      </c>
      <c r="P394" s="37">
        <v>4830286</v>
      </c>
      <c r="Q394" s="37">
        <v>788</v>
      </c>
      <c r="R394" s="37">
        <v>814</v>
      </c>
      <c r="S394" s="37">
        <v>194.37</v>
      </c>
      <c r="T394" s="37">
        <v>0</v>
      </c>
      <c r="U394" s="37">
        <v>5147874</v>
      </c>
      <c r="V394" s="37">
        <v>2658123</v>
      </c>
      <c r="W394" s="37">
        <v>2489751</v>
      </c>
      <c r="X394" s="37">
        <v>2489751</v>
      </c>
      <c r="Y394" s="37">
        <v>216180</v>
      </c>
      <c r="Z394" s="37">
        <v>2705931</v>
      </c>
      <c r="AA394" s="46">
        <v>160124793</v>
      </c>
      <c r="AB394" s="37">
        <v>0</v>
      </c>
      <c r="AC394" s="37">
        <v>0</v>
      </c>
      <c r="AD394" s="37">
        <v>5147874</v>
      </c>
      <c r="AE394" s="37">
        <v>814</v>
      </c>
      <c r="AF394" s="37">
        <v>841</v>
      </c>
      <c r="AG394" s="37">
        <v>200</v>
      </c>
      <c r="AH394" s="37">
        <v>0</v>
      </c>
      <c r="AI394" s="37">
        <v>0</v>
      </c>
      <c r="AJ394" s="37">
        <v>25100</v>
      </c>
      <c r="AK394" s="37">
        <v>0</v>
      </c>
      <c r="AL394" s="37">
        <v>0</v>
      </c>
      <c r="AM394" s="37">
        <v>0</v>
      </c>
      <c r="AN394" s="37">
        <v>25100</v>
      </c>
      <c r="AO394" s="37">
        <v>5511927</v>
      </c>
      <c r="AP394" s="37">
        <v>2871460</v>
      </c>
      <c r="AQ394" s="37">
        <v>0</v>
      </c>
      <c r="AR394" s="37">
        <v>2640467</v>
      </c>
      <c r="AS394" s="37">
        <v>2630967</v>
      </c>
      <c r="AT394" s="37">
        <v>410382</v>
      </c>
      <c r="AU394" s="37">
        <v>3041349</v>
      </c>
      <c r="AV394" s="45">
        <v>181035515</v>
      </c>
      <c r="AW394" s="37">
        <v>9500</v>
      </c>
      <c r="AX394" s="37">
        <v>0</v>
      </c>
      <c r="AY394" s="37">
        <v>5502427</v>
      </c>
      <c r="AZ394" s="37">
        <v>841</v>
      </c>
      <c r="BA394" s="37">
        <v>846</v>
      </c>
      <c r="BB394" s="37">
        <v>206</v>
      </c>
      <c r="BC394" s="37">
        <v>0</v>
      </c>
      <c r="BD394" s="37">
        <v>0</v>
      </c>
      <c r="BE394" s="37">
        <v>5709417</v>
      </c>
      <c r="BF394" s="37">
        <v>7125</v>
      </c>
      <c r="BG394" s="37">
        <v>-38691</v>
      </c>
      <c r="BH394" s="37">
        <v>0</v>
      </c>
      <c r="BI394" s="37">
        <v>0</v>
      </c>
      <c r="BJ394" s="37">
        <v>0</v>
      </c>
      <c r="BK394" s="37">
        <v>0</v>
      </c>
      <c r="BL394" s="37">
        <v>-38691</v>
      </c>
      <c r="BM394" s="37">
        <v>5677851</v>
      </c>
      <c r="BN394" s="37">
        <v>3873432</v>
      </c>
      <c r="BO394" s="37">
        <v>1804419</v>
      </c>
      <c r="BP394" s="37">
        <v>1804419</v>
      </c>
      <c r="BQ394" s="37">
        <v>396866</v>
      </c>
      <c r="BR394" s="37">
        <v>2201285</v>
      </c>
      <c r="BS394" s="45">
        <v>198814000</v>
      </c>
      <c r="BT394" s="37">
        <v>0</v>
      </c>
      <c r="BU394" s="37">
        <v>0</v>
      </c>
      <c r="BV394" s="37">
        <v>5677851</v>
      </c>
      <c r="BW394" s="37">
        <v>846</v>
      </c>
      <c r="BX394" s="37">
        <v>859</v>
      </c>
      <c r="BY394" s="37">
        <v>206</v>
      </c>
      <c r="BZ394" s="37">
        <v>0</v>
      </c>
      <c r="CA394" s="37">
        <v>0</v>
      </c>
      <c r="CB394" s="37">
        <v>5942055</v>
      </c>
      <c r="CC394" s="37">
        <v>0</v>
      </c>
      <c r="CD394" s="37">
        <v>13636</v>
      </c>
      <c r="CE394" s="37">
        <v>0</v>
      </c>
      <c r="CF394" s="37">
        <v>0</v>
      </c>
      <c r="CG394" s="37">
        <v>0</v>
      </c>
      <c r="CH394" s="37">
        <v>0</v>
      </c>
      <c r="CI394" s="37">
        <v>13636</v>
      </c>
      <c r="CJ394" s="37">
        <v>5955691</v>
      </c>
      <c r="CK394" s="37">
        <v>3895770</v>
      </c>
      <c r="CL394" s="37">
        <v>0</v>
      </c>
      <c r="CM394" s="37">
        <v>2059921</v>
      </c>
      <c r="CN394" s="37">
        <v>2059921</v>
      </c>
      <c r="CO394" s="37">
        <v>299028</v>
      </c>
      <c r="CP394" s="37">
        <v>2358949</v>
      </c>
      <c r="CQ394" s="45">
        <v>220336889</v>
      </c>
      <c r="CR394" s="37">
        <v>0</v>
      </c>
      <c r="CS394" s="37">
        <v>0</v>
      </c>
      <c r="CT394" s="37">
        <v>5955691</v>
      </c>
      <c r="CU394" s="37">
        <v>859</v>
      </c>
      <c r="CV394" s="37">
        <v>866</v>
      </c>
      <c r="CW394" s="37">
        <v>208.88</v>
      </c>
      <c r="CX394" s="37">
        <v>0</v>
      </c>
      <c r="CY394" s="37">
        <v>0</v>
      </c>
      <c r="CZ394" s="37">
        <v>6185111</v>
      </c>
      <c r="DA394" s="37">
        <v>0</v>
      </c>
      <c r="DB394" s="37">
        <v>64146</v>
      </c>
      <c r="DC394" s="37">
        <v>0</v>
      </c>
      <c r="DD394" s="37">
        <v>0</v>
      </c>
      <c r="DE394" s="37">
        <v>0</v>
      </c>
      <c r="DF394" s="37">
        <v>64146</v>
      </c>
      <c r="DG394" s="37">
        <v>6249257</v>
      </c>
      <c r="DH394" s="37">
        <v>0</v>
      </c>
      <c r="DI394" s="37">
        <v>0</v>
      </c>
      <c r="DJ394" s="37">
        <v>0</v>
      </c>
      <c r="DK394" s="37">
        <v>6249257</v>
      </c>
      <c r="DL394" s="37">
        <v>3961103</v>
      </c>
      <c r="DM394" s="37">
        <v>0</v>
      </c>
      <c r="DN394" s="37">
        <v>2288154</v>
      </c>
      <c r="DO394" s="37">
        <v>2288154</v>
      </c>
      <c r="DP394" s="37">
        <v>303513</v>
      </c>
      <c r="DQ394" s="37">
        <v>2591667</v>
      </c>
      <c r="DR394" s="45">
        <v>236442465</v>
      </c>
      <c r="DS394" s="37">
        <v>0</v>
      </c>
      <c r="DT394" s="37">
        <v>0</v>
      </c>
      <c r="DU394" s="61">
        <v>6249257</v>
      </c>
      <c r="DV394" s="61">
        <v>866</v>
      </c>
      <c r="DW394" s="61">
        <v>880</v>
      </c>
      <c r="DX394" s="61">
        <v>212.43</v>
      </c>
      <c r="DY394" s="61">
        <v>0</v>
      </c>
      <c r="DZ394" s="61">
        <v>0</v>
      </c>
      <c r="EA394" s="61">
        <v>0</v>
      </c>
      <c r="EB394" s="61">
        <v>6537221</v>
      </c>
      <c r="EC394" s="61">
        <v>0</v>
      </c>
      <c r="ED394" s="61">
        <v>87032</v>
      </c>
      <c r="EE394" s="61">
        <v>0</v>
      </c>
      <c r="EF394" s="61">
        <v>0</v>
      </c>
      <c r="EG394" s="61">
        <v>0</v>
      </c>
      <c r="EH394" s="61">
        <v>87032</v>
      </c>
      <c r="EI394" s="61">
        <v>6624253</v>
      </c>
      <c r="EJ394" s="61">
        <v>0</v>
      </c>
      <c r="EK394" s="61">
        <v>0</v>
      </c>
      <c r="EL394" s="61">
        <v>0</v>
      </c>
      <c r="EM394" s="61">
        <v>6624253</v>
      </c>
      <c r="EN394" s="61">
        <v>4281799</v>
      </c>
      <c r="EO394" s="61">
        <v>0</v>
      </c>
      <c r="EP394" s="61">
        <v>2342454</v>
      </c>
      <c r="EQ394" s="61">
        <v>37514</v>
      </c>
      <c r="ER394" s="61">
        <v>2304940</v>
      </c>
      <c r="ES394" s="61">
        <v>2304940</v>
      </c>
      <c r="ET394" s="61">
        <v>377500</v>
      </c>
      <c r="EU394" s="61">
        <v>2682440</v>
      </c>
      <c r="EV394" s="61">
        <v>250255848</v>
      </c>
      <c r="EW394" s="61">
        <v>3499800</v>
      </c>
      <c r="EX394" s="61">
        <v>0</v>
      </c>
      <c r="EY394" s="61">
        <v>0</v>
      </c>
    </row>
    <row r="395" spans="1:155" s="37" customFormat="1" x14ac:dyDescent="0.2">
      <c r="A395" s="105">
        <v>6125</v>
      </c>
      <c r="B395" s="49" t="s">
        <v>419</v>
      </c>
      <c r="C395" s="37">
        <v>18953394</v>
      </c>
      <c r="D395" s="37">
        <v>3354</v>
      </c>
      <c r="E395" s="37">
        <v>3408</v>
      </c>
      <c r="F395" s="37">
        <v>190</v>
      </c>
      <c r="G395" s="37">
        <v>19906128</v>
      </c>
      <c r="H395" s="37">
        <v>8083618</v>
      </c>
      <c r="I395" s="37">
        <v>0</v>
      </c>
      <c r="J395" s="37">
        <v>11822449</v>
      </c>
      <c r="K395" s="37">
        <v>1682732</v>
      </c>
      <c r="L395" s="37">
        <f t="shared" si="6"/>
        <v>13505181</v>
      </c>
      <c r="M395" s="47">
        <v>707653173</v>
      </c>
      <c r="N395" s="41">
        <v>61</v>
      </c>
      <c r="O395" s="41">
        <v>0</v>
      </c>
      <c r="P395" s="37">
        <v>19906067</v>
      </c>
      <c r="Q395" s="37">
        <v>3408</v>
      </c>
      <c r="R395" s="37">
        <v>3422</v>
      </c>
      <c r="S395" s="37">
        <v>194.37</v>
      </c>
      <c r="T395" s="37">
        <v>0</v>
      </c>
      <c r="U395" s="37">
        <v>20652968</v>
      </c>
      <c r="V395" s="37">
        <v>8947074</v>
      </c>
      <c r="W395" s="37">
        <v>11705894</v>
      </c>
      <c r="X395" s="37">
        <v>11704625</v>
      </c>
      <c r="Y395" s="37">
        <v>1755743</v>
      </c>
      <c r="Z395" s="37">
        <v>13460368</v>
      </c>
      <c r="AA395" s="46">
        <v>776429826</v>
      </c>
      <c r="AB395" s="37">
        <v>1269</v>
      </c>
      <c r="AC395" s="37">
        <v>0</v>
      </c>
      <c r="AD395" s="37">
        <v>20651699</v>
      </c>
      <c r="AE395" s="37">
        <v>3422</v>
      </c>
      <c r="AF395" s="37">
        <v>3459</v>
      </c>
      <c r="AG395" s="37">
        <v>200</v>
      </c>
      <c r="AH395" s="37">
        <v>0</v>
      </c>
      <c r="AI395" s="37">
        <v>952</v>
      </c>
      <c r="AJ395" s="37">
        <v>0</v>
      </c>
      <c r="AK395" s="37">
        <v>0</v>
      </c>
      <c r="AL395" s="37">
        <v>0</v>
      </c>
      <c r="AM395" s="37">
        <v>0</v>
      </c>
      <c r="AN395" s="37">
        <v>0</v>
      </c>
      <c r="AO395" s="37">
        <v>21567748</v>
      </c>
      <c r="AP395" s="37">
        <v>9589823</v>
      </c>
      <c r="AQ395" s="37">
        <v>0</v>
      </c>
      <c r="AR395" s="37">
        <v>11977925</v>
      </c>
      <c r="AS395" s="37">
        <v>11977862</v>
      </c>
      <c r="AT395" s="37">
        <v>1875470</v>
      </c>
      <c r="AU395" s="37">
        <v>13853332</v>
      </c>
      <c r="AV395" s="45">
        <v>875257119</v>
      </c>
      <c r="AW395" s="37">
        <v>63</v>
      </c>
      <c r="AX395" s="37">
        <v>0</v>
      </c>
      <c r="AY395" s="37">
        <v>21567685</v>
      </c>
      <c r="AZ395" s="37">
        <v>3459</v>
      </c>
      <c r="BA395" s="37">
        <v>3508</v>
      </c>
      <c r="BB395" s="37">
        <v>206</v>
      </c>
      <c r="BC395" s="37">
        <v>0</v>
      </c>
      <c r="BD395" s="37">
        <v>0</v>
      </c>
      <c r="BE395" s="37">
        <v>22595870</v>
      </c>
      <c r="BF395" s="37">
        <v>47</v>
      </c>
      <c r="BG395" s="37">
        <v>-19593</v>
      </c>
      <c r="BH395" s="37">
        <v>0</v>
      </c>
      <c r="BI395" s="37">
        <v>0</v>
      </c>
      <c r="BJ395" s="37">
        <v>0</v>
      </c>
      <c r="BK395" s="37">
        <v>0</v>
      </c>
      <c r="BL395" s="37">
        <v>-19593</v>
      </c>
      <c r="BM395" s="37">
        <v>22576324</v>
      </c>
      <c r="BN395" s="37">
        <v>13287133</v>
      </c>
      <c r="BO395" s="37">
        <v>9289191</v>
      </c>
      <c r="BP395" s="37">
        <v>9287034</v>
      </c>
      <c r="BQ395" s="37">
        <v>1925445</v>
      </c>
      <c r="BR395" s="37">
        <v>11212479</v>
      </c>
      <c r="BS395" s="45">
        <v>955063097</v>
      </c>
      <c r="BT395" s="37">
        <v>2157</v>
      </c>
      <c r="BU395" s="37">
        <v>0</v>
      </c>
      <c r="BV395" s="37">
        <v>22574167</v>
      </c>
      <c r="BW395" s="37">
        <v>3508</v>
      </c>
      <c r="BX395" s="37">
        <v>3550</v>
      </c>
      <c r="BY395" s="37">
        <v>206</v>
      </c>
      <c r="BZ395" s="37">
        <v>0</v>
      </c>
      <c r="CA395" s="37">
        <v>0</v>
      </c>
      <c r="CB395" s="37">
        <v>23575728</v>
      </c>
      <c r="CC395" s="37">
        <v>1618</v>
      </c>
      <c r="CD395" s="37">
        <v>-41765</v>
      </c>
      <c r="CE395" s="37">
        <v>0</v>
      </c>
      <c r="CF395" s="37">
        <v>0</v>
      </c>
      <c r="CG395" s="37">
        <v>0</v>
      </c>
      <c r="CH395" s="37">
        <v>0</v>
      </c>
      <c r="CI395" s="37">
        <v>-41765</v>
      </c>
      <c r="CJ395" s="37">
        <v>23535581</v>
      </c>
      <c r="CK395" s="37">
        <v>14263765</v>
      </c>
      <c r="CL395" s="37">
        <v>0</v>
      </c>
      <c r="CM395" s="37">
        <v>9271816</v>
      </c>
      <c r="CN395" s="37">
        <v>9271765</v>
      </c>
      <c r="CO395" s="37">
        <v>1801905</v>
      </c>
      <c r="CP395" s="37">
        <v>11073670</v>
      </c>
      <c r="CQ395" s="45">
        <v>1042486255</v>
      </c>
      <c r="CR395" s="37">
        <v>51</v>
      </c>
      <c r="CS395" s="37">
        <v>0</v>
      </c>
      <c r="CT395" s="37">
        <v>23535530</v>
      </c>
      <c r="CU395" s="37">
        <v>3550</v>
      </c>
      <c r="CV395" s="37">
        <v>3632</v>
      </c>
      <c r="CW395" s="37">
        <v>208.88</v>
      </c>
      <c r="CX395" s="37">
        <v>0</v>
      </c>
      <c r="CY395" s="37">
        <v>0</v>
      </c>
      <c r="CZ395" s="37">
        <v>24837832</v>
      </c>
      <c r="DA395" s="37">
        <v>38</v>
      </c>
      <c r="DB395" s="37">
        <v>0</v>
      </c>
      <c r="DC395" s="37">
        <v>0</v>
      </c>
      <c r="DD395" s="37">
        <v>0</v>
      </c>
      <c r="DE395" s="37">
        <v>0</v>
      </c>
      <c r="DF395" s="37">
        <v>38</v>
      </c>
      <c r="DG395" s="37">
        <v>24837870</v>
      </c>
      <c r="DH395" s="37">
        <v>0</v>
      </c>
      <c r="DI395" s="37">
        <v>0</v>
      </c>
      <c r="DJ395" s="37">
        <v>0</v>
      </c>
      <c r="DK395" s="37">
        <v>24837870</v>
      </c>
      <c r="DL395" s="37">
        <v>14377013</v>
      </c>
      <c r="DM395" s="37">
        <v>0</v>
      </c>
      <c r="DN395" s="37">
        <v>10460857</v>
      </c>
      <c r="DO395" s="37">
        <v>10433500</v>
      </c>
      <c r="DP395" s="37">
        <v>1805433</v>
      </c>
      <c r="DQ395" s="37">
        <v>12238933</v>
      </c>
      <c r="DR395" s="45">
        <v>1106615195</v>
      </c>
      <c r="DS395" s="37">
        <v>27357</v>
      </c>
      <c r="DT395" s="37">
        <v>0</v>
      </c>
      <c r="DU395" s="61">
        <v>24810513</v>
      </c>
      <c r="DV395" s="61">
        <v>3632</v>
      </c>
      <c r="DW395" s="61">
        <v>3676</v>
      </c>
      <c r="DX395" s="61">
        <v>212.43</v>
      </c>
      <c r="DY395" s="61">
        <v>0</v>
      </c>
      <c r="DZ395" s="61">
        <v>0</v>
      </c>
      <c r="EA395" s="61">
        <v>0</v>
      </c>
      <c r="EB395" s="61">
        <v>25891980</v>
      </c>
      <c r="EC395" s="61">
        <v>20518</v>
      </c>
      <c r="ED395" s="61">
        <v>0</v>
      </c>
      <c r="EE395" s="61">
        <v>0</v>
      </c>
      <c r="EF395" s="61">
        <v>0</v>
      </c>
      <c r="EG395" s="61">
        <v>0</v>
      </c>
      <c r="EH395" s="61">
        <v>20518</v>
      </c>
      <c r="EI395" s="61">
        <v>25912498</v>
      </c>
      <c r="EJ395" s="61">
        <v>0</v>
      </c>
      <c r="EK395" s="61">
        <v>0</v>
      </c>
      <c r="EL395" s="61">
        <v>0</v>
      </c>
      <c r="EM395" s="61">
        <v>25912498</v>
      </c>
      <c r="EN395" s="61">
        <v>16123001</v>
      </c>
      <c r="EO395" s="61">
        <v>0</v>
      </c>
      <c r="EP395" s="61">
        <v>9789497</v>
      </c>
      <c r="EQ395" s="61">
        <v>56996</v>
      </c>
      <c r="ER395" s="61">
        <v>9732501</v>
      </c>
      <c r="ES395" s="61">
        <v>9726845</v>
      </c>
      <c r="ET395" s="61">
        <v>1748861</v>
      </c>
      <c r="EU395" s="61">
        <v>11475706</v>
      </c>
      <c r="EV395" s="61">
        <v>1193577553</v>
      </c>
      <c r="EW395" s="61">
        <v>5928100</v>
      </c>
      <c r="EX395" s="61">
        <v>5656</v>
      </c>
      <c r="EY395" s="61">
        <v>0</v>
      </c>
    </row>
    <row r="396" spans="1:155" s="37" customFormat="1" x14ac:dyDescent="0.2">
      <c r="A396" s="105">
        <v>6174</v>
      </c>
      <c r="B396" s="49" t="s">
        <v>420</v>
      </c>
      <c r="C396" s="37">
        <v>69836839</v>
      </c>
      <c r="D396" s="37">
        <v>12309</v>
      </c>
      <c r="E396" s="37">
        <v>12457</v>
      </c>
      <c r="F396" s="37">
        <v>190</v>
      </c>
      <c r="G396" s="37">
        <v>73047848</v>
      </c>
      <c r="H396" s="37">
        <v>8903123</v>
      </c>
      <c r="I396" s="37">
        <v>3860149</v>
      </c>
      <c r="J396" s="37">
        <v>64144725</v>
      </c>
      <c r="K396" s="37">
        <v>5990511</v>
      </c>
      <c r="L396" s="37">
        <f t="shared" si="6"/>
        <v>70135236</v>
      </c>
      <c r="M396" s="47">
        <v>3621839519</v>
      </c>
      <c r="N396" s="41">
        <v>3860149</v>
      </c>
      <c r="O396" s="41">
        <v>0</v>
      </c>
      <c r="P396" s="37">
        <v>73047848</v>
      </c>
      <c r="Q396" s="37">
        <v>12457</v>
      </c>
      <c r="R396" s="37">
        <v>12558</v>
      </c>
      <c r="S396" s="37">
        <v>194.37</v>
      </c>
      <c r="T396" s="37">
        <v>0</v>
      </c>
      <c r="U396" s="37">
        <v>76081010</v>
      </c>
      <c r="V396" s="37">
        <v>13276867</v>
      </c>
      <c r="W396" s="37">
        <v>62804143</v>
      </c>
      <c r="X396" s="37">
        <v>62810202</v>
      </c>
      <c r="Y396" s="37">
        <v>5813643</v>
      </c>
      <c r="Z396" s="37">
        <v>68623845</v>
      </c>
      <c r="AA396" s="46">
        <v>3844171765</v>
      </c>
      <c r="AB396" s="37">
        <v>0</v>
      </c>
      <c r="AC396" s="37">
        <v>6059</v>
      </c>
      <c r="AD396" s="37">
        <v>76081010</v>
      </c>
      <c r="AE396" s="37">
        <v>12558</v>
      </c>
      <c r="AF396" s="37">
        <v>12606</v>
      </c>
      <c r="AG396" s="37">
        <v>200</v>
      </c>
      <c r="AH396" s="37">
        <v>0</v>
      </c>
      <c r="AI396" s="37">
        <v>0</v>
      </c>
      <c r="AJ396" s="37">
        <v>0</v>
      </c>
      <c r="AK396" s="37">
        <v>0</v>
      </c>
      <c r="AL396" s="37">
        <v>0</v>
      </c>
      <c r="AM396" s="37">
        <v>0</v>
      </c>
      <c r="AN396" s="37">
        <v>0</v>
      </c>
      <c r="AO396" s="37">
        <v>78893012</v>
      </c>
      <c r="AP396" s="37">
        <v>17402082</v>
      </c>
      <c r="AQ396" s="37">
        <v>0</v>
      </c>
      <c r="AR396" s="37">
        <v>61490930</v>
      </c>
      <c r="AS396" s="37">
        <v>61490930</v>
      </c>
      <c r="AT396" s="37">
        <v>5506299</v>
      </c>
      <c r="AU396" s="37">
        <v>66997229</v>
      </c>
      <c r="AV396" s="45">
        <v>4173256926</v>
      </c>
      <c r="AW396" s="37">
        <v>0</v>
      </c>
      <c r="AX396" s="37">
        <v>0</v>
      </c>
      <c r="AY396" s="37">
        <v>78893012</v>
      </c>
      <c r="AZ396" s="37">
        <v>12606</v>
      </c>
      <c r="BA396" s="37">
        <v>12673</v>
      </c>
      <c r="BB396" s="37">
        <v>206</v>
      </c>
      <c r="BC396" s="37">
        <v>0</v>
      </c>
      <c r="BD396" s="37">
        <v>0</v>
      </c>
      <c r="BE396" s="37">
        <v>81922961</v>
      </c>
      <c r="BF396" s="37">
        <v>0</v>
      </c>
      <c r="BG396" s="37">
        <v>-1943</v>
      </c>
      <c r="BH396" s="37">
        <v>0</v>
      </c>
      <c r="BI396" s="37">
        <v>0</v>
      </c>
      <c r="BJ396" s="37">
        <v>0</v>
      </c>
      <c r="BK396" s="37">
        <v>0</v>
      </c>
      <c r="BL396" s="37">
        <v>-1943</v>
      </c>
      <c r="BM396" s="37">
        <v>81921018</v>
      </c>
      <c r="BN396" s="37">
        <v>35270459</v>
      </c>
      <c r="BO396" s="37">
        <v>46650559</v>
      </c>
      <c r="BP396" s="37">
        <v>46534200</v>
      </c>
      <c r="BQ396" s="37">
        <v>19302159</v>
      </c>
      <c r="BR396" s="37">
        <v>65836359</v>
      </c>
      <c r="BS396" s="45">
        <v>4401052543</v>
      </c>
      <c r="BT396" s="37">
        <v>116359</v>
      </c>
      <c r="BU396" s="37">
        <v>0</v>
      </c>
      <c r="BV396" s="37">
        <v>81804659</v>
      </c>
      <c r="BW396" s="37">
        <v>12673</v>
      </c>
      <c r="BX396" s="37">
        <v>12685</v>
      </c>
      <c r="BY396" s="37">
        <v>206</v>
      </c>
      <c r="BZ396" s="37">
        <v>0</v>
      </c>
      <c r="CA396" s="37">
        <v>0</v>
      </c>
      <c r="CB396" s="37">
        <v>84495292</v>
      </c>
      <c r="CC396" s="37">
        <v>87269</v>
      </c>
      <c r="CD396" s="37">
        <v>-35603</v>
      </c>
      <c r="CE396" s="37">
        <v>0</v>
      </c>
      <c r="CF396" s="37">
        <v>0</v>
      </c>
      <c r="CG396" s="37">
        <v>0</v>
      </c>
      <c r="CH396" s="37">
        <v>0</v>
      </c>
      <c r="CI396" s="37">
        <v>-35603</v>
      </c>
      <c r="CJ396" s="37">
        <v>84546958</v>
      </c>
      <c r="CK396" s="37">
        <v>38272861</v>
      </c>
      <c r="CL396" s="37">
        <v>0</v>
      </c>
      <c r="CM396" s="37">
        <v>46274097</v>
      </c>
      <c r="CN396" s="37">
        <v>46274097</v>
      </c>
      <c r="CO396" s="37">
        <v>6078030</v>
      </c>
      <c r="CP396" s="37">
        <v>52352127</v>
      </c>
      <c r="CQ396" s="45">
        <v>4657226596</v>
      </c>
      <c r="CR396" s="37">
        <v>0</v>
      </c>
      <c r="CS396" s="37">
        <v>0</v>
      </c>
      <c r="CT396" s="37">
        <v>84546958</v>
      </c>
      <c r="CU396" s="37">
        <v>12685</v>
      </c>
      <c r="CV396" s="37">
        <v>12623</v>
      </c>
      <c r="CW396" s="37">
        <v>208.88</v>
      </c>
      <c r="CX396" s="37">
        <v>0</v>
      </c>
      <c r="CY396" s="37">
        <v>0</v>
      </c>
      <c r="CZ396" s="37">
        <v>86770376</v>
      </c>
      <c r="DA396" s="37">
        <v>0</v>
      </c>
      <c r="DB396" s="37">
        <v>0</v>
      </c>
      <c r="DC396" s="37">
        <v>0</v>
      </c>
      <c r="DD396" s="37">
        <v>0</v>
      </c>
      <c r="DE396" s="37">
        <v>0</v>
      </c>
      <c r="DF396" s="37">
        <v>0</v>
      </c>
      <c r="DG396" s="37">
        <v>86770376</v>
      </c>
      <c r="DH396" s="37">
        <v>323078</v>
      </c>
      <c r="DI396" s="37">
        <v>0</v>
      </c>
      <c r="DJ396" s="37">
        <v>323078</v>
      </c>
      <c r="DK396" s="37">
        <v>87093454</v>
      </c>
      <c r="DL396" s="37">
        <v>37254816</v>
      </c>
      <c r="DM396" s="37">
        <v>0</v>
      </c>
      <c r="DN396" s="37">
        <v>49838638</v>
      </c>
      <c r="DO396" s="37">
        <v>49838638</v>
      </c>
      <c r="DP396" s="37">
        <v>9128561</v>
      </c>
      <c r="DQ396" s="37">
        <v>58967199</v>
      </c>
      <c r="DR396" s="45">
        <v>4876827858</v>
      </c>
      <c r="DS396" s="37">
        <v>0</v>
      </c>
      <c r="DT396" s="37">
        <v>0</v>
      </c>
      <c r="DU396" s="61">
        <v>86770376</v>
      </c>
      <c r="DV396" s="61">
        <v>12623</v>
      </c>
      <c r="DW396" s="61">
        <v>12499</v>
      </c>
      <c r="DX396" s="61">
        <v>212.43</v>
      </c>
      <c r="DY396" s="61">
        <v>0</v>
      </c>
      <c r="DZ396" s="61">
        <v>0</v>
      </c>
      <c r="EA396" s="61">
        <v>0</v>
      </c>
      <c r="EB396" s="61">
        <v>88573164</v>
      </c>
      <c r="EC396" s="61">
        <v>0</v>
      </c>
      <c r="ED396" s="61">
        <v>129020</v>
      </c>
      <c r="EE396" s="61">
        <v>0</v>
      </c>
      <c r="EF396" s="61">
        <v>0</v>
      </c>
      <c r="EG396" s="61">
        <v>0</v>
      </c>
      <c r="EH396" s="61">
        <v>129020</v>
      </c>
      <c r="EI396" s="61">
        <v>88702184</v>
      </c>
      <c r="EJ396" s="61">
        <v>0</v>
      </c>
      <c r="EK396" s="61">
        <v>659037</v>
      </c>
      <c r="EL396" s="61">
        <v>659037</v>
      </c>
      <c r="EM396" s="61">
        <v>89361221</v>
      </c>
      <c r="EN396" s="61">
        <v>37762551</v>
      </c>
      <c r="EO396" s="61">
        <v>0</v>
      </c>
      <c r="EP396" s="61">
        <v>51598670</v>
      </c>
      <c r="EQ396" s="61">
        <v>950190</v>
      </c>
      <c r="ER396" s="61">
        <v>50648480</v>
      </c>
      <c r="ES396" s="61">
        <v>50191143</v>
      </c>
      <c r="ET396" s="61">
        <v>8077797</v>
      </c>
      <c r="EU396" s="61">
        <v>58268940</v>
      </c>
      <c r="EV396" s="61">
        <v>5190383624</v>
      </c>
      <c r="EW396" s="61">
        <v>84639400</v>
      </c>
      <c r="EX396" s="61">
        <v>457337</v>
      </c>
      <c r="EY396" s="61">
        <v>0</v>
      </c>
    </row>
    <row r="397" spans="1:155" s="37" customFormat="1" x14ac:dyDescent="0.2">
      <c r="A397" s="105">
        <v>6181</v>
      </c>
      <c r="B397" s="49" t="s">
        <v>421</v>
      </c>
      <c r="C397" s="37">
        <v>10352569</v>
      </c>
      <c r="D397" s="37">
        <v>1798</v>
      </c>
      <c r="E397" s="37">
        <v>1911</v>
      </c>
      <c r="F397" s="37">
        <v>190</v>
      </c>
      <c r="G397" s="37">
        <v>11366628</v>
      </c>
      <c r="H397" s="37">
        <v>3368044</v>
      </c>
      <c r="I397" s="37">
        <v>0</v>
      </c>
      <c r="J397" s="37">
        <v>7876578</v>
      </c>
      <c r="K397" s="37">
        <v>1433623</v>
      </c>
      <c r="L397" s="37">
        <f t="shared" si="6"/>
        <v>9310201</v>
      </c>
      <c r="M397" s="47">
        <v>486818381</v>
      </c>
      <c r="N397" s="41">
        <v>122006</v>
      </c>
      <c r="O397" s="41">
        <v>0</v>
      </c>
      <c r="P397" s="37">
        <v>11244622</v>
      </c>
      <c r="Q397" s="37">
        <v>1911</v>
      </c>
      <c r="R397" s="37">
        <v>2044</v>
      </c>
      <c r="S397" s="37">
        <v>194.37</v>
      </c>
      <c r="T397" s="37">
        <v>0</v>
      </c>
      <c r="U397" s="37">
        <v>12424515</v>
      </c>
      <c r="V397" s="37">
        <v>4396775</v>
      </c>
      <c r="W397" s="37">
        <v>8027740</v>
      </c>
      <c r="X397" s="37">
        <v>8019747</v>
      </c>
      <c r="Y397" s="37">
        <v>1499004</v>
      </c>
      <c r="Z397" s="37">
        <v>9518751</v>
      </c>
      <c r="AA397" s="46">
        <v>555839516</v>
      </c>
      <c r="AB397" s="37">
        <v>7993</v>
      </c>
      <c r="AC397" s="37">
        <v>0</v>
      </c>
      <c r="AD397" s="37">
        <v>12416522</v>
      </c>
      <c r="AE397" s="37">
        <v>2044</v>
      </c>
      <c r="AF397" s="37">
        <v>2187</v>
      </c>
      <c r="AG397" s="37">
        <v>200</v>
      </c>
      <c r="AH397" s="37">
        <v>0</v>
      </c>
      <c r="AI397" s="37">
        <v>5995</v>
      </c>
      <c r="AJ397" s="37">
        <v>0</v>
      </c>
      <c r="AK397" s="37">
        <v>0</v>
      </c>
      <c r="AL397" s="37">
        <v>0</v>
      </c>
      <c r="AM397" s="37">
        <v>0</v>
      </c>
      <c r="AN397" s="37">
        <v>0</v>
      </c>
      <c r="AO397" s="37">
        <v>13728589</v>
      </c>
      <c r="AP397" s="37">
        <v>5305389</v>
      </c>
      <c r="AQ397" s="37">
        <v>0</v>
      </c>
      <c r="AR397" s="37">
        <v>8423200</v>
      </c>
      <c r="AS397" s="37">
        <v>8391925</v>
      </c>
      <c r="AT397" s="37">
        <v>1927507</v>
      </c>
      <c r="AU397" s="37">
        <v>10319432</v>
      </c>
      <c r="AV397" s="45">
        <v>622750592</v>
      </c>
      <c r="AW397" s="37">
        <v>31275</v>
      </c>
      <c r="AX397" s="37">
        <v>0</v>
      </c>
      <c r="AY397" s="37">
        <v>13697314</v>
      </c>
      <c r="AZ397" s="37">
        <v>2187</v>
      </c>
      <c r="BA397" s="37">
        <v>2291</v>
      </c>
      <c r="BB397" s="37">
        <v>206</v>
      </c>
      <c r="BC397" s="37">
        <v>0</v>
      </c>
      <c r="BD397" s="37">
        <v>0</v>
      </c>
      <c r="BE397" s="37">
        <v>14820616</v>
      </c>
      <c r="BF397" s="37">
        <v>23456</v>
      </c>
      <c r="BG397" s="37">
        <v>22566</v>
      </c>
      <c r="BH397" s="37">
        <v>0</v>
      </c>
      <c r="BI397" s="37">
        <v>0</v>
      </c>
      <c r="BJ397" s="37">
        <v>0</v>
      </c>
      <c r="BK397" s="37">
        <v>0</v>
      </c>
      <c r="BL397" s="37">
        <v>22566</v>
      </c>
      <c r="BM397" s="37">
        <v>14866638</v>
      </c>
      <c r="BN397" s="37">
        <v>8502495</v>
      </c>
      <c r="BO397" s="37">
        <v>6364143</v>
      </c>
      <c r="BP397" s="37">
        <v>6364143</v>
      </c>
      <c r="BQ397" s="37">
        <v>1946411</v>
      </c>
      <c r="BR397" s="37">
        <v>8310554</v>
      </c>
      <c r="BS397" s="45">
        <v>679941871</v>
      </c>
      <c r="BT397" s="37">
        <v>0</v>
      </c>
      <c r="BU397" s="37">
        <v>0</v>
      </c>
      <c r="BV397" s="37">
        <v>14866638</v>
      </c>
      <c r="BW397" s="37">
        <v>2291</v>
      </c>
      <c r="BX397" s="37">
        <v>2384</v>
      </c>
      <c r="BY397" s="37">
        <v>206</v>
      </c>
      <c r="BZ397" s="37">
        <v>0</v>
      </c>
      <c r="CA397" s="37">
        <v>0</v>
      </c>
      <c r="CB397" s="37">
        <v>15961238</v>
      </c>
      <c r="CC397" s="37">
        <v>0</v>
      </c>
      <c r="CD397" s="37">
        <v>98291</v>
      </c>
      <c r="CE397" s="37">
        <v>0</v>
      </c>
      <c r="CF397" s="37">
        <v>0</v>
      </c>
      <c r="CG397" s="37">
        <v>0</v>
      </c>
      <c r="CH397" s="37">
        <v>0</v>
      </c>
      <c r="CI397" s="37">
        <v>98291</v>
      </c>
      <c r="CJ397" s="37">
        <v>16059529</v>
      </c>
      <c r="CK397" s="37">
        <v>8886605</v>
      </c>
      <c r="CL397" s="37">
        <v>0</v>
      </c>
      <c r="CM397" s="37">
        <v>7172924</v>
      </c>
      <c r="CN397" s="37">
        <v>7172923.7699999996</v>
      </c>
      <c r="CO397" s="37">
        <v>1983382.23</v>
      </c>
      <c r="CP397" s="37">
        <v>9156306</v>
      </c>
      <c r="CQ397" s="45">
        <v>773154711</v>
      </c>
      <c r="CR397" s="37">
        <v>0</v>
      </c>
      <c r="CS397" s="37">
        <v>0</v>
      </c>
      <c r="CT397" s="37">
        <v>16059529</v>
      </c>
      <c r="CU397" s="37">
        <v>2384</v>
      </c>
      <c r="CV397" s="37">
        <v>2470</v>
      </c>
      <c r="CW397" s="37">
        <v>208.88</v>
      </c>
      <c r="CX397" s="37">
        <v>0</v>
      </c>
      <c r="CY397" s="37">
        <v>0</v>
      </c>
      <c r="CZ397" s="37">
        <v>17154792</v>
      </c>
      <c r="DA397" s="37">
        <v>0</v>
      </c>
      <c r="DB397" s="37">
        <v>0</v>
      </c>
      <c r="DC397" s="37">
        <v>0</v>
      </c>
      <c r="DD397" s="37">
        <v>0</v>
      </c>
      <c r="DE397" s="37">
        <v>0</v>
      </c>
      <c r="DF397" s="37">
        <v>0</v>
      </c>
      <c r="DG397" s="37">
        <v>17154792</v>
      </c>
      <c r="DH397" s="37">
        <v>0</v>
      </c>
      <c r="DI397" s="37">
        <v>0</v>
      </c>
      <c r="DJ397" s="37">
        <v>0</v>
      </c>
      <c r="DK397" s="37">
        <v>17154792</v>
      </c>
      <c r="DL397" s="37">
        <v>9214473</v>
      </c>
      <c r="DM397" s="37">
        <v>0</v>
      </c>
      <c r="DN397" s="37">
        <v>7940319</v>
      </c>
      <c r="DO397" s="37">
        <v>7940319</v>
      </c>
      <c r="DP397" s="37">
        <v>2071629</v>
      </c>
      <c r="DQ397" s="37">
        <v>10011948</v>
      </c>
      <c r="DR397" s="45">
        <v>838542570</v>
      </c>
      <c r="DS397" s="37">
        <v>0</v>
      </c>
      <c r="DT397" s="37">
        <v>0</v>
      </c>
      <c r="DU397" s="61">
        <v>17154792</v>
      </c>
      <c r="DV397" s="61">
        <v>2470</v>
      </c>
      <c r="DW397" s="61">
        <v>2569</v>
      </c>
      <c r="DX397" s="61">
        <v>212.43</v>
      </c>
      <c r="DY397" s="61">
        <v>0</v>
      </c>
      <c r="DZ397" s="61">
        <v>0</v>
      </c>
      <c r="EA397" s="61">
        <v>0</v>
      </c>
      <c r="EB397" s="61">
        <v>18388106</v>
      </c>
      <c r="EC397" s="61">
        <v>0</v>
      </c>
      <c r="ED397" s="61">
        <v>0</v>
      </c>
      <c r="EE397" s="61">
        <v>0</v>
      </c>
      <c r="EF397" s="61">
        <v>0</v>
      </c>
      <c r="EG397" s="61">
        <v>0</v>
      </c>
      <c r="EH397" s="61">
        <v>0</v>
      </c>
      <c r="EI397" s="61">
        <v>18388106</v>
      </c>
      <c r="EJ397" s="61">
        <v>0</v>
      </c>
      <c r="EK397" s="61">
        <v>0</v>
      </c>
      <c r="EL397" s="61">
        <v>0</v>
      </c>
      <c r="EM397" s="61">
        <v>18388106</v>
      </c>
      <c r="EN397" s="61">
        <v>10334771</v>
      </c>
      <c r="EO397" s="61">
        <v>0</v>
      </c>
      <c r="EP397" s="61">
        <v>8053335</v>
      </c>
      <c r="EQ397" s="61">
        <v>26241</v>
      </c>
      <c r="ER397" s="61">
        <v>8027094</v>
      </c>
      <c r="ES397" s="61">
        <v>8027093</v>
      </c>
      <c r="ET397" s="61">
        <v>2182406</v>
      </c>
      <c r="EU397" s="61">
        <v>10209499</v>
      </c>
      <c r="EV397" s="61">
        <v>946866546</v>
      </c>
      <c r="EW397" s="61">
        <v>2433700</v>
      </c>
      <c r="EX397" s="61">
        <v>1</v>
      </c>
      <c r="EY397" s="61">
        <v>0</v>
      </c>
    </row>
    <row r="398" spans="1:155" s="37" customFormat="1" x14ac:dyDescent="0.2">
      <c r="A398" s="105">
        <v>6195</v>
      </c>
      <c r="B398" s="49" t="s">
        <v>422</v>
      </c>
      <c r="C398" s="37">
        <v>11252161</v>
      </c>
      <c r="D398" s="37">
        <v>2290</v>
      </c>
      <c r="E398" s="37">
        <v>2361</v>
      </c>
      <c r="F398" s="37">
        <v>190</v>
      </c>
      <c r="G398" s="37">
        <v>12050544</v>
      </c>
      <c r="H398" s="37">
        <v>5008847</v>
      </c>
      <c r="I398" s="37">
        <v>0</v>
      </c>
      <c r="J398" s="37">
        <v>7043000</v>
      </c>
      <c r="K398" s="37">
        <v>1020000</v>
      </c>
      <c r="L398" s="37">
        <f t="shared" si="6"/>
        <v>8063000</v>
      </c>
      <c r="M398" s="47">
        <v>476462387</v>
      </c>
      <c r="N398" s="41">
        <v>7697</v>
      </c>
      <c r="O398" s="41">
        <v>0</v>
      </c>
      <c r="P398" s="37">
        <v>12042847</v>
      </c>
      <c r="Q398" s="37">
        <v>2361</v>
      </c>
      <c r="R398" s="37">
        <v>2407</v>
      </c>
      <c r="S398" s="37">
        <v>194.37</v>
      </c>
      <c r="T398" s="37">
        <v>0</v>
      </c>
      <c r="U398" s="37">
        <v>12745330</v>
      </c>
      <c r="V398" s="37">
        <v>5746809</v>
      </c>
      <c r="W398" s="37">
        <v>6998521</v>
      </c>
      <c r="X398" s="37">
        <v>6997200</v>
      </c>
      <c r="Y398" s="37">
        <v>1032918.94</v>
      </c>
      <c r="Z398" s="37">
        <v>8030118.9399999995</v>
      </c>
      <c r="AA398" s="46">
        <v>530840649</v>
      </c>
      <c r="AB398" s="37">
        <v>1321</v>
      </c>
      <c r="AC398" s="37">
        <v>0</v>
      </c>
      <c r="AD398" s="37">
        <v>12744009</v>
      </c>
      <c r="AE398" s="37">
        <v>2407</v>
      </c>
      <c r="AF398" s="37">
        <v>2428</v>
      </c>
      <c r="AG398" s="37">
        <v>200</v>
      </c>
      <c r="AH398" s="37">
        <v>0</v>
      </c>
      <c r="AI398" s="37">
        <v>991</v>
      </c>
      <c r="AJ398" s="37">
        <v>-2171</v>
      </c>
      <c r="AK398" s="37">
        <v>0</v>
      </c>
      <c r="AL398" s="37">
        <v>0</v>
      </c>
      <c r="AM398" s="37">
        <v>0</v>
      </c>
      <c r="AN398" s="37">
        <v>-2171</v>
      </c>
      <c r="AO398" s="37">
        <v>13339612</v>
      </c>
      <c r="AP398" s="37">
        <v>6246783</v>
      </c>
      <c r="AQ398" s="37">
        <v>0</v>
      </c>
      <c r="AR398" s="37">
        <v>7092829</v>
      </c>
      <c r="AS398" s="37">
        <v>7097309.0300000003</v>
      </c>
      <c r="AT398" s="37">
        <v>1015584.02</v>
      </c>
      <c r="AU398" s="37">
        <v>8112893.0500000007</v>
      </c>
      <c r="AV398" s="45">
        <v>592208097</v>
      </c>
      <c r="AW398" s="37">
        <v>0</v>
      </c>
      <c r="AX398" s="37">
        <v>4480</v>
      </c>
      <c r="AY398" s="37">
        <v>13339612</v>
      </c>
      <c r="AZ398" s="37">
        <v>2428</v>
      </c>
      <c r="BA398" s="37">
        <v>2478</v>
      </c>
      <c r="BB398" s="37">
        <v>206</v>
      </c>
      <c r="BC398" s="37">
        <v>0</v>
      </c>
      <c r="BD398" s="37">
        <v>0</v>
      </c>
      <c r="BE398" s="37">
        <v>14124773</v>
      </c>
      <c r="BF398" s="37">
        <v>0</v>
      </c>
      <c r="BG398" s="37">
        <v>0</v>
      </c>
      <c r="BH398" s="37">
        <v>0</v>
      </c>
      <c r="BI398" s="37">
        <v>0</v>
      </c>
      <c r="BJ398" s="37">
        <v>0</v>
      </c>
      <c r="BK398" s="37">
        <v>0</v>
      </c>
      <c r="BL398" s="37">
        <v>0</v>
      </c>
      <c r="BM398" s="37">
        <v>14124773</v>
      </c>
      <c r="BN398" s="37">
        <v>8741528</v>
      </c>
      <c r="BO398" s="37">
        <v>5383245</v>
      </c>
      <c r="BP398" s="37">
        <v>5380331.0300000003</v>
      </c>
      <c r="BQ398" s="37">
        <v>923403.89</v>
      </c>
      <c r="BR398" s="37">
        <v>6303734.9199999999</v>
      </c>
      <c r="BS398" s="45">
        <v>625495187</v>
      </c>
      <c r="BT398" s="37">
        <v>2914</v>
      </c>
      <c r="BU398" s="37">
        <v>0</v>
      </c>
      <c r="BV398" s="37">
        <v>14121859</v>
      </c>
      <c r="BW398" s="37">
        <v>2478</v>
      </c>
      <c r="BX398" s="37">
        <v>2536</v>
      </c>
      <c r="BY398" s="37">
        <v>206</v>
      </c>
      <c r="BZ398" s="37">
        <v>0</v>
      </c>
      <c r="CA398" s="37">
        <v>0</v>
      </c>
      <c r="CB398" s="37">
        <v>14974801</v>
      </c>
      <c r="CC398" s="37">
        <v>2186</v>
      </c>
      <c r="CD398" s="37">
        <v>-14540</v>
      </c>
      <c r="CE398" s="37">
        <v>0</v>
      </c>
      <c r="CF398" s="37">
        <v>0</v>
      </c>
      <c r="CG398" s="37">
        <v>0</v>
      </c>
      <c r="CH398" s="37">
        <v>0</v>
      </c>
      <c r="CI398" s="37">
        <v>-14540</v>
      </c>
      <c r="CJ398" s="37">
        <v>14962447</v>
      </c>
      <c r="CK398" s="37">
        <v>9558896</v>
      </c>
      <c r="CL398" s="37">
        <v>0</v>
      </c>
      <c r="CM398" s="37">
        <v>5403551</v>
      </c>
      <c r="CN398" s="37">
        <v>5403551.0199999996</v>
      </c>
      <c r="CO398" s="37">
        <v>921245.97</v>
      </c>
      <c r="CP398" s="37">
        <v>6324796.9899999993</v>
      </c>
      <c r="CQ398" s="45">
        <v>679288169</v>
      </c>
      <c r="CR398" s="37">
        <v>0</v>
      </c>
      <c r="CS398" s="37">
        <v>0</v>
      </c>
      <c r="CT398" s="37">
        <v>14962447</v>
      </c>
      <c r="CU398" s="37">
        <v>2536</v>
      </c>
      <c r="CV398" s="37">
        <v>2599</v>
      </c>
      <c r="CW398" s="37">
        <v>208.88</v>
      </c>
      <c r="CX398" s="37">
        <v>0</v>
      </c>
      <c r="CY398" s="37">
        <v>0</v>
      </c>
      <c r="CZ398" s="37">
        <v>15877031</v>
      </c>
      <c r="DA398" s="37">
        <v>0</v>
      </c>
      <c r="DB398" s="37">
        <v>0</v>
      </c>
      <c r="DC398" s="37">
        <v>0</v>
      </c>
      <c r="DD398" s="37">
        <v>0</v>
      </c>
      <c r="DE398" s="37">
        <v>0</v>
      </c>
      <c r="DF398" s="37">
        <v>0</v>
      </c>
      <c r="DG398" s="37">
        <v>15877031</v>
      </c>
      <c r="DH398" s="37">
        <v>0</v>
      </c>
      <c r="DI398" s="37">
        <v>0</v>
      </c>
      <c r="DJ398" s="37">
        <v>0</v>
      </c>
      <c r="DK398" s="37">
        <v>15877031</v>
      </c>
      <c r="DL398" s="37">
        <v>10137684</v>
      </c>
      <c r="DM398" s="37">
        <v>0</v>
      </c>
      <c r="DN398" s="37">
        <v>5739347</v>
      </c>
      <c r="DO398" s="37">
        <v>5739347</v>
      </c>
      <c r="DP398" s="37">
        <v>2081494.3</v>
      </c>
      <c r="DQ398" s="37">
        <v>7820841.2999999998</v>
      </c>
      <c r="DR398" s="45">
        <v>722802441</v>
      </c>
      <c r="DS398" s="37">
        <v>0</v>
      </c>
      <c r="DT398" s="37">
        <v>0</v>
      </c>
      <c r="DU398" s="61">
        <v>15877031</v>
      </c>
      <c r="DV398" s="61">
        <v>2599</v>
      </c>
      <c r="DW398" s="61">
        <v>2615</v>
      </c>
      <c r="DX398" s="61">
        <v>212.43</v>
      </c>
      <c r="DY398" s="61">
        <v>0</v>
      </c>
      <c r="DZ398" s="61">
        <v>0</v>
      </c>
      <c r="EA398" s="61">
        <v>0</v>
      </c>
      <c r="EB398" s="61">
        <v>16530278</v>
      </c>
      <c r="EC398" s="61">
        <v>0</v>
      </c>
      <c r="ED398" s="61">
        <v>0</v>
      </c>
      <c r="EE398" s="61">
        <v>0</v>
      </c>
      <c r="EF398" s="61">
        <v>0</v>
      </c>
      <c r="EG398" s="61">
        <v>0</v>
      </c>
      <c r="EH398" s="61">
        <v>0</v>
      </c>
      <c r="EI398" s="61">
        <v>16530278</v>
      </c>
      <c r="EJ398" s="61">
        <v>0</v>
      </c>
      <c r="EK398" s="61">
        <v>0</v>
      </c>
      <c r="EL398" s="61">
        <v>0</v>
      </c>
      <c r="EM398" s="61">
        <v>16530278</v>
      </c>
      <c r="EN398" s="61">
        <v>10349094</v>
      </c>
      <c r="EO398" s="61">
        <v>0</v>
      </c>
      <c r="EP398" s="61">
        <v>6181184</v>
      </c>
      <c r="EQ398" s="61">
        <v>39107</v>
      </c>
      <c r="ER398" s="61">
        <v>6142077</v>
      </c>
      <c r="ES398" s="61">
        <v>6164210</v>
      </c>
      <c r="ET398" s="61">
        <v>2377010</v>
      </c>
      <c r="EU398" s="61">
        <v>8541220</v>
      </c>
      <c r="EV398" s="61">
        <v>763947651</v>
      </c>
      <c r="EW398" s="61">
        <v>3497800</v>
      </c>
      <c r="EX398" s="61">
        <v>0</v>
      </c>
      <c r="EY398" s="61">
        <v>22133</v>
      </c>
    </row>
    <row r="399" spans="1:155" s="37" customFormat="1" x14ac:dyDescent="0.2">
      <c r="A399" s="105">
        <v>6216</v>
      </c>
      <c r="B399" s="49" t="s">
        <v>423</v>
      </c>
      <c r="C399" s="37">
        <v>12098590</v>
      </c>
      <c r="D399" s="37">
        <v>2263</v>
      </c>
      <c r="E399" s="37">
        <v>2318</v>
      </c>
      <c r="F399" s="37">
        <v>190</v>
      </c>
      <c r="G399" s="37">
        <v>12833050.68</v>
      </c>
      <c r="H399" s="37">
        <v>6345464</v>
      </c>
      <c r="I399" s="37">
        <v>0</v>
      </c>
      <c r="J399" s="37">
        <v>6486984</v>
      </c>
      <c r="K399" s="37">
        <v>116050</v>
      </c>
      <c r="L399" s="37">
        <f t="shared" si="6"/>
        <v>6603034</v>
      </c>
      <c r="M399" s="47">
        <v>378908620</v>
      </c>
      <c r="N399" s="41">
        <v>602.67999999970198</v>
      </c>
      <c r="O399" s="41">
        <v>0</v>
      </c>
      <c r="P399" s="37">
        <v>12832448</v>
      </c>
      <c r="Q399" s="37">
        <v>2318</v>
      </c>
      <c r="R399" s="37">
        <v>2383</v>
      </c>
      <c r="S399" s="37">
        <v>194.37</v>
      </c>
      <c r="T399" s="37">
        <v>63780</v>
      </c>
      <c r="U399" s="37">
        <v>13719252</v>
      </c>
      <c r="V399" s="37">
        <v>7428191</v>
      </c>
      <c r="W399" s="37">
        <v>6291061</v>
      </c>
      <c r="X399" s="37">
        <v>6291061</v>
      </c>
      <c r="Y399" s="37">
        <v>106723</v>
      </c>
      <c r="Z399" s="37">
        <v>6397784</v>
      </c>
      <c r="AA399" s="46">
        <v>410365245</v>
      </c>
      <c r="AB399" s="37">
        <v>0</v>
      </c>
      <c r="AC399" s="37">
        <v>0</v>
      </c>
      <c r="AD399" s="37">
        <v>13719252</v>
      </c>
      <c r="AE399" s="37">
        <v>2383</v>
      </c>
      <c r="AF399" s="37">
        <v>2421</v>
      </c>
      <c r="AG399" s="37">
        <v>200</v>
      </c>
      <c r="AH399" s="37">
        <v>0</v>
      </c>
      <c r="AI399" s="37">
        <v>0</v>
      </c>
      <c r="AJ399" s="37">
        <v>-9378</v>
      </c>
      <c r="AK399" s="37">
        <v>0</v>
      </c>
      <c r="AL399" s="37">
        <v>0</v>
      </c>
      <c r="AM399" s="37">
        <v>0</v>
      </c>
      <c r="AN399" s="37">
        <v>-9378</v>
      </c>
      <c r="AO399" s="37">
        <v>14412834</v>
      </c>
      <c r="AP399" s="37">
        <v>8176390</v>
      </c>
      <c r="AQ399" s="37">
        <v>0</v>
      </c>
      <c r="AR399" s="37">
        <v>6236444</v>
      </c>
      <c r="AS399" s="37">
        <v>6236444</v>
      </c>
      <c r="AT399" s="37">
        <v>106723</v>
      </c>
      <c r="AU399" s="37">
        <v>6343167</v>
      </c>
      <c r="AV399" s="45">
        <v>457928012</v>
      </c>
      <c r="AW399" s="37">
        <v>0</v>
      </c>
      <c r="AX399" s="37">
        <v>0</v>
      </c>
      <c r="AY399" s="37">
        <v>14412834</v>
      </c>
      <c r="AZ399" s="37">
        <v>2421</v>
      </c>
      <c r="BA399" s="37">
        <v>2445</v>
      </c>
      <c r="BB399" s="37">
        <v>206</v>
      </c>
      <c r="BC399" s="37">
        <v>0</v>
      </c>
      <c r="BD399" s="37">
        <v>0</v>
      </c>
      <c r="BE399" s="37">
        <v>15059391</v>
      </c>
      <c r="BF399" s="37">
        <v>0</v>
      </c>
      <c r="BG399" s="37">
        <v>10950</v>
      </c>
      <c r="BH399" s="37">
        <v>0</v>
      </c>
      <c r="BI399" s="37">
        <v>0</v>
      </c>
      <c r="BJ399" s="37">
        <v>0</v>
      </c>
      <c r="BK399" s="37">
        <v>0</v>
      </c>
      <c r="BL399" s="37">
        <v>10950</v>
      </c>
      <c r="BM399" s="37">
        <v>15070341</v>
      </c>
      <c r="BN399" s="37">
        <v>10316738</v>
      </c>
      <c r="BO399" s="37">
        <v>4753603</v>
      </c>
      <c r="BP399" s="37">
        <v>4753603</v>
      </c>
      <c r="BQ399" s="37">
        <v>106723</v>
      </c>
      <c r="BR399" s="37">
        <v>4860326</v>
      </c>
      <c r="BS399" s="45">
        <v>507364645</v>
      </c>
      <c r="BT399" s="37">
        <v>0</v>
      </c>
      <c r="BU399" s="37">
        <v>0</v>
      </c>
      <c r="BV399" s="37">
        <v>15070341</v>
      </c>
      <c r="BW399" s="37">
        <v>2445</v>
      </c>
      <c r="BX399" s="37">
        <v>2445</v>
      </c>
      <c r="BY399" s="37">
        <v>206</v>
      </c>
      <c r="BZ399" s="37">
        <v>0</v>
      </c>
      <c r="CA399" s="37">
        <v>0</v>
      </c>
      <c r="CB399" s="37">
        <v>15574014</v>
      </c>
      <c r="CC399" s="37">
        <v>0</v>
      </c>
      <c r="CD399" s="37">
        <v>11068</v>
      </c>
      <c r="CE399" s="37">
        <v>0</v>
      </c>
      <c r="CF399" s="37">
        <v>0</v>
      </c>
      <c r="CG399" s="37">
        <v>0</v>
      </c>
      <c r="CH399" s="37">
        <v>0</v>
      </c>
      <c r="CI399" s="37">
        <v>11068</v>
      </c>
      <c r="CJ399" s="37">
        <v>15585082</v>
      </c>
      <c r="CK399" s="37">
        <v>10801128</v>
      </c>
      <c r="CL399" s="37">
        <v>0</v>
      </c>
      <c r="CM399" s="37">
        <v>4783954</v>
      </c>
      <c r="CN399" s="37">
        <v>4783954</v>
      </c>
      <c r="CO399" s="37">
        <v>0</v>
      </c>
      <c r="CP399" s="37">
        <v>4783954</v>
      </c>
      <c r="CQ399" s="45">
        <v>556645259</v>
      </c>
      <c r="CR399" s="37">
        <v>0</v>
      </c>
      <c r="CS399" s="37">
        <v>0</v>
      </c>
      <c r="CT399" s="37">
        <v>15585082</v>
      </c>
      <c r="CU399" s="37">
        <v>2445</v>
      </c>
      <c r="CV399" s="37">
        <v>2434</v>
      </c>
      <c r="CW399" s="37">
        <v>208.88</v>
      </c>
      <c r="CX399" s="37">
        <v>0</v>
      </c>
      <c r="CY399" s="37">
        <v>0</v>
      </c>
      <c r="CZ399" s="37">
        <v>16023387</v>
      </c>
      <c r="DA399" s="37">
        <v>0</v>
      </c>
      <c r="DB399" s="37">
        <v>90330</v>
      </c>
      <c r="DC399" s="37">
        <v>0</v>
      </c>
      <c r="DD399" s="37">
        <v>0</v>
      </c>
      <c r="DE399" s="37">
        <v>0</v>
      </c>
      <c r="DF399" s="37">
        <v>90330</v>
      </c>
      <c r="DG399" s="37">
        <v>16113717</v>
      </c>
      <c r="DH399" s="37">
        <v>52665</v>
      </c>
      <c r="DI399" s="37">
        <v>0</v>
      </c>
      <c r="DJ399" s="37">
        <v>52665</v>
      </c>
      <c r="DK399" s="37">
        <v>16166382</v>
      </c>
      <c r="DL399" s="37">
        <v>10833009</v>
      </c>
      <c r="DM399" s="37">
        <v>0</v>
      </c>
      <c r="DN399" s="37">
        <v>5333373</v>
      </c>
      <c r="DO399" s="37">
        <v>5333373</v>
      </c>
      <c r="DP399" s="37">
        <v>1297921</v>
      </c>
      <c r="DQ399" s="37">
        <v>6631294</v>
      </c>
      <c r="DR399" s="45">
        <v>584512532</v>
      </c>
      <c r="DS399" s="37">
        <v>0</v>
      </c>
      <c r="DT399" s="37">
        <v>0</v>
      </c>
      <c r="DU399" s="61">
        <v>16113717</v>
      </c>
      <c r="DV399" s="61">
        <v>2434</v>
      </c>
      <c r="DW399" s="61">
        <v>2420</v>
      </c>
      <c r="DX399" s="61">
        <v>212.43</v>
      </c>
      <c r="DY399" s="61">
        <v>0</v>
      </c>
      <c r="DZ399" s="61">
        <v>0</v>
      </c>
      <c r="EA399" s="61">
        <v>0</v>
      </c>
      <c r="EB399" s="61">
        <v>16535110</v>
      </c>
      <c r="EC399" s="61">
        <v>0</v>
      </c>
      <c r="ED399" s="61">
        <v>23653</v>
      </c>
      <c r="EE399" s="61">
        <v>0</v>
      </c>
      <c r="EF399" s="61">
        <v>0</v>
      </c>
      <c r="EG399" s="61">
        <v>0</v>
      </c>
      <c r="EH399" s="61">
        <v>23653</v>
      </c>
      <c r="EI399" s="61">
        <v>16558763</v>
      </c>
      <c r="EJ399" s="61">
        <v>0</v>
      </c>
      <c r="EK399" s="61">
        <v>75160</v>
      </c>
      <c r="EL399" s="61">
        <v>75160</v>
      </c>
      <c r="EM399" s="61">
        <v>16633923</v>
      </c>
      <c r="EN399" s="61">
        <v>11309418</v>
      </c>
      <c r="EO399" s="61">
        <v>0</v>
      </c>
      <c r="EP399" s="61">
        <v>5324505</v>
      </c>
      <c r="EQ399" s="61">
        <v>18110</v>
      </c>
      <c r="ER399" s="61">
        <v>5306395</v>
      </c>
      <c r="ES399" s="61">
        <v>5299562</v>
      </c>
      <c r="ET399" s="61">
        <v>1655301</v>
      </c>
      <c r="EU399" s="61">
        <v>6954863</v>
      </c>
      <c r="EV399" s="61">
        <v>624772670</v>
      </c>
      <c r="EW399" s="61">
        <v>1626900</v>
      </c>
      <c r="EX399" s="61">
        <v>6833</v>
      </c>
      <c r="EY399" s="61">
        <v>0</v>
      </c>
    </row>
    <row r="400" spans="1:155" s="37" customFormat="1" x14ac:dyDescent="0.2">
      <c r="A400" s="105">
        <v>6223</v>
      </c>
      <c r="B400" s="49" t="s">
        <v>424</v>
      </c>
      <c r="C400" s="37">
        <v>45712589</v>
      </c>
      <c r="D400" s="37">
        <v>8193</v>
      </c>
      <c r="E400" s="37">
        <v>8413</v>
      </c>
      <c r="F400" s="37">
        <v>190</v>
      </c>
      <c r="G400" s="37">
        <v>48538551.109999999</v>
      </c>
      <c r="H400" s="37">
        <v>20283195</v>
      </c>
      <c r="I400" s="37">
        <v>132000</v>
      </c>
      <c r="J400" s="37">
        <v>28228326</v>
      </c>
      <c r="K400" s="37">
        <v>3909030</v>
      </c>
      <c r="L400" s="37">
        <f t="shared" si="6"/>
        <v>32137356</v>
      </c>
      <c r="M400" s="47">
        <v>1683697776</v>
      </c>
      <c r="N400" s="41">
        <v>159030.1099999994</v>
      </c>
      <c r="O400" s="41">
        <v>0</v>
      </c>
      <c r="P400" s="37">
        <v>48511521</v>
      </c>
      <c r="Q400" s="37">
        <v>8413</v>
      </c>
      <c r="R400" s="37">
        <v>8599</v>
      </c>
      <c r="S400" s="37">
        <v>194.37</v>
      </c>
      <c r="T400" s="37">
        <v>907812</v>
      </c>
      <c r="U400" s="37">
        <v>52163269</v>
      </c>
      <c r="V400" s="37">
        <v>23366754</v>
      </c>
      <c r="W400" s="37">
        <v>28796515</v>
      </c>
      <c r="X400" s="37">
        <v>28796515</v>
      </c>
      <c r="Y400" s="37">
        <v>3971988</v>
      </c>
      <c r="Z400" s="37">
        <v>32768503</v>
      </c>
      <c r="AA400" s="46">
        <v>1807271141</v>
      </c>
      <c r="AB400" s="37">
        <v>0</v>
      </c>
      <c r="AC400" s="37">
        <v>0</v>
      </c>
      <c r="AD400" s="37">
        <v>52163269</v>
      </c>
      <c r="AE400" s="37">
        <v>8599</v>
      </c>
      <c r="AF400" s="37">
        <v>8725</v>
      </c>
      <c r="AG400" s="37">
        <v>200</v>
      </c>
      <c r="AH400" s="37">
        <v>0</v>
      </c>
      <c r="AI400" s="37">
        <v>0</v>
      </c>
      <c r="AJ400" s="37">
        <v>370037</v>
      </c>
      <c r="AK400" s="37">
        <v>0</v>
      </c>
      <c r="AL400" s="37">
        <v>0</v>
      </c>
      <c r="AM400" s="37">
        <v>0</v>
      </c>
      <c r="AN400" s="37">
        <v>370037</v>
      </c>
      <c r="AO400" s="37">
        <v>55042632</v>
      </c>
      <c r="AP400" s="37">
        <v>26990602</v>
      </c>
      <c r="AQ400" s="37">
        <v>0</v>
      </c>
      <c r="AR400" s="37">
        <v>28052030</v>
      </c>
      <c r="AS400" s="37">
        <v>28065282</v>
      </c>
      <c r="AT400" s="37">
        <v>3891491</v>
      </c>
      <c r="AU400" s="37">
        <v>31956773</v>
      </c>
      <c r="AV400" s="45">
        <v>1969226219</v>
      </c>
      <c r="AW400" s="37">
        <v>0</v>
      </c>
      <c r="AX400" s="37">
        <v>13252</v>
      </c>
      <c r="AY400" s="37">
        <v>55042632</v>
      </c>
      <c r="AZ400" s="37">
        <v>8725</v>
      </c>
      <c r="BA400" s="37">
        <v>8893</v>
      </c>
      <c r="BB400" s="37">
        <v>206</v>
      </c>
      <c r="BC400" s="37">
        <v>0</v>
      </c>
      <c r="BD400" s="37">
        <v>0</v>
      </c>
      <c r="BE400" s="37">
        <v>57934427</v>
      </c>
      <c r="BF400" s="37">
        <v>0</v>
      </c>
      <c r="BG400" s="37">
        <v>250826</v>
      </c>
      <c r="BH400" s="37">
        <v>0</v>
      </c>
      <c r="BI400" s="37">
        <v>0</v>
      </c>
      <c r="BJ400" s="37">
        <v>0</v>
      </c>
      <c r="BK400" s="37">
        <v>0</v>
      </c>
      <c r="BL400" s="37">
        <v>250826</v>
      </c>
      <c r="BM400" s="37">
        <v>58185253</v>
      </c>
      <c r="BN400" s="37">
        <v>36917606</v>
      </c>
      <c r="BO400" s="37">
        <v>21267647</v>
      </c>
      <c r="BP400" s="37">
        <v>21267647</v>
      </c>
      <c r="BQ400" s="37">
        <v>4262725</v>
      </c>
      <c r="BR400" s="37">
        <v>25530372</v>
      </c>
      <c r="BS400" s="45">
        <v>2126572153</v>
      </c>
      <c r="BT400" s="37">
        <v>0</v>
      </c>
      <c r="BU400" s="37">
        <v>0</v>
      </c>
      <c r="BV400" s="37">
        <v>58185253</v>
      </c>
      <c r="BW400" s="37">
        <v>8893</v>
      </c>
      <c r="BX400" s="37">
        <v>9087</v>
      </c>
      <c r="BY400" s="37">
        <v>206</v>
      </c>
      <c r="BZ400" s="37">
        <v>0</v>
      </c>
      <c r="CA400" s="37">
        <v>0</v>
      </c>
      <c r="CB400" s="37">
        <v>61326436</v>
      </c>
      <c r="CC400" s="37">
        <v>0</v>
      </c>
      <c r="CD400" s="37">
        <v>480822</v>
      </c>
      <c r="CE400" s="37">
        <v>0</v>
      </c>
      <c r="CF400" s="37">
        <v>0</v>
      </c>
      <c r="CG400" s="37">
        <v>0</v>
      </c>
      <c r="CH400" s="37">
        <v>0</v>
      </c>
      <c r="CI400" s="37">
        <v>480822</v>
      </c>
      <c r="CJ400" s="37">
        <v>61807258</v>
      </c>
      <c r="CK400" s="37">
        <v>38632535</v>
      </c>
      <c r="CL400" s="37">
        <v>0</v>
      </c>
      <c r="CM400" s="37">
        <v>23174723</v>
      </c>
      <c r="CN400" s="37">
        <v>23174723</v>
      </c>
      <c r="CO400" s="37">
        <v>4349793.7699999996</v>
      </c>
      <c r="CP400" s="37">
        <v>27524516.77</v>
      </c>
      <c r="CQ400" s="45">
        <v>2235250542</v>
      </c>
      <c r="CR400" s="37">
        <v>0</v>
      </c>
      <c r="CS400" s="37">
        <v>0</v>
      </c>
      <c r="CT400" s="37">
        <v>61807258</v>
      </c>
      <c r="CU400" s="37">
        <v>9087</v>
      </c>
      <c r="CV400" s="37">
        <v>9205</v>
      </c>
      <c r="CW400" s="37">
        <v>208.88</v>
      </c>
      <c r="CX400" s="37">
        <v>0</v>
      </c>
      <c r="CY400" s="37">
        <v>0</v>
      </c>
      <c r="CZ400" s="37">
        <v>64532573</v>
      </c>
      <c r="DA400" s="37">
        <v>0</v>
      </c>
      <c r="DB400" s="37">
        <v>186987</v>
      </c>
      <c r="DC400" s="37">
        <v>0</v>
      </c>
      <c r="DD400" s="37">
        <v>0</v>
      </c>
      <c r="DE400" s="37">
        <v>0</v>
      </c>
      <c r="DF400" s="37">
        <v>186987</v>
      </c>
      <c r="DG400" s="37">
        <v>64719560</v>
      </c>
      <c r="DH400" s="37">
        <v>0</v>
      </c>
      <c r="DI400" s="37">
        <v>0</v>
      </c>
      <c r="DJ400" s="37">
        <v>0</v>
      </c>
      <c r="DK400" s="37">
        <v>64719560</v>
      </c>
      <c r="DL400" s="37">
        <v>42016561</v>
      </c>
      <c r="DM400" s="37">
        <v>0</v>
      </c>
      <c r="DN400" s="37">
        <v>22702999</v>
      </c>
      <c r="DO400" s="37">
        <v>22695988</v>
      </c>
      <c r="DP400" s="37">
        <v>4544178</v>
      </c>
      <c r="DQ400" s="37">
        <v>27240166</v>
      </c>
      <c r="DR400" s="45">
        <v>2335396622</v>
      </c>
      <c r="DS400" s="37">
        <v>7011</v>
      </c>
      <c r="DT400" s="37">
        <v>0</v>
      </c>
      <c r="DU400" s="61">
        <v>64712549</v>
      </c>
      <c r="DV400" s="61">
        <v>9205</v>
      </c>
      <c r="DW400" s="61">
        <v>9229</v>
      </c>
      <c r="DX400" s="61">
        <v>212.43</v>
      </c>
      <c r="DY400" s="61">
        <v>0</v>
      </c>
      <c r="DZ400" s="61">
        <v>0</v>
      </c>
      <c r="EA400" s="61">
        <v>0</v>
      </c>
      <c r="EB400" s="61">
        <v>66841771</v>
      </c>
      <c r="EC400" s="61">
        <v>5258</v>
      </c>
      <c r="ED400" s="61">
        <v>165270</v>
      </c>
      <c r="EE400" s="61">
        <v>0</v>
      </c>
      <c r="EF400" s="61">
        <v>0</v>
      </c>
      <c r="EG400" s="61">
        <v>0</v>
      </c>
      <c r="EH400" s="61">
        <v>170528</v>
      </c>
      <c r="EI400" s="61">
        <v>67012299</v>
      </c>
      <c r="EJ400" s="61">
        <v>0</v>
      </c>
      <c r="EK400" s="61">
        <v>0</v>
      </c>
      <c r="EL400" s="61">
        <v>0</v>
      </c>
      <c r="EM400" s="61">
        <v>67012299</v>
      </c>
      <c r="EN400" s="61">
        <v>43672397</v>
      </c>
      <c r="EO400" s="61">
        <v>0</v>
      </c>
      <c r="EP400" s="61">
        <v>23339902</v>
      </c>
      <c r="EQ400" s="61">
        <v>511925</v>
      </c>
      <c r="ER400" s="61">
        <v>22827977</v>
      </c>
      <c r="ES400" s="61">
        <v>22885917</v>
      </c>
      <c r="ET400" s="61">
        <v>5131374</v>
      </c>
      <c r="EU400" s="61">
        <v>28017291</v>
      </c>
      <c r="EV400" s="61">
        <v>2477798666</v>
      </c>
      <c r="EW400" s="61">
        <v>45273700</v>
      </c>
      <c r="EX400" s="61">
        <v>0</v>
      </c>
      <c r="EY400" s="61">
        <v>57940</v>
      </c>
    </row>
    <row r="401" spans="1:155" s="37" customFormat="1" x14ac:dyDescent="0.2">
      <c r="A401" s="105">
        <v>6230</v>
      </c>
      <c r="B401" s="49" t="s">
        <v>425</v>
      </c>
      <c r="C401" s="37">
        <v>3957291</v>
      </c>
      <c r="D401" s="37">
        <v>698</v>
      </c>
      <c r="E401" s="37">
        <v>717</v>
      </c>
      <c r="F401" s="37">
        <v>190</v>
      </c>
      <c r="G401" s="37">
        <v>4201239.99</v>
      </c>
      <c r="H401" s="37">
        <v>1351662</v>
      </c>
      <c r="I401" s="37">
        <v>0</v>
      </c>
      <c r="J401" s="37">
        <v>2924693</v>
      </c>
      <c r="K401" s="37">
        <v>872000</v>
      </c>
      <c r="L401" s="37">
        <f t="shared" si="6"/>
        <v>3796693</v>
      </c>
      <c r="M401" s="47">
        <v>153986597</v>
      </c>
      <c r="N401" s="41">
        <v>0</v>
      </c>
      <c r="O401" s="41">
        <v>75115.009999999776</v>
      </c>
      <c r="P401" s="37">
        <v>4201240</v>
      </c>
      <c r="Q401" s="37">
        <v>717</v>
      </c>
      <c r="R401" s="37">
        <v>729</v>
      </c>
      <c r="S401" s="37">
        <v>194.37</v>
      </c>
      <c r="T401" s="37">
        <v>0</v>
      </c>
      <c r="U401" s="37">
        <v>4413249</v>
      </c>
      <c r="V401" s="37">
        <v>1650968</v>
      </c>
      <c r="W401" s="37">
        <v>2762281</v>
      </c>
      <c r="X401" s="37">
        <v>2762281</v>
      </c>
      <c r="Y401" s="37">
        <v>701755</v>
      </c>
      <c r="Z401" s="37">
        <v>3464036</v>
      </c>
      <c r="AA401" s="46">
        <v>163136729</v>
      </c>
      <c r="AB401" s="37">
        <v>0</v>
      </c>
      <c r="AC401" s="37">
        <v>0</v>
      </c>
      <c r="AD401" s="37">
        <v>4413249</v>
      </c>
      <c r="AE401" s="37">
        <v>729</v>
      </c>
      <c r="AF401" s="37">
        <v>737</v>
      </c>
      <c r="AG401" s="37">
        <v>200</v>
      </c>
      <c r="AH401" s="37">
        <v>0</v>
      </c>
      <c r="AI401" s="37">
        <v>0</v>
      </c>
      <c r="AJ401" s="37">
        <v>26600</v>
      </c>
      <c r="AK401" s="37">
        <v>0</v>
      </c>
      <c r="AL401" s="37">
        <v>0</v>
      </c>
      <c r="AM401" s="37">
        <v>0</v>
      </c>
      <c r="AN401" s="37">
        <v>26600</v>
      </c>
      <c r="AO401" s="37">
        <v>4635680</v>
      </c>
      <c r="AP401" s="37">
        <v>1959868</v>
      </c>
      <c r="AQ401" s="37">
        <v>0</v>
      </c>
      <c r="AR401" s="37">
        <v>2675812</v>
      </c>
      <c r="AS401" s="37">
        <v>2675539</v>
      </c>
      <c r="AT401" s="37">
        <v>705233</v>
      </c>
      <c r="AU401" s="37">
        <v>3380772</v>
      </c>
      <c r="AV401" s="45">
        <v>177142194</v>
      </c>
      <c r="AW401" s="37">
        <v>273</v>
      </c>
      <c r="AX401" s="37">
        <v>0</v>
      </c>
      <c r="AY401" s="37">
        <v>4635407</v>
      </c>
      <c r="AZ401" s="37">
        <v>737</v>
      </c>
      <c r="BA401" s="37">
        <v>751</v>
      </c>
      <c r="BB401" s="37">
        <v>206</v>
      </c>
      <c r="BC401" s="37">
        <v>0</v>
      </c>
      <c r="BD401" s="37">
        <v>0</v>
      </c>
      <c r="BE401" s="37">
        <v>4878166</v>
      </c>
      <c r="BF401" s="37">
        <v>205</v>
      </c>
      <c r="BG401" s="37">
        <v>1253</v>
      </c>
      <c r="BH401" s="37">
        <v>0</v>
      </c>
      <c r="BI401" s="37">
        <v>0</v>
      </c>
      <c r="BJ401" s="37">
        <v>0</v>
      </c>
      <c r="BK401" s="37">
        <v>0</v>
      </c>
      <c r="BL401" s="37">
        <v>1253</v>
      </c>
      <c r="BM401" s="37">
        <v>4879624</v>
      </c>
      <c r="BN401" s="37">
        <v>2859342</v>
      </c>
      <c r="BO401" s="37">
        <v>2020282</v>
      </c>
      <c r="BP401" s="37">
        <v>2020282</v>
      </c>
      <c r="BQ401" s="37">
        <v>703355</v>
      </c>
      <c r="BR401" s="37">
        <v>2723637</v>
      </c>
      <c r="BS401" s="45">
        <v>198759340</v>
      </c>
      <c r="BT401" s="37">
        <v>0</v>
      </c>
      <c r="BU401" s="37">
        <v>0</v>
      </c>
      <c r="BV401" s="37">
        <v>4879624</v>
      </c>
      <c r="BW401" s="37">
        <v>751</v>
      </c>
      <c r="BX401" s="37">
        <v>761</v>
      </c>
      <c r="BY401" s="37">
        <v>206</v>
      </c>
      <c r="BZ401" s="37">
        <v>0</v>
      </c>
      <c r="CA401" s="37">
        <v>0</v>
      </c>
      <c r="CB401" s="37">
        <v>5101364</v>
      </c>
      <c r="CC401" s="37">
        <v>0</v>
      </c>
      <c r="CD401" s="37">
        <v>-1178</v>
      </c>
      <c r="CE401" s="37">
        <v>0</v>
      </c>
      <c r="CF401" s="37">
        <v>0</v>
      </c>
      <c r="CG401" s="37">
        <v>0</v>
      </c>
      <c r="CH401" s="37">
        <v>0</v>
      </c>
      <c r="CI401" s="37">
        <v>-1178</v>
      </c>
      <c r="CJ401" s="37">
        <v>5100186</v>
      </c>
      <c r="CK401" s="37">
        <v>2956426</v>
      </c>
      <c r="CL401" s="37">
        <v>0</v>
      </c>
      <c r="CM401" s="37">
        <v>2143760</v>
      </c>
      <c r="CN401" s="37">
        <v>2143760</v>
      </c>
      <c r="CO401" s="37">
        <v>697147</v>
      </c>
      <c r="CP401" s="37">
        <v>2840907</v>
      </c>
      <c r="CQ401" s="45">
        <v>219736568</v>
      </c>
      <c r="CR401" s="37">
        <v>0</v>
      </c>
      <c r="CS401" s="37">
        <v>0</v>
      </c>
      <c r="CT401" s="37">
        <v>5100186</v>
      </c>
      <c r="CU401" s="37">
        <v>761</v>
      </c>
      <c r="CV401" s="37">
        <v>765</v>
      </c>
      <c r="CW401" s="37">
        <v>208.88</v>
      </c>
      <c r="CX401" s="37">
        <v>0</v>
      </c>
      <c r="CY401" s="37">
        <v>0</v>
      </c>
      <c r="CZ401" s="37">
        <v>5286785</v>
      </c>
      <c r="DA401" s="37">
        <v>0</v>
      </c>
      <c r="DB401" s="37">
        <v>0</v>
      </c>
      <c r="DC401" s="37">
        <v>0</v>
      </c>
      <c r="DD401" s="37">
        <v>0</v>
      </c>
      <c r="DE401" s="37">
        <v>0</v>
      </c>
      <c r="DF401" s="37">
        <v>0</v>
      </c>
      <c r="DG401" s="37">
        <v>5286785</v>
      </c>
      <c r="DH401" s="37">
        <v>0</v>
      </c>
      <c r="DI401" s="37">
        <v>0</v>
      </c>
      <c r="DJ401" s="37">
        <v>0</v>
      </c>
      <c r="DK401" s="37">
        <v>5286785</v>
      </c>
      <c r="DL401" s="37">
        <v>2815978</v>
      </c>
      <c r="DM401" s="37">
        <v>0</v>
      </c>
      <c r="DN401" s="37">
        <v>2470807</v>
      </c>
      <c r="DO401" s="37">
        <v>2477718</v>
      </c>
      <c r="DP401" s="37">
        <v>696335</v>
      </c>
      <c r="DQ401" s="37">
        <v>3174053</v>
      </c>
      <c r="DR401" s="45">
        <v>248971845</v>
      </c>
      <c r="DS401" s="37">
        <v>0</v>
      </c>
      <c r="DT401" s="37">
        <v>6911</v>
      </c>
      <c r="DU401" s="61">
        <v>5286785</v>
      </c>
      <c r="DV401" s="61">
        <v>765</v>
      </c>
      <c r="DW401" s="61">
        <v>761</v>
      </c>
      <c r="DX401" s="61">
        <v>212.43</v>
      </c>
      <c r="DY401" s="61">
        <v>0</v>
      </c>
      <c r="DZ401" s="61">
        <v>0</v>
      </c>
      <c r="EA401" s="61">
        <v>0</v>
      </c>
      <c r="EB401" s="61">
        <v>5420801</v>
      </c>
      <c r="EC401" s="61">
        <v>0</v>
      </c>
      <c r="ED401" s="61">
        <v>0</v>
      </c>
      <c r="EE401" s="61">
        <v>0</v>
      </c>
      <c r="EF401" s="61">
        <v>0</v>
      </c>
      <c r="EG401" s="61">
        <v>0</v>
      </c>
      <c r="EH401" s="61">
        <v>0</v>
      </c>
      <c r="EI401" s="61">
        <v>5420801</v>
      </c>
      <c r="EJ401" s="61">
        <v>0</v>
      </c>
      <c r="EK401" s="61">
        <v>21370</v>
      </c>
      <c r="EL401" s="61">
        <v>21370</v>
      </c>
      <c r="EM401" s="61">
        <v>5442171</v>
      </c>
      <c r="EN401" s="61">
        <v>2909604</v>
      </c>
      <c r="EO401" s="61">
        <v>0</v>
      </c>
      <c r="EP401" s="61">
        <v>2532567</v>
      </c>
      <c r="EQ401" s="61">
        <v>1805</v>
      </c>
      <c r="ER401" s="61">
        <v>2530762</v>
      </c>
      <c r="ES401" s="61">
        <v>2530721</v>
      </c>
      <c r="ET401" s="61">
        <v>695241</v>
      </c>
      <c r="EU401" s="61">
        <v>3225962</v>
      </c>
      <c r="EV401" s="61">
        <v>290283575</v>
      </c>
      <c r="EW401" s="61">
        <v>162400</v>
      </c>
      <c r="EX401" s="61">
        <v>41</v>
      </c>
      <c r="EY401" s="61">
        <v>0</v>
      </c>
    </row>
    <row r="402" spans="1:155" s="37" customFormat="1" x14ac:dyDescent="0.2">
      <c r="A402" s="105">
        <v>6237</v>
      </c>
      <c r="B402" s="49" t="s">
        <v>426</v>
      </c>
      <c r="C402" s="37">
        <v>6527684</v>
      </c>
      <c r="D402" s="37">
        <v>1448</v>
      </c>
      <c r="E402" s="37">
        <v>1510</v>
      </c>
      <c r="F402" s="37">
        <v>190</v>
      </c>
      <c r="G402" s="37">
        <v>7094085.7000000002</v>
      </c>
      <c r="H402" s="37">
        <v>2578871</v>
      </c>
      <c r="I402" s="37">
        <v>62989</v>
      </c>
      <c r="J402" s="37">
        <v>4582796</v>
      </c>
      <c r="K402" s="37">
        <v>675520</v>
      </c>
      <c r="L402" s="37">
        <f t="shared" si="6"/>
        <v>5258316</v>
      </c>
      <c r="M402" s="47">
        <v>312099384</v>
      </c>
      <c r="N402" s="41">
        <v>0</v>
      </c>
      <c r="O402" s="41">
        <v>4592.2999999998137</v>
      </c>
      <c r="P402" s="37">
        <v>7157075</v>
      </c>
      <c r="Q402" s="37">
        <v>1510</v>
      </c>
      <c r="R402" s="37">
        <v>1573</v>
      </c>
      <c r="S402" s="37">
        <v>194.37</v>
      </c>
      <c r="T402" s="37">
        <v>19240</v>
      </c>
      <c r="U402" s="37">
        <v>7780658</v>
      </c>
      <c r="V402" s="37">
        <v>3504243</v>
      </c>
      <c r="W402" s="37">
        <v>4276415</v>
      </c>
      <c r="X402" s="37">
        <v>4276415</v>
      </c>
      <c r="Y402" s="37">
        <v>723008</v>
      </c>
      <c r="Z402" s="37">
        <v>4999423</v>
      </c>
      <c r="AA402" s="46">
        <v>347335362</v>
      </c>
      <c r="AB402" s="37">
        <v>0</v>
      </c>
      <c r="AC402" s="37">
        <v>0</v>
      </c>
      <c r="AD402" s="37">
        <v>7780658</v>
      </c>
      <c r="AE402" s="37">
        <v>1573</v>
      </c>
      <c r="AF402" s="37">
        <v>1621</v>
      </c>
      <c r="AG402" s="37">
        <v>200</v>
      </c>
      <c r="AH402" s="37">
        <v>153.62</v>
      </c>
      <c r="AI402" s="37">
        <v>0</v>
      </c>
      <c r="AJ402" s="37">
        <v>19145</v>
      </c>
      <c r="AK402" s="37">
        <v>0</v>
      </c>
      <c r="AL402" s="37">
        <v>0</v>
      </c>
      <c r="AM402" s="37">
        <v>0</v>
      </c>
      <c r="AN402" s="37">
        <v>19145</v>
      </c>
      <c r="AO402" s="37">
        <v>8610445</v>
      </c>
      <c r="AP402" s="37">
        <v>3890146</v>
      </c>
      <c r="AQ402" s="37">
        <v>0</v>
      </c>
      <c r="AR402" s="37">
        <v>4720299</v>
      </c>
      <c r="AS402" s="37">
        <v>4729667</v>
      </c>
      <c r="AT402" s="37">
        <v>665675</v>
      </c>
      <c r="AU402" s="37">
        <v>5395342</v>
      </c>
      <c r="AV402" s="45">
        <v>389027410</v>
      </c>
      <c r="AW402" s="37">
        <v>0</v>
      </c>
      <c r="AX402" s="37">
        <v>9368</v>
      </c>
      <c r="AY402" s="37">
        <v>8610445</v>
      </c>
      <c r="AZ402" s="37">
        <v>1621</v>
      </c>
      <c r="BA402" s="37">
        <v>1649</v>
      </c>
      <c r="BB402" s="37">
        <v>206</v>
      </c>
      <c r="BC402" s="37">
        <v>82.19</v>
      </c>
      <c r="BD402" s="37">
        <v>135531</v>
      </c>
      <c r="BE402" s="37">
        <v>9234400</v>
      </c>
      <c r="BF402" s="37">
        <v>0</v>
      </c>
      <c r="BG402" s="37">
        <v>78948</v>
      </c>
      <c r="BH402" s="37">
        <v>0</v>
      </c>
      <c r="BI402" s="37">
        <v>0</v>
      </c>
      <c r="BJ402" s="37">
        <v>0</v>
      </c>
      <c r="BK402" s="37">
        <v>0</v>
      </c>
      <c r="BL402" s="37">
        <v>78948</v>
      </c>
      <c r="BM402" s="37">
        <v>9313348</v>
      </c>
      <c r="BN402" s="37">
        <v>5839862</v>
      </c>
      <c r="BO402" s="37">
        <v>3473486</v>
      </c>
      <c r="BP402" s="37">
        <v>3473486</v>
      </c>
      <c r="BQ402" s="37">
        <v>657133</v>
      </c>
      <c r="BR402" s="37">
        <v>4130619</v>
      </c>
      <c r="BS402" s="45">
        <v>427607550</v>
      </c>
      <c r="BT402" s="37">
        <v>0</v>
      </c>
      <c r="BU402" s="37">
        <v>0</v>
      </c>
      <c r="BV402" s="37">
        <v>9313348</v>
      </c>
      <c r="BW402" s="37">
        <v>1649</v>
      </c>
      <c r="BX402" s="37">
        <v>1665</v>
      </c>
      <c r="BY402" s="37">
        <v>206</v>
      </c>
      <c r="BZ402" s="37">
        <v>46.12</v>
      </c>
      <c r="CA402" s="37">
        <v>76790</v>
      </c>
      <c r="CB402" s="37">
        <v>9823500</v>
      </c>
      <c r="CC402" s="37">
        <v>0</v>
      </c>
      <c r="CD402" s="37">
        <v>40879</v>
      </c>
      <c r="CE402" s="37">
        <v>0</v>
      </c>
      <c r="CF402" s="37">
        <v>0</v>
      </c>
      <c r="CG402" s="37">
        <v>0</v>
      </c>
      <c r="CH402" s="37">
        <v>0</v>
      </c>
      <c r="CI402" s="37">
        <v>40879</v>
      </c>
      <c r="CJ402" s="37">
        <v>9864379</v>
      </c>
      <c r="CK402" s="37">
        <v>6053382</v>
      </c>
      <c r="CL402" s="37">
        <v>0</v>
      </c>
      <c r="CM402" s="37">
        <v>3810997</v>
      </c>
      <c r="CN402" s="37">
        <v>3810997</v>
      </c>
      <c r="CO402" s="37">
        <v>652285</v>
      </c>
      <c r="CP402" s="37">
        <v>4463282</v>
      </c>
      <c r="CQ402" s="45">
        <v>475280413</v>
      </c>
      <c r="CR402" s="37">
        <v>0</v>
      </c>
      <c r="CS402" s="37">
        <v>0</v>
      </c>
      <c r="CT402" s="37">
        <v>9864379</v>
      </c>
      <c r="CU402" s="37">
        <v>1665</v>
      </c>
      <c r="CV402" s="37">
        <v>1660</v>
      </c>
      <c r="CW402" s="37">
        <v>208.88</v>
      </c>
      <c r="CX402" s="37">
        <v>0</v>
      </c>
      <c r="CY402" s="37">
        <v>0</v>
      </c>
      <c r="CZ402" s="37">
        <v>10181494</v>
      </c>
      <c r="DA402" s="37">
        <v>0</v>
      </c>
      <c r="DB402" s="37">
        <v>14157</v>
      </c>
      <c r="DC402" s="37">
        <v>0</v>
      </c>
      <c r="DD402" s="37">
        <v>0</v>
      </c>
      <c r="DE402" s="37">
        <v>0</v>
      </c>
      <c r="DF402" s="37">
        <v>14157</v>
      </c>
      <c r="DG402" s="37">
        <v>10195651</v>
      </c>
      <c r="DH402" s="37">
        <v>24534</v>
      </c>
      <c r="DI402" s="37">
        <v>0</v>
      </c>
      <c r="DJ402" s="37">
        <v>24534</v>
      </c>
      <c r="DK402" s="37">
        <v>10220185</v>
      </c>
      <c r="DL402" s="37">
        <v>6356223</v>
      </c>
      <c r="DM402" s="37">
        <v>0</v>
      </c>
      <c r="DN402" s="37">
        <v>3863962</v>
      </c>
      <c r="DO402" s="37">
        <v>3875962</v>
      </c>
      <c r="DP402" s="37">
        <v>584051</v>
      </c>
      <c r="DQ402" s="37">
        <v>4460013</v>
      </c>
      <c r="DR402" s="45">
        <v>504310159</v>
      </c>
      <c r="DS402" s="37">
        <v>0</v>
      </c>
      <c r="DT402" s="37">
        <v>12000</v>
      </c>
      <c r="DU402" s="61">
        <v>10195651</v>
      </c>
      <c r="DV402" s="61">
        <v>1660</v>
      </c>
      <c r="DW402" s="61">
        <v>1668</v>
      </c>
      <c r="DX402" s="61">
        <v>212.43</v>
      </c>
      <c r="DY402" s="61">
        <v>0</v>
      </c>
      <c r="DZ402" s="61">
        <v>0</v>
      </c>
      <c r="EA402" s="61">
        <v>0</v>
      </c>
      <c r="EB402" s="61">
        <v>10599123</v>
      </c>
      <c r="EC402" s="61">
        <v>0</v>
      </c>
      <c r="ED402" s="61">
        <v>0</v>
      </c>
      <c r="EE402" s="61">
        <v>0</v>
      </c>
      <c r="EF402" s="61">
        <v>0</v>
      </c>
      <c r="EG402" s="61">
        <v>0</v>
      </c>
      <c r="EH402" s="61">
        <v>0</v>
      </c>
      <c r="EI402" s="61">
        <v>10599123</v>
      </c>
      <c r="EJ402" s="61">
        <v>0</v>
      </c>
      <c r="EK402" s="61">
        <v>0</v>
      </c>
      <c r="EL402" s="61">
        <v>0</v>
      </c>
      <c r="EM402" s="61">
        <v>10599123</v>
      </c>
      <c r="EN402" s="61">
        <v>6479703</v>
      </c>
      <c r="EO402" s="61">
        <v>0</v>
      </c>
      <c r="EP402" s="61">
        <v>4119420</v>
      </c>
      <c r="EQ402" s="61">
        <v>5626</v>
      </c>
      <c r="ER402" s="61">
        <v>4113794</v>
      </c>
      <c r="ES402" s="61">
        <v>4113794</v>
      </c>
      <c r="ET402" s="61">
        <v>588833</v>
      </c>
      <c r="EU402" s="61">
        <v>4702627</v>
      </c>
      <c r="EV402" s="61">
        <v>551835259</v>
      </c>
      <c r="EW402" s="61">
        <v>660200</v>
      </c>
      <c r="EX402" s="61">
        <v>0</v>
      </c>
      <c r="EY402" s="61">
        <v>0</v>
      </c>
    </row>
    <row r="403" spans="1:155" s="37" customFormat="1" x14ac:dyDescent="0.2">
      <c r="A403" s="105">
        <v>6244</v>
      </c>
      <c r="B403" s="49" t="s">
        <v>427</v>
      </c>
      <c r="C403" s="37">
        <v>38813266</v>
      </c>
      <c r="D403" s="37">
        <v>5915</v>
      </c>
      <c r="E403" s="37">
        <v>6040</v>
      </c>
      <c r="F403" s="37">
        <v>210</v>
      </c>
      <c r="G403" s="37">
        <v>40902880</v>
      </c>
      <c r="H403" s="37">
        <v>5984550</v>
      </c>
      <c r="I403" s="37">
        <v>0</v>
      </c>
      <c r="J403" s="37">
        <v>34917597</v>
      </c>
      <c r="K403" s="37">
        <v>1141649</v>
      </c>
      <c r="L403" s="37">
        <f t="shared" si="6"/>
        <v>36059246</v>
      </c>
      <c r="M403" s="47">
        <v>2492368100</v>
      </c>
      <c r="N403" s="41">
        <v>733</v>
      </c>
      <c r="O403" s="41">
        <v>0</v>
      </c>
      <c r="P403" s="37">
        <v>40902147</v>
      </c>
      <c r="Q403" s="37">
        <v>6040</v>
      </c>
      <c r="R403" s="37">
        <v>6131</v>
      </c>
      <c r="S403" s="37">
        <v>194.37</v>
      </c>
      <c r="T403" s="37">
        <v>0</v>
      </c>
      <c r="U403" s="37">
        <v>42710079</v>
      </c>
      <c r="V403" s="37">
        <v>6530062</v>
      </c>
      <c r="W403" s="37">
        <v>36180017</v>
      </c>
      <c r="X403" s="37">
        <v>36166084</v>
      </c>
      <c r="Y403" s="37">
        <v>863327</v>
      </c>
      <c r="Z403" s="37">
        <v>37029411</v>
      </c>
      <c r="AA403" s="46">
        <v>2601487000</v>
      </c>
      <c r="AB403" s="37">
        <v>13933</v>
      </c>
      <c r="AC403" s="37">
        <v>0</v>
      </c>
      <c r="AD403" s="37">
        <v>42696146</v>
      </c>
      <c r="AE403" s="37">
        <v>6131</v>
      </c>
      <c r="AF403" s="37">
        <v>6198</v>
      </c>
      <c r="AG403" s="37">
        <v>200</v>
      </c>
      <c r="AH403" s="37">
        <v>0</v>
      </c>
      <c r="AI403" s="37">
        <v>10450</v>
      </c>
      <c r="AJ403" s="37">
        <v>0</v>
      </c>
      <c r="AK403" s="37">
        <v>0</v>
      </c>
      <c r="AL403" s="37">
        <v>0</v>
      </c>
      <c r="AM403" s="37">
        <v>0</v>
      </c>
      <c r="AN403" s="37">
        <v>0</v>
      </c>
      <c r="AO403" s="37">
        <v>44412798</v>
      </c>
      <c r="AP403" s="37">
        <v>6706682</v>
      </c>
      <c r="AQ403" s="37">
        <v>0</v>
      </c>
      <c r="AR403" s="37">
        <v>37706116</v>
      </c>
      <c r="AS403" s="37">
        <v>37799248</v>
      </c>
      <c r="AT403" s="37">
        <v>800860</v>
      </c>
      <c r="AU403" s="37">
        <v>38600108</v>
      </c>
      <c r="AV403" s="45">
        <v>2757699800</v>
      </c>
      <c r="AW403" s="37">
        <v>0</v>
      </c>
      <c r="AX403" s="37">
        <v>93132</v>
      </c>
      <c r="AY403" s="37">
        <v>44412798</v>
      </c>
      <c r="AZ403" s="37">
        <v>6198</v>
      </c>
      <c r="BA403" s="37">
        <v>6221</v>
      </c>
      <c r="BB403" s="37">
        <v>206</v>
      </c>
      <c r="BC403" s="37">
        <v>0</v>
      </c>
      <c r="BD403" s="37">
        <v>0</v>
      </c>
      <c r="BE403" s="37">
        <v>45859159</v>
      </c>
      <c r="BF403" s="37">
        <v>0</v>
      </c>
      <c r="BG403" s="37">
        <v>0</v>
      </c>
      <c r="BH403" s="37">
        <v>0</v>
      </c>
      <c r="BI403" s="37">
        <v>0</v>
      </c>
      <c r="BJ403" s="37">
        <v>0</v>
      </c>
      <c r="BK403" s="37">
        <v>0</v>
      </c>
      <c r="BL403" s="37">
        <v>0</v>
      </c>
      <c r="BM403" s="37">
        <v>45859159</v>
      </c>
      <c r="BN403" s="37">
        <v>15024220</v>
      </c>
      <c r="BO403" s="37">
        <v>30834939</v>
      </c>
      <c r="BP403" s="37">
        <v>30864426</v>
      </c>
      <c r="BQ403" s="37">
        <v>813699</v>
      </c>
      <c r="BR403" s="37">
        <v>31678125</v>
      </c>
      <c r="BS403" s="45">
        <v>2790912100</v>
      </c>
      <c r="BT403" s="37">
        <v>0</v>
      </c>
      <c r="BU403" s="37">
        <v>29487</v>
      </c>
      <c r="BV403" s="37">
        <v>45859159</v>
      </c>
      <c r="BW403" s="37">
        <v>6221</v>
      </c>
      <c r="BX403" s="37">
        <v>6191</v>
      </c>
      <c r="BY403" s="37">
        <v>206</v>
      </c>
      <c r="BZ403" s="37">
        <v>0</v>
      </c>
      <c r="CA403" s="37">
        <v>0</v>
      </c>
      <c r="CB403" s="37">
        <v>46913355</v>
      </c>
      <c r="CC403" s="37">
        <v>0</v>
      </c>
      <c r="CD403" s="37">
        <v>-1869</v>
      </c>
      <c r="CE403" s="37">
        <v>0</v>
      </c>
      <c r="CF403" s="37">
        <v>0</v>
      </c>
      <c r="CG403" s="37">
        <v>0</v>
      </c>
      <c r="CH403" s="37">
        <v>0</v>
      </c>
      <c r="CI403" s="37">
        <v>-1869</v>
      </c>
      <c r="CJ403" s="37">
        <v>46911486</v>
      </c>
      <c r="CK403" s="37">
        <v>17469601</v>
      </c>
      <c r="CL403" s="37">
        <v>0</v>
      </c>
      <c r="CM403" s="37">
        <v>29441885</v>
      </c>
      <c r="CN403" s="37">
        <v>29434307</v>
      </c>
      <c r="CO403" s="37">
        <v>811461</v>
      </c>
      <c r="CP403" s="37">
        <v>30245768</v>
      </c>
      <c r="CQ403" s="45">
        <v>2912337000</v>
      </c>
      <c r="CR403" s="37">
        <v>7578</v>
      </c>
      <c r="CS403" s="37">
        <v>0</v>
      </c>
      <c r="CT403" s="37">
        <v>46903908</v>
      </c>
      <c r="CU403" s="37">
        <v>6191</v>
      </c>
      <c r="CV403" s="37">
        <v>6216</v>
      </c>
      <c r="CW403" s="37">
        <v>208.88</v>
      </c>
      <c r="CX403" s="37">
        <v>0</v>
      </c>
      <c r="CY403" s="37">
        <v>0</v>
      </c>
      <c r="CZ403" s="37">
        <v>48391684</v>
      </c>
      <c r="DA403" s="37">
        <v>5684</v>
      </c>
      <c r="DB403" s="37">
        <v>24848</v>
      </c>
      <c r="DC403" s="37">
        <v>0</v>
      </c>
      <c r="DD403" s="37">
        <v>0</v>
      </c>
      <c r="DE403" s="37">
        <v>0</v>
      </c>
      <c r="DF403" s="37">
        <v>30532</v>
      </c>
      <c r="DG403" s="37">
        <v>48422216</v>
      </c>
      <c r="DH403" s="37">
        <v>0</v>
      </c>
      <c r="DI403" s="37">
        <v>0</v>
      </c>
      <c r="DJ403" s="37">
        <v>0</v>
      </c>
      <c r="DK403" s="37">
        <v>48422216</v>
      </c>
      <c r="DL403" s="37">
        <v>17689017</v>
      </c>
      <c r="DM403" s="37">
        <v>0</v>
      </c>
      <c r="DN403" s="37">
        <v>30733199</v>
      </c>
      <c r="DO403" s="37">
        <v>30631994</v>
      </c>
      <c r="DP403" s="37">
        <v>855791</v>
      </c>
      <c r="DQ403" s="37">
        <v>31487785</v>
      </c>
      <c r="DR403" s="45">
        <v>2984107100</v>
      </c>
      <c r="DS403" s="37">
        <v>101205</v>
      </c>
      <c r="DT403" s="37">
        <v>0</v>
      </c>
      <c r="DU403" s="61">
        <v>48321011</v>
      </c>
      <c r="DV403" s="61">
        <v>6216</v>
      </c>
      <c r="DW403" s="61">
        <v>6202</v>
      </c>
      <c r="DX403" s="61">
        <v>212.43</v>
      </c>
      <c r="DY403" s="61">
        <v>0</v>
      </c>
      <c r="DZ403" s="61">
        <v>0</v>
      </c>
      <c r="EA403" s="61">
        <v>0</v>
      </c>
      <c r="EB403" s="61">
        <v>49529668</v>
      </c>
      <c r="EC403" s="61">
        <v>75904</v>
      </c>
      <c r="ED403" s="61">
        <v>16427</v>
      </c>
      <c r="EE403" s="61">
        <v>0</v>
      </c>
      <c r="EF403" s="61">
        <v>0</v>
      </c>
      <c r="EG403" s="61">
        <v>0</v>
      </c>
      <c r="EH403" s="61">
        <v>92331</v>
      </c>
      <c r="EI403" s="61">
        <v>49621999</v>
      </c>
      <c r="EJ403" s="61">
        <v>0</v>
      </c>
      <c r="EK403" s="61">
        <v>87847</v>
      </c>
      <c r="EL403" s="61">
        <v>87847</v>
      </c>
      <c r="EM403" s="61">
        <v>49709846</v>
      </c>
      <c r="EN403" s="61">
        <v>21006224</v>
      </c>
      <c r="EO403" s="61">
        <v>0</v>
      </c>
      <c r="EP403" s="61">
        <v>28703622</v>
      </c>
      <c r="EQ403" s="61">
        <v>536131</v>
      </c>
      <c r="ER403" s="61">
        <v>28167491</v>
      </c>
      <c r="ES403" s="61">
        <v>28053045</v>
      </c>
      <c r="ET403" s="61">
        <v>843689</v>
      </c>
      <c r="EU403" s="61">
        <v>28896734</v>
      </c>
      <c r="EV403" s="61">
        <v>3135616900</v>
      </c>
      <c r="EW403" s="61">
        <v>58176200</v>
      </c>
      <c r="EX403" s="61">
        <v>114446</v>
      </c>
      <c r="EY403" s="61">
        <v>0</v>
      </c>
    </row>
    <row r="404" spans="1:155" s="37" customFormat="1" x14ac:dyDescent="0.2">
      <c r="A404" s="105">
        <v>6251</v>
      </c>
      <c r="B404" s="49" t="s">
        <v>428</v>
      </c>
      <c r="C404" s="37">
        <v>2174149</v>
      </c>
      <c r="D404" s="37">
        <v>365</v>
      </c>
      <c r="E404" s="37">
        <v>370</v>
      </c>
      <c r="F404" s="37">
        <v>191</v>
      </c>
      <c r="G404" s="37">
        <v>2274760</v>
      </c>
      <c r="H404" s="37">
        <v>1670970</v>
      </c>
      <c r="I404" s="37">
        <v>0</v>
      </c>
      <c r="J404" s="37">
        <v>603790</v>
      </c>
      <c r="K404" s="37">
        <v>161000</v>
      </c>
      <c r="L404" s="37">
        <f t="shared" si="6"/>
        <v>764790</v>
      </c>
      <c r="M404" s="47">
        <v>32112665</v>
      </c>
      <c r="N404" s="41">
        <v>0</v>
      </c>
      <c r="O404" s="41">
        <v>0</v>
      </c>
      <c r="P404" s="37">
        <v>2274760</v>
      </c>
      <c r="Q404" s="37">
        <v>370</v>
      </c>
      <c r="R404" s="37">
        <v>372</v>
      </c>
      <c r="S404" s="37">
        <v>194.37</v>
      </c>
      <c r="T404" s="37">
        <v>0</v>
      </c>
      <c r="U404" s="37">
        <v>2359362</v>
      </c>
      <c r="V404" s="37">
        <v>1740212</v>
      </c>
      <c r="W404" s="37">
        <v>619150</v>
      </c>
      <c r="X404" s="37">
        <v>591364</v>
      </c>
      <c r="Y404" s="37">
        <v>165000</v>
      </c>
      <c r="Z404" s="37">
        <v>756364</v>
      </c>
      <c r="AA404" s="46">
        <v>33191068</v>
      </c>
      <c r="AB404" s="37">
        <v>27786</v>
      </c>
      <c r="AC404" s="37">
        <v>0</v>
      </c>
      <c r="AD404" s="37">
        <v>2331576</v>
      </c>
      <c r="AE404" s="37">
        <v>372</v>
      </c>
      <c r="AF404" s="37">
        <v>373</v>
      </c>
      <c r="AG404" s="37">
        <v>200</v>
      </c>
      <c r="AH404" s="37">
        <v>0</v>
      </c>
      <c r="AI404" s="37">
        <v>20840</v>
      </c>
      <c r="AJ404" s="37">
        <v>27100</v>
      </c>
      <c r="AK404" s="37">
        <v>0</v>
      </c>
      <c r="AL404" s="37">
        <v>0</v>
      </c>
      <c r="AM404" s="37">
        <v>0</v>
      </c>
      <c r="AN404" s="37">
        <v>27100</v>
      </c>
      <c r="AO404" s="37">
        <v>2460385</v>
      </c>
      <c r="AP404" s="37">
        <v>1934181</v>
      </c>
      <c r="AQ404" s="37">
        <v>0</v>
      </c>
      <c r="AR404" s="37">
        <v>526204</v>
      </c>
      <c r="AS404" s="37">
        <v>526950</v>
      </c>
      <c r="AT404" s="37">
        <v>173000</v>
      </c>
      <c r="AU404" s="37">
        <v>699950</v>
      </c>
      <c r="AV404" s="45">
        <v>34147378</v>
      </c>
      <c r="AW404" s="37">
        <v>0</v>
      </c>
      <c r="AX404" s="37">
        <v>746</v>
      </c>
      <c r="AY404" s="37">
        <v>2460385</v>
      </c>
      <c r="AZ404" s="37">
        <v>373</v>
      </c>
      <c r="BA404" s="37">
        <v>376</v>
      </c>
      <c r="BB404" s="37">
        <v>206</v>
      </c>
      <c r="BC404" s="37">
        <v>0</v>
      </c>
      <c r="BD404" s="37">
        <v>0</v>
      </c>
      <c r="BE404" s="37">
        <v>2557631</v>
      </c>
      <c r="BF404" s="37">
        <v>0</v>
      </c>
      <c r="BG404" s="37">
        <v>0</v>
      </c>
      <c r="BH404" s="37">
        <v>0</v>
      </c>
      <c r="BI404" s="37">
        <v>0</v>
      </c>
      <c r="BJ404" s="37">
        <v>0</v>
      </c>
      <c r="BK404" s="37">
        <v>0</v>
      </c>
      <c r="BL404" s="37">
        <v>0</v>
      </c>
      <c r="BM404" s="37">
        <v>2557631</v>
      </c>
      <c r="BN404" s="37">
        <v>2192471</v>
      </c>
      <c r="BO404" s="37">
        <v>365160</v>
      </c>
      <c r="BP404" s="37">
        <v>365160</v>
      </c>
      <c r="BQ404" s="37">
        <v>169000</v>
      </c>
      <c r="BR404" s="37">
        <v>534160</v>
      </c>
      <c r="BS404" s="45">
        <v>37175192</v>
      </c>
      <c r="BT404" s="37">
        <v>0</v>
      </c>
      <c r="BU404" s="37">
        <v>0</v>
      </c>
      <c r="BV404" s="37">
        <v>2557631</v>
      </c>
      <c r="BW404" s="37">
        <v>376</v>
      </c>
      <c r="BX404" s="37">
        <v>378</v>
      </c>
      <c r="BY404" s="37">
        <v>206</v>
      </c>
      <c r="BZ404" s="37">
        <v>0</v>
      </c>
      <c r="CA404" s="37">
        <v>0</v>
      </c>
      <c r="CB404" s="37">
        <v>2649103</v>
      </c>
      <c r="CC404" s="37">
        <v>0</v>
      </c>
      <c r="CD404" s="37">
        <v>0</v>
      </c>
      <c r="CE404" s="37">
        <v>0</v>
      </c>
      <c r="CF404" s="37">
        <v>100000</v>
      </c>
      <c r="CG404" s="37">
        <v>0</v>
      </c>
      <c r="CH404" s="37">
        <v>0</v>
      </c>
      <c r="CI404" s="37">
        <v>100000</v>
      </c>
      <c r="CJ404" s="37">
        <v>2749103</v>
      </c>
      <c r="CK404" s="37">
        <v>2276617</v>
      </c>
      <c r="CL404" s="37">
        <v>0</v>
      </c>
      <c r="CM404" s="37">
        <v>472486</v>
      </c>
      <c r="CN404" s="37">
        <v>472486</v>
      </c>
      <c r="CO404" s="37">
        <v>169144.18</v>
      </c>
      <c r="CP404" s="37">
        <v>641630.17999999993</v>
      </c>
      <c r="CQ404" s="45">
        <v>39748480</v>
      </c>
      <c r="CR404" s="37">
        <v>0</v>
      </c>
      <c r="CS404" s="37">
        <v>0</v>
      </c>
      <c r="CT404" s="37">
        <v>2749103</v>
      </c>
      <c r="CU404" s="37">
        <v>378</v>
      </c>
      <c r="CV404" s="37">
        <v>377</v>
      </c>
      <c r="CW404" s="37">
        <v>208.88</v>
      </c>
      <c r="CX404" s="37">
        <v>0</v>
      </c>
      <c r="CY404" s="37">
        <v>0</v>
      </c>
      <c r="CZ404" s="37">
        <v>2820578</v>
      </c>
      <c r="DA404" s="37">
        <v>0</v>
      </c>
      <c r="DB404" s="37">
        <v>0</v>
      </c>
      <c r="DC404" s="37">
        <v>0</v>
      </c>
      <c r="DD404" s="37">
        <v>0</v>
      </c>
      <c r="DE404" s="37">
        <v>0</v>
      </c>
      <c r="DF404" s="37">
        <v>0</v>
      </c>
      <c r="DG404" s="37">
        <v>2820578</v>
      </c>
      <c r="DH404" s="37">
        <v>7482</v>
      </c>
      <c r="DI404" s="37">
        <v>0</v>
      </c>
      <c r="DJ404" s="37">
        <v>7482</v>
      </c>
      <c r="DK404" s="37">
        <v>2828060</v>
      </c>
      <c r="DL404" s="37">
        <v>2396668</v>
      </c>
      <c r="DM404" s="37">
        <v>0</v>
      </c>
      <c r="DN404" s="37">
        <v>431392</v>
      </c>
      <c r="DO404" s="37">
        <v>431392</v>
      </c>
      <c r="DP404" s="37">
        <v>166178</v>
      </c>
      <c r="DQ404" s="37">
        <v>597570</v>
      </c>
      <c r="DR404" s="45">
        <v>43725537</v>
      </c>
      <c r="DS404" s="37">
        <v>0</v>
      </c>
      <c r="DT404" s="37">
        <v>0</v>
      </c>
      <c r="DU404" s="61">
        <v>2820578</v>
      </c>
      <c r="DV404" s="61">
        <v>377</v>
      </c>
      <c r="DW404" s="61">
        <v>371</v>
      </c>
      <c r="DX404" s="61">
        <v>212.43</v>
      </c>
      <c r="DY404" s="61">
        <v>0</v>
      </c>
      <c r="DZ404" s="61">
        <v>0</v>
      </c>
      <c r="EA404" s="61">
        <v>0</v>
      </c>
      <c r="EB404" s="61">
        <v>2854500</v>
      </c>
      <c r="EC404" s="61">
        <v>0</v>
      </c>
      <c r="ED404" s="61">
        <v>0</v>
      </c>
      <c r="EE404" s="61">
        <v>0</v>
      </c>
      <c r="EF404" s="61">
        <v>0</v>
      </c>
      <c r="EG404" s="61">
        <v>0</v>
      </c>
      <c r="EH404" s="61">
        <v>0</v>
      </c>
      <c r="EI404" s="61">
        <v>2854500</v>
      </c>
      <c r="EJ404" s="61">
        <v>0</v>
      </c>
      <c r="EK404" s="61">
        <v>38470</v>
      </c>
      <c r="EL404" s="61">
        <v>38470</v>
      </c>
      <c r="EM404" s="61">
        <v>2892970</v>
      </c>
      <c r="EN404" s="61">
        <v>2419013</v>
      </c>
      <c r="EO404" s="61">
        <v>0</v>
      </c>
      <c r="EP404" s="61">
        <v>473957</v>
      </c>
      <c r="EQ404" s="61">
        <v>441</v>
      </c>
      <c r="ER404" s="61">
        <v>473516</v>
      </c>
      <c r="ES404" s="61">
        <v>474190</v>
      </c>
      <c r="ET404" s="61">
        <v>242665</v>
      </c>
      <c r="EU404" s="61">
        <v>716855</v>
      </c>
      <c r="EV404" s="61">
        <v>46654683</v>
      </c>
      <c r="EW404" s="61">
        <v>28700</v>
      </c>
      <c r="EX404" s="61">
        <v>0</v>
      </c>
      <c r="EY404" s="61">
        <v>674</v>
      </c>
    </row>
    <row r="405" spans="1:155" s="37" customFormat="1" x14ac:dyDescent="0.2">
      <c r="A405" s="105">
        <v>6293</v>
      </c>
      <c r="B405" s="49" t="s">
        <v>429</v>
      </c>
      <c r="C405" s="37">
        <v>3630360.04</v>
      </c>
      <c r="D405" s="37">
        <v>658</v>
      </c>
      <c r="E405" s="37">
        <v>671</v>
      </c>
      <c r="F405" s="37">
        <v>190</v>
      </c>
      <c r="G405" s="37">
        <v>3829571.46</v>
      </c>
      <c r="H405" s="37">
        <v>160526</v>
      </c>
      <c r="I405" s="37">
        <v>0</v>
      </c>
      <c r="J405" s="37">
        <v>3674578</v>
      </c>
      <c r="K405" s="37">
        <v>135000</v>
      </c>
      <c r="L405" s="37">
        <f t="shared" si="6"/>
        <v>3809578</v>
      </c>
      <c r="M405" s="47">
        <v>267273494</v>
      </c>
      <c r="N405" s="41">
        <v>0</v>
      </c>
      <c r="O405" s="41">
        <v>5532.5400000000373</v>
      </c>
      <c r="P405" s="37">
        <v>3829571</v>
      </c>
      <c r="Q405" s="37">
        <v>671</v>
      </c>
      <c r="R405" s="37">
        <v>692</v>
      </c>
      <c r="S405" s="37">
        <v>194.37</v>
      </c>
      <c r="T405" s="37">
        <v>0</v>
      </c>
      <c r="U405" s="37">
        <v>4083928</v>
      </c>
      <c r="V405" s="37">
        <v>206806</v>
      </c>
      <c r="W405" s="37">
        <v>3877122</v>
      </c>
      <c r="X405" s="37">
        <v>3877122</v>
      </c>
      <c r="Y405" s="37">
        <v>174452</v>
      </c>
      <c r="Z405" s="37">
        <v>4051574</v>
      </c>
      <c r="AA405" s="46">
        <v>289595512</v>
      </c>
      <c r="AB405" s="37">
        <v>0</v>
      </c>
      <c r="AC405" s="37">
        <v>0</v>
      </c>
      <c r="AD405" s="37">
        <v>4083928</v>
      </c>
      <c r="AE405" s="37">
        <v>692</v>
      </c>
      <c r="AF405" s="37">
        <v>715</v>
      </c>
      <c r="AG405" s="37">
        <v>200</v>
      </c>
      <c r="AH405" s="37">
        <v>0</v>
      </c>
      <c r="AI405" s="37">
        <v>0</v>
      </c>
      <c r="AJ405" s="37">
        <v>0</v>
      </c>
      <c r="AK405" s="37">
        <v>0</v>
      </c>
      <c r="AL405" s="37">
        <v>0</v>
      </c>
      <c r="AM405" s="37">
        <v>0</v>
      </c>
      <c r="AN405" s="37">
        <v>0</v>
      </c>
      <c r="AO405" s="37">
        <v>4362665</v>
      </c>
      <c r="AP405" s="37">
        <v>212100</v>
      </c>
      <c r="AQ405" s="37">
        <v>0</v>
      </c>
      <c r="AR405" s="37">
        <v>4150565</v>
      </c>
      <c r="AS405" s="37">
        <v>4138071</v>
      </c>
      <c r="AT405" s="37">
        <v>174847</v>
      </c>
      <c r="AU405" s="37">
        <v>4312918</v>
      </c>
      <c r="AV405" s="45">
        <v>317568069</v>
      </c>
      <c r="AW405" s="37">
        <v>12494</v>
      </c>
      <c r="AX405" s="37">
        <v>0</v>
      </c>
      <c r="AY405" s="37">
        <v>4350171</v>
      </c>
      <c r="AZ405" s="37">
        <v>715</v>
      </c>
      <c r="BA405" s="37">
        <v>744</v>
      </c>
      <c r="BB405" s="37">
        <v>206</v>
      </c>
      <c r="BC405" s="37">
        <v>0</v>
      </c>
      <c r="BD405" s="37">
        <v>0</v>
      </c>
      <c r="BE405" s="37">
        <v>4679879</v>
      </c>
      <c r="BF405" s="37">
        <v>9371</v>
      </c>
      <c r="BG405" s="37">
        <v>0</v>
      </c>
      <c r="BH405" s="37">
        <v>0</v>
      </c>
      <c r="BI405" s="37">
        <v>0</v>
      </c>
      <c r="BJ405" s="37">
        <v>0</v>
      </c>
      <c r="BK405" s="37">
        <v>30494</v>
      </c>
      <c r="BL405" s="37">
        <v>30494</v>
      </c>
      <c r="BM405" s="37">
        <v>4719744</v>
      </c>
      <c r="BN405" s="37">
        <v>1447175</v>
      </c>
      <c r="BO405" s="37">
        <v>3272569</v>
      </c>
      <c r="BP405" s="37">
        <v>3279899</v>
      </c>
      <c r="BQ405" s="37">
        <v>170612</v>
      </c>
      <c r="BR405" s="37">
        <v>3450511</v>
      </c>
      <c r="BS405" s="45">
        <v>366029243</v>
      </c>
      <c r="BT405" s="37">
        <v>0</v>
      </c>
      <c r="BU405" s="37">
        <v>7330</v>
      </c>
      <c r="BV405" s="37">
        <v>4719744</v>
      </c>
      <c r="BW405" s="37">
        <v>744</v>
      </c>
      <c r="BX405" s="37">
        <v>758</v>
      </c>
      <c r="BY405" s="37">
        <v>206</v>
      </c>
      <c r="BZ405" s="37">
        <v>0</v>
      </c>
      <c r="CA405" s="37">
        <v>0</v>
      </c>
      <c r="CB405" s="37">
        <v>4964703</v>
      </c>
      <c r="CC405" s="37">
        <v>0</v>
      </c>
      <c r="CD405" s="37">
        <v>0</v>
      </c>
      <c r="CE405" s="37">
        <v>0</v>
      </c>
      <c r="CF405" s="37">
        <v>0</v>
      </c>
      <c r="CG405" s="37">
        <v>0</v>
      </c>
      <c r="CH405" s="37">
        <v>24140</v>
      </c>
      <c r="CI405" s="37">
        <v>24140</v>
      </c>
      <c r="CJ405" s="37">
        <v>4988843</v>
      </c>
      <c r="CK405" s="37">
        <v>1544132</v>
      </c>
      <c r="CL405" s="37">
        <v>0</v>
      </c>
      <c r="CM405" s="37">
        <v>3444711</v>
      </c>
      <c r="CN405" s="37">
        <v>3451178</v>
      </c>
      <c r="CO405" s="37">
        <v>170658</v>
      </c>
      <c r="CP405" s="37">
        <v>3621836</v>
      </c>
      <c r="CQ405" s="45">
        <v>421550122</v>
      </c>
      <c r="CR405" s="37">
        <v>0</v>
      </c>
      <c r="CS405" s="37">
        <v>6467</v>
      </c>
      <c r="CT405" s="37">
        <v>4988843</v>
      </c>
      <c r="CU405" s="37">
        <v>758</v>
      </c>
      <c r="CV405" s="37">
        <v>759</v>
      </c>
      <c r="CW405" s="37">
        <v>208.88</v>
      </c>
      <c r="CX405" s="37">
        <v>0</v>
      </c>
      <c r="CY405" s="37">
        <v>0</v>
      </c>
      <c r="CZ405" s="37">
        <v>5153967</v>
      </c>
      <c r="DA405" s="37">
        <v>0</v>
      </c>
      <c r="DB405" s="37">
        <v>0</v>
      </c>
      <c r="DC405" s="37">
        <v>0</v>
      </c>
      <c r="DD405" s="37">
        <v>0</v>
      </c>
      <c r="DE405" s="37">
        <v>0</v>
      </c>
      <c r="DF405" s="37">
        <v>0</v>
      </c>
      <c r="DG405" s="37">
        <v>5153967</v>
      </c>
      <c r="DH405" s="37">
        <v>0</v>
      </c>
      <c r="DI405" s="37">
        <v>0</v>
      </c>
      <c r="DJ405" s="37">
        <v>0</v>
      </c>
      <c r="DK405" s="37">
        <v>5153967</v>
      </c>
      <c r="DL405" s="37">
        <v>1307754</v>
      </c>
      <c r="DM405" s="37">
        <v>0</v>
      </c>
      <c r="DN405" s="37">
        <v>3846213</v>
      </c>
      <c r="DO405" s="37">
        <v>3846213</v>
      </c>
      <c r="DP405" s="37">
        <v>170858</v>
      </c>
      <c r="DQ405" s="37">
        <v>4017071</v>
      </c>
      <c r="DR405" s="45">
        <v>476639506</v>
      </c>
      <c r="DS405" s="37">
        <v>0</v>
      </c>
      <c r="DT405" s="37">
        <v>0</v>
      </c>
      <c r="DU405" s="61">
        <v>5153967</v>
      </c>
      <c r="DV405" s="61">
        <v>759</v>
      </c>
      <c r="DW405" s="61">
        <v>747</v>
      </c>
      <c r="DX405" s="61">
        <v>212.43</v>
      </c>
      <c r="DY405" s="61">
        <v>0</v>
      </c>
      <c r="DZ405" s="61">
        <v>0</v>
      </c>
      <c r="EA405" s="61">
        <v>0</v>
      </c>
      <c r="EB405" s="61">
        <v>5231166</v>
      </c>
      <c r="EC405" s="61">
        <v>0</v>
      </c>
      <c r="ED405" s="61">
        <v>0</v>
      </c>
      <c r="EE405" s="61">
        <v>0</v>
      </c>
      <c r="EF405" s="61">
        <v>0</v>
      </c>
      <c r="EG405" s="61">
        <v>0</v>
      </c>
      <c r="EH405" s="61">
        <v>0</v>
      </c>
      <c r="EI405" s="61">
        <v>5231166</v>
      </c>
      <c r="EJ405" s="61">
        <v>0</v>
      </c>
      <c r="EK405" s="61">
        <v>63026</v>
      </c>
      <c r="EL405" s="61">
        <v>63026</v>
      </c>
      <c r="EM405" s="61">
        <v>5294192</v>
      </c>
      <c r="EN405" s="61">
        <v>1104398</v>
      </c>
      <c r="EO405" s="61">
        <v>0</v>
      </c>
      <c r="EP405" s="61">
        <v>4189794</v>
      </c>
      <c r="EQ405" s="61">
        <v>2300</v>
      </c>
      <c r="ER405" s="61">
        <v>4187494</v>
      </c>
      <c r="ES405" s="61">
        <v>4021800</v>
      </c>
      <c r="ET405" s="61">
        <v>165694</v>
      </c>
      <c r="EU405" s="61">
        <v>4187494</v>
      </c>
      <c r="EV405" s="61">
        <v>549838873</v>
      </c>
      <c r="EW405" s="61">
        <v>302000</v>
      </c>
      <c r="EX405" s="61">
        <v>165694</v>
      </c>
      <c r="EY405" s="61">
        <v>0</v>
      </c>
    </row>
    <row r="406" spans="1:155" s="37" customFormat="1" x14ac:dyDescent="0.2">
      <c r="A406" s="105">
        <v>6300</v>
      </c>
      <c r="B406" s="49" t="s">
        <v>430</v>
      </c>
      <c r="C406" s="37">
        <v>52289438</v>
      </c>
      <c r="D406" s="37">
        <v>8381</v>
      </c>
      <c r="E406" s="37">
        <v>8511</v>
      </c>
      <c r="F406" s="37">
        <v>200</v>
      </c>
      <c r="G406" s="37">
        <v>54802329</v>
      </c>
      <c r="H406" s="37">
        <v>7535373</v>
      </c>
      <c r="I406" s="37">
        <v>0</v>
      </c>
      <c r="J406" s="37">
        <v>47252007</v>
      </c>
      <c r="K406" s="37">
        <v>1929140</v>
      </c>
      <c r="L406" s="37">
        <f t="shared" si="6"/>
        <v>49181147</v>
      </c>
      <c r="M406" s="47">
        <v>2405825182</v>
      </c>
      <c r="N406" s="41">
        <v>14949</v>
      </c>
      <c r="O406" s="41">
        <v>0</v>
      </c>
      <c r="P406" s="37">
        <v>54787380</v>
      </c>
      <c r="Q406" s="37">
        <v>8511</v>
      </c>
      <c r="R406" s="37">
        <v>8600</v>
      </c>
      <c r="S406" s="37">
        <v>194.37</v>
      </c>
      <c r="T406" s="37">
        <v>0</v>
      </c>
      <c r="U406" s="37">
        <v>57031846</v>
      </c>
      <c r="V406" s="37">
        <v>11120512</v>
      </c>
      <c r="W406" s="37">
        <v>45911334</v>
      </c>
      <c r="X406" s="37">
        <v>45917966</v>
      </c>
      <c r="Y406" s="37">
        <v>2129523</v>
      </c>
      <c r="Z406" s="37">
        <v>48047489</v>
      </c>
      <c r="AA406" s="46">
        <v>2555603250</v>
      </c>
      <c r="AB406" s="37">
        <v>0</v>
      </c>
      <c r="AC406" s="37">
        <v>6632</v>
      </c>
      <c r="AD406" s="37">
        <v>57031846</v>
      </c>
      <c r="AE406" s="37">
        <v>8600</v>
      </c>
      <c r="AF406" s="37">
        <v>8718</v>
      </c>
      <c r="AG406" s="37">
        <v>200</v>
      </c>
      <c r="AH406" s="37">
        <v>0</v>
      </c>
      <c r="AI406" s="37">
        <v>0</v>
      </c>
      <c r="AJ406" s="37">
        <v>0</v>
      </c>
      <c r="AK406" s="37">
        <v>0</v>
      </c>
      <c r="AL406" s="37">
        <v>0</v>
      </c>
      <c r="AM406" s="37">
        <v>0</v>
      </c>
      <c r="AN406" s="37">
        <v>0</v>
      </c>
      <c r="AO406" s="37">
        <v>59557976</v>
      </c>
      <c r="AP406" s="37">
        <v>14802763</v>
      </c>
      <c r="AQ406" s="37">
        <v>0</v>
      </c>
      <c r="AR406" s="37">
        <v>44755213</v>
      </c>
      <c r="AS406" s="37">
        <v>44734718</v>
      </c>
      <c r="AT406" s="37">
        <v>2047752</v>
      </c>
      <c r="AU406" s="37">
        <v>46782470</v>
      </c>
      <c r="AV406" s="40">
        <v>2712224333</v>
      </c>
      <c r="AW406" s="37">
        <v>20495</v>
      </c>
      <c r="AX406" s="37">
        <v>0</v>
      </c>
      <c r="AY406" s="37">
        <v>59537481</v>
      </c>
      <c r="AZ406" s="37">
        <v>8718</v>
      </c>
      <c r="BA406" s="37">
        <v>8798</v>
      </c>
      <c r="BB406" s="37">
        <v>206</v>
      </c>
      <c r="BC406" s="37">
        <v>0</v>
      </c>
      <c r="BD406" s="37">
        <v>0</v>
      </c>
      <c r="BE406" s="37">
        <v>61896217</v>
      </c>
      <c r="BF406" s="37">
        <v>15371</v>
      </c>
      <c r="BG406" s="37">
        <v>-11659</v>
      </c>
      <c r="BH406" s="37">
        <v>0</v>
      </c>
      <c r="BI406" s="37">
        <v>0</v>
      </c>
      <c r="BJ406" s="37">
        <v>0</v>
      </c>
      <c r="BK406" s="37">
        <v>0</v>
      </c>
      <c r="BL406" s="37">
        <v>-11659</v>
      </c>
      <c r="BM406" s="37">
        <v>61899929</v>
      </c>
      <c r="BN406" s="37">
        <v>27720286</v>
      </c>
      <c r="BO406" s="37">
        <v>34179643</v>
      </c>
      <c r="BP406" s="37">
        <v>34165573</v>
      </c>
      <c r="BQ406" s="37">
        <v>2525869</v>
      </c>
      <c r="BR406" s="37">
        <v>36691442</v>
      </c>
      <c r="BS406" s="40">
        <v>2780586372</v>
      </c>
      <c r="BT406" s="37">
        <v>14070</v>
      </c>
      <c r="BU406" s="37">
        <v>0</v>
      </c>
      <c r="BV406" s="37">
        <v>61885859</v>
      </c>
      <c r="BW406" s="37">
        <v>8798</v>
      </c>
      <c r="BX406" s="37">
        <v>8820</v>
      </c>
      <c r="BY406" s="37">
        <v>206</v>
      </c>
      <c r="BZ406" s="37">
        <v>0</v>
      </c>
      <c r="CA406" s="37">
        <v>0</v>
      </c>
      <c r="CB406" s="37">
        <v>63857506</v>
      </c>
      <c r="CC406" s="37">
        <v>10553</v>
      </c>
      <c r="CD406" s="37">
        <v>121069</v>
      </c>
      <c r="CE406" s="37">
        <v>0</v>
      </c>
      <c r="CF406" s="37">
        <v>0</v>
      </c>
      <c r="CG406" s="37">
        <v>0</v>
      </c>
      <c r="CH406" s="37">
        <v>0</v>
      </c>
      <c r="CI406" s="37">
        <v>121069</v>
      </c>
      <c r="CJ406" s="37">
        <v>63989128</v>
      </c>
      <c r="CK406" s="37">
        <v>28778796</v>
      </c>
      <c r="CL406" s="37">
        <v>0</v>
      </c>
      <c r="CM406" s="37">
        <v>35210332</v>
      </c>
      <c r="CN406" s="37">
        <v>35217572</v>
      </c>
      <c r="CO406" s="37">
        <v>2505958</v>
      </c>
      <c r="CP406" s="37">
        <v>37723530</v>
      </c>
      <c r="CQ406" s="40">
        <v>2847185750</v>
      </c>
      <c r="CR406" s="37">
        <v>0</v>
      </c>
      <c r="CS406" s="37">
        <v>7240</v>
      </c>
      <c r="CT406" s="37">
        <v>63989128</v>
      </c>
      <c r="CU406" s="37">
        <v>8820</v>
      </c>
      <c r="CV406" s="37">
        <v>8768</v>
      </c>
      <c r="CW406" s="37">
        <v>208.88</v>
      </c>
      <c r="CX406" s="37">
        <v>0</v>
      </c>
      <c r="CY406" s="37">
        <v>0</v>
      </c>
      <c r="CZ406" s="37">
        <v>65443300</v>
      </c>
      <c r="DA406" s="37">
        <v>0</v>
      </c>
      <c r="DB406" s="37">
        <v>15174</v>
      </c>
      <c r="DC406" s="37">
        <v>0</v>
      </c>
      <c r="DD406" s="37">
        <v>0</v>
      </c>
      <c r="DE406" s="37">
        <v>0</v>
      </c>
      <c r="DF406" s="37">
        <v>15174</v>
      </c>
      <c r="DG406" s="37">
        <v>65458474</v>
      </c>
      <c r="DH406" s="37">
        <v>291091</v>
      </c>
      <c r="DI406" s="37">
        <v>0</v>
      </c>
      <c r="DJ406" s="37">
        <v>291091</v>
      </c>
      <c r="DK406" s="37">
        <v>65749565</v>
      </c>
      <c r="DL406" s="37">
        <v>30202253</v>
      </c>
      <c r="DM406" s="37">
        <v>0</v>
      </c>
      <c r="DN406" s="37">
        <v>35547312</v>
      </c>
      <c r="DO406" s="37">
        <v>35547312</v>
      </c>
      <c r="DP406" s="37">
        <v>2692967</v>
      </c>
      <c r="DQ406" s="37">
        <v>38240279</v>
      </c>
      <c r="DR406" s="40">
        <v>2988170109</v>
      </c>
      <c r="DS406" s="37">
        <v>0</v>
      </c>
      <c r="DT406" s="37">
        <v>0</v>
      </c>
      <c r="DU406" s="61">
        <v>65458474</v>
      </c>
      <c r="DV406" s="61">
        <v>8768</v>
      </c>
      <c r="DW406" s="61">
        <v>8679</v>
      </c>
      <c r="DX406" s="61">
        <v>212.43</v>
      </c>
      <c r="DY406" s="61">
        <v>0</v>
      </c>
      <c r="DZ406" s="61">
        <v>0</v>
      </c>
      <c r="EA406" s="61">
        <v>0</v>
      </c>
      <c r="EB406" s="61">
        <v>66637709</v>
      </c>
      <c r="EC406" s="61">
        <v>0</v>
      </c>
      <c r="ED406" s="61">
        <v>16694</v>
      </c>
      <c r="EE406" s="61">
        <v>0</v>
      </c>
      <c r="EF406" s="61">
        <v>0</v>
      </c>
      <c r="EG406" s="61">
        <v>0</v>
      </c>
      <c r="EH406" s="61">
        <v>16694</v>
      </c>
      <c r="EI406" s="61">
        <v>66654403</v>
      </c>
      <c r="EJ406" s="61">
        <v>0</v>
      </c>
      <c r="EK406" s="61">
        <v>514429</v>
      </c>
      <c r="EL406" s="61">
        <v>514429</v>
      </c>
      <c r="EM406" s="61">
        <v>67168832</v>
      </c>
      <c r="EN406" s="61">
        <v>32837091</v>
      </c>
      <c r="EO406" s="61">
        <v>0</v>
      </c>
      <c r="EP406" s="61">
        <v>34331741</v>
      </c>
      <c r="EQ406" s="61">
        <v>351488</v>
      </c>
      <c r="ER406" s="61">
        <v>33980253</v>
      </c>
      <c r="ES406" s="61">
        <v>33991248</v>
      </c>
      <c r="ET406" s="61">
        <v>2822788</v>
      </c>
      <c r="EU406" s="61">
        <v>36814036</v>
      </c>
      <c r="EV406" s="61">
        <v>3037496712</v>
      </c>
      <c r="EW406" s="61">
        <v>29001000</v>
      </c>
      <c r="EX406" s="61">
        <v>0</v>
      </c>
      <c r="EY406" s="61">
        <v>10995</v>
      </c>
    </row>
    <row r="407" spans="1:155" s="37" customFormat="1" x14ac:dyDescent="0.2">
      <c r="A407" s="105">
        <v>6307</v>
      </c>
      <c r="B407" s="49" t="s">
        <v>431</v>
      </c>
      <c r="C407" s="37">
        <v>31638678</v>
      </c>
      <c r="D407" s="37">
        <v>6238</v>
      </c>
      <c r="E407" s="37">
        <v>6376</v>
      </c>
      <c r="F407" s="37">
        <v>190</v>
      </c>
      <c r="G407" s="37">
        <v>33550512</v>
      </c>
      <c r="H407" s="37">
        <v>9320499</v>
      </c>
      <c r="I407" s="37">
        <v>0</v>
      </c>
      <c r="J407" s="37">
        <v>24208266</v>
      </c>
      <c r="K407" s="37">
        <v>1053000</v>
      </c>
      <c r="L407" s="37">
        <f t="shared" si="6"/>
        <v>25261266</v>
      </c>
      <c r="M407" s="47">
        <v>1566482210</v>
      </c>
      <c r="N407" s="41">
        <v>21747</v>
      </c>
      <c r="O407" s="41">
        <v>0</v>
      </c>
      <c r="P407" s="37">
        <v>33528765</v>
      </c>
      <c r="Q407" s="37">
        <v>6376</v>
      </c>
      <c r="R407" s="37">
        <v>6483</v>
      </c>
      <c r="S407" s="37">
        <v>194.37</v>
      </c>
      <c r="T407" s="37">
        <v>15003</v>
      </c>
      <c r="U407" s="37">
        <v>35366543</v>
      </c>
      <c r="V407" s="37">
        <v>11435600</v>
      </c>
      <c r="W407" s="37">
        <v>23930943</v>
      </c>
      <c r="X407" s="37">
        <v>23920037</v>
      </c>
      <c r="Y407" s="37">
        <v>1757711.78</v>
      </c>
      <c r="Z407" s="37">
        <v>25677748.780000001</v>
      </c>
      <c r="AA407" s="46">
        <v>1722762014</v>
      </c>
      <c r="AB407" s="37">
        <v>10906</v>
      </c>
      <c r="AC407" s="37">
        <v>0</v>
      </c>
      <c r="AD407" s="37">
        <v>35355637</v>
      </c>
      <c r="AE407" s="37">
        <v>6483</v>
      </c>
      <c r="AF407" s="37">
        <v>6568</v>
      </c>
      <c r="AG407" s="37">
        <v>200</v>
      </c>
      <c r="AH407" s="37">
        <v>0</v>
      </c>
      <c r="AI407" s="37">
        <v>8180</v>
      </c>
      <c r="AJ407" s="37">
        <v>0</v>
      </c>
      <c r="AK407" s="37">
        <v>0</v>
      </c>
      <c r="AL407" s="37">
        <v>0</v>
      </c>
      <c r="AM407" s="37">
        <v>0</v>
      </c>
      <c r="AN407" s="37">
        <v>0</v>
      </c>
      <c r="AO407" s="37">
        <v>37140959</v>
      </c>
      <c r="AP407" s="37">
        <v>13088527</v>
      </c>
      <c r="AQ407" s="37">
        <v>0</v>
      </c>
      <c r="AR407" s="37">
        <v>24052432</v>
      </c>
      <c r="AS407" s="37">
        <v>24041125</v>
      </c>
      <c r="AT407" s="37">
        <v>1825855</v>
      </c>
      <c r="AU407" s="37">
        <v>25866980</v>
      </c>
      <c r="AV407" s="45">
        <v>1942940907</v>
      </c>
      <c r="AW407" s="37">
        <v>11307</v>
      </c>
      <c r="AX407" s="37">
        <v>0</v>
      </c>
      <c r="AY407" s="37">
        <v>37129652</v>
      </c>
      <c r="AZ407" s="37">
        <v>6568</v>
      </c>
      <c r="BA407" s="37">
        <v>6599</v>
      </c>
      <c r="BB407" s="37">
        <v>206</v>
      </c>
      <c r="BC407" s="37">
        <v>0</v>
      </c>
      <c r="BD407" s="37">
        <v>0</v>
      </c>
      <c r="BE407" s="37">
        <v>38664267</v>
      </c>
      <c r="BF407" s="37">
        <v>8480</v>
      </c>
      <c r="BG407" s="37">
        <v>4789</v>
      </c>
      <c r="BH407" s="37">
        <v>0</v>
      </c>
      <c r="BI407" s="37">
        <v>0</v>
      </c>
      <c r="BJ407" s="37">
        <v>0</v>
      </c>
      <c r="BK407" s="37">
        <v>0</v>
      </c>
      <c r="BL407" s="37">
        <v>4789</v>
      </c>
      <c r="BM407" s="37">
        <v>38677536</v>
      </c>
      <c r="BN407" s="37">
        <v>21038624</v>
      </c>
      <c r="BO407" s="37">
        <v>17638912</v>
      </c>
      <c r="BP407" s="37">
        <v>17638911</v>
      </c>
      <c r="BQ407" s="37">
        <v>2027244.91</v>
      </c>
      <c r="BR407" s="37">
        <v>19666155.91</v>
      </c>
      <c r="BS407" s="45">
        <v>2085641818</v>
      </c>
      <c r="BT407" s="37">
        <v>1</v>
      </c>
      <c r="BU407" s="37">
        <v>0</v>
      </c>
      <c r="BV407" s="37">
        <v>38677535</v>
      </c>
      <c r="BW407" s="37">
        <v>6599</v>
      </c>
      <c r="BX407" s="37">
        <v>6580</v>
      </c>
      <c r="BY407" s="37">
        <v>206</v>
      </c>
      <c r="BZ407" s="37">
        <v>0</v>
      </c>
      <c r="CA407" s="37">
        <v>0</v>
      </c>
      <c r="CB407" s="37">
        <v>39921650</v>
      </c>
      <c r="CC407" s="37">
        <v>1</v>
      </c>
      <c r="CD407" s="37">
        <v>5244</v>
      </c>
      <c r="CE407" s="37">
        <v>0</v>
      </c>
      <c r="CF407" s="37">
        <v>0</v>
      </c>
      <c r="CG407" s="37">
        <v>0</v>
      </c>
      <c r="CH407" s="37">
        <v>0</v>
      </c>
      <c r="CI407" s="37">
        <v>5244</v>
      </c>
      <c r="CJ407" s="37">
        <v>39926895</v>
      </c>
      <c r="CK407" s="37">
        <v>22277008</v>
      </c>
      <c r="CL407" s="37">
        <v>0</v>
      </c>
      <c r="CM407" s="37">
        <v>17649887</v>
      </c>
      <c r="CN407" s="37">
        <v>17649887.219999999</v>
      </c>
      <c r="CO407" s="37">
        <v>1916780.24</v>
      </c>
      <c r="CP407" s="37">
        <v>19566667.459999997</v>
      </c>
      <c r="CQ407" s="45">
        <v>2208110381</v>
      </c>
      <c r="CR407" s="37">
        <v>0</v>
      </c>
      <c r="CS407" s="37">
        <v>0</v>
      </c>
      <c r="CT407" s="37">
        <v>39926895</v>
      </c>
      <c r="CU407" s="37">
        <v>6580</v>
      </c>
      <c r="CV407" s="37">
        <v>6521</v>
      </c>
      <c r="CW407" s="37">
        <v>208.88</v>
      </c>
      <c r="CX407" s="37">
        <v>0</v>
      </c>
      <c r="CY407" s="37">
        <v>0</v>
      </c>
      <c r="CZ407" s="37">
        <v>40931013</v>
      </c>
      <c r="DA407" s="37">
        <v>0</v>
      </c>
      <c r="DB407" s="37">
        <v>7411</v>
      </c>
      <c r="DC407" s="37">
        <v>0</v>
      </c>
      <c r="DD407" s="37">
        <v>0</v>
      </c>
      <c r="DE407" s="37">
        <v>0</v>
      </c>
      <c r="DF407" s="37">
        <v>7411</v>
      </c>
      <c r="DG407" s="37">
        <v>40938424</v>
      </c>
      <c r="DH407" s="37">
        <v>276179</v>
      </c>
      <c r="DI407" s="37">
        <v>0</v>
      </c>
      <c r="DJ407" s="37">
        <v>276179</v>
      </c>
      <c r="DK407" s="37">
        <v>41214603</v>
      </c>
      <c r="DL407" s="37">
        <v>22644081</v>
      </c>
      <c r="DM407" s="37">
        <v>0</v>
      </c>
      <c r="DN407" s="37">
        <v>18570522</v>
      </c>
      <c r="DO407" s="37">
        <v>18570522</v>
      </c>
      <c r="DP407" s="37">
        <v>1430801.68</v>
      </c>
      <c r="DQ407" s="37">
        <v>20001323.68</v>
      </c>
      <c r="DR407" s="45">
        <v>2327248709</v>
      </c>
      <c r="DS407" s="37">
        <v>0</v>
      </c>
      <c r="DT407" s="37">
        <v>0</v>
      </c>
      <c r="DU407" s="61">
        <v>40938424</v>
      </c>
      <c r="DV407" s="61">
        <v>6521</v>
      </c>
      <c r="DW407" s="61">
        <v>6475</v>
      </c>
      <c r="DX407" s="61">
        <v>212.43</v>
      </c>
      <c r="DY407" s="61">
        <v>0</v>
      </c>
      <c r="DZ407" s="61">
        <v>0</v>
      </c>
      <c r="EA407" s="61">
        <v>0</v>
      </c>
      <c r="EB407" s="61">
        <v>42025146</v>
      </c>
      <c r="EC407" s="61">
        <v>0</v>
      </c>
      <c r="ED407" s="61">
        <v>20287</v>
      </c>
      <c r="EE407" s="61">
        <v>0</v>
      </c>
      <c r="EF407" s="61">
        <v>0</v>
      </c>
      <c r="EG407" s="61">
        <v>0</v>
      </c>
      <c r="EH407" s="61">
        <v>20287</v>
      </c>
      <c r="EI407" s="61">
        <v>42045433</v>
      </c>
      <c r="EJ407" s="61">
        <v>0</v>
      </c>
      <c r="EK407" s="61">
        <v>227163</v>
      </c>
      <c r="EL407" s="61">
        <v>227163</v>
      </c>
      <c r="EM407" s="61">
        <v>42272596</v>
      </c>
      <c r="EN407" s="61">
        <v>23962080</v>
      </c>
      <c r="EO407" s="61">
        <v>0</v>
      </c>
      <c r="EP407" s="61">
        <v>18310516</v>
      </c>
      <c r="EQ407" s="61">
        <v>94642</v>
      </c>
      <c r="ER407" s="61">
        <v>18215874</v>
      </c>
      <c r="ES407" s="61">
        <v>18209865</v>
      </c>
      <c r="ET407" s="61">
        <v>1146880</v>
      </c>
      <c r="EU407" s="61">
        <v>19356745</v>
      </c>
      <c r="EV407" s="61">
        <v>2493304868</v>
      </c>
      <c r="EW407" s="61">
        <v>12190700</v>
      </c>
      <c r="EX407" s="61">
        <v>6009</v>
      </c>
      <c r="EY407" s="61">
        <v>0</v>
      </c>
    </row>
    <row r="408" spans="1:155" s="37" customFormat="1" x14ac:dyDescent="0.2">
      <c r="A408" s="105">
        <v>6328</v>
      </c>
      <c r="B408" s="49" t="s">
        <v>432</v>
      </c>
      <c r="C408" s="37">
        <v>8695360</v>
      </c>
      <c r="D408" s="37">
        <v>1506</v>
      </c>
      <c r="E408" s="37">
        <v>1531</v>
      </c>
      <c r="F408" s="37">
        <v>190</v>
      </c>
      <c r="G408" s="37">
        <v>9130884</v>
      </c>
      <c r="H408" s="37">
        <v>2853385</v>
      </c>
      <c r="I408" s="37">
        <v>0</v>
      </c>
      <c r="J408" s="37">
        <v>6277499</v>
      </c>
      <c r="K408" s="37">
        <v>587267</v>
      </c>
      <c r="L408" s="37">
        <f t="shared" si="6"/>
        <v>6864766</v>
      </c>
      <c r="M408" s="47">
        <v>451128682</v>
      </c>
      <c r="N408" s="41">
        <v>0</v>
      </c>
      <c r="O408" s="41">
        <v>0</v>
      </c>
      <c r="P408" s="37">
        <v>9130884</v>
      </c>
      <c r="Q408" s="37">
        <v>1531</v>
      </c>
      <c r="R408" s="37">
        <v>1567</v>
      </c>
      <c r="S408" s="37">
        <v>194.37</v>
      </c>
      <c r="T408" s="37">
        <v>0</v>
      </c>
      <c r="U408" s="37">
        <v>9650166</v>
      </c>
      <c r="V408" s="37">
        <v>2497561</v>
      </c>
      <c r="W408" s="37">
        <v>7152605</v>
      </c>
      <c r="X408" s="37">
        <v>6639273</v>
      </c>
      <c r="Y408" s="37">
        <v>498208</v>
      </c>
      <c r="Z408" s="37">
        <v>7137481</v>
      </c>
      <c r="AA408" s="46">
        <v>482962241</v>
      </c>
      <c r="AB408" s="37">
        <v>513332</v>
      </c>
      <c r="AC408" s="37">
        <v>0</v>
      </c>
      <c r="AD408" s="37">
        <v>9136834</v>
      </c>
      <c r="AE408" s="37">
        <v>1567</v>
      </c>
      <c r="AF408" s="37">
        <v>1625</v>
      </c>
      <c r="AG408" s="37">
        <v>200</v>
      </c>
      <c r="AH408" s="37">
        <v>0</v>
      </c>
      <c r="AI408" s="37">
        <v>384999</v>
      </c>
      <c r="AJ408" s="37">
        <v>-26600</v>
      </c>
      <c r="AK408" s="37">
        <v>0</v>
      </c>
      <c r="AL408" s="37">
        <v>0</v>
      </c>
      <c r="AM408" s="37">
        <v>38185</v>
      </c>
      <c r="AN408" s="37">
        <v>11585</v>
      </c>
      <c r="AO408" s="37">
        <v>10196602</v>
      </c>
      <c r="AP408" s="37">
        <v>2596291</v>
      </c>
      <c r="AQ408" s="37">
        <v>0</v>
      </c>
      <c r="AR408" s="37">
        <v>7600311</v>
      </c>
      <c r="AS408" s="37">
        <v>7266706</v>
      </c>
      <c r="AT408" s="37">
        <v>478296</v>
      </c>
      <c r="AU408" s="37">
        <v>7745002</v>
      </c>
      <c r="AV408" s="45">
        <v>547633158</v>
      </c>
      <c r="AW408" s="37">
        <v>333605</v>
      </c>
      <c r="AX408" s="37">
        <v>0</v>
      </c>
      <c r="AY408" s="37">
        <v>9862997</v>
      </c>
      <c r="AZ408" s="37">
        <v>1625</v>
      </c>
      <c r="BA408" s="37">
        <v>1668</v>
      </c>
      <c r="BB408" s="37">
        <v>206</v>
      </c>
      <c r="BC408" s="37">
        <v>0</v>
      </c>
      <c r="BD408" s="37">
        <v>0</v>
      </c>
      <c r="BE408" s="37">
        <v>10467601</v>
      </c>
      <c r="BF408" s="37">
        <v>250204</v>
      </c>
      <c r="BG408" s="37">
        <v>-9994</v>
      </c>
      <c r="BH408" s="37">
        <v>0</v>
      </c>
      <c r="BI408" s="37">
        <v>0</v>
      </c>
      <c r="BJ408" s="37">
        <v>0</v>
      </c>
      <c r="BK408" s="37">
        <v>0</v>
      </c>
      <c r="BL408" s="37">
        <v>-9994</v>
      </c>
      <c r="BM408" s="37">
        <v>10707811</v>
      </c>
      <c r="BN408" s="37">
        <v>5191502</v>
      </c>
      <c r="BO408" s="37">
        <v>5516309</v>
      </c>
      <c r="BP408" s="37">
        <v>5522584</v>
      </c>
      <c r="BQ408" s="37">
        <v>500398</v>
      </c>
      <c r="BR408" s="37">
        <v>6022982</v>
      </c>
      <c r="BS408" s="45">
        <v>614933392</v>
      </c>
      <c r="BT408" s="37">
        <v>0</v>
      </c>
      <c r="BU408" s="37">
        <v>6275</v>
      </c>
      <c r="BV408" s="37">
        <v>10707811</v>
      </c>
      <c r="BW408" s="37">
        <v>1668</v>
      </c>
      <c r="BX408" s="37">
        <v>1702</v>
      </c>
      <c r="BY408" s="37">
        <v>206</v>
      </c>
      <c r="BZ408" s="37">
        <v>0</v>
      </c>
      <c r="CA408" s="37">
        <v>0</v>
      </c>
      <c r="CB408" s="37">
        <v>11276686</v>
      </c>
      <c r="CC408" s="37">
        <v>0</v>
      </c>
      <c r="CD408" s="37">
        <v>-6698</v>
      </c>
      <c r="CE408" s="37">
        <v>0</v>
      </c>
      <c r="CF408" s="37">
        <v>0</v>
      </c>
      <c r="CG408" s="37">
        <v>0</v>
      </c>
      <c r="CH408" s="37">
        <v>116221</v>
      </c>
      <c r="CI408" s="37">
        <v>109523</v>
      </c>
      <c r="CJ408" s="37">
        <v>11386209</v>
      </c>
      <c r="CK408" s="37">
        <v>5127004</v>
      </c>
      <c r="CL408" s="37">
        <v>0</v>
      </c>
      <c r="CM408" s="37">
        <v>6259205</v>
      </c>
      <c r="CN408" s="37">
        <v>6259205</v>
      </c>
      <c r="CO408" s="37">
        <v>512952</v>
      </c>
      <c r="CP408" s="37">
        <v>6772157</v>
      </c>
      <c r="CQ408" s="45">
        <v>650446585</v>
      </c>
      <c r="CR408" s="37">
        <v>0</v>
      </c>
      <c r="CS408" s="37">
        <v>0</v>
      </c>
      <c r="CT408" s="37">
        <v>11386209</v>
      </c>
      <c r="CU408" s="37">
        <v>1702</v>
      </c>
      <c r="CV408" s="37">
        <v>1743</v>
      </c>
      <c r="CW408" s="37">
        <v>208.88</v>
      </c>
      <c r="CX408" s="37">
        <v>0</v>
      </c>
      <c r="CY408" s="37">
        <v>0</v>
      </c>
      <c r="CZ408" s="37">
        <v>12024574</v>
      </c>
      <c r="DA408" s="37">
        <v>0</v>
      </c>
      <c r="DB408" s="37">
        <v>0</v>
      </c>
      <c r="DC408" s="37">
        <v>0</v>
      </c>
      <c r="DD408" s="37">
        <v>0</v>
      </c>
      <c r="DE408" s="37">
        <v>0</v>
      </c>
      <c r="DF408" s="37">
        <v>0</v>
      </c>
      <c r="DG408" s="37">
        <v>12024574</v>
      </c>
      <c r="DH408" s="37">
        <v>0</v>
      </c>
      <c r="DI408" s="37">
        <v>0</v>
      </c>
      <c r="DJ408" s="37">
        <v>0</v>
      </c>
      <c r="DK408" s="37">
        <v>12024574</v>
      </c>
      <c r="DL408" s="37">
        <v>5612295</v>
      </c>
      <c r="DM408" s="37">
        <v>0</v>
      </c>
      <c r="DN408" s="37">
        <v>6412279</v>
      </c>
      <c r="DO408" s="37">
        <v>6412279</v>
      </c>
      <c r="DP408" s="37">
        <v>504212</v>
      </c>
      <c r="DQ408" s="37">
        <v>6916491</v>
      </c>
      <c r="DR408" s="45">
        <v>693711215</v>
      </c>
      <c r="DS408" s="37">
        <v>0</v>
      </c>
      <c r="DT408" s="37">
        <v>0</v>
      </c>
      <c r="DU408" s="61">
        <v>12024574</v>
      </c>
      <c r="DV408" s="61">
        <v>1743</v>
      </c>
      <c r="DW408" s="61">
        <v>1776</v>
      </c>
      <c r="DX408" s="61">
        <v>212.43</v>
      </c>
      <c r="DY408" s="61">
        <v>0</v>
      </c>
      <c r="DZ408" s="61">
        <v>0</v>
      </c>
      <c r="EA408" s="61">
        <v>0</v>
      </c>
      <c r="EB408" s="61">
        <v>12629509</v>
      </c>
      <c r="EC408" s="61">
        <v>0</v>
      </c>
      <c r="ED408" s="61">
        <v>0</v>
      </c>
      <c r="EE408" s="61">
        <v>0</v>
      </c>
      <c r="EF408" s="61">
        <v>0</v>
      </c>
      <c r="EG408" s="61">
        <v>0</v>
      </c>
      <c r="EH408" s="61">
        <v>0</v>
      </c>
      <c r="EI408" s="61">
        <v>12629509</v>
      </c>
      <c r="EJ408" s="61">
        <v>0</v>
      </c>
      <c r="EK408" s="61">
        <v>0</v>
      </c>
      <c r="EL408" s="61">
        <v>0</v>
      </c>
      <c r="EM408" s="61">
        <v>12629509</v>
      </c>
      <c r="EN408" s="61">
        <v>6425166</v>
      </c>
      <c r="EO408" s="61">
        <v>0</v>
      </c>
      <c r="EP408" s="61">
        <v>6204343</v>
      </c>
      <c r="EQ408" s="61">
        <v>186656</v>
      </c>
      <c r="ER408" s="61">
        <v>6017687</v>
      </c>
      <c r="ES408" s="61">
        <v>6017686</v>
      </c>
      <c r="ET408" s="61">
        <v>504906</v>
      </c>
      <c r="EU408" s="61">
        <v>6522592</v>
      </c>
      <c r="EV408" s="61">
        <v>743640331</v>
      </c>
      <c r="EW408" s="61">
        <v>21280700</v>
      </c>
      <c r="EX408" s="61">
        <v>1</v>
      </c>
      <c r="EY408" s="61">
        <v>0</v>
      </c>
    </row>
    <row r="409" spans="1:155" s="37" customFormat="1" ht="10.5" x14ac:dyDescent="0.25">
      <c r="A409" s="105">
        <v>4249</v>
      </c>
      <c r="B409" s="51" t="s">
        <v>654</v>
      </c>
      <c r="C409" s="37">
        <v>2507093</v>
      </c>
      <c r="D409" s="37">
        <v>377</v>
      </c>
      <c r="E409" s="37">
        <v>375</v>
      </c>
      <c r="F409" s="37">
        <v>213</v>
      </c>
      <c r="G409" s="37">
        <v>2573625</v>
      </c>
      <c r="H409" s="37">
        <v>1373035</v>
      </c>
      <c r="I409" s="37">
        <v>8778</v>
      </c>
      <c r="J409" s="37">
        <v>1226872</v>
      </c>
      <c r="K409" s="37">
        <v>72922</v>
      </c>
      <c r="L409" s="37">
        <f t="shared" si="6"/>
        <v>1299794</v>
      </c>
      <c r="M409" s="47">
        <v>52658658</v>
      </c>
      <c r="N409" s="41">
        <v>0</v>
      </c>
      <c r="O409" s="41">
        <v>17504</v>
      </c>
      <c r="P409" s="37">
        <v>2582403</v>
      </c>
      <c r="Q409" s="37">
        <v>375</v>
      </c>
      <c r="R409" s="37">
        <v>374</v>
      </c>
      <c r="S409" s="37">
        <v>194.37</v>
      </c>
      <c r="T409" s="37">
        <v>0</v>
      </c>
      <c r="U409" s="37">
        <v>2648212</v>
      </c>
      <c r="V409" s="37">
        <v>1484572</v>
      </c>
      <c r="W409" s="37">
        <v>1163640</v>
      </c>
      <c r="X409" s="37">
        <v>1163640</v>
      </c>
      <c r="Y409" s="37">
        <v>75182.320000000007</v>
      </c>
      <c r="Z409" s="37">
        <v>1238822.32</v>
      </c>
      <c r="AA409" s="46">
        <v>52925091</v>
      </c>
      <c r="AB409" s="37">
        <v>0</v>
      </c>
      <c r="AC409" s="37">
        <v>0</v>
      </c>
      <c r="AS409" s="37">
        <v>0</v>
      </c>
      <c r="AT409" s="37">
        <v>0</v>
      </c>
      <c r="AU409" s="37">
        <v>0</v>
      </c>
      <c r="AV409" s="40"/>
      <c r="BP409" s="37">
        <v>0</v>
      </c>
      <c r="BQ409" s="37">
        <v>0</v>
      </c>
      <c r="BR409" s="37">
        <v>0</v>
      </c>
      <c r="BS409" s="40"/>
      <c r="CN409" s="37">
        <v>0</v>
      </c>
      <c r="CO409" s="37">
        <v>0</v>
      </c>
      <c r="CP409" s="37">
        <v>0</v>
      </c>
      <c r="CQ409" s="64"/>
      <c r="DO409" s="37">
        <v>0</v>
      </c>
      <c r="DP409" s="37">
        <v>0</v>
      </c>
      <c r="DQ409" s="37">
        <v>0</v>
      </c>
      <c r="DR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  <c r="EN409" s="64"/>
      <c r="EO409" s="64"/>
      <c r="EP409" s="64"/>
      <c r="EQ409" s="64"/>
      <c r="ER409" s="61">
        <v>0</v>
      </c>
      <c r="ES409" s="64"/>
      <c r="ET409" s="64">
        <v>0</v>
      </c>
      <c r="EU409" s="61">
        <v>0</v>
      </c>
      <c r="EV409" s="64"/>
      <c r="EW409" s="64"/>
      <c r="EX409" s="64"/>
      <c r="EY409" s="64"/>
    </row>
    <row r="410" spans="1:155" s="37" customFormat="1" x14ac:dyDescent="0.2">
      <c r="A410" s="105">
        <v>6370</v>
      </c>
      <c r="B410" s="49" t="s">
        <v>433</v>
      </c>
      <c r="C410" s="37">
        <v>6729473.6200000001</v>
      </c>
      <c r="D410" s="37">
        <v>1225</v>
      </c>
      <c r="E410" s="37">
        <v>1258</v>
      </c>
      <c r="F410" s="37">
        <v>190</v>
      </c>
      <c r="G410" s="37">
        <v>7149780.0999999996</v>
      </c>
      <c r="H410" s="37">
        <v>4037409</v>
      </c>
      <c r="I410" s="37">
        <v>0</v>
      </c>
      <c r="J410" s="37">
        <v>3109000</v>
      </c>
      <c r="K410" s="37">
        <v>222000</v>
      </c>
      <c r="L410" s="37">
        <f t="shared" si="6"/>
        <v>3331000</v>
      </c>
      <c r="M410" s="47">
        <v>180116520</v>
      </c>
      <c r="N410" s="41">
        <v>3371.0999999996275</v>
      </c>
      <c r="O410" s="41">
        <v>0</v>
      </c>
      <c r="P410" s="37">
        <v>7146409</v>
      </c>
      <c r="Q410" s="37">
        <v>1258</v>
      </c>
      <c r="R410" s="37">
        <v>1287</v>
      </c>
      <c r="S410" s="37">
        <v>194.37</v>
      </c>
      <c r="T410" s="37">
        <v>0</v>
      </c>
      <c r="U410" s="37">
        <v>7561305</v>
      </c>
      <c r="V410" s="37">
        <v>4497565</v>
      </c>
      <c r="W410" s="37">
        <v>3063740</v>
      </c>
      <c r="X410" s="37">
        <v>3063700</v>
      </c>
      <c r="Y410" s="37">
        <v>583100</v>
      </c>
      <c r="Z410" s="37">
        <v>3646800</v>
      </c>
      <c r="AA410" s="46">
        <v>195248213</v>
      </c>
      <c r="AB410" s="37">
        <v>40</v>
      </c>
      <c r="AC410" s="37">
        <v>0</v>
      </c>
      <c r="AD410" s="37">
        <v>7561265</v>
      </c>
      <c r="AE410" s="37">
        <v>1287</v>
      </c>
      <c r="AF410" s="37">
        <v>1317</v>
      </c>
      <c r="AG410" s="37">
        <v>200</v>
      </c>
      <c r="AH410" s="37">
        <v>0</v>
      </c>
      <c r="AI410" s="37">
        <v>30</v>
      </c>
      <c r="AJ410" s="37">
        <v>0</v>
      </c>
      <c r="AK410" s="37">
        <v>0</v>
      </c>
      <c r="AL410" s="37">
        <v>0</v>
      </c>
      <c r="AM410" s="37">
        <v>0</v>
      </c>
      <c r="AN410" s="37">
        <v>0</v>
      </c>
      <c r="AO410" s="37">
        <v>8000950</v>
      </c>
      <c r="AP410" s="37">
        <v>4972467</v>
      </c>
      <c r="AQ410" s="37">
        <v>0</v>
      </c>
      <c r="AR410" s="37">
        <v>3028483</v>
      </c>
      <c r="AS410" s="37">
        <v>3028483</v>
      </c>
      <c r="AT410" s="37">
        <v>637550</v>
      </c>
      <c r="AU410" s="37">
        <v>3666033</v>
      </c>
      <c r="AV410" s="45">
        <v>217866875</v>
      </c>
      <c r="AW410" s="37">
        <v>0</v>
      </c>
      <c r="AX410" s="37">
        <v>0</v>
      </c>
      <c r="AY410" s="37">
        <v>8000950</v>
      </c>
      <c r="AZ410" s="37">
        <v>1317</v>
      </c>
      <c r="BA410" s="37">
        <v>1376</v>
      </c>
      <c r="BB410" s="37">
        <v>206</v>
      </c>
      <c r="BC410" s="37">
        <v>0</v>
      </c>
      <c r="BD410" s="37">
        <v>0</v>
      </c>
      <c r="BE410" s="37">
        <v>8642835</v>
      </c>
      <c r="BF410" s="37">
        <v>0</v>
      </c>
      <c r="BG410" s="37">
        <v>34455</v>
      </c>
      <c r="BH410" s="37">
        <v>0</v>
      </c>
      <c r="BI410" s="37">
        <v>0</v>
      </c>
      <c r="BJ410" s="37">
        <v>0</v>
      </c>
      <c r="BK410" s="37">
        <v>0</v>
      </c>
      <c r="BL410" s="37">
        <v>34455</v>
      </c>
      <c r="BM410" s="37">
        <v>8677290</v>
      </c>
      <c r="BN410" s="37">
        <v>6400361</v>
      </c>
      <c r="BO410" s="37">
        <v>2276929</v>
      </c>
      <c r="BP410" s="37">
        <v>2276929</v>
      </c>
      <c r="BQ410" s="37">
        <v>850000</v>
      </c>
      <c r="BR410" s="37">
        <v>3126929</v>
      </c>
      <c r="BS410" s="45">
        <v>233261384</v>
      </c>
      <c r="BT410" s="37">
        <v>0</v>
      </c>
      <c r="BU410" s="37">
        <v>0</v>
      </c>
      <c r="BV410" s="37">
        <v>8677290</v>
      </c>
      <c r="BW410" s="37">
        <v>1376</v>
      </c>
      <c r="BX410" s="37">
        <v>1429</v>
      </c>
      <c r="BY410" s="37">
        <v>206</v>
      </c>
      <c r="BZ410" s="37">
        <v>0</v>
      </c>
      <c r="CA410" s="37">
        <v>0</v>
      </c>
      <c r="CB410" s="37">
        <v>9305891</v>
      </c>
      <c r="CC410" s="37">
        <v>0</v>
      </c>
      <c r="CD410" s="37">
        <v>57523</v>
      </c>
      <c r="CE410" s="37">
        <v>0</v>
      </c>
      <c r="CF410" s="37">
        <v>0</v>
      </c>
      <c r="CG410" s="37">
        <v>0</v>
      </c>
      <c r="CH410" s="37">
        <v>0</v>
      </c>
      <c r="CI410" s="37">
        <v>57523</v>
      </c>
      <c r="CJ410" s="37">
        <v>9363414</v>
      </c>
      <c r="CK410" s="37">
        <v>7225707</v>
      </c>
      <c r="CL410" s="37">
        <v>0</v>
      </c>
      <c r="CM410" s="37">
        <v>2137707</v>
      </c>
      <c r="CN410" s="37">
        <v>2137707</v>
      </c>
      <c r="CO410" s="37">
        <v>810000</v>
      </c>
      <c r="CP410" s="37">
        <v>2947707</v>
      </c>
      <c r="CQ410" s="45">
        <v>258354060</v>
      </c>
      <c r="CR410" s="37">
        <v>0</v>
      </c>
      <c r="CS410" s="37">
        <v>0</v>
      </c>
      <c r="CT410" s="37">
        <v>9363414</v>
      </c>
      <c r="CU410" s="37">
        <v>1429</v>
      </c>
      <c r="CV410" s="37">
        <v>1495</v>
      </c>
      <c r="CW410" s="37">
        <v>208.88</v>
      </c>
      <c r="CX410" s="37">
        <v>0</v>
      </c>
      <c r="CY410" s="37">
        <v>0</v>
      </c>
      <c r="CZ410" s="37">
        <v>10108144</v>
      </c>
      <c r="DA410" s="37">
        <v>0</v>
      </c>
      <c r="DB410" s="37">
        <v>45660</v>
      </c>
      <c r="DC410" s="37">
        <v>0</v>
      </c>
      <c r="DD410" s="37">
        <v>0</v>
      </c>
      <c r="DE410" s="37">
        <v>0</v>
      </c>
      <c r="DF410" s="37">
        <v>45660</v>
      </c>
      <c r="DG410" s="37">
        <v>10153804</v>
      </c>
      <c r="DH410" s="37">
        <v>0</v>
      </c>
      <c r="DI410" s="37">
        <v>0</v>
      </c>
      <c r="DJ410" s="37">
        <v>0</v>
      </c>
      <c r="DK410" s="37">
        <v>10153804</v>
      </c>
      <c r="DL410" s="37">
        <v>7841689</v>
      </c>
      <c r="DM410" s="37">
        <v>0</v>
      </c>
      <c r="DN410" s="37">
        <v>2312115</v>
      </c>
      <c r="DO410" s="37">
        <v>2312115</v>
      </c>
      <c r="DP410" s="37">
        <v>800000</v>
      </c>
      <c r="DQ410" s="37">
        <v>3112115</v>
      </c>
      <c r="DR410" s="45">
        <v>284642853</v>
      </c>
      <c r="DS410" s="37">
        <v>0</v>
      </c>
      <c r="DT410" s="37">
        <v>0</v>
      </c>
      <c r="DU410" s="61">
        <v>10153804</v>
      </c>
      <c r="DV410" s="61">
        <v>1495</v>
      </c>
      <c r="DW410" s="61">
        <v>1542</v>
      </c>
      <c r="DX410" s="61">
        <v>212.43</v>
      </c>
      <c r="DY410" s="61">
        <v>0</v>
      </c>
      <c r="DZ410" s="61">
        <v>0</v>
      </c>
      <c r="EA410" s="61">
        <v>0</v>
      </c>
      <c r="EB410" s="61">
        <v>10800584</v>
      </c>
      <c r="EC410" s="61">
        <v>0</v>
      </c>
      <c r="ED410" s="61">
        <v>10579</v>
      </c>
      <c r="EE410" s="61">
        <v>0</v>
      </c>
      <c r="EF410" s="61">
        <v>0</v>
      </c>
      <c r="EG410" s="61">
        <v>0</v>
      </c>
      <c r="EH410" s="61">
        <v>10579</v>
      </c>
      <c r="EI410" s="61">
        <v>10811163</v>
      </c>
      <c r="EJ410" s="61">
        <v>0</v>
      </c>
      <c r="EK410" s="61">
        <v>0</v>
      </c>
      <c r="EL410" s="61">
        <v>0</v>
      </c>
      <c r="EM410" s="61">
        <v>10811163</v>
      </c>
      <c r="EN410" s="61">
        <v>8204305</v>
      </c>
      <c r="EO410" s="61">
        <v>0</v>
      </c>
      <c r="EP410" s="61">
        <v>2606858</v>
      </c>
      <c r="EQ410" s="61">
        <v>11445</v>
      </c>
      <c r="ER410" s="61">
        <v>2595413</v>
      </c>
      <c r="ES410" s="61">
        <v>2565910</v>
      </c>
      <c r="ET410" s="61">
        <v>800000</v>
      </c>
      <c r="EU410" s="61">
        <v>3365910</v>
      </c>
      <c r="EV410" s="61">
        <v>324156297</v>
      </c>
      <c r="EW410" s="61">
        <v>1102200</v>
      </c>
      <c r="EX410" s="61">
        <v>29503</v>
      </c>
      <c r="EY410" s="61">
        <v>0</v>
      </c>
    </row>
    <row r="411" spans="1:155" s="37" customFormat="1" x14ac:dyDescent="0.2">
      <c r="A411" s="105">
        <v>6321</v>
      </c>
      <c r="B411" s="49" t="s">
        <v>434</v>
      </c>
      <c r="C411" s="37">
        <v>6011650</v>
      </c>
      <c r="D411" s="37">
        <v>1220</v>
      </c>
      <c r="E411" s="37">
        <v>1235</v>
      </c>
      <c r="F411" s="37">
        <v>190</v>
      </c>
      <c r="G411" s="37">
        <v>6320730</v>
      </c>
      <c r="H411" s="37">
        <v>3803318</v>
      </c>
      <c r="I411" s="37">
        <v>0</v>
      </c>
      <c r="J411" s="37">
        <v>2517412</v>
      </c>
      <c r="K411" s="37">
        <v>63587</v>
      </c>
      <c r="L411" s="37">
        <f t="shared" si="6"/>
        <v>2580999</v>
      </c>
      <c r="M411" s="47">
        <v>154610343</v>
      </c>
      <c r="N411" s="41">
        <v>0</v>
      </c>
      <c r="O411" s="41">
        <v>0</v>
      </c>
      <c r="P411" s="37">
        <v>6320730</v>
      </c>
      <c r="Q411" s="37">
        <v>1235</v>
      </c>
      <c r="R411" s="37">
        <v>1240</v>
      </c>
      <c r="S411" s="37">
        <v>194.37</v>
      </c>
      <c r="T411" s="37">
        <v>0</v>
      </c>
      <c r="U411" s="37">
        <v>6587339</v>
      </c>
      <c r="V411" s="37">
        <v>4191049</v>
      </c>
      <c r="W411" s="37">
        <v>2396290</v>
      </c>
      <c r="X411" s="37">
        <v>2396290</v>
      </c>
      <c r="Y411" s="37">
        <v>64000</v>
      </c>
      <c r="Z411" s="37">
        <v>2460290</v>
      </c>
      <c r="AA411" s="46">
        <v>160097535</v>
      </c>
      <c r="AB411" s="37">
        <v>0</v>
      </c>
      <c r="AC411" s="37">
        <v>0</v>
      </c>
      <c r="AD411" s="37">
        <v>6587339</v>
      </c>
      <c r="AE411" s="37">
        <v>1240</v>
      </c>
      <c r="AF411" s="37">
        <v>1240</v>
      </c>
      <c r="AG411" s="37">
        <v>200</v>
      </c>
      <c r="AH411" s="37">
        <v>0</v>
      </c>
      <c r="AI411" s="37">
        <v>0</v>
      </c>
      <c r="AJ411" s="37">
        <v>0</v>
      </c>
      <c r="AK411" s="37">
        <v>0</v>
      </c>
      <c r="AL411" s="37">
        <v>0</v>
      </c>
      <c r="AM411" s="37">
        <v>0</v>
      </c>
      <c r="AN411" s="37">
        <v>0</v>
      </c>
      <c r="AO411" s="37">
        <v>6835339</v>
      </c>
      <c r="AP411" s="37">
        <v>4634385</v>
      </c>
      <c r="AQ411" s="37">
        <v>0</v>
      </c>
      <c r="AR411" s="37">
        <v>2200954</v>
      </c>
      <c r="AS411" s="37">
        <v>2200954</v>
      </c>
      <c r="AT411" s="37">
        <v>64023</v>
      </c>
      <c r="AU411" s="37">
        <v>2264977</v>
      </c>
      <c r="AV411" s="45">
        <v>170220777</v>
      </c>
      <c r="AW411" s="37">
        <v>0</v>
      </c>
      <c r="AX411" s="37">
        <v>0</v>
      </c>
      <c r="AY411" s="37">
        <v>6835339</v>
      </c>
      <c r="AZ411" s="37">
        <v>1240</v>
      </c>
      <c r="BA411" s="37">
        <v>1231</v>
      </c>
      <c r="BB411" s="37">
        <v>206</v>
      </c>
      <c r="BC411" s="37">
        <v>0</v>
      </c>
      <c r="BD411" s="37">
        <v>0</v>
      </c>
      <c r="BE411" s="37">
        <v>7039313</v>
      </c>
      <c r="BF411" s="37">
        <v>0</v>
      </c>
      <c r="BG411" s="37">
        <v>0</v>
      </c>
      <c r="BH411" s="37">
        <v>0</v>
      </c>
      <c r="BI411" s="37">
        <v>250000</v>
      </c>
      <c r="BJ411" s="37">
        <v>0</v>
      </c>
      <c r="BK411" s="37">
        <v>0</v>
      </c>
      <c r="BL411" s="37">
        <v>250000</v>
      </c>
      <c r="BM411" s="37">
        <v>7289313</v>
      </c>
      <c r="BN411" s="37">
        <v>5561100</v>
      </c>
      <c r="BO411" s="37">
        <v>1728213</v>
      </c>
      <c r="BP411" s="37">
        <v>1728213.18</v>
      </c>
      <c r="BQ411" s="37">
        <v>341370.65</v>
      </c>
      <c r="BR411" s="37">
        <v>2069583.83</v>
      </c>
      <c r="BS411" s="45">
        <v>180690631</v>
      </c>
      <c r="BT411" s="37">
        <v>0</v>
      </c>
      <c r="BU411" s="37">
        <v>0</v>
      </c>
      <c r="BV411" s="37">
        <v>7289313</v>
      </c>
      <c r="BW411" s="37">
        <v>1231</v>
      </c>
      <c r="BX411" s="37">
        <v>1234</v>
      </c>
      <c r="BY411" s="37">
        <v>206</v>
      </c>
      <c r="BZ411" s="37">
        <v>0</v>
      </c>
      <c r="CA411" s="37">
        <v>0</v>
      </c>
      <c r="CB411" s="37">
        <v>7561286</v>
      </c>
      <c r="CC411" s="37">
        <v>0</v>
      </c>
      <c r="CD411" s="37">
        <v>47104</v>
      </c>
      <c r="CE411" s="37">
        <v>0</v>
      </c>
      <c r="CF411" s="37">
        <v>0</v>
      </c>
      <c r="CG411" s="37">
        <v>0</v>
      </c>
      <c r="CH411" s="37">
        <v>0</v>
      </c>
      <c r="CI411" s="37">
        <v>47104</v>
      </c>
      <c r="CJ411" s="37">
        <v>7608390</v>
      </c>
      <c r="CK411" s="37">
        <v>5950390</v>
      </c>
      <c r="CL411" s="37">
        <v>0</v>
      </c>
      <c r="CM411" s="37">
        <v>1658000</v>
      </c>
      <c r="CN411" s="37">
        <v>1664127.38</v>
      </c>
      <c r="CO411" s="37">
        <v>734053.84</v>
      </c>
      <c r="CP411" s="37">
        <v>2398181.2199999997</v>
      </c>
      <c r="CQ411" s="45">
        <v>195577849</v>
      </c>
      <c r="CR411" s="37">
        <v>0</v>
      </c>
      <c r="CS411" s="37">
        <v>6127</v>
      </c>
      <c r="CT411" s="37">
        <v>7608390</v>
      </c>
      <c r="CU411" s="37">
        <v>1234</v>
      </c>
      <c r="CV411" s="37">
        <v>1240</v>
      </c>
      <c r="CW411" s="37">
        <v>208.88</v>
      </c>
      <c r="CX411" s="37">
        <v>0</v>
      </c>
      <c r="CY411" s="37">
        <v>0</v>
      </c>
      <c r="CZ411" s="37">
        <v>7904392</v>
      </c>
      <c r="DA411" s="37">
        <v>0</v>
      </c>
      <c r="DB411" s="37">
        <v>11033</v>
      </c>
      <c r="DC411" s="37">
        <v>0</v>
      </c>
      <c r="DD411" s="37">
        <v>0</v>
      </c>
      <c r="DE411" s="37">
        <v>0</v>
      </c>
      <c r="DF411" s="37">
        <v>11033</v>
      </c>
      <c r="DG411" s="37">
        <v>7915425</v>
      </c>
      <c r="DH411" s="37">
        <v>0</v>
      </c>
      <c r="DI411" s="37">
        <v>0</v>
      </c>
      <c r="DJ411" s="37">
        <v>0</v>
      </c>
      <c r="DK411" s="37">
        <v>7915425</v>
      </c>
      <c r="DL411" s="37">
        <v>6567853</v>
      </c>
      <c r="DM411" s="37">
        <v>0</v>
      </c>
      <c r="DN411" s="37">
        <v>1347572</v>
      </c>
      <c r="DO411" s="37">
        <v>1347572</v>
      </c>
      <c r="DP411" s="37">
        <v>833019.44</v>
      </c>
      <c r="DQ411" s="37">
        <v>2180591.44</v>
      </c>
      <c r="DR411" s="45">
        <v>210012262</v>
      </c>
      <c r="DS411" s="37">
        <v>0</v>
      </c>
      <c r="DT411" s="37">
        <v>0</v>
      </c>
      <c r="DU411" s="61">
        <v>7915425</v>
      </c>
      <c r="DV411" s="61">
        <v>1240</v>
      </c>
      <c r="DW411" s="61">
        <v>1253</v>
      </c>
      <c r="DX411" s="61">
        <v>212.43</v>
      </c>
      <c r="DY411" s="61">
        <v>0</v>
      </c>
      <c r="DZ411" s="61">
        <v>0</v>
      </c>
      <c r="EA411" s="61">
        <v>0</v>
      </c>
      <c r="EB411" s="61">
        <v>8264588</v>
      </c>
      <c r="EC411" s="61">
        <v>0</v>
      </c>
      <c r="ED411" s="61">
        <v>0</v>
      </c>
      <c r="EE411" s="61">
        <v>0</v>
      </c>
      <c r="EF411" s="61">
        <v>0</v>
      </c>
      <c r="EG411" s="61">
        <v>0</v>
      </c>
      <c r="EH411" s="61">
        <v>0</v>
      </c>
      <c r="EI411" s="61">
        <v>8264588</v>
      </c>
      <c r="EJ411" s="61">
        <v>0</v>
      </c>
      <c r="EK411" s="61">
        <v>0</v>
      </c>
      <c r="EL411" s="61">
        <v>0</v>
      </c>
      <c r="EM411" s="61">
        <v>8264588</v>
      </c>
      <c r="EN411" s="61">
        <v>6871599</v>
      </c>
      <c r="EO411" s="61">
        <v>0</v>
      </c>
      <c r="EP411" s="61">
        <v>1392989</v>
      </c>
      <c r="EQ411" s="61">
        <v>3547</v>
      </c>
      <c r="ER411" s="61">
        <v>1389442</v>
      </c>
      <c r="ES411" s="61">
        <v>1389442</v>
      </c>
      <c r="ET411" s="61">
        <v>867144</v>
      </c>
      <c r="EU411" s="61">
        <v>2256586</v>
      </c>
      <c r="EV411" s="61">
        <v>231838187</v>
      </c>
      <c r="EW411" s="61">
        <v>364400</v>
      </c>
      <c r="EX411" s="61">
        <v>0</v>
      </c>
      <c r="EY411" s="61">
        <v>0</v>
      </c>
    </row>
    <row r="412" spans="1:155" s="37" customFormat="1" x14ac:dyDescent="0.2">
      <c r="A412" s="107">
        <v>6335</v>
      </c>
      <c r="B412" s="54" t="s">
        <v>435</v>
      </c>
      <c r="C412" s="55">
        <v>6409945</v>
      </c>
      <c r="D412" s="55">
        <v>1351</v>
      </c>
      <c r="E412" s="55">
        <v>1373</v>
      </c>
      <c r="F412" s="55">
        <v>190</v>
      </c>
      <c r="G412" s="55">
        <v>6775755</v>
      </c>
      <c r="H412" s="55">
        <v>2023741</v>
      </c>
      <c r="I412" s="55">
        <v>0</v>
      </c>
      <c r="J412" s="55">
        <v>4752012.38</v>
      </c>
      <c r="K412" s="55">
        <v>372462.5</v>
      </c>
      <c r="L412" s="55">
        <f t="shared" si="6"/>
        <v>5124474.8799999999</v>
      </c>
      <c r="M412" s="56">
        <v>326219942</v>
      </c>
      <c r="N412" s="57">
        <v>1.6200000001117587</v>
      </c>
      <c r="O412" s="57">
        <v>0</v>
      </c>
      <c r="P412" s="55">
        <v>6775753</v>
      </c>
      <c r="Q412" s="55">
        <v>1373</v>
      </c>
      <c r="R412" s="55">
        <v>1383</v>
      </c>
      <c r="S412" s="55">
        <v>194.37</v>
      </c>
      <c r="T412" s="55">
        <v>9086</v>
      </c>
      <c r="U412" s="55">
        <v>7103005</v>
      </c>
      <c r="V412" s="55">
        <v>2365488</v>
      </c>
      <c r="W412" s="55">
        <v>4737517</v>
      </c>
      <c r="X412" s="55">
        <v>4737515</v>
      </c>
      <c r="Y412" s="55">
        <v>712297.33000000007</v>
      </c>
      <c r="Z412" s="55">
        <v>5449812.3300000001</v>
      </c>
      <c r="AA412" s="58">
        <v>342274288</v>
      </c>
      <c r="AB412" s="55">
        <v>2</v>
      </c>
      <c r="AC412" s="55">
        <v>0</v>
      </c>
      <c r="AD412" s="55">
        <v>7103003</v>
      </c>
      <c r="AE412" s="55">
        <v>1383</v>
      </c>
      <c r="AF412" s="55">
        <v>1386</v>
      </c>
      <c r="AG412" s="55">
        <v>200</v>
      </c>
      <c r="AH412" s="55">
        <v>0</v>
      </c>
      <c r="AI412" s="55">
        <v>2</v>
      </c>
      <c r="AJ412" s="55">
        <v>3414</v>
      </c>
      <c r="AK412" s="55">
        <v>0</v>
      </c>
      <c r="AL412" s="55">
        <v>0</v>
      </c>
      <c r="AM412" s="55">
        <v>398</v>
      </c>
      <c r="AN412" s="55">
        <v>3812</v>
      </c>
      <c r="AO412" s="55">
        <v>7399427</v>
      </c>
      <c r="AP412" s="55">
        <v>2897293</v>
      </c>
      <c r="AQ412" s="55">
        <v>0</v>
      </c>
      <c r="AR412" s="55">
        <v>4502134</v>
      </c>
      <c r="AS412" s="55">
        <v>4487136.75</v>
      </c>
      <c r="AT412" s="55">
        <v>752710.1</v>
      </c>
      <c r="AU412" s="55">
        <v>5239846.8499999996</v>
      </c>
      <c r="AV412" s="58">
        <v>379932077</v>
      </c>
      <c r="AW412" s="55">
        <v>14997</v>
      </c>
      <c r="AX412" s="55">
        <v>0</v>
      </c>
      <c r="AY412" s="55">
        <v>7384430</v>
      </c>
      <c r="AZ412" s="55">
        <v>1386</v>
      </c>
      <c r="BA412" s="55">
        <v>1412</v>
      </c>
      <c r="BB412" s="55">
        <v>206</v>
      </c>
      <c r="BC412" s="55">
        <v>66.13</v>
      </c>
      <c r="BD412" s="55">
        <v>93376</v>
      </c>
      <c r="BE412" s="55">
        <v>7907200</v>
      </c>
      <c r="BF412" s="55">
        <v>11248</v>
      </c>
      <c r="BG412" s="55">
        <v>-14276</v>
      </c>
      <c r="BH412" s="55">
        <v>0</v>
      </c>
      <c r="BI412" s="55">
        <v>0</v>
      </c>
      <c r="BJ412" s="55">
        <v>0</v>
      </c>
      <c r="BK412" s="55">
        <v>0</v>
      </c>
      <c r="BL412" s="55">
        <v>-14276</v>
      </c>
      <c r="BM412" s="55">
        <v>7904172</v>
      </c>
      <c r="BN412" s="55">
        <v>4641932</v>
      </c>
      <c r="BO412" s="55">
        <v>3262240</v>
      </c>
      <c r="BP412" s="55">
        <v>3262240</v>
      </c>
      <c r="BQ412" s="55">
        <v>1137106.79</v>
      </c>
      <c r="BR412" s="55">
        <v>4399346.79</v>
      </c>
      <c r="BS412" s="58">
        <v>418906674</v>
      </c>
      <c r="BT412" s="55">
        <v>0</v>
      </c>
      <c r="BU412" s="55">
        <v>0</v>
      </c>
      <c r="BV412" s="55">
        <v>7904172</v>
      </c>
      <c r="BW412" s="55">
        <v>1412</v>
      </c>
      <c r="BX412" s="55">
        <v>1455</v>
      </c>
      <c r="BY412" s="55">
        <v>206</v>
      </c>
      <c r="BZ412" s="55">
        <v>96.14</v>
      </c>
      <c r="CA412" s="55">
        <v>139884</v>
      </c>
      <c r="CB412" s="55">
        <v>8584500</v>
      </c>
      <c r="CC412" s="55">
        <v>0</v>
      </c>
      <c r="CD412" s="55">
        <v>57399</v>
      </c>
      <c r="CE412" s="55">
        <v>0</v>
      </c>
      <c r="CF412" s="55">
        <v>0</v>
      </c>
      <c r="CG412" s="55">
        <v>0</v>
      </c>
      <c r="CH412" s="55">
        <v>3170</v>
      </c>
      <c r="CI412" s="55">
        <v>60569</v>
      </c>
      <c r="CJ412" s="55">
        <v>8645069</v>
      </c>
      <c r="CK412" s="55">
        <v>5236753</v>
      </c>
      <c r="CL412" s="55">
        <v>0</v>
      </c>
      <c r="CM412" s="55">
        <v>3408316</v>
      </c>
      <c r="CN412" s="37">
        <v>3408316</v>
      </c>
      <c r="CO412" s="37">
        <v>1145685</v>
      </c>
      <c r="CP412" s="37">
        <v>4554001</v>
      </c>
      <c r="CQ412" s="45">
        <v>459500768</v>
      </c>
      <c r="CR412" s="55">
        <v>0</v>
      </c>
      <c r="CS412" s="55">
        <v>0</v>
      </c>
      <c r="CT412" s="55">
        <v>8645069</v>
      </c>
      <c r="CU412" s="55">
        <v>1455</v>
      </c>
      <c r="CV412" s="55">
        <v>1479</v>
      </c>
      <c r="CW412" s="55">
        <v>208.88</v>
      </c>
      <c r="CX412" s="55">
        <v>0</v>
      </c>
      <c r="CY412" s="55">
        <v>0</v>
      </c>
      <c r="CZ412" s="55">
        <v>9096604</v>
      </c>
      <c r="DA412" s="55">
        <v>0</v>
      </c>
      <c r="DB412" s="55">
        <v>0</v>
      </c>
      <c r="DC412" s="55">
        <v>0</v>
      </c>
      <c r="DD412" s="55">
        <v>0</v>
      </c>
      <c r="DE412" s="55">
        <v>0</v>
      </c>
      <c r="DF412" s="55">
        <v>0</v>
      </c>
      <c r="DG412" s="55">
        <v>9096604</v>
      </c>
      <c r="DH412" s="55">
        <v>0</v>
      </c>
      <c r="DI412" s="55">
        <v>0</v>
      </c>
      <c r="DJ412" s="55">
        <v>0</v>
      </c>
      <c r="DK412" s="55">
        <v>9096604</v>
      </c>
      <c r="DL412" s="55">
        <v>5720328</v>
      </c>
      <c r="DM412" s="55">
        <v>0</v>
      </c>
      <c r="DN412" s="55">
        <v>3376276</v>
      </c>
      <c r="DO412" s="37">
        <v>3376276</v>
      </c>
      <c r="DP412" s="37">
        <v>1137981</v>
      </c>
      <c r="DQ412" s="37">
        <v>4514257</v>
      </c>
      <c r="DR412" s="45">
        <v>503691305</v>
      </c>
      <c r="DS412" s="55">
        <v>0</v>
      </c>
      <c r="DT412" s="55">
        <v>0</v>
      </c>
      <c r="DU412" s="61">
        <v>9096604</v>
      </c>
      <c r="DV412" s="61">
        <v>1479</v>
      </c>
      <c r="DW412" s="61">
        <v>1483</v>
      </c>
      <c r="DX412" s="61">
        <v>212.43</v>
      </c>
      <c r="DY412" s="61">
        <v>0</v>
      </c>
      <c r="DZ412" s="61">
        <v>0</v>
      </c>
      <c r="EA412" s="61">
        <v>0</v>
      </c>
      <c r="EB412" s="61">
        <v>9436240</v>
      </c>
      <c r="EC412" s="61">
        <v>0</v>
      </c>
      <c r="ED412" s="61">
        <v>4650</v>
      </c>
      <c r="EE412" s="61">
        <v>0</v>
      </c>
      <c r="EF412" s="61">
        <v>0</v>
      </c>
      <c r="EG412" s="61">
        <v>0</v>
      </c>
      <c r="EH412" s="61">
        <v>4650</v>
      </c>
      <c r="EI412" s="61">
        <v>9440890</v>
      </c>
      <c r="EJ412" s="61">
        <v>0</v>
      </c>
      <c r="EK412" s="61">
        <v>0</v>
      </c>
      <c r="EL412" s="61">
        <v>0</v>
      </c>
      <c r="EM412" s="61">
        <v>9440890</v>
      </c>
      <c r="EN412" s="61">
        <v>5397923</v>
      </c>
      <c r="EO412" s="61">
        <v>0</v>
      </c>
      <c r="EP412" s="61">
        <v>4042967</v>
      </c>
      <c r="EQ412" s="61">
        <v>11860</v>
      </c>
      <c r="ER412" s="61">
        <v>4031107</v>
      </c>
      <c r="ES412" s="61">
        <v>4031092</v>
      </c>
      <c r="ET412" s="61">
        <v>1143465</v>
      </c>
      <c r="EU412" s="61">
        <v>5174557</v>
      </c>
      <c r="EV412" s="61">
        <v>548535541</v>
      </c>
      <c r="EW412" s="61">
        <v>1257200</v>
      </c>
      <c r="EX412" s="61">
        <v>15</v>
      </c>
      <c r="EY412" s="61">
        <v>0</v>
      </c>
    </row>
    <row r="413" spans="1:155" s="55" customFormat="1" x14ac:dyDescent="0.2">
      <c r="A413" s="105">
        <v>6354</v>
      </c>
      <c r="B413" s="49" t="s">
        <v>436</v>
      </c>
      <c r="C413" s="37">
        <v>2170782</v>
      </c>
      <c r="D413" s="37">
        <v>382</v>
      </c>
      <c r="E413" s="37">
        <v>388</v>
      </c>
      <c r="F413" s="37">
        <v>190</v>
      </c>
      <c r="G413" s="37">
        <v>2278724</v>
      </c>
      <c r="H413" s="37">
        <v>1235432</v>
      </c>
      <c r="I413" s="37">
        <v>0</v>
      </c>
      <c r="J413" s="37">
        <v>996364</v>
      </c>
      <c r="K413" s="37">
        <v>228488</v>
      </c>
      <c r="L413" s="37">
        <f t="shared" si="6"/>
        <v>1224852</v>
      </c>
      <c r="M413" s="47">
        <v>54978534</v>
      </c>
      <c r="N413" s="41">
        <v>46928</v>
      </c>
      <c r="O413" s="41">
        <v>0</v>
      </c>
      <c r="P413" s="37">
        <v>2231796</v>
      </c>
      <c r="Q413" s="37">
        <v>388</v>
      </c>
      <c r="R413" s="37">
        <v>398</v>
      </c>
      <c r="S413" s="37">
        <v>194.37</v>
      </c>
      <c r="T413" s="37">
        <v>0</v>
      </c>
      <c r="U413" s="37">
        <v>2366675</v>
      </c>
      <c r="V413" s="37">
        <v>1445683</v>
      </c>
      <c r="W413" s="37">
        <v>920992</v>
      </c>
      <c r="X413" s="37">
        <v>902445</v>
      </c>
      <c r="Y413" s="37">
        <v>257116</v>
      </c>
      <c r="Z413" s="37">
        <v>1159561</v>
      </c>
      <c r="AA413" s="46">
        <v>59129163</v>
      </c>
      <c r="AB413" s="37">
        <v>18547</v>
      </c>
      <c r="AC413" s="37">
        <v>0</v>
      </c>
      <c r="AD413" s="37">
        <v>2348128</v>
      </c>
      <c r="AE413" s="37">
        <v>398</v>
      </c>
      <c r="AF413" s="37">
        <v>401</v>
      </c>
      <c r="AG413" s="37">
        <v>200</v>
      </c>
      <c r="AH413" s="37">
        <v>0</v>
      </c>
      <c r="AI413" s="37">
        <v>13910</v>
      </c>
      <c r="AJ413" s="37">
        <v>0</v>
      </c>
      <c r="AK413" s="37">
        <v>0</v>
      </c>
      <c r="AL413" s="37">
        <v>0</v>
      </c>
      <c r="AM413" s="37">
        <v>0</v>
      </c>
      <c r="AN413" s="37">
        <v>0</v>
      </c>
      <c r="AO413" s="37">
        <v>2459938</v>
      </c>
      <c r="AP413" s="37">
        <v>1636597</v>
      </c>
      <c r="AQ413" s="37">
        <v>0</v>
      </c>
      <c r="AR413" s="37">
        <v>823341</v>
      </c>
      <c r="AS413" s="37">
        <v>823341</v>
      </c>
      <c r="AT413" s="37">
        <v>247751</v>
      </c>
      <c r="AU413" s="37">
        <v>1071092</v>
      </c>
      <c r="AV413" s="45">
        <v>63799136</v>
      </c>
      <c r="AW413" s="37">
        <v>0</v>
      </c>
      <c r="AX413" s="37">
        <v>0</v>
      </c>
      <c r="AY413" s="37">
        <v>2459938</v>
      </c>
      <c r="AZ413" s="37">
        <v>401</v>
      </c>
      <c r="BA413" s="37">
        <v>401</v>
      </c>
      <c r="BB413" s="37">
        <v>206</v>
      </c>
      <c r="BC413" s="37">
        <v>0</v>
      </c>
      <c r="BD413" s="37">
        <v>0</v>
      </c>
      <c r="BE413" s="37">
        <v>2542545</v>
      </c>
      <c r="BF413" s="37">
        <v>0</v>
      </c>
      <c r="BG413" s="37">
        <v>4551</v>
      </c>
      <c r="BH413" s="37">
        <v>0</v>
      </c>
      <c r="BI413" s="37">
        <v>100000</v>
      </c>
      <c r="BJ413" s="37">
        <v>0</v>
      </c>
      <c r="BK413" s="37">
        <v>0</v>
      </c>
      <c r="BL413" s="37">
        <v>104551</v>
      </c>
      <c r="BM413" s="37">
        <v>2647096</v>
      </c>
      <c r="BN413" s="37">
        <v>1880135</v>
      </c>
      <c r="BO413" s="37">
        <v>766961</v>
      </c>
      <c r="BP413" s="37">
        <v>760515</v>
      </c>
      <c r="BQ413" s="37">
        <v>259901</v>
      </c>
      <c r="BR413" s="37">
        <v>1020416</v>
      </c>
      <c r="BS413" s="45">
        <v>67647247</v>
      </c>
      <c r="BT413" s="37">
        <v>6446</v>
      </c>
      <c r="BU413" s="37">
        <v>0</v>
      </c>
      <c r="BV413" s="37">
        <v>2640650</v>
      </c>
      <c r="BW413" s="37">
        <v>401</v>
      </c>
      <c r="BX413" s="37">
        <v>393</v>
      </c>
      <c r="BY413" s="37">
        <v>206</v>
      </c>
      <c r="BZ413" s="37">
        <v>0</v>
      </c>
      <c r="CA413" s="37">
        <v>0</v>
      </c>
      <c r="CB413" s="37">
        <v>2668926</v>
      </c>
      <c r="CC413" s="37">
        <v>4835</v>
      </c>
      <c r="CD413" s="37">
        <v>1994</v>
      </c>
      <c r="CE413" s="37">
        <v>0</v>
      </c>
      <c r="CF413" s="37">
        <v>0</v>
      </c>
      <c r="CG413" s="37">
        <v>0</v>
      </c>
      <c r="CH413" s="37">
        <v>0</v>
      </c>
      <c r="CI413" s="37">
        <v>1994</v>
      </c>
      <c r="CJ413" s="37">
        <v>2675755</v>
      </c>
      <c r="CK413" s="37">
        <v>1969696</v>
      </c>
      <c r="CL413" s="37">
        <v>0</v>
      </c>
      <c r="CM413" s="37">
        <v>706059</v>
      </c>
      <c r="CN413" s="37">
        <v>706059</v>
      </c>
      <c r="CO413" s="37">
        <v>253546</v>
      </c>
      <c r="CP413" s="37">
        <v>959605</v>
      </c>
      <c r="CQ413" s="45">
        <v>73035749</v>
      </c>
      <c r="CR413" s="37">
        <v>0</v>
      </c>
      <c r="CS413" s="37">
        <v>0</v>
      </c>
      <c r="CT413" s="37">
        <v>2675755</v>
      </c>
      <c r="CU413" s="37">
        <v>393</v>
      </c>
      <c r="CV413" s="37">
        <v>391</v>
      </c>
      <c r="CW413" s="37">
        <v>208.88</v>
      </c>
      <c r="CX413" s="37">
        <v>0</v>
      </c>
      <c r="CY413" s="37">
        <v>0</v>
      </c>
      <c r="CZ413" s="37">
        <v>2743811</v>
      </c>
      <c r="DA413" s="37">
        <v>0</v>
      </c>
      <c r="DB413" s="37">
        <v>11466</v>
      </c>
      <c r="DC413" s="37">
        <v>0</v>
      </c>
      <c r="DD413" s="37">
        <v>0</v>
      </c>
      <c r="DE413" s="37">
        <v>0</v>
      </c>
      <c r="DF413" s="37">
        <v>11466</v>
      </c>
      <c r="DG413" s="37">
        <v>2755277</v>
      </c>
      <c r="DH413" s="37">
        <v>14035</v>
      </c>
      <c r="DI413" s="37">
        <v>0</v>
      </c>
      <c r="DJ413" s="37">
        <v>14035</v>
      </c>
      <c r="DK413" s="37">
        <v>2769312</v>
      </c>
      <c r="DL413" s="37">
        <v>2012675</v>
      </c>
      <c r="DM413" s="37">
        <v>0</v>
      </c>
      <c r="DN413" s="37">
        <v>756637</v>
      </c>
      <c r="DO413" s="37">
        <v>756637</v>
      </c>
      <c r="DP413" s="37">
        <v>241990</v>
      </c>
      <c r="DQ413" s="37">
        <v>998627</v>
      </c>
      <c r="DR413" s="45">
        <v>79306878</v>
      </c>
      <c r="DS413" s="37">
        <v>0</v>
      </c>
      <c r="DT413" s="37">
        <v>0</v>
      </c>
      <c r="DU413" s="61">
        <v>2755277</v>
      </c>
      <c r="DV413" s="61">
        <v>391</v>
      </c>
      <c r="DW413" s="61">
        <v>391</v>
      </c>
      <c r="DX413" s="61">
        <v>212.43</v>
      </c>
      <c r="DY413" s="61">
        <v>0</v>
      </c>
      <c r="DZ413" s="61">
        <v>0</v>
      </c>
      <c r="EA413" s="61">
        <v>0</v>
      </c>
      <c r="EB413" s="61">
        <v>2838335</v>
      </c>
      <c r="EC413" s="61">
        <v>0</v>
      </c>
      <c r="ED413" s="61">
        <v>1040</v>
      </c>
      <c r="EE413" s="61">
        <v>0</v>
      </c>
      <c r="EF413" s="61">
        <v>0</v>
      </c>
      <c r="EG413" s="61">
        <v>0</v>
      </c>
      <c r="EH413" s="61">
        <v>1040</v>
      </c>
      <c r="EI413" s="61">
        <v>2839375</v>
      </c>
      <c r="EJ413" s="61">
        <v>0</v>
      </c>
      <c r="EK413" s="61">
        <v>0</v>
      </c>
      <c r="EL413" s="61">
        <v>0</v>
      </c>
      <c r="EM413" s="61">
        <v>2839375</v>
      </c>
      <c r="EN413" s="61">
        <v>2039841</v>
      </c>
      <c r="EO413" s="61">
        <v>0</v>
      </c>
      <c r="EP413" s="61">
        <v>799534</v>
      </c>
      <c r="EQ413" s="61">
        <v>343</v>
      </c>
      <c r="ER413" s="61">
        <v>799191</v>
      </c>
      <c r="ES413" s="61">
        <v>799191</v>
      </c>
      <c r="ET413" s="61">
        <v>256328</v>
      </c>
      <c r="EU413" s="61">
        <v>1055519</v>
      </c>
      <c r="EV413" s="61">
        <v>86135022</v>
      </c>
      <c r="EW413" s="61">
        <v>28000</v>
      </c>
      <c r="EX413" s="61">
        <v>0</v>
      </c>
      <c r="EY413" s="61">
        <v>0</v>
      </c>
    </row>
    <row r="414" spans="1:155" s="37" customFormat="1" x14ac:dyDescent="0.2">
      <c r="A414" s="105">
        <v>6384</v>
      </c>
      <c r="B414" s="49" t="s">
        <v>437</v>
      </c>
      <c r="C414" s="37">
        <v>5554423</v>
      </c>
      <c r="D414" s="37">
        <v>1005</v>
      </c>
      <c r="E414" s="37">
        <v>1045</v>
      </c>
      <c r="F414" s="37">
        <v>190</v>
      </c>
      <c r="G414" s="37">
        <v>5974265</v>
      </c>
      <c r="H414" s="37">
        <v>2357164</v>
      </c>
      <c r="I414" s="37">
        <v>0</v>
      </c>
      <c r="J414" s="37">
        <v>3629844</v>
      </c>
      <c r="K414" s="37">
        <v>501365</v>
      </c>
      <c r="L414" s="37">
        <f t="shared" si="6"/>
        <v>4131209</v>
      </c>
      <c r="M414" s="47">
        <v>211663911</v>
      </c>
      <c r="N414" s="41">
        <v>0</v>
      </c>
      <c r="O414" s="41">
        <v>12743</v>
      </c>
      <c r="P414" s="37">
        <v>5974265</v>
      </c>
      <c r="Q414" s="37">
        <v>1045</v>
      </c>
      <c r="R414" s="37">
        <v>1097</v>
      </c>
      <c r="S414" s="37">
        <v>194.37</v>
      </c>
      <c r="T414" s="37">
        <v>49000</v>
      </c>
      <c r="U414" s="37">
        <v>6533773</v>
      </c>
      <c r="V414" s="37">
        <v>2850307</v>
      </c>
      <c r="W414" s="37">
        <v>3683466</v>
      </c>
      <c r="X414" s="37">
        <v>3603210</v>
      </c>
      <c r="Y414" s="37">
        <v>561790</v>
      </c>
      <c r="Z414" s="37">
        <v>4165000</v>
      </c>
      <c r="AA414" s="46">
        <v>226569963</v>
      </c>
      <c r="AB414" s="37">
        <v>80256</v>
      </c>
      <c r="AC414" s="37">
        <v>0</v>
      </c>
      <c r="AD414" s="37">
        <v>6453517</v>
      </c>
      <c r="AE414" s="37">
        <v>1097</v>
      </c>
      <c r="AF414" s="37">
        <v>1136</v>
      </c>
      <c r="AG414" s="37">
        <v>200</v>
      </c>
      <c r="AH414" s="37">
        <v>0</v>
      </c>
      <c r="AI414" s="37">
        <v>60192</v>
      </c>
      <c r="AJ414" s="37">
        <v>0</v>
      </c>
      <c r="AK414" s="37">
        <v>0</v>
      </c>
      <c r="AL414" s="37">
        <v>0</v>
      </c>
      <c r="AM414" s="37">
        <v>0</v>
      </c>
      <c r="AN414" s="37">
        <v>0</v>
      </c>
      <c r="AO414" s="37">
        <v>6970344</v>
      </c>
      <c r="AP414" s="37">
        <v>3546630</v>
      </c>
      <c r="AQ414" s="37">
        <v>0</v>
      </c>
      <c r="AR414" s="37">
        <v>3423714</v>
      </c>
      <c r="AS414" s="37">
        <v>3142505</v>
      </c>
      <c r="AT414" s="37">
        <v>416207.65</v>
      </c>
      <c r="AU414" s="37">
        <v>3558712.65</v>
      </c>
      <c r="AV414" s="45">
        <v>241741971</v>
      </c>
      <c r="AW414" s="37">
        <v>281209</v>
      </c>
      <c r="AX414" s="37">
        <v>0</v>
      </c>
      <c r="AY414" s="37">
        <v>6689135</v>
      </c>
      <c r="AZ414" s="37">
        <v>1136</v>
      </c>
      <c r="BA414" s="37">
        <v>1171</v>
      </c>
      <c r="BB414" s="37">
        <v>206</v>
      </c>
      <c r="BC414" s="37">
        <v>0</v>
      </c>
      <c r="BD414" s="37">
        <v>0</v>
      </c>
      <c r="BE414" s="37">
        <v>7136449</v>
      </c>
      <c r="BF414" s="37">
        <v>210907</v>
      </c>
      <c r="BG414" s="37">
        <v>0</v>
      </c>
      <c r="BH414" s="37">
        <v>0</v>
      </c>
      <c r="BI414" s="37">
        <v>0</v>
      </c>
      <c r="BJ414" s="37">
        <v>0</v>
      </c>
      <c r="BK414" s="37">
        <v>0</v>
      </c>
      <c r="BL414" s="37">
        <v>0</v>
      </c>
      <c r="BM414" s="37">
        <v>7347356</v>
      </c>
      <c r="BN414" s="37">
        <v>4656585</v>
      </c>
      <c r="BO414" s="37">
        <v>2690771</v>
      </c>
      <c r="BP414" s="37">
        <v>2706629</v>
      </c>
      <c r="BQ414" s="37">
        <v>491019.74000000005</v>
      </c>
      <c r="BR414" s="37">
        <v>3197648.74</v>
      </c>
      <c r="BS414" s="45">
        <v>263512121</v>
      </c>
      <c r="BT414" s="37">
        <v>0</v>
      </c>
      <c r="BU414" s="37">
        <v>15858</v>
      </c>
      <c r="BV414" s="37">
        <v>7347356</v>
      </c>
      <c r="BW414" s="37">
        <v>1171</v>
      </c>
      <c r="BX414" s="37">
        <v>1170</v>
      </c>
      <c r="BY414" s="37">
        <v>206</v>
      </c>
      <c r="BZ414" s="37">
        <v>0</v>
      </c>
      <c r="CA414" s="37">
        <v>0</v>
      </c>
      <c r="CB414" s="37">
        <v>7582103</v>
      </c>
      <c r="CC414" s="37">
        <v>0</v>
      </c>
      <c r="CD414" s="37">
        <v>22000</v>
      </c>
      <c r="CE414" s="37">
        <v>0</v>
      </c>
      <c r="CF414" s="37">
        <v>0</v>
      </c>
      <c r="CG414" s="37">
        <v>0</v>
      </c>
      <c r="CH414" s="37">
        <v>0</v>
      </c>
      <c r="CI414" s="37">
        <v>22000</v>
      </c>
      <c r="CJ414" s="37">
        <v>7604103</v>
      </c>
      <c r="CK414" s="37">
        <v>5067614</v>
      </c>
      <c r="CL414" s="37">
        <v>0</v>
      </c>
      <c r="CM414" s="37">
        <v>2536489</v>
      </c>
      <c r="CN414" s="37">
        <v>2542969.2799999998</v>
      </c>
      <c r="CO414" s="37">
        <v>488952.47</v>
      </c>
      <c r="CP414" s="37">
        <v>3031921.75</v>
      </c>
      <c r="CQ414" s="45">
        <v>289174009</v>
      </c>
      <c r="CR414" s="37">
        <v>0</v>
      </c>
      <c r="CS414" s="37">
        <v>6480</v>
      </c>
      <c r="CT414" s="37">
        <v>7604103</v>
      </c>
      <c r="CU414" s="37">
        <v>1170</v>
      </c>
      <c r="CV414" s="37">
        <v>1156</v>
      </c>
      <c r="CW414" s="37">
        <v>208.88</v>
      </c>
      <c r="CX414" s="37">
        <v>0</v>
      </c>
      <c r="CY414" s="37">
        <v>0</v>
      </c>
      <c r="CZ414" s="37">
        <v>7754575</v>
      </c>
      <c r="DA414" s="37">
        <v>0</v>
      </c>
      <c r="DB414" s="37">
        <v>0</v>
      </c>
      <c r="DC414" s="37">
        <v>0</v>
      </c>
      <c r="DD414" s="37">
        <v>0</v>
      </c>
      <c r="DE414" s="37">
        <v>0</v>
      </c>
      <c r="DF414" s="37">
        <v>0</v>
      </c>
      <c r="DG414" s="37">
        <v>7754575</v>
      </c>
      <c r="DH414" s="37">
        <v>73789</v>
      </c>
      <c r="DI414" s="37">
        <v>0</v>
      </c>
      <c r="DJ414" s="37">
        <v>73789</v>
      </c>
      <c r="DK414" s="37">
        <v>7828364</v>
      </c>
      <c r="DL414" s="37">
        <v>5000774</v>
      </c>
      <c r="DM414" s="37">
        <v>0</v>
      </c>
      <c r="DN414" s="37">
        <v>2827590</v>
      </c>
      <c r="DO414" s="37">
        <v>2827590</v>
      </c>
      <c r="DP414" s="37">
        <v>426833.69</v>
      </c>
      <c r="DQ414" s="37">
        <v>3254423.69</v>
      </c>
      <c r="DR414" s="45">
        <v>306240513</v>
      </c>
      <c r="DS414" s="37">
        <v>0</v>
      </c>
      <c r="DT414" s="37">
        <v>0</v>
      </c>
      <c r="DU414" s="61">
        <v>7754575</v>
      </c>
      <c r="DV414" s="61">
        <v>1156</v>
      </c>
      <c r="DW414" s="61">
        <v>1116</v>
      </c>
      <c r="DX414" s="61">
        <v>212.43</v>
      </c>
      <c r="DY414" s="61">
        <v>0</v>
      </c>
      <c r="DZ414" s="61">
        <v>0</v>
      </c>
      <c r="EA414" s="61">
        <v>0</v>
      </c>
      <c r="EB414" s="61">
        <v>7723323</v>
      </c>
      <c r="EC414" s="61">
        <v>0</v>
      </c>
      <c r="ED414" s="61">
        <v>0</v>
      </c>
      <c r="EE414" s="61">
        <v>0</v>
      </c>
      <c r="EF414" s="61">
        <v>0</v>
      </c>
      <c r="EG414" s="61">
        <v>0</v>
      </c>
      <c r="EH414" s="61">
        <v>0</v>
      </c>
      <c r="EI414" s="61">
        <v>7723323</v>
      </c>
      <c r="EJ414" s="61">
        <v>0</v>
      </c>
      <c r="EK414" s="61">
        <v>207616</v>
      </c>
      <c r="EL414" s="61">
        <v>207616</v>
      </c>
      <c r="EM414" s="61">
        <v>7930939</v>
      </c>
      <c r="EN414" s="61">
        <v>5005267</v>
      </c>
      <c r="EO414" s="61">
        <v>0</v>
      </c>
      <c r="EP414" s="61">
        <v>2925672</v>
      </c>
      <c r="EQ414" s="61">
        <v>4700</v>
      </c>
      <c r="ER414" s="61">
        <v>2920972</v>
      </c>
      <c r="ES414" s="61">
        <v>2920972</v>
      </c>
      <c r="ET414" s="61">
        <v>483471.25</v>
      </c>
      <c r="EU414" s="61">
        <v>3404443.25</v>
      </c>
      <c r="EV414" s="61">
        <v>327562144</v>
      </c>
      <c r="EW414" s="61">
        <v>452200</v>
      </c>
      <c r="EX414" s="61">
        <v>0</v>
      </c>
      <c r="EY414" s="61">
        <v>0</v>
      </c>
    </row>
    <row r="415" spans="1:155" s="37" customFormat="1" x14ac:dyDescent="0.2">
      <c r="A415" s="105">
        <v>6410</v>
      </c>
      <c r="B415" s="49" t="s">
        <v>438</v>
      </c>
      <c r="C415" s="37">
        <v>1496475</v>
      </c>
      <c r="D415" s="37">
        <v>225</v>
      </c>
      <c r="E415" s="37">
        <v>226</v>
      </c>
      <c r="F415" s="37">
        <v>213</v>
      </c>
      <c r="G415" s="37">
        <v>1551264</v>
      </c>
      <c r="H415" s="37">
        <v>718721</v>
      </c>
      <c r="I415" s="37">
        <v>0</v>
      </c>
      <c r="J415" s="37">
        <v>832543</v>
      </c>
      <c r="K415" s="37">
        <v>130610.66</v>
      </c>
      <c r="L415" s="37">
        <f t="shared" si="6"/>
        <v>963153.66</v>
      </c>
      <c r="M415" s="47">
        <v>39393657</v>
      </c>
      <c r="N415" s="41">
        <v>0</v>
      </c>
      <c r="O415" s="41">
        <v>0</v>
      </c>
      <c r="P415" s="37">
        <v>1551264</v>
      </c>
      <c r="Q415" s="37">
        <v>226</v>
      </c>
      <c r="R415" s="37">
        <v>243</v>
      </c>
      <c r="S415" s="37">
        <v>194.37</v>
      </c>
      <c r="T415" s="37">
        <v>0</v>
      </c>
      <c r="U415" s="37">
        <v>1715184</v>
      </c>
      <c r="V415" s="37">
        <v>855241</v>
      </c>
      <c r="W415" s="37">
        <v>859943</v>
      </c>
      <c r="X415" s="37">
        <v>859943</v>
      </c>
      <c r="Y415" s="37">
        <v>66148.28</v>
      </c>
      <c r="Z415" s="37">
        <v>926091.28</v>
      </c>
      <c r="AA415" s="46">
        <v>42547754</v>
      </c>
      <c r="AB415" s="37">
        <v>0</v>
      </c>
      <c r="AC415" s="37">
        <v>0</v>
      </c>
      <c r="AD415" s="37">
        <v>1715184</v>
      </c>
      <c r="AE415" s="37">
        <v>243</v>
      </c>
      <c r="AF415" s="37">
        <v>251</v>
      </c>
      <c r="AG415" s="37">
        <v>200</v>
      </c>
      <c r="AH415" s="37">
        <v>0</v>
      </c>
      <c r="AI415" s="37">
        <v>0</v>
      </c>
      <c r="AJ415" s="37">
        <v>0</v>
      </c>
      <c r="AK415" s="37">
        <v>0</v>
      </c>
      <c r="AL415" s="37">
        <v>32000</v>
      </c>
      <c r="AM415" s="37">
        <v>0</v>
      </c>
      <c r="AN415" s="37">
        <v>32000</v>
      </c>
      <c r="AO415" s="37">
        <v>1853851</v>
      </c>
      <c r="AP415" s="37">
        <v>1008828</v>
      </c>
      <c r="AQ415" s="37">
        <v>0</v>
      </c>
      <c r="AR415" s="37">
        <v>845023</v>
      </c>
      <c r="AS415" s="37">
        <v>845023</v>
      </c>
      <c r="AT415" s="37">
        <v>33772.04</v>
      </c>
      <c r="AU415" s="37">
        <v>878795.04</v>
      </c>
      <c r="AV415" s="50">
        <v>47913672</v>
      </c>
      <c r="AW415" s="37">
        <v>0</v>
      </c>
      <c r="AX415" s="37">
        <v>0</v>
      </c>
      <c r="AY415" s="37">
        <v>1821851</v>
      </c>
      <c r="AZ415" s="37">
        <v>251</v>
      </c>
      <c r="BA415" s="37">
        <v>253</v>
      </c>
      <c r="BB415" s="37">
        <v>206</v>
      </c>
      <c r="BC415" s="37">
        <v>0</v>
      </c>
      <c r="BD415" s="37">
        <v>0</v>
      </c>
      <c r="BE415" s="37">
        <v>1888486</v>
      </c>
      <c r="BF415" s="37">
        <v>0</v>
      </c>
      <c r="BG415" s="37">
        <v>0</v>
      </c>
      <c r="BH415" s="37">
        <v>0</v>
      </c>
      <c r="BI415" s="37">
        <v>0</v>
      </c>
      <c r="BJ415" s="37">
        <v>32000</v>
      </c>
      <c r="BK415" s="37">
        <v>0</v>
      </c>
      <c r="BL415" s="37">
        <v>32000</v>
      </c>
      <c r="BM415" s="37">
        <v>1920486</v>
      </c>
      <c r="BN415" s="37">
        <v>1172609</v>
      </c>
      <c r="BO415" s="37">
        <v>747877</v>
      </c>
      <c r="BP415" s="37">
        <v>780132</v>
      </c>
      <c r="BQ415" s="37">
        <v>33562</v>
      </c>
      <c r="BR415" s="37">
        <v>813694</v>
      </c>
      <c r="BS415" s="50">
        <v>52768325</v>
      </c>
      <c r="BT415" s="37">
        <v>0</v>
      </c>
      <c r="BU415" s="37">
        <v>32255</v>
      </c>
      <c r="BV415" s="37">
        <v>1888486</v>
      </c>
      <c r="BW415" s="37">
        <v>253</v>
      </c>
      <c r="BX415" s="37">
        <v>248</v>
      </c>
      <c r="BY415" s="37">
        <v>206</v>
      </c>
      <c r="BZ415" s="37">
        <v>0</v>
      </c>
      <c r="CA415" s="37">
        <v>0</v>
      </c>
      <c r="CB415" s="37">
        <v>1902252</v>
      </c>
      <c r="CC415" s="37">
        <v>0</v>
      </c>
      <c r="CD415" s="37">
        <v>0</v>
      </c>
      <c r="CE415" s="37">
        <v>0</v>
      </c>
      <c r="CF415" s="37">
        <v>0</v>
      </c>
      <c r="CG415" s="37">
        <v>32000</v>
      </c>
      <c r="CH415" s="37">
        <v>0</v>
      </c>
      <c r="CI415" s="37">
        <v>32000</v>
      </c>
      <c r="CJ415" s="37">
        <v>1934252</v>
      </c>
      <c r="CK415" s="37">
        <v>1112191</v>
      </c>
      <c r="CL415" s="37">
        <v>0</v>
      </c>
      <c r="CM415" s="37">
        <v>822061</v>
      </c>
      <c r="CN415" s="37">
        <v>822061</v>
      </c>
      <c r="CO415" s="37">
        <v>33355</v>
      </c>
      <c r="CP415" s="37">
        <v>855416</v>
      </c>
      <c r="CQ415" s="50">
        <v>58564360</v>
      </c>
      <c r="CR415" s="37">
        <v>0</v>
      </c>
      <c r="CS415" s="37">
        <v>0</v>
      </c>
      <c r="CT415" s="37">
        <v>1902252</v>
      </c>
      <c r="CU415" s="37">
        <v>243</v>
      </c>
      <c r="CV415" s="37">
        <v>238</v>
      </c>
      <c r="CW415" s="37">
        <v>208.88</v>
      </c>
      <c r="CX415" s="37">
        <v>0</v>
      </c>
      <c r="CY415" s="37">
        <v>0</v>
      </c>
      <c r="CZ415" s="37">
        <v>1912825</v>
      </c>
      <c r="DA415" s="37">
        <v>0</v>
      </c>
      <c r="DB415" s="37">
        <v>0</v>
      </c>
      <c r="DC415" s="37">
        <v>0</v>
      </c>
      <c r="DD415" s="37">
        <v>0</v>
      </c>
      <c r="DE415" s="37">
        <v>0</v>
      </c>
      <c r="DF415" s="37">
        <v>0</v>
      </c>
      <c r="DG415" s="37">
        <v>1912825</v>
      </c>
      <c r="DH415" s="37">
        <v>32148</v>
      </c>
      <c r="DI415" s="37">
        <v>32000</v>
      </c>
      <c r="DJ415" s="37">
        <v>64148</v>
      </c>
      <c r="DK415" s="37">
        <v>1976973</v>
      </c>
      <c r="DL415" s="37">
        <v>1029546</v>
      </c>
      <c r="DM415" s="37">
        <v>0</v>
      </c>
      <c r="DN415" s="37">
        <v>947427</v>
      </c>
      <c r="DO415" s="37">
        <v>945427</v>
      </c>
      <c r="DP415" s="37">
        <v>33149</v>
      </c>
      <c r="DQ415" s="37">
        <v>978576</v>
      </c>
      <c r="DR415" s="50">
        <v>80546378</v>
      </c>
      <c r="DS415" s="37">
        <v>2000</v>
      </c>
      <c r="DT415" s="37">
        <v>0</v>
      </c>
      <c r="DU415" s="61">
        <v>1912825</v>
      </c>
      <c r="DV415" s="61">
        <v>238</v>
      </c>
      <c r="DW415" s="61">
        <v>238</v>
      </c>
      <c r="DX415" s="61">
        <v>212.43</v>
      </c>
      <c r="DY415" s="61">
        <v>0</v>
      </c>
      <c r="DZ415" s="61">
        <v>0</v>
      </c>
      <c r="EA415" s="61">
        <v>0</v>
      </c>
      <c r="EB415" s="61">
        <v>1963383</v>
      </c>
      <c r="EC415" s="61">
        <v>0</v>
      </c>
      <c r="ED415" s="61">
        <v>0</v>
      </c>
      <c r="EE415" s="61">
        <v>0</v>
      </c>
      <c r="EF415" s="61">
        <v>0</v>
      </c>
      <c r="EG415" s="61">
        <v>0</v>
      </c>
      <c r="EH415" s="61">
        <v>0</v>
      </c>
      <c r="EI415" s="61">
        <v>1963383</v>
      </c>
      <c r="EJ415" s="61">
        <v>32000</v>
      </c>
      <c r="EK415" s="61">
        <v>0</v>
      </c>
      <c r="EL415" s="61">
        <v>32000</v>
      </c>
      <c r="EM415" s="61">
        <v>1995383</v>
      </c>
      <c r="EN415" s="61">
        <v>888327</v>
      </c>
      <c r="EO415" s="61">
        <v>0</v>
      </c>
      <c r="EP415" s="61">
        <v>1107056</v>
      </c>
      <c r="EQ415" s="61">
        <v>143</v>
      </c>
      <c r="ER415" s="61">
        <v>1106913</v>
      </c>
      <c r="ES415" s="61">
        <v>1106414</v>
      </c>
      <c r="ET415" s="61">
        <v>32945</v>
      </c>
      <c r="EU415" s="61">
        <v>1139359</v>
      </c>
      <c r="EV415" s="61">
        <v>88304105</v>
      </c>
      <c r="EW415" s="61">
        <v>11100</v>
      </c>
      <c r="EX415" s="61">
        <v>499</v>
      </c>
      <c r="EY415" s="61">
        <v>0</v>
      </c>
    </row>
    <row r="416" spans="1:155" s="37" customFormat="1" x14ac:dyDescent="0.2">
      <c r="A416" s="105">
        <v>6412</v>
      </c>
      <c r="B416" s="49" t="s">
        <v>439</v>
      </c>
      <c r="C416" s="37">
        <v>2543127</v>
      </c>
      <c r="D416" s="37">
        <v>477</v>
      </c>
      <c r="E416" s="37">
        <v>479</v>
      </c>
      <c r="F416" s="37">
        <v>190</v>
      </c>
      <c r="G416" s="37">
        <v>2645038</v>
      </c>
      <c r="H416" s="37">
        <v>1029559</v>
      </c>
      <c r="I416" s="37">
        <v>0</v>
      </c>
      <c r="J416" s="37">
        <v>1769491</v>
      </c>
      <c r="K416" s="37">
        <v>195286</v>
      </c>
      <c r="L416" s="37">
        <f t="shared" si="6"/>
        <v>1964777</v>
      </c>
      <c r="M416" s="47">
        <v>159091299</v>
      </c>
      <c r="N416" s="41">
        <v>0</v>
      </c>
      <c r="O416" s="41">
        <v>154012</v>
      </c>
      <c r="P416" s="37">
        <v>2645038</v>
      </c>
      <c r="Q416" s="37">
        <v>479</v>
      </c>
      <c r="R416" s="37">
        <v>480</v>
      </c>
      <c r="S416" s="37">
        <v>194.37</v>
      </c>
      <c r="T416" s="37">
        <v>0</v>
      </c>
      <c r="U416" s="37">
        <v>2743858</v>
      </c>
      <c r="V416" s="37">
        <v>1050694</v>
      </c>
      <c r="W416" s="37">
        <v>1693164</v>
      </c>
      <c r="X416" s="37">
        <v>1665625.68</v>
      </c>
      <c r="Y416" s="37">
        <v>255737.02</v>
      </c>
      <c r="Z416" s="37">
        <v>1921362.7</v>
      </c>
      <c r="AA416" s="46">
        <v>166485482</v>
      </c>
      <c r="AB416" s="37">
        <v>27538</v>
      </c>
      <c r="AC416" s="37">
        <v>0</v>
      </c>
      <c r="AD416" s="37">
        <v>2716320</v>
      </c>
      <c r="AE416" s="37">
        <v>480</v>
      </c>
      <c r="AF416" s="37">
        <v>490</v>
      </c>
      <c r="AG416" s="37">
        <v>200</v>
      </c>
      <c r="AH416" s="37">
        <v>0</v>
      </c>
      <c r="AI416" s="37">
        <v>20654</v>
      </c>
      <c r="AJ416" s="37">
        <v>0</v>
      </c>
      <c r="AK416" s="37">
        <v>0</v>
      </c>
      <c r="AL416" s="37">
        <v>0</v>
      </c>
      <c r="AM416" s="37">
        <v>0</v>
      </c>
      <c r="AN416" s="37">
        <v>0</v>
      </c>
      <c r="AO416" s="37">
        <v>2891564</v>
      </c>
      <c r="AP416" s="37">
        <v>1263782</v>
      </c>
      <c r="AQ416" s="37">
        <v>0</v>
      </c>
      <c r="AR416" s="37">
        <v>1627782</v>
      </c>
      <c r="AS416" s="37">
        <v>1627693.9200000002</v>
      </c>
      <c r="AT416" s="37">
        <v>259205.89</v>
      </c>
      <c r="AU416" s="37">
        <v>1886899.81</v>
      </c>
      <c r="AV416" s="45">
        <v>174893279</v>
      </c>
      <c r="AW416" s="37">
        <v>88</v>
      </c>
      <c r="AX416" s="37">
        <v>0</v>
      </c>
      <c r="AY416" s="37">
        <v>2891476</v>
      </c>
      <c r="AZ416" s="37">
        <v>490</v>
      </c>
      <c r="BA416" s="37">
        <v>513</v>
      </c>
      <c r="BB416" s="37">
        <v>206</v>
      </c>
      <c r="BC416" s="37">
        <v>0</v>
      </c>
      <c r="BD416" s="37">
        <v>0</v>
      </c>
      <c r="BE416" s="37">
        <v>3132876</v>
      </c>
      <c r="BF416" s="37">
        <v>66</v>
      </c>
      <c r="BG416" s="37">
        <v>0</v>
      </c>
      <c r="BH416" s="37">
        <v>0</v>
      </c>
      <c r="BI416" s="37">
        <v>0</v>
      </c>
      <c r="BJ416" s="37">
        <v>0</v>
      </c>
      <c r="BK416" s="37">
        <v>0</v>
      </c>
      <c r="BL416" s="37">
        <v>0</v>
      </c>
      <c r="BM416" s="37">
        <v>3132942</v>
      </c>
      <c r="BN416" s="37">
        <v>2004912</v>
      </c>
      <c r="BO416" s="37">
        <v>1128030</v>
      </c>
      <c r="BP416" s="37">
        <v>1127978.49</v>
      </c>
      <c r="BQ416" s="37">
        <v>537425.71</v>
      </c>
      <c r="BR416" s="37">
        <v>1665404.2</v>
      </c>
      <c r="BS416" s="45">
        <v>184302558</v>
      </c>
      <c r="BT416" s="37">
        <v>52</v>
      </c>
      <c r="BU416" s="37">
        <v>0</v>
      </c>
      <c r="BV416" s="37">
        <v>3132890</v>
      </c>
      <c r="BW416" s="37">
        <v>513</v>
      </c>
      <c r="BX416" s="37">
        <v>520</v>
      </c>
      <c r="BY416" s="37">
        <v>206</v>
      </c>
      <c r="BZ416" s="37">
        <v>0</v>
      </c>
      <c r="CA416" s="37">
        <v>0</v>
      </c>
      <c r="CB416" s="37">
        <v>3282760</v>
      </c>
      <c r="CC416" s="37">
        <v>39</v>
      </c>
      <c r="CD416" s="37">
        <v>0</v>
      </c>
      <c r="CE416" s="37">
        <v>0</v>
      </c>
      <c r="CF416" s="37">
        <v>0</v>
      </c>
      <c r="CG416" s="37">
        <v>0</v>
      </c>
      <c r="CH416" s="37">
        <v>0</v>
      </c>
      <c r="CI416" s="37">
        <v>0</v>
      </c>
      <c r="CJ416" s="37">
        <v>3282799</v>
      </c>
      <c r="CK416" s="37">
        <v>2305694</v>
      </c>
      <c r="CL416" s="37">
        <v>0</v>
      </c>
      <c r="CM416" s="37">
        <v>977105</v>
      </c>
      <c r="CN416" s="37">
        <v>977104.49</v>
      </c>
      <c r="CO416" s="37">
        <v>537563.51</v>
      </c>
      <c r="CP416" s="37">
        <v>1514668</v>
      </c>
      <c r="CQ416" s="45">
        <v>197303013</v>
      </c>
      <c r="CR416" s="37">
        <v>1</v>
      </c>
      <c r="CS416" s="37">
        <v>0</v>
      </c>
      <c r="CT416" s="37">
        <v>3282798</v>
      </c>
      <c r="CU416" s="37">
        <v>520</v>
      </c>
      <c r="CV416" s="37">
        <v>523</v>
      </c>
      <c r="CW416" s="37">
        <v>208.88</v>
      </c>
      <c r="CX416" s="37">
        <v>0</v>
      </c>
      <c r="CY416" s="37">
        <v>0</v>
      </c>
      <c r="CZ416" s="37">
        <v>3410980</v>
      </c>
      <c r="DA416" s="37">
        <v>1</v>
      </c>
      <c r="DB416" s="37">
        <v>0</v>
      </c>
      <c r="DC416" s="37">
        <v>0</v>
      </c>
      <c r="DD416" s="37">
        <v>0</v>
      </c>
      <c r="DE416" s="37">
        <v>0</v>
      </c>
      <c r="DF416" s="37">
        <v>1</v>
      </c>
      <c r="DG416" s="37">
        <v>3410981</v>
      </c>
      <c r="DH416" s="37">
        <v>0</v>
      </c>
      <c r="DI416" s="37">
        <v>0</v>
      </c>
      <c r="DJ416" s="37">
        <v>0</v>
      </c>
      <c r="DK416" s="37">
        <v>3410981</v>
      </c>
      <c r="DL416" s="37">
        <v>2151381</v>
      </c>
      <c r="DM416" s="37">
        <v>0</v>
      </c>
      <c r="DN416" s="37">
        <v>1259600</v>
      </c>
      <c r="DO416" s="37">
        <v>1258764.49</v>
      </c>
      <c r="DP416" s="37">
        <v>423704.78</v>
      </c>
      <c r="DQ416" s="37">
        <v>1682469.27</v>
      </c>
      <c r="DR416" s="45">
        <v>205630718</v>
      </c>
      <c r="DS416" s="37">
        <v>836</v>
      </c>
      <c r="DT416" s="37">
        <v>0</v>
      </c>
      <c r="DU416" s="61">
        <v>3410145</v>
      </c>
      <c r="DV416" s="61">
        <v>523</v>
      </c>
      <c r="DW416" s="61">
        <v>517</v>
      </c>
      <c r="DX416" s="61">
        <v>212.43</v>
      </c>
      <c r="DY416" s="61">
        <v>0</v>
      </c>
      <c r="DZ416" s="61">
        <v>0</v>
      </c>
      <c r="EA416" s="61">
        <v>0</v>
      </c>
      <c r="EB416" s="61">
        <v>3480847</v>
      </c>
      <c r="EC416" s="61">
        <v>627</v>
      </c>
      <c r="ED416" s="61">
        <v>0</v>
      </c>
      <c r="EE416" s="61">
        <v>0</v>
      </c>
      <c r="EF416" s="61">
        <v>0</v>
      </c>
      <c r="EG416" s="61">
        <v>0</v>
      </c>
      <c r="EH416" s="61">
        <v>627</v>
      </c>
      <c r="EI416" s="61">
        <v>3481474</v>
      </c>
      <c r="EJ416" s="61">
        <v>0</v>
      </c>
      <c r="EK416" s="61">
        <v>33664</v>
      </c>
      <c r="EL416" s="61">
        <v>33664</v>
      </c>
      <c r="EM416" s="61">
        <v>3515138</v>
      </c>
      <c r="EN416" s="61">
        <v>2375039</v>
      </c>
      <c r="EO416" s="61">
        <v>0</v>
      </c>
      <c r="EP416" s="61">
        <v>1140099</v>
      </c>
      <c r="EQ416" s="61">
        <v>787</v>
      </c>
      <c r="ER416" s="61">
        <v>1139312</v>
      </c>
      <c r="ES416" s="61">
        <v>1117803</v>
      </c>
      <c r="ET416" s="61">
        <v>549043</v>
      </c>
      <c r="EU416" s="61">
        <v>1666846</v>
      </c>
      <c r="EV416" s="61">
        <v>220185180</v>
      </c>
      <c r="EW416" s="61">
        <v>104000</v>
      </c>
      <c r="EX416" s="61">
        <v>21509</v>
      </c>
      <c r="EY416" s="61">
        <v>0</v>
      </c>
    </row>
    <row r="417" spans="1:155" s="37" customFormat="1" x14ac:dyDescent="0.2">
      <c r="A417" s="105">
        <v>6440</v>
      </c>
      <c r="B417" s="49" t="s">
        <v>440</v>
      </c>
      <c r="C417" s="37">
        <v>1678078</v>
      </c>
      <c r="D417" s="37">
        <v>257</v>
      </c>
      <c r="E417" s="37">
        <v>258</v>
      </c>
      <c r="F417" s="37">
        <v>208.94</v>
      </c>
      <c r="G417" s="37">
        <v>1738514.94</v>
      </c>
      <c r="H417" s="37">
        <v>517508</v>
      </c>
      <c r="I417" s="37">
        <v>0</v>
      </c>
      <c r="J417" s="37">
        <v>1212738</v>
      </c>
      <c r="K417" s="37">
        <v>0</v>
      </c>
      <c r="L417" s="37">
        <f t="shared" si="6"/>
        <v>1212738</v>
      </c>
      <c r="M417" s="47">
        <v>61527957</v>
      </c>
      <c r="N417" s="41">
        <v>8268.9399999999441</v>
      </c>
      <c r="O417" s="41">
        <v>0</v>
      </c>
      <c r="P417" s="37">
        <v>1730246</v>
      </c>
      <c r="Q417" s="37">
        <v>258</v>
      </c>
      <c r="R417" s="37">
        <v>256</v>
      </c>
      <c r="S417" s="37">
        <v>194.37</v>
      </c>
      <c r="T417" s="37">
        <v>0</v>
      </c>
      <c r="U417" s="37">
        <v>1766592</v>
      </c>
      <c r="V417" s="37">
        <v>511019</v>
      </c>
      <c r="W417" s="37">
        <v>1255573</v>
      </c>
      <c r="X417" s="37">
        <v>1255573</v>
      </c>
      <c r="Y417" s="37">
        <v>0</v>
      </c>
      <c r="Z417" s="37">
        <v>1255573</v>
      </c>
      <c r="AA417" s="46">
        <v>66885868</v>
      </c>
      <c r="AB417" s="37">
        <v>0</v>
      </c>
      <c r="AC417" s="37">
        <v>0</v>
      </c>
      <c r="AD417" s="37">
        <v>1766592</v>
      </c>
      <c r="AE417" s="37">
        <v>257</v>
      </c>
      <c r="AF417" s="37">
        <v>253</v>
      </c>
      <c r="AG417" s="37">
        <v>200</v>
      </c>
      <c r="AH417" s="37">
        <v>0</v>
      </c>
      <c r="AI417" s="37">
        <v>0</v>
      </c>
      <c r="AJ417" s="37">
        <v>6700</v>
      </c>
      <c r="AK417" s="37">
        <v>0</v>
      </c>
      <c r="AL417" s="37">
        <v>0</v>
      </c>
      <c r="AM417" s="37">
        <v>0</v>
      </c>
      <c r="AN417" s="37">
        <v>6700</v>
      </c>
      <c r="AO417" s="37">
        <v>1796397</v>
      </c>
      <c r="AP417" s="37">
        <v>471308</v>
      </c>
      <c r="AQ417" s="37">
        <v>0</v>
      </c>
      <c r="AR417" s="37">
        <v>1325089</v>
      </c>
      <c r="AS417" s="37">
        <v>1325000</v>
      </c>
      <c r="AT417" s="37">
        <v>0</v>
      </c>
      <c r="AU417" s="37">
        <v>1325000</v>
      </c>
      <c r="AV417" s="45">
        <v>75812821</v>
      </c>
      <c r="AW417" s="37">
        <v>89</v>
      </c>
      <c r="AX417" s="37">
        <v>0</v>
      </c>
      <c r="AY417" s="37">
        <v>1796308</v>
      </c>
      <c r="AZ417" s="37">
        <v>253</v>
      </c>
      <c r="BA417" s="37">
        <v>255</v>
      </c>
      <c r="BB417" s="37">
        <v>206</v>
      </c>
      <c r="BC417" s="37">
        <v>0</v>
      </c>
      <c r="BD417" s="37">
        <v>0</v>
      </c>
      <c r="BE417" s="37">
        <v>1863038</v>
      </c>
      <c r="BF417" s="37">
        <v>67</v>
      </c>
      <c r="BG417" s="37">
        <v>0</v>
      </c>
      <c r="BH417" s="37">
        <v>0</v>
      </c>
      <c r="BI417" s="37">
        <v>0</v>
      </c>
      <c r="BJ417" s="37">
        <v>0</v>
      </c>
      <c r="BK417" s="37">
        <v>0</v>
      </c>
      <c r="BL417" s="37">
        <v>0</v>
      </c>
      <c r="BM417" s="37">
        <v>1863105</v>
      </c>
      <c r="BN417" s="37">
        <v>705665</v>
      </c>
      <c r="BO417" s="37">
        <v>1157440</v>
      </c>
      <c r="BP417" s="37">
        <v>1164746</v>
      </c>
      <c r="BQ417" s="37">
        <v>0</v>
      </c>
      <c r="BR417" s="37">
        <v>1164746</v>
      </c>
      <c r="BS417" s="45">
        <v>85767431</v>
      </c>
      <c r="BT417" s="37">
        <v>0</v>
      </c>
      <c r="BU417" s="37">
        <v>7306</v>
      </c>
      <c r="BV417" s="37">
        <v>1863105</v>
      </c>
      <c r="BW417" s="37">
        <v>255</v>
      </c>
      <c r="BX417" s="37">
        <v>260</v>
      </c>
      <c r="BY417" s="37">
        <v>206</v>
      </c>
      <c r="BZ417" s="37">
        <v>0</v>
      </c>
      <c r="CA417" s="37">
        <v>0</v>
      </c>
      <c r="CB417" s="37">
        <v>1953195</v>
      </c>
      <c r="CC417" s="37">
        <v>0</v>
      </c>
      <c r="CD417" s="37">
        <v>0</v>
      </c>
      <c r="CE417" s="37">
        <v>0</v>
      </c>
      <c r="CF417" s="37">
        <v>0</v>
      </c>
      <c r="CG417" s="37">
        <v>0</v>
      </c>
      <c r="CH417" s="37">
        <v>0</v>
      </c>
      <c r="CI417" s="37">
        <v>0</v>
      </c>
      <c r="CJ417" s="37">
        <v>1953195</v>
      </c>
      <c r="CK417" s="37">
        <v>901086</v>
      </c>
      <c r="CL417" s="37">
        <v>0</v>
      </c>
      <c r="CM417" s="37">
        <v>1052109</v>
      </c>
      <c r="CN417" s="37">
        <v>1052000</v>
      </c>
      <c r="CO417" s="37">
        <v>0</v>
      </c>
      <c r="CP417" s="37">
        <v>1052000</v>
      </c>
      <c r="CQ417" s="45">
        <v>95355771</v>
      </c>
      <c r="CR417" s="37">
        <v>109</v>
      </c>
      <c r="CS417" s="37">
        <v>0</v>
      </c>
      <c r="CT417" s="37">
        <v>1953086</v>
      </c>
      <c r="CU417" s="37">
        <v>260</v>
      </c>
      <c r="CV417" s="37">
        <v>265</v>
      </c>
      <c r="CW417" s="37">
        <v>208.88</v>
      </c>
      <c r="CX417" s="37">
        <v>0</v>
      </c>
      <c r="CY417" s="37">
        <v>0</v>
      </c>
      <c r="CZ417" s="37">
        <v>2045999</v>
      </c>
      <c r="DA417" s="37">
        <v>82</v>
      </c>
      <c r="DB417" s="37">
        <v>0</v>
      </c>
      <c r="DC417" s="37">
        <v>0</v>
      </c>
      <c r="DD417" s="37">
        <v>0</v>
      </c>
      <c r="DE417" s="37">
        <v>0</v>
      </c>
      <c r="DF417" s="37">
        <v>82</v>
      </c>
      <c r="DG417" s="37">
        <v>2046081</v>
      </c>
      <c r="DH417" s="37">
        <v>0</v>
      </c>
      <c r="DI417" s="37">
        <v>0</v>
      </c>
      <c r="DJ417" s="37">
        <v>0</v>
      </c>
      <c r="DK417" s="37">
        <v>2046081</v>
      </c>
      <c r="DL417" s="37">
        <v>825939</v>
      </c>
      <c r="DM417" s="37">
        <v>0</v>
      </c>
      <c r="DN417" s="37">
        <v>1220142</v>
      </c>
      <c r="DO417" s="37">
        <v>1227863</v>
      </c>
      <c r="DP417" s="37">
        <v>0</v>
      </c>
      <c r="DQ417" s="37">
        <v>1227863</v>
      </c>
      <c r="DR417" s="45">
        <v>108900541</v>
      </c>
      <c r="DS417" s="37">
        <v>0</v>
      </c>
      <c r="DT417" s="37">
        <v>7721</v>
      </c>
      <c r="DU417" s="61">
        <v>2046081</v>
      </c>
      <c r="DV417" s="61">
        <v>265</v>
      </c>
      <c r="DW417" s="61">
        <v>266</v>
      </c>
      <c r="DX417" s="61">
        <v>212.43</v>
      </c>
      <c r="DY417" s="61">
        <v>0</v>
      </c>
      <c r="DZ417" s="61">
        <v>0</v>
      </c>
      <c r="EA417" s="61">
        <v>0</v>
      </c>
      <c r="EB417" s="61">
        <v>2110308</v>
      </c>
      <c r="EC417" s="61">
        <v>0</v>
      </c>
      <c r="ED417" s="61">
        <v>0</v>
      </c>
      <c r="EE417" s="61">
        <v>0</v>
      </c>
      <c r="EF417" s="61">
        <v>0</v>
      </c>
      <c r="EG417" s="61">
        <v>0</v>
      </c>
      <c r="EH417" s="61">
        <v>0</v>
      </c>
      <c r="EI417" s="61">
        <v>2110308</v>
      </c>
      <c r="EJ417" s="61">
        <v>0</v>
      </c>
      <c r="EK417" s="61">
        <v>0</v>
      </c>
      <c r="EL417" s="61">
        <v>0</v>
      </c>
      <c r="EM417" s="61">
        <v>2110308</v>
      </c>
      <c r="EN417" s="61">
        <v>719945</v>
      </c>
      <c r="EO417" s="61">
        <v>0</v>
      </c>
      <c r="EP417" s="61">
        <v>1390363</v>
      </c>
      <c r="EQ417" s="61">
        <v>447</v>
      </c>
      <c r="ER417" s="61">
        <v>1389916</v>
      </c>
      <c r="ES417" s="61">
        <v>1387255</v>
      </c>
      <c r="ET417" s="61">
        <v>1417</v>
      </c>
      <c r="EU417" s="61">
        <v>1388672</v>
      </c>
      <c r="EV417" s="61">
        <v>120250306</v>
      </c>
      <c r="EW417" s="61">
        <v>38700</v>
      </c>
      <c r="EX417" s="61">
        <v>2661</v>
      </c>
      <c r="EY417" s="61">
        <v>0</v>
      </c>
    </row>
    <row r="418" spans="1:155" s="37" customFormat="1" x14ac:dyDescent="0.2">
      <c r="A418" s="105">
        <v>6419</v>
      </c>
      <c r="B418" s="49" t="s">
        <v>441</v>
      </c>
      <c r="C418" s="37">
        <v>16448991</v>
      </c>
      <c r="D418" s="37">
        <v>2128</v>
      </c>
      <c r="E418" s="37">
        <v>2183</v>
      </c>
      <c r="F418" s="37">
        <v>247.35</v>
      </c>
      <c r="G418" s="37">
        <v>17414096.620000001</v>
      </c>
      <c r="H418" s="37">
        <v>3083154</v>
      </c>
      <c r="I418" s="37">
        <v>0</v>
      </c>
      <c r="J418" s="37">
        <v>14330948</v>
      </c>
      <c r="K418" s="37">
        <v>1027000</v>
      </c>
      <c r="L418" s="37">
        <f t="shared" si="6"/>
        <v>15357948</v>
      </c>
      <c r="M418" s="47">
        <v>829570600</v>
      </c>
      <c r="N418" s="41">
        <v>0</v>
      </c>
      <c r="O418" s="41">
        <v>5.3799999989569187</v>
      </c>
      <c r="P418" s="37">
        <v>17414097</v>
      </c>
      <c r="Q418" s="37">
        <v>2183</v>
      </c>
      <c r="R418" s="37">
        <v>2204</v>
      </c>
      <c r="S418" s="37">
        <v>194.37</v>
      </c>
      <c r="T418" s="37">
        <v>0</v>
      </c>
      <c r="U418" s="37">
        <v>18010008</v>
      </c>
      <c r="V418" s="37">
        <v>3505242</v>
      </c>
      <c r="W418" s="37">
        <v>14504766</v>
      </c>
      <c r="X418" s="37">
        <v>14504765</v>
      </c>
      <c r="Y418" s="37">
        <v>1090200</v>
      </c>
      <c r="Z418" s="37">
        <v>15594965</v>
      </c>
      <c r="AA418" s="46">
        <v>861460700</v>
      </c>
      <c r="AB418" s="37">
        <v>1</v>
      </c>
      <c r="AC418" s="37">
        <v>0</v>
      </c>
      <c r="AD418" s="37">
        <v>18010007</v>
      </c>
      <c r="AE418" s="37">
        <v>2204</v>
      </c>
      <c r="AF418" s="37">
        <v>2234</v>
      </c>
      <c r="AG418" s="37">
        <v>200</v>
      </c>
      <c r="AH418" s="37">
        <v>0</v>
      </c>
      <c r="AI418" s="37">
        <v>1</v>
      </c>
      <c r="AJ418" s="37">
        <v>0</v>
      </c>
      <c r="AK418" s="37">
        <v>0</v>
      </c>
      <c r="AL418" s="37">
        <v>0</v>
      </c>
      <c r="AM418" s="37">
        <v>0</v>
      </c>
      <c r="AN418" s="37">
        <v>0</v>
      </c>
      <c r="AO418" s="37">
        <v>18701954</v>
      </c>
      <c r="AP418" s="37">
        <v>3718332</v>
      </c>
      <c r="AQ418" s="37">
        <v>0</v>
      </c>
      <c r="AR418" s="37">
        <v>14983622</v>
      </c>
      <c r="AS418" s="37">
        <v>14975251</v>
      </c>
      <c r="AT418" s="37">
        <v>1200000</v>
      </c>
      <c r="AU418" s="37">
        <v>16175251</v>
      </c>
      <c r="AV418" s="45">
        <v>904451100</v>
      </c>
      <c r="AW418" s="37">
        <v>8371</v>
      </c>
      <c r="AX418" s="37">
        <v>0</v>
      </c>
      <c r="AY418" s="37">
        <v>18693583</v>
      </c>
      <c r="AZ418" s="37">
        <v>2234</v>
      </c>
      <c r="BA418" s="37">
        <v>2271</v>
      </c>
      <c r="BB418" s="37">
        <v>206</v>
      </c>
      <c r="BC418" s="37">
        <v>0</v>
      </c>
      <c r="BD418" s="37">
        <v>0</v>
      </c>
      <c r="BE418" s="37">
        <v>19471009</v>
      </c>
      <c r="BF418" s="37">
        <v>6278</v>
      </c>
      <c r="BG418" s="37">
        <v>0</v>
      </c>
      <c r="BH418" s="37">
        <v>0</v>
      </c>
      <c r="BI418" s="37">
        <v>0</v>
      </c>
      <c r="BJ418" s="37">
        <v>0</v>
      </c>
      <c r="BK418" s="37">
        <v>0</v>
      </c>
      <c r="BL418" s="37">
        <v>0</v>
      </c>
      <c r="BM418" s="37">
        <v>19477287</v>
      </c>
      <c r="BN418" s="37">
        <v>6428628</v>
      </c>
      <c r="BO418" s="37">
        <v>13048659</v>
      </c>
      <c r="BP418" s="37">
        <v>13048659</v>
      </c>
      <c r="BQ418" s="37">
        <v>1214222</v>
      </c>
      <c r="BR418" s="37">
        <v>14262881</v>
      </c>
      <c r="BS418" s="45">
        <v>934062500</v>
      </c>
      <c r="BT418" s="37">
        <v>0</v>
      </c>
      <c r="BU418" s="37">
        <v>0</v>
      </c>
      <c r="BV418" s="37">
        <v>19477287</v>
      </c>
      <c r="BW418" s="37">
        <v>2271</v>
      </c>
      <c r="BX418" s="37">
        <v>2324</v>
      </c>
      <c r="BY418" s="37">
        <v>206</v>
      </c>
      <c r="BZ418" s="37">
        <v>0</v>
      </c>
      <c r="CA418" s="37">
        <v>0</v>
      </c>
      <c r="CB418" s="37">
        <v>20410576</v>
      </c>
      <c r="CC418" s="37">
        <v>0</v>
      </c>
      <c r="CD418" s="37">
        <v>0</v>
      </c>
      <c r="CE418" s="37">
        <v>0</v>
      </c>
      <c r="CF418" s="37">
        <v>0</v>
      </c>
      <c r="CG418" s="37">
        <v>0</v>
      </c>
      <c r="CH418" s="37">
        <v>0</v>
      </c>
      <c r="CI418" s="37">
        <v>0</v>
      </c>
      <c r="CJ418" s="37">
        <v>20410576</v>
      </c>
      <c r="CK418" s="37">
        <v>7605240</v>
      </c>
      <c r="CL418" s="37">
        <v>0</v>
      </c>
      <c r="CM418" s="37">
        <v>12805336</v>
      </c>
      <c r="CN418" s="37">
        <v>12805336</v>
      </c>
      <c r="CO418" s="37">
        <v>1044207</v>
      </c>
      <c r="CP418" s="37">
        <v>13849543</v>
      </c>
      <c r="CQ418" s="45">
        <v>955234200</v>
      </c>
      <c r="CR418" s="37">
        <v>0</v>
      </c>
      <c r="CS418" s="37">
        <v>0</v>
      </c>
      <c r="CT418" s="37">
        <v>20410576</v>
      </c>
      <c r="CU418" s="37">
        <v>2324</v>
      </c>
      <c r="CV418" s="37">
        <v>2367</v>
      </c>
      <c r="CW418" s="37">
        <v>208.88</v>
      </c>
      <c r="CX418" s="37">
        <v>0</v>
      </c>
      <c r="CY418" s="37">
        <v>0</v>
      </c>
      <c r="CZ418" s="37">
        <v>21282644</v>
      </c>
      <c r="DA418" s="37">
        <v>0</v>
      </c>
      <c r="DB418" s="37">
        <v>0</v>
      </c>
      <c r="DC418" s="37">
        <v>0</v>
      </c>
      <c r="DD418" s="37">
        <v>0</v>
      </c>
      <c r="DE418" s="37">
        <v>0</v>
      </c>
      <c r="DF418" s="37">
        <v>0</v>
      </c>
      <c r="DG418" s="37">
        <v>21282644</v>
      </c>
      <c r="DH418" s="37">
        <v>0</v>
      </c>
      <c r="DI418" s="37">
        <v>0</v>
      </c>
      <c r="DJ418" s="37">
        <v>0</v>
      </c>
      <c r="DK418" s="37">
        <v>21282644</v>
      </c>
      <c r="DL418" s="37">
        <v>7870525</v>
      </c>
      <c r="DM418" s="37">
        <v>0</v>
      </c>
      <c r="DN418" s="37">
        <v>13412119</v>
      </c>
      <c r="DO418" s="37">
        <v>13421110</v>
      </c>
      <c r="DP418" s="37">
        <v>1200322</v>
      </c>
      <c r="DQ418" s="37">
        <v>14621432</v>
      </c>
      <c r="DR418" s="45">
        <v>997750600</v>
      </c>
      <c r="DS418" s="37">
        <v>0</v>
      </c>
      <c r="DT418" s="37">
        <v>8991</v>
      </c>
      <c r="DU418" s="61">
        <v>21282644</v>
      </c>
      <c r="DV418" s="61">
        <v>2367</v>
      </c>
      <c r="DW418" s="61">
        <v>2406</v>
      </c>
      <c r="DX418" s="61">
        <v>212.43</v>
      </c>
      <c r="DY418" s="61">
        <v>0</v>
      </c>
      <c r="DZ418" s="61">
        <v>0</v>
      </c>
      <c r="EA418" s="61">
        <v>0</v>
      </c>
      <c r="EB418" s="61">
        <v>22144415</v>
      </c>
      <c r="EC418" s="61">
        <v>0</v>
      </c>
      <c r="ED418" s="61">
        <v>-18066</v>
      </c>
      <c r="EE418" s="61">
        <v>0</v>
      </c>
      <c r="EF418" s="61">
        <v>0</v>
      </c>
      <c r="EG418" s="61">
        <v>0</v>
      </c>
      <c r="EH418" s="61">
        <v>-18066</v>
      </c>
      <c r="EI418" s="61">
        <v>22126349</v>
      </c>
      <c r="EJ418" s="61">
        <v>0</v>
      </c>
      <c r="EK418" s="61">
        <v>0</v>
      </c>
      <c r="EL418" s="61">
        <v>0</v>
      </c>
      <c r="EM418" s="61">
        <v>22126349</v>
      </c>
      <c r="EN418" s="61">
        <v>8692908</v>
      </c>
      <c r="EO418" s="61">
        <v>0</v>
      </c>
      <c r="EP418" s="61">
        <v>13433441</v>
      </c>
      <c r="EQ418" s="61">
        <v>11178</v>
      </c>
      <c r="ER418" s="61">
        <v>13422263</v>
      </c>
      <c r="ES418" s="61">
        <v>13422263</v>
      </c>
      <c r="ET418" s="61">
        <v>1210236</v>
      </c>
      <c r="EU418" s="61">
        <v>14632499</v>
      </c>
      <c r="EV418" s="61">
        <v>1070929300</v>
      </c>
      <c r="EW418" s="61">
        <v>818100</v>
      </c>
      <c r="EX418" s="61">
        <v>0</v>
      </c>
      <c r="EY418" s="61">
        <v>0</v>
      </c>
    </row>
    <row r="419" spans="1:155" s="37" customFormat="1" x14ac:dyDescent="0.2">
      <c r="A419" s="105">
        <v>6426</v>
      </c>
      <c r="B419" s="49" t="s">
        <v>442</v>
      </c>
      <c r="C419" s="37">
        <v>4161614.65</v>
      </c>
      <c r="D419" s="37">
        <v>723</v>
      </c>
      <c r="E419" s="37">
        <v>727</v>
      </c>
      <c r="F419" s="37">
        <v>190</v>
      </c>
      <c r="G419" s="37">
        <v>4322771.08</v>
      </c>
      <c r="H419" s="37">
        <v>2788267</v>
      </c>
      <c r="I419" s="37">
        <v>0</v>
      </c>
      <c r="J419" s="37">
        <v>1533887.04</v>
      </c>
      <c r="K419" s="37">
        <v>407610</v>
      </c>
      <c r="L419" s="37">
        <f t="shared" si="6"/>
        <v>1941497.04</v>
      </c>
      <c r="M419" s="47">
        <v>86016724</v>
      </c>
      <c r="N419" s="41">
        <v>617.04000000003725</v>
      </c>
      <c r="O419" s="41">
        <v>0</v>
      </c>
      <c r="P419" s="37">
        <v>4322154</v>
      </c>
      <c r="Q419" s="37">
        <v>727</v>
      </c>
      <c r="R419" s="37">
        <v>739</v>
      </c>
      <c r="S419" s="37">
        <v>194.37</v>
      </c>
      <c r="T419" s="37">
        <v>0</v>
      </c>
      <c r="U419" s="37">
        <v>4537135</v>
      </c>
      <c r="V419" s="37">
        <v>2997845</v>
      </c>
      <c r="W419" s="37">
        <v>1539290</v>
      </c>
      <c r="X419" s="37">
        <v>1539285.71</v>
      </c>
      <c r="Y419" s="37">
        <v>381760</v>
      </c>
      <c r="Z419" s="37">
        <v>1921045.71</v>
      </c>
      <c r="AA419" s="46">
        <v>89445934</v>
      </c>
      <c r="AB419" s="37">
        <v>4</v>
      </c>
      <c r="AC419" s="37">
        <v>0</v>
      </c>
      <c r="AD419" s="37">
        <v>4537131</v>
      </c>
      <c r="AE419" s="37">
        <v>739</v>
      </c>
      <c r="AF419" s="37">
        <v>750</v>
      </c>
      <c r="AG419" s="37">
        <v>200</v>
      </c>
      <c r="AH419" s="37">
        <v>0</v>
      </c>
      <c r="AI419" s="37">
        <v>3</v>
      </c>
      <c r="AJ419" s="37">
        <v>0</v>
      </c>
      <c r="AK419" s="37">
        <v>0</v>
      </c>
      <c r="AL419" s="37">
        <v>0</v>
      </c>
      <c r="AM419" s="37">
        <v>0</v>
      </c>
      <c r="AN419" s="37">
        <v>0</v>
      </c>
      <c r="AO419" s="37">
        <v>4754666</v>
      </c>
      <c r="AP419" s="37">
        <v>3320955</v>
      </c>
      <c r="AQ419" s="37">
        <v>0</v>
      </c>
      <c r="AR419" s="37">
        <v>1433711</v>
      </c>
      <c r="AS419" s="37">
        <v>1440047</v>
      </c>
      <c r="AT419" s="37">
        <v>380072</v>
      </c>
      <c r="AU419" s="37">
        <v>1820119</v>
      </c>
      <c r="AV419" s="45">
        <v>96604180</v>
      </c>
      <c r="AW419" s="37">
        <v>0</v>
      </c>
      <c r="AX419" s="37">
        <v>6336</v>
      </c>
      <c r="AY419" s="37">
        <v>4754666</v>
      </c>
      <c r="AZ419" s="37">
        <v>750</v>
      </c>
      <c r="BA419" s="37">
        <v>768</v>
      </c>
      <c r="BB419" s="37">
        <v>206</v>
      </c>
      <c r="BC419" s="37">
        <v>0</v>
      </c>
      <c r="BD419" s="37">
        <v>0</v>
      </c>
      <c r="BE419" s="37">
        <v>5026982</v>
      </c>
      <c r="BF419" s="37">
        <v>0</v>
      </c>
      <c r="BG419" s="37">
        <v>4400</v>
      </c>
      <c r="BH419" s="37">
        <v>0</v>
      </c>
      <c r="BI419" s="37">
        <v>0</v>
      </c>
      <c r="BJ419" s="37">
        <v>0</v>
      </c>
      <c r="BK419" s="37">
        <v>0</v>
      </c>
      <c r="BL419" s="37">
        <v>4400</v>
      </c>
      <c r="BM419" s="37">
        <v>5031382</v>
      </c>
      <c r="BN419" s="37">
        <v>3852286</v>
      </c>
      <c r="BO419" s="37">
        <v>1179096</v>
      </c>
      <c r="BP419" s="37">
        <v>1172423.5</v>
      </c>
      <c r="BQ419" s="37">
        <v>357293.75</v>
      </c>
      <c r="BR419" s="37">
        <v>1529717.25</v>
      </c>
      <c r="BS419" s="45">
        <v>100647635</v>
      </c>
      <c r="BT419" s="37">
        <v>6673</v>
      </c>
      <c r="BU419" s="37">
        <v>0</v>
      </c>
      <c r="BV419" s="37">
        <v>5024710</v>
      </c>
      <c r="BW419" s="37">
        <v>768</v>
      </c>
      <c r="BX419" s="37">
        <v>784</v>
      </c>
      <c r="BY419" s="37">
        <v>206</v>
      </c>
      <c r="BZ419" s="37">
        <v>0</v>
      </c>
      <c r="CA419" s="37">
        <v>0</v>
      </c>
      <c r="CB419" s="37">
        <v>5290895</v>
      </c>
      <c r="CC419" s="37">
        <v>5005</v>
      </c>
      <c r="CD419" s="37">
        <v>-5097</v>
      </c>
      <c r="CE419" s="37">
        <v>0</v>
      </c>
      <c r="CF419" s="37">
        <v>0</v>
      </c>
      <c r="CG419" s="37">
        <v>0</v>
      </c>
      <c r="CH419" s="37">
        <v>0</v>
      </c>
      <c r="CI419" s="37">
        <v>-5097</v>
      </c>
      <c r="CJ419" s="37">
        <v>5290803</v>
      </c>
      <c r="CK419" s="37">
        <v>4193073</v>
      </c>
      <c r="CL419" s="37">
        <v>0</v>
      </c>
      <c r="CM419" s="37">
        <v>1097730</v>
      </c>
      <c r="CN419" s="37">
        <v>1097730</v>
      </c>
      <c r="CO419" s="37">
        <v>351603.75</v>
      </c>
      <c r="CP419" s="37">
        <v>1449333.75</v>
      </c>
      <c r="CQ419" s="45">
        <v>108113696</v>
      </c>
      <c r="CR419" s="37">
        <v>0</v>
      </c>
      <c r="CS419" s="37">
        <v>0</v>
      </c>
      <c r="CT419" s="37">
        <v>5290803</v>
      </c>
      <c r="CU419" s="37">
        <v>784</v>
      </c>
      <c r="CV419" s="37">
        <v>788</v>
      </c>
      <c r="CW419" s="37">
        <v>208.88</v>
      </c>
      <c r="CX419" s="37">
        <v>0</v>
      </c>
      <c r="CY419" s="37">
        <v>0</v>
      </c>
      <c r="CZ419" s="37">
        <v>5482392</v>
      </c>
      <c r="DA419" s="37">
        <v>0</v>
      </c>
      <c r="DB419" s="37">
        <v>8986</v>
      </c>
      <c r="DC419" s="37">
        <v>0</v>
      </c>
      <c r="DD419" s="37">
        <v>0</v>
      </c>
      <c r="DE419" s="37">
        <v>0</v>
      </c>
      <c r="DF419" s="37">
        <v>8986</v>
      </c>
      <c r="DG419" s="37">
        <v>5491378</v>
      </c>
      <c r="DH419" s="37">
        <v>0</v>
      </c>
      <c r="DI419" s="37">
        <v>0</v>
      </c>
      <c r="DJ419" s="37">
        <v>0</v>
      </c>
      <c r="DK419" s="37">
        <v>5491378</v>
      </c>
      <c r="DL419" s="37">
        <v>4380137</v>
      </c>
      <c r="DM419" s="37">
        <v>0</v>
      </c>
      <c r="DN419" s="37">
        <v>1111241</v>
      </c>
      <c r="DO419" s="37">
        <v>1111241</v>
      </c>
      <c r="DP419" s="37">
        <v>353840</v>
      </c>
      <c r="DQ419" s="37">
        <v>1465081</v>
      </c>
      <c r="DR419" s="45">
        <v>119409302</v>
      </c>
      <c r="DS419" s="37">
        <v>0</v>
      </c>
      <c r="DT419" s="37">
        <v>0</v>
      </c>
      <c r="DU419" s="61">
        <v>5491378</v>
      </c>
      <c r="DV419" s="61">
        <v>788</v>
      </c>
      <c r="DW419" s="61">
        <v>788</v>
      </c>
      <c r="DX419" s="61">
        <v>212.43</v>
      </c>
      <c r="DY419" s="61">
        <v>0</v>
      </c>
      <c r="DZ419" s="61">
        <v>0</v>
      </c>
      <c r="EA419" s="61">
        <v>0</v>
      </c>
      <c r="EB419" s="61">
        <v>5658770</v>
      </c>
      <c r="EC419" s="61">
        <v>0</v>
      </c>
      <c r="ED419" s="61">
        <v>0</v>
      </c>
      <c r="EE419" s="61">
        <v>0</v>
      </c>
      <c r="EF419" s="61">
        <v>0</v>
      </c>
      <c r="EG419" s="61">
        <v>0</v>
      </c>
      <c r="EH419" s="61">
        <v>0</v>
      </c>
      <c r="EI419" s="61">
        <v>5658770</v>
      </c>
      <c r="EJ419" s="61">
        <v>0</v>
      </c>
      <c r="EK419" s="61">
        <v>0</v>
      </c>
      <c r="EL419" s="61">
        <v>0</v>
      </c>
      <c r="EM419" s="61">
        <v>5658770</v>
      </c>
      <c r="EN419" s="61">
        <v>4387470</v>
      </c>
      <c r="EO419" s="61">
        <v>0</v>
      </c>
      <c r="EP419" s="61">
        <v>1271300</v>
      </c>
      <c r="EQ419" s="61">
        <v>2368</v>
      </c>
      <c r="ER419" s="61">
        <v>1268932</v>
      </c>
      <c r="ES419" s="61">
        <v>1268932</v>
      </c>
      <c r="ET419" s="61">
        <v>353000</v>
      </c>
      <c r="EU419" s="61">
        <v>1621932</v>
      </c>
      <c r="EV419" s="61">
        <v>133685831</v>
      </c>
      <c r="EW419" s="61">
        <v>195200</v>
      </c>
      <c r="EX419" s="61">
        <v>0</v>
      </c>
      <c r="EY419" s="61">
        <v>0</v>
      </c>
    </row>
    <row r="420" spans="1:155" s="37" customFormat="1" x14ac:dyDescent="0.2">
      <c r="A420" s="105">
        <v>6461</v>
      </c>
      <c r="B420" s="49" t="s">
        <v>443</v>
      </c>
      <c r="C420" s="37">
        <v>9970664</v>
      </c>
      <c r="D420" s="37">
        <v>1868</v>
      </c>
      <c r="E420" s="37">
        <v>1927</v>
      </c>
      <c r="F420" s="37">
        <v>190</v>
      </c>
      <c r="G420" s="37">
        <v>10652456</v>
      </c>
      <c r="H420" s="37">
        <v>3029536</v>
      </c>
      <c r="I420" s="37">
        <v>0</v>
      </c>
      <c r="J420" s="37">
        <v>7522095</v>
      </c>
      <c r="K420" s="37">
        <v>1019265</v>
      </c>
      <c r="L420" s="37">
        <f t="shared" si="6"/>
        <v>8541360</v>
      </c>
      <c r="M420" s="47">
        <v>466865478</v>
      </c>
      <c r="N420" s="41">
        <v>100825</v>
      </c>
      <c r="O420" s="41">
        <v>0</v>
      </c>
      <c r="P420" s="37">
        <v>10551631</v>
      </c>
      <c r="Q420" s="37">
        <v>1927</v>
      </c>
      <c r="R420" s="37">
        <v>1990</v>
      </c>
      <c r="S420" s="37">
        <v>194.37</v>
      </c>
      <c r="T420" s="37">
        <v>0</v>
      </c>
      <c r="U420" s="37">
        <v>11283399</v>
      </c>
      <c r="V420" s="37">
        <v>4101581</v>
      </c>
      <c r="W420" s="37">
        <v>7181818</v>
      </c>
      <c r="X420" s="37">
        <v>7179900</v>
      </c>
      <c r="Y420" s="37">
        <v>1108115</v>
      </c>
      <c r="Z420" s="37">
        <v>8288015</v>
      </c>
      <c r="AA420" s="46">
        <v>494536199</v>
      </c>
      <c r="AB420" s="37">
        <v>1918</v>
      </c>
      <c r="AC420" s="37">
        <v>0</v>
      </c>
      <c r="AD420" s="37">
        <v>11281481</v>
      </c>
      <c r="AE420" s="37">
        <v>1990</v>
      </c>
      <c r="AF420" s="37">
        <v>2014</v>
      </c>
      <c r="AG420" s="37">
        <v>200</v>
      </c>
      <c r="AH420" s="37">
        <v>0</v>
      </c>
      <c r="AI420" s="37">
        <v>1439</v>
      </c>
      <c r="AJ420" s="37">
        <v>0</v>
      </c>
      <c r="AK420" s="37">
        <v>0</v>
      </c>
      <c r="AL420" s="37">
        <v>0</v>
      </c>
      <c r="AM420" s="37">
        <v>0</v>
      </c>
      <c r="AN420" s="37">
        <v>0</v>
      </c>
      <c r="AO420" s="37">
        <v>11821786</v>
      </c>
      <c r="AP420" s="37">
        <v>4865104</v>
      </c>
      <c r="AQ420" s="37">
        <v>0</v>
      </c>
      <c r="AR420" s="37">
        <v>6956682</v>
      </c>
      <c r="AS420" s="37">
        <v>6956680</v>
      </c>
      <c r="AT420" s="37">
        <v>1180000</v>
      </c>
      <c r="AU420" s="37">
        <v>8136680</v>
      </c>
      <c r="AV420" s="45">
        <v>534705369</v>
      </c>
      <c r="AW420" s="37">
        <v>2</v>
      </c>
      <c r="AX420" s="37">
        <v>0</v>
      </c>
      <c r="AY420" s="37">
        <v>11821784</v>
      </c>
      <c r="AZ420" s="37">
        <v>2014</v>
      </c>
      <c r="BA420" s="37">
        <v>2032</v>
      </c>
      <c r="BB420" s="37">
        <v>206</v>
      </c>
      <c r="BC420" s="37">
        <v>0</v>
      </c>
      <c r="BD420" s="37">
        <v>0</v>
      </c>
      <c r="BE420" s="37">
        <v>12346026</v>
      </c>
      <c r="BF420" s="37">
        <v>2</v>
      </c>
      <c r="BG420" s="37">
        <v>-1943</v>
      </c>
      <c r="BH420" s="37">
        <v>0</v>
      </c>
      <c r="BI420" s="37">
        <v>0</v>
      </c>
      <c r="BJ420" s="37">
        <v>0</v>
      </c>
      <c r="BK420" s="37">
        <v>0</v>
      </c>
      <c r="BL420" s="37">
        <v>-1943</v>
      </c>
      <c r="BM420" s="37">
        <v>12344085</v>
      </c>
      <c r="BN420" s="37">
        <v>7100169</v>
      </c>
      <c r="BO420" s="37">
        <v>5243916</v>
      </c>
      <c r="BP420" s="37">
        <v>5243915</v>
      </c>
      <c r="BQ420" s="37">
        <v>1530000</v>
      </c>
      <c r="BR420" s="37">
        <v>6773915</v>
      </c>
      <c r="BS420" s="45">
        <v>583845404</v>
      </c>
      <c r="BT420" s="37">
        <v>1</v>
      </c>
      <c r="BU420" s="37">
        <v>0</v>
      </c>
      <c r="BV420" s="37">
        <v>12344084</v>
      </c>
      <c r="BW420" s="37">
        <v>2032</v>
      </c>
      <c r="BX420" s="37">
        <v>2059</v>
      </c>
      <c r="BY420" s="37">
        <v>206</v>
      </c>
      <c r="BZ420" s="37">
        <v>0</v>
      </c>
      <c r="CA420" s="37">
        <v>0</v>
      </c>
      <c r="CB420" s="37">
        <v>12932250</v>
      </c>
      <c r="CC420" s="37">
        <v>1</v>
      </c>
      <c r="CD420" s="37">
        <v>-2510</v>
      </c>
      <c r="CE420" s="37">
        <v>0</v>
      </c>
      <c r="CF420" s="37">
        <v>0</v>
      </c>
      <c r="CG420" s="37">
        <v>0</v>
      </c>
      <c r="CH420" s="37">
        <v>0</v>
      </c>
      <c r="CI420" s="37">
        <v>-2510</v>
      </c>
      <c r="CJ420" s="37">
        <v>12929741</v>
      </c>
      <c r="CK420" s="37">
        <v>7533660</v>
      </c>
      <c r="CL420" s="37">
        <v>0</v>
      </c>
      <c r="CM420" s="37">
        <v>5396081</v>
      </c>
      <c r="CN420" s="37">
        <v>5396080</v>
      </c>
      <c r="CO420" s="37">
        <v>1511000</v>
      </c>
      <c r="CP420" s="37">
        <v>6907080</v>
      </c>
      <c r="CQ420" s="45">
        <v>642168975</v>
      </c>
      <c r="CR420" s="37">
        <v>1</v>
      </c>
      <c r="CS420" s="37">
        <v>0</v>
      </c>
      <c r="CT420" s="37">
        <v>12929740</v>
      </c>
      <c r="CU420" s="37">
        <v>2059</v>
      </c>
      <c r="CV420" s="37">
        <v>2090</v>
      </c>
      <c r="CW420" s="37">
        <v>208.88</v>
      </c>
      <c r="CX420" s="37">
        <v>0</v>
      </c>
      <c r="CY420" s="37">
        <v>0</v>
      </c>
      <c r="CZ420" s="37">
        <v>13560965</v>
      </c>
      <c r="DA420" s="37">
        <v>1</v>
      </c>
      <c r="DB420" s="37">
        <v>0</v>
      </c>
      <c r="DC420" s="37">
        <v>0</v>
      </c>
      <c r="DD420" s="37">
        <v>0</v>
      </c>
      <c r="DE420" s="37">
        <v>0</v>
      </c>
      <c r="DF420" s="37">
        <v>1</v>
      </c>
      <c r="DG420" s="37">
        <v>13560966</v>
      </c>
      <c r="DH420" s="37">
        <v>0</v>
      </c>
      <c r="DI420" s="37">
        <v>0</v>
      </c>
      <c r="DJ420" s="37">
        <v>0</v>
      </c>
      <c r="DK420" s="37">
        <v>13560966</v>
      </c>
      <c r="DL420" s="37">
        <v>8072125</v>
      </c>
      <c r="DM420" s="37">
        <v>0</v>
      </c>
      <c r="DN420" s="37">
        <v>5488841</v>
      </c>
      <c r="DO420" s="37">
        <v>5488840</v>
      </c>
      <c r="DP420" s="37">
        <v>1520000</v>
      </c>
      <c r="DQ420" s="37">
        <v>7008840</v>
      </c>
      <c r="DR420" s="45">
        <v>703728327</v>
      </c>
      <c r="DS420" s="37">
        <v>1</v>
      </c>
      <c r="DT420" s="37">
        <v>0</v>
      </c>
      <c r="DU420" s="61">
        <v>13560965</v>
      </c>
      <c r="DV420" s="61">
        <v>2090</v>
      </c>
      <c r="DW420" s="61">
        <v>2100</v>
      </c>
      <c r="DX420" s="61">
        <v>212.43</v>
      </c>
      <c r="DY420" s="61">
        <v>0</v>
      </c>
      <c r="DZ420" s="61">
        <v>0</v>
      </c>
      <c r="EA420" s="61">
        <v>0</v>
      </c>
      <c r="EB420" s="61">
        <v>14071953</v>
      </c>
      <c r="EC420" s="61">
        <v>1</v>
      </c>
      <c r="ED420" s="61">
        <v>0</v>
      </c>
      <c r="EE420" s="61">
        <v>0</v>
      </c>
      <c r="EF420" s="61">
        <v>0</v>
      </c>
      <c r="EG420" s="61">
        <v>0</v>
      </c>
      <c r="EH420" s="61">
        <v>1</v>
      </c>
      <c r="EI420" s="61">
        <v>14071954</v>
      </c>
      <c r="EJ420" s="61">
        <v>0</v>
      </c>
      <c r="EK420" s="61">
        <v>0</v>
      </c>
      <c r="EL420" s="61">
        <v>0</v>
      </c>
      <c r="EM420" s="61">
        <v>14071954</v>
      </c>
      <c r="EN420" s="61">
        <v>8163785</v>
      </c>
      <c r="EO420" s="61">
        <v>0</v>
      </c>
      <c r="EP420" s="61">
        <v>5908169</v>
      </c>
      <c r="EQ420" s="61">
        <v>6854</v>
      </c>
      <c r="ER420" s="61">
        <v>5901315</v>
      </c>
      <c r="ES420" s="61">
        <v>5901310</v>
      </c>
      <c r="ET420" s="61">
        <v>2278685</v>
      </c>
      <c r="EU420" s="61">
        <v>8179995</v>
      </c>
      <c r="EV420" s="61">
        <v>746299982</v>
      </c>
      <c r="EW420" s="61">
        <v>625300</v>
      </c>
      <c r="EX420" s="61">
        <v>5</v>
      </c>
      <c r="EY420" s="61">
        <v>0</v>
      </c>
    </row>
    <row r="421" spans="1:155" s="37" customFormat="1" x14ac:dyDescent="0.2">
      <c r="A421" s="105">
        <v>6470</v>
      </c>
      <c r="B421" s="49" t="s">
        <v>444</v>
      </c>
      <c r="C421" s="37">
        <v>14155597.32</v>
      </c>
      <c r="D421" s="37">
        <v>2032</v>
      </c>
      <c r="E421" s="37">
        <v>2121</v>
      </c>
      <c r="F421" s="37">
        <v>222.92</v>
      </c>
      <c r="G421" s="37">
        <v>15248420.460000001</v>
      </c>
      <c r="H421" s="37">
        <v>2440041</v>
      </c>
      <c r="I421" s="37">
        <v>0</v>
      </c>
      <c r="J421" s="37">
        <v>12738716</v>
      </c>
      <c r="K421" s="37">
        <v>1122606</v>
      </c>
      <c r="L421" s="37">
        <f t="shared" si="6"/>
        <v>13861322</v>
      </c>
      <c r="M421" s="47">
        <v>716872589</v>
      </c>
      <c r="N421" s="41">
        <v>69663.460000000894</v>
      </c>
      <c r="O421" s="41">
        <v>0</v>
      </c>
      <c r="P421" s="37">
        <v>15178757</v>
      </c>
      <c r="Q421" s="37">
        <v>2121</v>
      </c>
      <c r="R421" s="37">
        <v>2215</v>
      </c>
      <c r="S421" s="37">
        <v>194.37</v>
      </c>
      <c r="T421" s="37">
        <v>0</v>
      </c>
      <c r="U421" s="37">
        <v>16282000</v>
      </c>
      <c r="V421" s="37">
        <v>2871671</v>
      </c>
      <c r="W421" s="37">
        <v>13410329</v>
      </c>
      <c r="X421" s="37">
        <v>13316035</v>
      </c>
      <c r="Y421" s="37">
        <v>1320890</v>
      </c>
      <c r="Z421" s="37">
        <v>14636925</v>
      </c>
      <c r="AA421" s="46">
        <v>836750354</v>
      </c>
      <c r="AB421" s="37">
        <v>94294</v>
      </c>
      <c r="AC421" s="37">
        <v>0</v>
      </c>
      <c r="AD421" s="37">
        <v>16187706</v>
      </c>
      <c r="AE421" s="37">
        <v>2215</v>
      </c>
      <c r="AF421" s="37">
        <v>2293</v>
      </c>
      <c r="AG421" s="37">
        <v>200</v>
      </c>
      <c r="AH421" s="37">
        <v>0</v>
      </c>
      <c r="AI421" s="37">
        <v>70721</v>
      </c>
      <c r="AJ421" s="37">
        <v>0</v>
      </c>
      <c r="AK421" s="37">
        <v>0</v>
      </c>
      <c r="AL421" s="37">
        <v>0</v>
      </c>
      <c r="AM421" s="37">
        <v>0</v>
      </c>
      <c r="AN421" s="37">
        <v>0</v>
      </c>
      <c r="AO421" s="37">
        <v>17287069</v>
      </c>
      <c r="AP421" s="37">
        <v>2873476</v>
      </c>
      <c r="AQ421" s="37">
        <v>0</v>
      </c>
      <c r="AR421" s="37">
        <v>14413593</v>
      </c>
      <c r="AS421" s="37">
        <v>14002525</v>
      </c>
      <c r="AT421" s="37">
        <v>1174853</v>
      </c>
      <c r="AU421" s="37">
        <v>15177378</v>
      </c>
      <c r="AV421" s="45">
        <v>874665217</v>
      </c>
      <c r="AW421" s="37">
        <v>411068</v>
      </c>
      <c r="AX421" s="37">
        <v>0</v>
      </c>
      <c r="AY421" s="37">
        <v>16876001</v>
      </c>
      <c r="AZ421" s="37">
        <v>2293</v>
      </c>
      <c r="BA421" s="37">
        <v>2365</v>
      </c>
      <c r="BB421" s="37">
        <v>206</v>
      </c>
      <c r="BC421" s="37">
        <v>0</v>
      </c>
      <c r="BD421" s="37">
        <v>0</v>
      </c>
      <c r="BE421" s="37">
        <v>17893093</v>
      </c>
      <c r="BF421" s="37">
        <v>308301</v>
      </c>
      <c r="BG421" s="37">
        <v>0</v>
      </c>
      <c r="BH421" s="37">
        <v>0</v>
      </c>
      <c r="BI421" s="37">
        <v>0</v>
      </c>
      <c r="BJ421" s="37">
        <v>0</v>
      </c>
      <c r="BK421" s="37">
        <v>0</v>
      </c>
      <c r="BL421" s="37">
        <v>0</v>
      </c>
      <c r="BM421" s="37">
        <v>18201394</v>
      </c>
      <c r="BN421" s="37">
        <v>6852690</v>
      </c>
      <c r="BO421" s="37">
        <v>11348704</v>
      </c>
      <c r="BP421" s="37">
        <v>11147157</v>
      </c>
      <c r="BQ421" s="37">
        <v>1064366</v>
      </c>
      <c r="BR421" s="37">
        <v>12211523</v>
      </c>
      <c r="BS421" s="45">
        <v>913205553</v>
      </c>
      <c r="BT421" s="37">
        <v>201547</v>
      </c>
      <c r="BU421" s="37">
        <v>0</v>
      </c>
      <c r="BV421" s="37">
        <v>17999847</v>
      </c>
      <c r="BW421" s="37">
        <v>2365</v>
      </c>
      <c r="BX421" s="37">
        <v>2380</v>
      </c>
      <c r="BY421" s="37">
        <v>206</v>
      </c>
      <c r="BZ421" s="37">
        <v>0</v>
      </c>
      <c r="CA421" s="37">
        <v>0</v>
      </c>
      <c r="CB421" s="37">
        <v>18604293</v>
      </c>
      <c r="CC421" s="37">
        <v>151160</v>
      </c>
      <c r="CD421" s="37">
        <v>0</v>
      </c>
      <c r="CE421" s="37">
        <v>0</v>
      </c>
      <c r="CF421" s="37">
        <v>0</v>
      </c>
      <c r="CG421" s="37">
        <v>0</v>
      </c>
      <c r="CH421" s="37">
        <v>0</v>
      </c>
      <c r="CI421" s="37">
        <v>0</v>
      </c>
      <c r="CJ421" s="37">
        <v>18755453</v>
      </c>
      <c r="CK421" s="37">
        <v>7551368</v>
      </c>
      <c r="CL421" s="37">
        <v>0</v>
      </c>
      <c r="CM421" s="37">
        <v>11204085</v>
      </c>
      <c r="CN421" s="37">
        <v>11166178</v>
      </c>
      <c r="CO421" s="37">
        <v>1064666</v>
      </c>
      <c r="CP421" s="37">
        <v>12230844</v>
      </c>
      <c r="CQ421" s="45">
        <v>948654840</v>
      </c>
      <c r="CR421" s="37">
        <v>37907</v>
      </c>
      <c r="CS421" s="37">
        <v>0</v>
      </c>
      <c r="CT421" s="37">
        <v>18717546</v>
      </c>
      <c r="CU421" s="37">
        <v>2380</v>
      </c>
      <c r="CV421" s="37">
        <v>2380</v>
      </c>
      <c r="CW421" s="37">
        <v>208.88</v>
      </c>
      <c r="CX421" s="37">
        <v>0</v>
      </c>
      <c r="CY421" s="37">
        <v>0</v>
      </c>
      <c r="CZ421" s="37">
        <v>19214692</v>
      </c>
      <c r="DA421" s="37">
        <v>28430</v>
      </c>
      <c r="DB421" s="37">
        <v>0</v>
      </c>
      <c r="DC421" s="37">
        <v>0</v>
      </c>
      <c r="DD421" s="37">
        <v>0</v>
      </c>
      <c r="DE421" s="37">
        <v>0</v>
      </c>
      <c r="DF421" s="37">
        <v>28430</v>
      </c>
      <c r="DG421" s="37">
        <v>19243122</v>
      </c>
      <c r="DH421" s="37">
        <v>0</v>
      </c>
      <c r="DI421" s="37">
        <v>0</v>
      </c>
      <c r="DJ421" s="37">
        <v>0</v>
      </c>
      <c r="DK421" s="37">
        <v>19243122</v>
      </c>
      <c r="DL421" s="37">
        <v>7260997</v>
      </c>
      <c r="DM421" s="37">
        <v>0</v>
      </c>
      <c r="DN421" s="37">
        <v>11982125</v>
      </c>
      <c r="DO421" s="37">
        <v>11805501</v>
      </c>
      <c r="DP421" s="37">
        <v>1063730</v>
      </c>
      <c r="DQ421" s="37">
        <v>12869231</v>
      </c>
      <c r="DR421" s="45">
        <v>988257766</v>
      </c>
      <c r="DS421" s="37">
        <v>176624</v>
      </c>
      <c r="DT421" s="37">
        <v>0</v>
      </c>
      <c r="DU421" s="61">
        <v>19066498</v>
      </c>
      <c r="DV421" s="61">
        <v>2380</v>
      </c>
      <c r="DW421" s="61">
        <v>2359</v>
      </c>
      <c r="DX421" s="61">
        <v>212.43</v>
      </c>
      <c r="DY421" s="61">
        <v>0</v>
      </c>
      <c r="DZ421" s="61">
        <v>0</v>
      </c>
      <c r="EA421" s="61">
        <v>0</v>
      </c>
      <c r="EB421" s="61">
        <v>19399378</v>
      </c>
      <c r="EC421" s="61">
        <v>132468</v>
      </c>
      <c r="ED421" s="61">
        <v>0</v>
      </c>
      <c r="EE421" s="61">
        <v>0</v>
      </c>
      <c r="EF421" s="61">
        <v>0</v>
      </c>
      <c r="EG421" s="61">
        <v>0</v>
      </c>
      <c r="EH421" s="61">
        <v>132468</v>
      </c>
      <c r="EI421" s="61">
        <v>19531846</v>
      </c>
      <c r="EJ421" s="61">
        <v>0</v>
      </c>
      <c r="EK421" s="61">
        <v>131577</v>
      </c>
      <c r="EL421" s="61">
        <v>131577</v>
      </c>
      <c r="EM421" s="61">
        <v>19663423</v>
      </c>
      <c r="EN421" s="61">
        <v>8088352</v>
      </c>
      <c r="EO421" s="61">
        <v>0</v>
      </c>
      <c r="EP421" s="61">
        <v>11575071</v>
      </c>
      <c r="EQ421" s="61">
        <v>44311</v>
      </c>
      <c r="ER421" s="61">
        <v>11530760</v>
      </c>
      <c r="ES421" s="61">
        <v>11583294</v>
      </c>
      <c r="ET421" s="61">
        <v>1649655</v>
      </c>
      <c r="EU421" s="61">
        <v>13232949</v>
      </c>
      <c r="EV421" s="61">
        <v>1042862573</v>
      </c>
      <c r="EW421" s="61">
        <v>3492100</v>
      </c>
      <c r="EX421" s="61">
        <v>0</v>
      </c>
      <c r="EY421" s="61">
        <v>52534</v>
      </c>
    </row>
    <row r="422" spans="1:155" s="37" customFormat="1" x14ac:dyDescent="0.2">
      <c r="A422" s="105">
        <v>6475</v>
      </c>
      <c r="B422" s="49" t="s">
        <v>445</v>
      </c>
      <c r="C422" s="37">
        <v>3129147</v>
      </c>
      <c r="D422" s="37">
        <v>665</v>
      </c>
      <c r="E422" s="37">
        <v>680</v>
      </c>
      <c r="F422" s="37">
        <v>190</v>
      </c>
      <c r="G422" s="37">
        <v>3328926.4</v>
      </c>
      <c r="H422" s="37">
        <v>450011</v>
      </c>
      <c r="I422" s="37">
        <v>0</v>
      </c>
      <c r="J422" s="37">
        <v>2878589</v>
      </c>
      <c r="K422" s="37">
        <v>73388</v>
      </c>
      <c r="L422" s="37">
        <f t="shared" si="6"/>
        <v>2951977</v>
      </c>
      <c r="M422" s="47">
        <v>194943282</v>
      </c>
      <c r="N422" s="41">
        <v>326.39999999990687</v>
      </c>
      <c r="O422" s="41">
        <v>0</v>
      </c>
      <c r="P422" s="37">
        <v>3328600</v>
      </c>
      <c r="Q422" s="37">
        <v>680</v>
      </c>
      <c r="R422" s="37">
        <v>695</v>
      </c>
      <c r="S422" s="37">
        <v>194.37</v>
      </c>
      <c r="T422" s="37">
        <v>0</v>
      </c>
      <c r="U422" s="37">
        <v>3537112</v>
      </c>
      <c r="V422" s="37">
        <v>658607</v>
      </c>
      <c r="W422" s="37">
        <v>2878505</v>
      </c>
      <c r="X422" s="37">
        <v>2878505</v>
      </c>
      <c r="Y422" s="37">
        <v>71950.45</v>
      </c>
      <c r="Z422" s="37">
        <v>2950455.45</v>
      </c>
      <c r="AA422" s="46">
        <v>216514625</v>
      </c>
      <c r="AB422" s="37">
        <v>0</v>
      </c>
      <c r="AC422" s="37">
        <v>0</v>
      </c>
      <c r="AD422" s="37">
        <v>3537112</v>
      </c>
      <c r="AE422" s="37">
        <v>695</v>
      </c>
      <c r="AF422" s="37">
        <v>718</v>
      </c>
      <c r="AG422" s="37">
        <v>200</v>
      </c>
      <c r="AH422" s="37">
        <v>10.63</v>
      </c>
      <c r="AI422" s="37">
        <v>0</v>
      </c>
      <c r="AJ422" s="37">
        <v>0</v>
      </c>
      <c r="AK422" s="37">
        <v>0</v>
      </c>
      <c r="AL422" s="37">
        <v>0</v>
      </c>
      <c r="AM422" s="37">
        <v>0</v>
      </c>
      <c r="AN422" s="37">
        <v>0</v>
      </c>
      <c r="AO422" s="37">
        <v>3805400</v>
      </c>
      <c r="AP422" s="37">
        <v>816632</v>
      </c>
      <c r="AQ422" s="37">
        <v>0</v>
      </c>
      <c r="AR422" s="37">
        <v>2988768</v>
      </c>
      <c r="AS422" s="37">
        <v>2988768</v>
      </c>
      <c r="AT422" s="37">
        <v>70702.289999999994</v>
      </c>
      <c r="AU422" s="37">
        <v>3059470.29</v>
      </c>
      <c r="AV422" s="45">
        <v>241866808</v>
      </c>
      <c r="AW422" s="37">
        <v>0</v>
      </c>
      <c r="AX422" s="37">
        <v>0</v>
      </c>
      <c r="AY422" s="37">
        <v>3805400</v>
      </c>
      <c r="AZ422" s="37">
        <v>718</v>
      </c>
      <c r="BA422" s="37">
        <v>734</v>
      </c>
      <c r="BB422" s="37">
        <v>206</v>
      </c>
      <c r="BC422" s="37">
        <v>94</v>
      </c>
      <c r="BD422" s="37">
        <v>68996</v>
      </c>
      <c r="BE422" s="37">
        <v>4110400</v>
      </c>
      <c r="BF422" s="37">
        <v>0</v>
      </c>
      <c r="BG422" s="37">
        <v>0</v>
      </c>
      <c r="BH422" s="37">
        <v>0</v>
      </c>
      <c r="BI422" s="37">
        <v>0</v>
      </c>
      <c r="BJ422" s="37">
        <v>0</v>
      </c>
      <c r="BK422" s="37">
        <v>0</v>
      </c>
      <c r="BL422" s="37">
        <v>0</v>
      </c>
      <c r="BM422" s="37">
        <v>4110400</v>
      </c>
      <c r="BN422" s="37">
        <v>1883482</v>
      </c>
      <c r="BO422" s="37">
        <v>2226918</v>
      </c>
      <c r="BP422" s="37">
        <v>2226918</v>
      </c>
      <c r="BQ422" s="37">
        <v>641786.04</v>
      </c>
      <c r="BR422" s="37">
        <v>2868704.04</v>
      </c>
      <c r="BS422" s="45">
        <v>280747424</v>
      </c>
      <c r="BT422" s="37">
        <v>0</v>
      </c>
      <c r="BU422" s="37">
        <v>0</v>
      </c>
      <c r="BV422" s="37">
        <v>4110400</v>
      </c>
      <c r="BW422" s="37">
        <v>734</v>
      </c>
      <c r="BX422" s="37">
        <v>745</v>
      </c>
      <c r="BY422" s="37">
        <v>206</v>
      </c>
      <c r="BZ422" s="37">
        <v>94</v>
      </c>
      <c r="CA422" s="37">
        <v>70030</v>
      </c>
      <c r="CB422" s="37">
        <v>4395500</v>
      </c>
      <c r="CC422" s="37">
        <v>0</v>
      </c>
      <c r="CD422" s="37">
        <v>3078</v>
      </c>
      <c r="CE422" s="37">
        <v>0</v>
      </c>
      <c r="CF422" s="37">
        <v>0</v>
      </c>
      <c r="CG422" s="37">
        <v>0</v>
      </c>
      <c r="CH422" s="37">
        <v>0</v>
      </c>
      <c r="CI422" s="37">
        <v>3078</v>
      </c>
      <c r="CJ422" s="37">
        <v>4398578</v>
      </c>
      <c r="CK422" s="37">
        <v>1907109</v>
      </c>
      <c r="CL422" s="37">
        <v>0</v>
      </c>
      <c r="CM422" s="37">
        <v>2491469</v>
      </c>
      <c r="CN422" s="37">
        <v>2491469</v>
      </c>
      <c r="CO422" s="37">
        <v>769525.52</v>
      </c>
      <c r="CP422" s="37">
        <v>3260994.52</v>
      </c>
      <c r="CQ422" s="45">
        <v>306760017</v>
      </c>
      <c r="CR422" s="37">
        <v>0</v>
      </c>
      <c r="CS422" s="37">
        <v>0</v>
      </c>
      <c r="CT422" s="37">
        <v>4398578</v>
      </c>
      <c r="CU422" s="37">
        <v>745</v>
      </c>
      <c r="CV422" s="37">
        <v>745</v>
      </c>
      <c r="CW422" s="37">
        <v>208.88</v>
      </c>
      <c r="CX422" s="37">
        <v>0</v>
      </c>
      <c r="CY422" s="37">
        <v>0</v>
      </c>
      <c r="CZ422" s="37">
        <v>4554192</v>
      </c>
      <c r="DA422" s="37">
        <v>0</v>
      </c>
      <c r="DB422" s="37">
        <v>972</v>
      </c>
      <c r="DC422" s="37">
        <v>0</v>
      </c>
      <c r="DD422" s="37">
        <v>0</v>
      </c>
      <c r="DE422" s="37">
        <v>0</v>
      </c>
      <c r="DF422" s="37">
        <v>972</v>
      </c>
      <c r="DG422" s="37">
        <v>4555164</v>
      </c>
      <c r="DH422" s="37">
        <v>0</v>
      </c>
      <c r="DI422" s="37">
        <v>0</v>
      </c>
      <c r="DJ422" s="37">
        <v>0</v>
      </c>
      <c r="DK422" s="37">
        <v>4555164</v>
      </c>
      <c r="DL422" s="37">
        <v>1722503</v>
      </c>
      <c r="DM422" s="37">
        <v>0</v>
      </c>
      <c r="DN422" s="37">
        <v>2832661</v>
      </c>
      <c r="DO422" s="37">
        <v>2832661</v>
      </c>
      <c r="DP422" s="37">
        <v>832713.09</v>
      </c>
      <c r="DQ422" s="37">
        <v>3665374.09</v>
      </c>
      <c r="DR422" s="45">
        <v>332054954</v>
      </c>
      <c r="DS422" s="37">
        <v>0</v>
      </c>
      <c r="DT422" s="37">
        <v>0</v>
      </c>
      <c r="DU422" s="61">
        <v>4555164</v>
      </c>
      <c r="DV422" s="61">
        <v>745</v>
      </c>
      <c r="DW422" s="61">
        <v>754</v>
      </c>
      <c r="DX422" s="61">
        <v>212.43</v>
      </c>
      <c r="DY422" s="61">
        <v>0</v>
      </c>
      <c r="DZ422" s="61">
        <v>0</v>
      </c>
      <c r="EA422" s="61">
        <v>0</v>
      </c>
      <c r="EB422" s="61">
        <v>4770362</v>
      </c>
      <c r="EC422" s="61">
        <v>0</v>
      </c>
      <c r="ED422" s="61">
        <v>27840</v>
      </c>
      <c r="EE422" s="61">
        <v>0</v>
      </c>
      <c r="EF422" s="61">
        <v>0</v>
      </c>
      <c r="EG422" s="61">
        <v>0</v>
      </c>
      <c r="EH422" s="61">
        <v>27840</v>
      </c>
      <c r="EI422" s="61">
        <v>4798202</v>
      </c>
      <c r="EJ422" s="61">
        <v>0</v>
      </c>
      <c r="EK422" s="61">
        <v>0</v>
      </c>
      <c r="EL422" s="61">
        <v>0</v>
      </c>
      <c r="EM422" s="61">
        <v>4798202</v>
      </c>
      <c r="EN422" s="61">
        <v>2114287</v>
      </c>
      <c r="EO422" s="61">
        <v>0</v>
      </c>
      <c r="EP422" s="61">
        <v>2683915</v>
      </c>
      <c r="EQ422" s="61">
        <v>511</v>
      </c>
      <c r="ER422" s="61">
        <v>2683404</v>
      </c>
      <c r="ES422" s="61">
        <v>2677077</v>
      </c>
      <c r="ET422" s="61">
        <v>815172</v>
      </c>
      <c r="EU422" s="61">
        <v>3492249</v>
      </c>
      <c r="EV422" s="61">
        <v>363291867</v>
      </c>
      <c r="EW422" s="61">
        <v>53200</v>
      </c>
      <c r="EX422" s="61">
        <v>6327</v>
      </c>
      <c r="EY422" s="61">
        <v>0</v>
      </c>
    </row>
    <row r="423" spans="1:155" s="37" customFormat="1" x14ac:dyDescent="0.2">
      <c r="A423" s="105">
        <v>6482</v>
      </c>
      <c r="B423" s="49" t="s">
        <v>446</v>
      </c>
      <c r="C423" s="37">
        <v>2854467</v>
      </c>
      <c r="D423" s="37">
        <v>376</v>
      </c>
      <c r="E423" s="37">
        <v>393</v>
      </c>
      <c r="F423" s="37">
        <v>243</v>
      </c>
      <c r="G423" s="37">
        <v>3079155</v>
      </c>
      <c r="H423" s="37">
        <v>54154</v>
      </c>
      <c r="I423" s="37">
        <v>0</v>
      </c>
      <c r="J423" s="37">
        <v>3025001</v>
      </c>
      <c r="K423" s="37">
        <v>181209.16</v>
      </c>
      <c r="L423" s="37">
        <f t="shared" si="6"/>
        <v>3206210.16</v>
      </c>
      <c r="M423" s="47">
        <v>341461857</v>
      </c>
      <c r="N423" s="41">
        <v>0</v>
      </c>
      <c r="O423" s="41">
        <v>0</v>
      </c>
      <c r="P423" s="37">
        <v>3079155</v>
      </c>
      <c r="Q423" s="37">
        <v>393</v>
      </c>
      <c r="R423" s="37">
        <v>415</v>
      </c>
      <c r="S423" s="37">
        <v>194.37</v>
      </c>
      <c r="T423" s="37">
        <v>0</v>
      </c>
      <c r="U423" s="37">
        <v>3332189</v>
      </c>
      <c r="V423" s="37">
        <v>58175</v>
      </c>
      <c r="W423" s="37">
        <v>3274014</v>
      </c>
      <c r="X423" s="37">
        <v>3274013</v>
      </c>
      <c r="Y423" s="37">
        <v>180203.95</v>
      </c>
      <c r="Z423" s="37">
        <v>3454216.95</v>
      </c>
      <c r="AA423" s="46">
        <v>378985882</v>
      </c>
      <c r="AB423" s="37">
        <v>1</v>
      </c>
      <c r="AC423" s="37">
        <v>0</v>
      </c>
      <c r="AD423" s="37">
        <v>3332188</v>
      </c>
      <c r="AE423" s="37">
        <v>415</v>
      </c>
      <c r="AF423" s="37">
        <v>436</v>
      </c>
      <c r="AG423" s="37">
        <v>200</v>
      </c>
      <c r="AH423" s="37">
        <v>0</v>
      </c>
      <c r="AI423" s="37">
        <v>1</v>
      </c>
      <c r="AJ423" s="37">
        <v>0</v>
      </c>
      <c r="AK423" s="37">
        <v>0</v>
      </c>
      <c r="AL423" s="37">
        <v>0</v>
      </c>
      <c r="AM423" s="37">
        <v>0</v>
      </c>
      <c r="AN423" s="37">
        <v>0</v>
      </c>
      <c r="AO423" s="37">
        <v>3588006</v>
      </c>
      <c r="AP423" s="37">
        <v>78225</v>
      </c>
      <c r="AQ423" s="37">
        <v>0</v>
      </c>
      <c r="AR423" s="37">
        <v>3509781</v>
      </c>
      <c r="AS423" s="37">
        <v>3508180</v>
      </c>
      <c r="AT423" s="37">
        <v>665116.80000000005</v>
      </c>
      <c r="AU423" s="37">
        <v>4173296.8</v>
      </c>
      <c r="AV423" s="45">
        <v>371398132</v>
      </c>
      <c r="AW423" s="37">
        <v>1601</v>
      </c>
      <c r="AX423" s="37">
        <v>0</v>
      </c>
      <c r="AY423" s="37">
        <v>3586405</v>
      </c>
      <c r="AZ423" s="37">
        <v>436</v>
      </c>
      <c r="BA423" s="37">
        <v>460</v>
      </c>
      <c r="BB423" s="37">
        <v>206</v>
      </c>
      <c r="BC423" s="37">
        <v>0</v>
      </c>
      <c r="BD423" s="37">
        <v>0</v>
      </c>
      <c r="BE423" s="37">
        <v>3878582</v>
      </c>
      <c r="BF423" s="37">
        <v>1201</v>
      </c>
      <c r="BG423" s="37">
        <v>0</v>
      </c>
      <c r="BH423" s="37">
        <v>0</v>
      </c>
      <c r="BI423" s="37">
        <v>0</v>
      </c>
      <c r="BJ423" s="37">
        <v>0</v>
      </c>
      <c r="BK423" s="37">
        <v>0</v>
      </c>
      <c r="BL423" s="37">
        <v>0</v>
      </c>
      <c r="BM423" s="37">
        <v>3879783</v>
      </c>
      <c r="BN423" s="37">
        <v>275963</v>
      </c>
      <c r="BO423" s="37">
        <v>3603820</v>
      </c>
      <c r="BP423" s="37">
        <v>3603820</v>
      </c>
      <c r="BQ423" s="37">
        <v>700933.2</v>
      </c>
      <c r="BR423" s="37">
        <v>4304753.2</v>
      </c>
      <c r="BS423" s="45">
        <v>418418340</v>
      </c>
      <c r="BT423" s="37">
        <v>0</v>
      </c>
      <c r="BU423" s="37">
        <v>0</v>
      </c>
      <c r="BV423" s="37">
        <v>3879783</v>
      </c>
      <c r="BW423" s="37">
        <v>460</v>
      </c>
      <c r="BX423" s="37">
        <v>476</v>
      </c>
      <c r="BY423" s="37">
        <v>206</v>
      </c>
      <c r="BZ423" s="37">
        <v>0</v>
      </c>
      <c r="CA423" s="37">
        <v>0</v>
      </c>
      <c r="CB423" s="37">
        <v>4112788</v>
      </c>
      <c r="CC423" s="37">
        <v>0</v>
      </c>
      <c r="CD423" s="37">
        <v>0</v>
      </c>
      <c r="CE423" s="37">
        <v>0</v>
      </c>
      <c r="CF423" s="37">
        <v>0</v>
      </c>
      <c r="CG423" s="37">
        <v>0</v>
      </c>
      <c r="CH423" s="37">
        <v>0</v>
      </c>
      <c r="CI423" s="37">
        <v>0</v>
      </c>
      <c r="CJ423" s="37">
        <v>4112788</v>
      </c>
      <c r="CK423" s="37">
        <v>274892</v>
      </c>
      <c r="CL423" s="37">
        <v>0</v>
      </c>
      <c r="CM423" s="37">
        <v>3837896</v>
      </c>
      <c r="CN423" s="37">
        <v>3837906</v>
      </c>
      <c r="CO423" s="37">
        <v>705909.49</v>
      </c>
      <c r="CP423" s="37">
        <v>4543815.49</v>
      </c>
      <c r="CQ423" s="45">
        <v>430972692</v>
      </c>
      <c r="CR423" s="37">
        <v>0</v>
      </c>
      <c r="CS423" s="37">
        <v>10</v>
      </c>
      <c r="CT423" s="37">
        <v>4112788</v>
      </c>
      <c r="CU423" s="37">
        <v>476</v>
      </c>
      <c r="CV423" s="37">
        <v>490</v>
      </c>
      <c r="CW423" s="37">
        <v>208.88</v>
      </c>
      <c r="CX423" s="37">
        <v>0</v>
      </c>
      <c r="CY423" s="37">
        <v>0</v>
      </c>
      <c r="CZ423" s="37">
        <v>4336103</v>
      </c>
      <c r="DA423" s="37">
        <v>0</v>
      </c>
      <c r="DB423" s="37">
        <v>0</v>
      </c>
      <c r="DC423" s="37">
        <v>0</v>
      </c>
      <c r="DD423" s="37">
        <v>0</v>
      </c>
      <c r="DE423" s="37">
        <v>0</v>
      </c>
      <c r="DF423" s="37">
        <v>0</v>
      </c>
      <c r="DG423" s="37">
        <v>4336103</v>
      </c>
      <c r="DH423" s="37">
        <v>0</v>
      </c>
      <c r="DI423" s="37">
        <v>0</v>
      </c>
      <c r="DJ423" s="37">
        <v>0</v>
      </c>
      <c r="DK423" s="37">
        <v>4336103</v>
      </c>
      <c r="DL423" s="37">
        <v>276671</v>
      </c>
      <c r="DM423" s="37">
        <v>0</v>
      </c>
      <c r="DN423" s="37">
        <v>4059432</v>
      </c>
      <c r="DO423" s="37">
        <v>4050583</v>
      </c>
      <c r="DP423" s="37">
        <v>703527.51</v>
      </c>
      <c r="DQ423" s="37">
        <v>4754110.51</v>
      </c>
      <c r="DR423" s="45">
        <v>441061401</v>
      </c>
      <c r="DS423" s="37">
        <v>8849</v>
      </c>
      <c r="DT423" s="37">
        <v>0</v>
      </c>
      <c r="DU423" s="61">
        <v>4327254</v>
      </c>
      <c r="DV423" s="61">
        <v>490</v>
      </c>
      <c r="DW423" s="61">
        <v>501</v>
      </c>
      <c r="DX423" s="61">
        <v>212.43</v>
      </c>
      <c r="DY423" s="61">
        <v>0</v>
      </c>
      <c r="DZ423" s="61">
        <v>0</v>
      </c>
      <c r="EA423" s="61">
        <v>0</v>
      </c>
      <c r="EB423" s="61">
        <v>4530824</v>
      </c>
      <c r="EC423" s="61">
        <v>6637</v>
      </c>
      <c r="ED423" s="61">
        <v>0</v>
      </c>
      <c r="EE423" s="61">
        <v>0</v>
      </c>
      <c r="EF423" s="61">
        <v>0</v>
      </c>
      <c r="EG423" s="61">
        <v>0</v>
      </c>
      <c r="EH423" s="61">
        <v>6637</v>
      </c>
      <c r="EI423" s="61">
        <v>4537461</v>
      </c>
      <c r="EJ423" s="61">
        <v>0</v>
      </c>
      <c r="EK423" s="61">
        <v>0</v>
      </c>
      <c r="EL423" s="61">
        <v>0</v>
      </c>
      <c r="EM423" s="61">
        <v>4537461</v>
      </c>
      <c r="EN423" s="61">
        <v>274669</v>
      </c>
      <c r="EO423" s="61">
        <v>0</v>
      </c>
      <c r="EP423" s="61">
        <v>4262792</v>
      </c>
      <c r="EQ423" s="61">
        <v>1062</v>
      </c>
      <c r="ER423" s="61">
        <v>4261730</v>
      </c>
      <c r="ES423" s="61">
        <v>4261730</v>
      </c>
      <c r="ET423" s="61">
        <v>681346.66</v>
      </c>
      <c r="EU423" s="61">
        <v>4943076.66</v>
      </c>
      <c r="EV423" s="61">
        <v>468175364</v>
      </c>
      <c r="EW423" s="61">
        <v>100600</v>
      </c>
      <c r="EX423" s="61">
        <v>0</v>
      </c>
      <c r="EY423" s="61">
        <v>0</v>
      </c>
    </row>
    <row r="424" spans="1:155" s="37" customFormat="1" x14ac:dyDescent="0.2">
      <c r="A424" s="105">
        <v>5075</v>
      </c>
      <c r="B424" s="49" t="s">
        <v>447</v>
      </c>
      <c r="C424" s="37">
        <v>676181</v>
      </c>
      <c r="D424" s="37">
        <v>117</v>
      </c>
      <c r="E424" s="37">
        <v>122</v>
      </c>
      <c r="F424" s="37">
        <v>190</v>
      </c>
      <c r="G424" s="37">
        <v>728257.04</v>
      </c>
      <c r="H424" s="37">
        <v>205310</v>
      </c>
      <c r="I424" s="37">
        <v>0</v>
      </c>
      <c r="J424" s="37">
        <v>524981.28</v>
      </c>
      <c r="K424" s="37">
        <v>33018.720000000001</v>
      </c>
      <c r="L424" s="37">
        <f t="shared" si="6"/>
        <v>558000</v>
      </c>
      <c r="M424" s="47">
        <v>44030202</v>
      </c>
      <c r="N424" s="41">
        <v>0</v>
      </c>
      <c r="O424" s="41">
        <v>2034.2399999999907</v>
      </c>
      <c r="P424" s="37">
        <v>728257</v>
      </c>
      <c r="Q424" s="37">
        <v>122</v>
      </c>
      <c r="R424" s="37">
        <v>127</v>
      </c>
      <c r="S424" s="37">
        <v>194.37</v>
      </c>
      <c r="T424" s="37">
        <v>0</v>
      </c>
      <c r="U424" s="37">
        <v>782789</v>
      </c>
      <c r="V424" s="37">
        <v>261390</v>
      </c>
      <c r="W424" s="37">
        <v>521399</v>
      </c>
      <c r="X424" s="37">
        <v>523017</v>
      </c>
      <c r="Y424" s="37">
        <v>30262.25</v>
      </c>
      <c r="Z424" s="37">
        <v>553279.25</v>
      </c>
      <c r="AA424" s="46">
        <v>45811920</v>
      </c>
      <c r="AB424" s="37">
        <v>0</v>
      </c>
      <c r="AC424" s="37">
        <v>1618</v>
      </c>
      <c r="AD424" s="37">
        <v>782789</v>
      </c>
      <c r="AE424" s="37">
        <v>127</v>
      </c>
      <c r="AF424" s="37">
        <v>128</v>
      </c>
      <c r="AG424" s="37">
        <v>200</v>
      </c>
      <c r="AH424" s="37">
        <v>0</v>
      </c>
      <c r="AI424" s="37">
        <v>0</v>
      </c>
      <c r="AJ424" s="37">
        <v>0</v>
      </c>
      <c r="AK424" s="37">
        <v>0</v>
      </c>
      <c r="AL424" s="37">
        <v>0</v>
      </c>
      <c r="AM424" s="37">
        <v>0</v>
      </c>
      <c r="AN424" s="37">
        <v>0</v>
      </c>
      <c r="AO424" s="37">
        <v>814552</v>
      </c>
      <c r="AP424" s="37">
        <v>298512</v>
      </c>
      <c r="AQ424" s="37">
        <v>0</v>
      </c>
      <c r="AR424" s="37">
        <v>516040</v>
      </c>
      <c r="AS424" s="37">
        <v>526528</v>
      </c>
      <c r="AT424" s="37">
        <v>28952.71</v>
      </c>
      <c r="AU424" s="37">
        <v>555480.71</v>
      </c>
      <c r="AV424" s="50">
        <v>51568382</v>
      </c>
      <c r="AW424" s="37">
        <v>0</v>
      </c>
      <c r="AX424" s="37">
        <v>10488</v>
      </c>
      <c r="AY424" s="37">
        <v>814552</v>
      </c>
      <c r="AZ424" s="37">
        <v>128</v>
      </c>
      <c r="BA424" s="37">
        <v>126</v>
      </c>
      <c r="BB424" s="37">
        <v>206</v>
      </c>
      <c r="BC424" s="37">
        <v>0</v>
      </c>
      <c r="BD424" s="37">
        <v>0</v>
      </c>
      <c r="BE424" s="37">
        <v>827781</v>
      </c>
      <c r="BF424" s="37">
        <v>0</v>
      </c>
      <c r="BG424" s="37">
        <v>0</v>
      </c>
      <c r="BH424" s="37">
        <v>0</v>
      </c>
      <c r="BI424" s="37">
        <v>0</v>
      </c>
      <c r="BJ424" s="37">
        <v>0</v>
      </c>
      <c r="BK424" s="37">
        <v>0</v>
      </c>
      <c r="BL424" s="37">
        <v>0</v>
      </c>
      <c r="BM424" s="37">
        <v>827781</v>
      </c>
      <c r="BN424" s="37">
        <v>446387</v>
      </c>
      <c r="BO424" s="37">
        <v>381394</v>
      </c>
      <c r="BP424" s="37">
        <v>365459</v>
      </c>
      <c r="BQ424" s="37">
        <v>27630.75</v>
      </c>
      <c r="BR424" s="37">
        <v>393089.75</v>
      </c>
      <c r="BS424" s="50">
        <v>53752826</v>
      </c>
      <c r="BT424" s="37">
        <v>15935</v>
      </c>
      <c r="BU424" s="37">
        <v>0</v>
      </c>
      <c r="BV424" s="37">
        <v>811846</v>
      </c>
      <c r="BW424" s="37">
        <v>126</v>
      </c>
      <c r="BX424" s="37">
        <v>124</v>
      </c>
      <c r="BY424" s="37">
        <v>206</v>
      </c>
      <c r="BZ424" s="37">
        <v>0</v>
      </c>
      <c r="CA424" s="37">
        <v>0</v>
      </c>
      <c r="CB424" s="37">
        <v>824503</v>
      </c>
      <c r="CC424" s="37">
        <v>11951</v>
      </c>
      <c r="CD424" s="37">
        <v>0</v>
      </c>
      <c r="CE424" s="37">
        <v>0</v>
      </c>
      <c r="CF424" s="37">
        <v>0</v>
      </c>
      <c r="CG424" s="37">
        <v>0</v>
      </c>
      <c r="CH424" s="37">
        <v>0</v>
      </c>
      <c r="CI424" s="37">
        <v>0</v>
      </c>
      <c r="CJ424" s="37">
        <v>836454</v>
      </c>
      <c r="CK424" s="37">
        <v>434026</v>
      </c>
      <c r="CL424" s="37">
        <v>0</v>
      </c>
      <c r="CM424" s="37">
        <v>402428</v>
      </c>
      <c r="CN424" s="37">
        <v>402428</v>
      </c>
      <c r="CO424" s="37">
        <v>0</v>
      </c>
      <c r="CP424" s="37">
        <v>402428</v>
      </c>
      <c r="CQ424" s="50">
        <v>57629847</v>
      </c>
      <c r="CR424" s="37">
        <v>0</v>
      </c>
      <c r="CS424" s="37">
        <v>0</v>
      </c>
      <c r="CT424" s="37">
        <v>836454</v>
      </c>
      <c r="CU424" s="37">
        <v>124</v>
      </c>
      <c r="CV424" s="37">
        <v>121</v>
      </c>
      <c r="CW424" s="37">
        <v>208.88</v>
      </c>
      <c r="CX424" s="37">
        <v>0</v>
      </c>
      <c r="CY424" s="37">
        <v>0</v>
      </c>
      <c r="CZ424" s="37">
        <v>841492</v>
      </c>
      <c r="DA424" s="37">
        <v>0</v>
      </c>
      <c r="DB424" s="37">
        <v>0</v>
      </c>
      <c r="DC424" s="37">
        <v>0</v>
      </c>
      <c r="DD424" s="37">
        <v>150000</v>
      </c>
      <c r="DE424" s="37">
        <v>0</v>
      </c>
      <c r="DF424" s="37">
        <v>150000</v>
      </c>
      <c r="DG424" s="37">
        <v>991492</v>
      </c>
      <c r="DH424" s="37">
        <v>13909</v>
      </c>
      <c r="DI424" s="37">
        <v>0</v>
      </c>
      <c r="DJ424" s="37">
        <v>13909</v>
      </c>
      <c r="DK424" s="37">
        <v>1005401</v>
      </c>
      <c r="DL424" s="37">
        <v>421340</v>
      </c>
      <c r="DM424" s="37">
        <v>0</v>
      </c>
      <c r="DN424" s="37">
        <v>584061</v>
      </c>
      <c r="DO424" s="37">
        <v>584061</v>
      </c>
      <c r="DP424" s="37">
        <v>0</v>
      </c>
      <c r="DQ424" s="37">
        <v>584061</v>
      </c>
      <c r="DR424" s="50">
        <v>61591523</v>
      </c>
      <c r="DS424" s="37">
        <v>0</v>
      </c>
      <c r="DT424" s="37">
        <v>0</v>
      </c>
      <c r="DU424" s="61">
        <v>991492</v>
      </c>
      <c r="DV424" s="61">
        <v>121</v>
      </c>
      <c r="DW424" s="61">
        <v>125</v>
      </c>
      <c r="DX424" s="61">
        <v>212.43</v>
      </c>
      <c r="DY424" s="61">
        <v>0</v>
      </c>
      <c r="DZ424" s="61">
        <v>0</v>
      </c>
      <c r="EA424" s="61">
        <v>0</v>
      </c>
      <c r="EB424" s="61">
        <v>1050823</v>
      </c>
      <c r="EC424" s="61">
        <v>0</v>
      </c>
      <c r="ED424" s="61">
        <v>8258</v>
      </c>
      <c r="EE424" s="61">
        <v>0</v>
      </c>
      <c r="EF424" s="61">
        <v>0</v>
      </c>
      <c r="EG424" s="61">
        <v>0</v>
      </c>
      <c r="EH424" s="61">
        <v>8258</v>
      </c>
      <c r="EI424" s="61">
        <v>1059081</v>
      </c>
      <c r="EJ424" s="61">
        <v>0</v>
      </c>
      <c r="EK424" s="61">
        <v>0</v>
      </c>
      <c r="EL424" s="61">
        <v>0</v>
      </c>
      <c r="EM424" s="61">
        <v>1059081</v>
      </c>
      <c r="EN424" s="61">
        <v>428935</v>
      </c>
      <c r="EO424" s="61">
        <v>0</v>
      </c>
      <c r="EP424" s="61">
        <v>630146</v>
      </c>
      <c r="EQ424" s="61">
        <v>182</v>
      </c>
      <c r="ER424" s="61">
        <v>629964</v>
      </c>
      <c r="ES424" s="61">
        <v>753288</v>
      </c>
      <c r="ET424" s="61">
        <v>0</v>
      </c>
      <c r="EU424" s="61">
        <v>753288</v>
      </c>
      <c r="EV424" s="61">
        <v>64024816</v>
      </c>
      <c r="EW424" s="61">
        <v>15500</v>
      </c>
      <c r="EX424" s="61">
        <v>0</v>
      </c>
      <c r="EY424" s="61">
        <v>123324</v>
      </c>
    </row>
    <row r="425" spans="1:155" s="37" customFormat="1" x14ac:dyDescent="0.2">
      <c r="A425" s="105">
        <v>6545</v>
      </c>
      <c r="B425" s="49" t="s">
        <v>448</v>
      </c>
      <c r="C425" s="37">
        <v>4210789</v>
      </c>
      <c r="D425" s="37">
        <v>649</v>
      </c>
      <c r="E425" s="37">
        <v>694</v>
      </c>
      <c r="F425" s="37">
        <v>208</v>
      </c>
      <c r="G425" s="37">
        <v>4647024</v>
      </c>
      <c r="H425" s="37">
        <v>210274</v>
      </c>
      <c r="I425" s="37">
        <v>219050</v>
      </c>
      <c r="J425" s="37">
        <v>4479615</v>
      </c>
      <c r="K425" s="37">
        <v>485583.42</v>
      </c>
      <c r="L425" s="37">
        <f t="shared" si="6"/>
        <v>4965198.42</v>
      </c>
      <c r="M425" s="47">
        <v>829118536</v>
      </c>
      <c r="N425" s="41">
        <v>176185</v>
      </c>
      <c r="O425" s="41">
        <v>0</v>
      </c>
      <c r="P425" s="37">
        <v>4689889</v>
      </c>
      <c r="Q425" s="37">
        <v>694</v>
      </c>
      <c r="R425" s="37">
        <v>754</v>
      </c>
      <c r="S425" s="37">
        <v>194.37</v>
      </c>
      <c r="T425" s="37">
        <v>0</v>
      </c>
      <c r="U425" s="37">
        <v>5241914</v>
      </c>
      <c r="V425" s="37">
        <v>220545</v>
      </c>
      <c r="W425" s="37">
        <v>5021369</v>
      </c>
      <c r="X425" s="37">
        <v>5021369</v>
      </c>
      <c r="Y425" s="37">
        <v>442148.42</v>
      </c>
      <c r="Z425" s="37">
        <v>5463517.4199999999</v>
      </c>
      <c r="AA425" s="46">
        <v>845877464</v>
      </c>
      <c r="AB425" s="37">
        <v>0</v>
      </c>
      <c r="AC425" s="37">
        <v>0</v>
      </c>
      <c r="AD425" s="37">
        <v>5241914</v>
      </c>
      <c r="AE425" s="37">
        <v>753</v>
      </c>
      <c r="AF425" s="37">
        <v>822</v>
      </c>
      <c r="AG425" s="37">
        <v>200</v>
      </c>
      <c r="AH425" s="37">
        <v>0</v>
      </c>
      <c r="AI425" s="37">
        <v>0</v>
      </c>
      <c r="AJ425" s="37">
        <v>0</v>
      </c>
      <c r="AK425" s="37">
        <v>0</v>
      </c>
      <c r="AL425" s="37">
        <v>0</v>
      </c>
      <c r="AM425" s="37">
        <v>0</v>
      </c>
      <c r="AN425" s="37">
        <v>0</v>
      </c>
      <c r="AO425" s="37">
        <v>5886646</v>
      </c>
      <c r="AP425" s="37">
        <v>535171</v>
      </c>
      <c r="AQ425" s="37">
        <v>0</v>
      </c>
      <c r="AR425" s="37">
        <v>5351475</v>
      </c>
      <c r="AS425" s="37">
        <v>4974257</v>
      </c>
      <c r="AT425" s="37">
        <v>447635.25</v>
      </c>
      <c r="AU425" s="37">
        <v>5421892.25</v>
      </c>
      <c r="AV425" s="45">
        <v>893756888</v>
      </c>
      <c r="AW425" s="37">
        <v>377218</v>
      </c>
      <c r="AX425" s="37">
        <v>0</v>
      </c>
      <c r="AY425" s="37">
        <v>5509428</v>
      </c>
      <c r="AZ425" s="37">
        <v>822</v>
      </c>
      <c r="BA425" s="37">
        <v>870</v>
      </c>
      <c r="BB425" s="37">
        <v>206</v>
      </c>
      <c r="BC425" s="37">
        <v>0</v>
      </c>
      <c r="BD425" s="37">
        <v>0</v>
      </c>
      <c r="BE425" s="37">
        <v>6010369</v>
      </c>
      <c r="BF425" s="37">
        <v>282914</v>
      </c>
      <c r="BG425" s="37">
        <v>0</v>
      </c>
      <c r="BH425" s="37">
        <v>0</v>
      </c>
      <c r="BI425" s="37">
        <v>0</v>
      </c>
      <c r="BJ425" s="37">
        <v>0</v>
      </c>
      <c r="BK425" s="37">
        <v>0</v>
      </c>
      <c r="BL425" s="37">
        <v>0</v>
      </c>
      <c r="BM425" s="37">
        <v>6293283</v>
      </c>
      <c r="BN425" s="37">
        <v>2333003</v>
      </c>
      <c r="BO425" s="37">
        <v>3960280</v>
      </c>
      <c r="BP425" s="37">
        <v>3960280</v>
      </c>
      <c r="BQ425" s="37">
        <v>434445.91</v>
      </c>
      <c r="BR425" s="37">
        <v>4394725.91</v>
      </c>
      <c r="BS425" s="45">
        <v>938357029</v>
      </c>
      <c r="BT425" s="37">
        <v>0</v>
      </c>
      <c r="BU425" s="37">
        <v>0</v>
      </c>
      <c r="BV425" s="37">
        <v>6293283</v>
      </c>
      <c r="BW425" s="37">
        <v>870</v>
      </c>
      <c r="BX425" s="37">
        <v>895</v>
      </c>
      <c r="BY425" s="37">
        <v>206</v>
      </c>
      <c r="BZ425" s="37">
        <v>0</v>
      </c>
      <c r="CA425" s="37">
        <v>0</v>
      </c>
      <c r="CB425" s="37">
        <v>6658496</v>
      </c>
      <c r="CC425" s="37">
        <v>0</v>
      </c>
      <c r="CD425" s="37">
        <v>0</v>
      </c>
      <c r="CE425" s="37">
        <v>0</v>
      </c>
      <c r="CF425" s="37">
        <v>0</v>
      </c>
      <c r="CG425" s="37">
        <v>0</v>
      </c>
      <c r="CH425" s="37">
        <v>0</v>
      </c>
      <c r="CI425" s="37">
        <v>0</v>
      </c>
      <c r="CJ425" s="37">
        <v>6658496</v>
      </c>
      <c r="CK425" s="37">
        <v>2523833</v>
      </c>
      <c r="CL425" s="37">
        <v>0</v>
      </c>
      <c r="CM425" s="37">
        <v>4134663</v>
      </c>
      <c r="CN425" s="37">
        <v>4127223</v>
      </c>
      <c r="CO425" s="37">
        <v>419300</v>
      </c>
      <c r="CP425" s="37">
        <v>4546523</v>
      </c>
      <c r="CQ425" s="45">
        <v>986237213</v>
      </c>
      <c r="CR425" s="37">
        <v>7440</v>
      </c>
      <c r="CS425" s="37">
        <v>0</v>
      </c>
      <c r="CT425" s="37">
        <v>6651056</v>
      </c>
      <c r="CU425" s="37">
        <v>895</v>
      </c>
      <c r="CV425" s="37">
        <v>921</v>
      </c>
      <c r="CW425" s="37">
        <v>208.88</v>
      </c>
      <c r="CX425" s="37">
        <v>0</v>
      </c>
      <c r="CY425" s="37">
        <v>0</v>
      </c>
      <c r="CZ425" s="37">
        <v>7036652</v>
      </c>
      <c r="DA425" s="37">
        <v>5580</v>
      </c>
      <c r="DB425" s="37">
        <v>0</v>
      </c>
      <c r="DC425" s="37">
        <v>0</v>
      </c>
      <c r="DD425" s="37">
        <v>0</v>
      </c>
      <c r="DE425" s="37">
        <v>0</v>
      </c>
      <c r="DF425" s="37">
        <v>5580</v>
      </c>
      <c r="DG425" s="37">
        <v>7042232</v>
      </c>
      <c r="DH425" s="37">
        <v>0</v>
      </c>
      <c r="DI425" s="37">
        <v>0</v>
      </c>
      <c r="DJ425" s="37">
        <v>0</v>
      </c>
      <c r="DK425" s="37">
        <v>7042232</v>
      </c>
      <c r="DL425" s="37">
        <v>2918114</v>
      </c>
      <c r="DM425" s="37">
        <v>0</v>
      </c>
      <c r="DN425" s="37">
        <v>4124118</v>
      </c>
      <c r="DO425" s="37">
        <v>4124118</v>
      </c>
      <c r="DP425" s="37">
        <v>419460</v>
      </c>
      <c r="DQ425" s="37">
        <v>4543578</v>
      </c>
      <c r="DR425" s="45">
        <v>1039318781</v>
      </c>
      <c r="DS425" s="37">
        <v>0</v>
      </c>
      <c r="DT425" s="37">
        <v>0</v>
      </c>
      <c r="DU425" s="61">
        <v>7042232</v>
      </c>
      <c r="DV425" s="61">
        <v>921</v>
      </c>
      <c r="DW425" s="61">
        <v>965</v>
      </c>
      <c r="DX425" s="61">
        <v>212.43</v>
      </c>
      <c r="DY425" s="61">
        <v>0</v>
      </c>
      <c r="DZ425" s="61">
        <v>0</v>
      </c>
      <c r="EA425" s="61">
        <v>0</v>
      </c>
      <c r="EB425" s="61">
        <v>7583665</v>
      </c>
      <c r="EC425" s="61">
        <v>0</v>
      </c>
      <c r="ED425" s="61">
        <v>0</v>
      </c>
      <c r="EE425" s="61">
        <v>0</v>
      </c>
      <c r="EF425" s="61">
        <v>0</v>
      </c>
      <c r="EG425" s="61">
        <v>0</v>
      </c>
      <c r="EH425" s="61">
        <v>0</v>
      </c>
      <c r="EI425" s="61">
        <v>7583665</v>
      </c>
      <c r="EJ425" s="61">
        <v>0</v>
      </c>
      <c r="EK425" s="61">
        <v>0</v>
      </c>
      <c r="EL425" s="61">
        <v>0</v>
      </c>
      <c r="EM425" s="61">
        <v>7583665</v>
      </c>
      <c r="EN425" s="61">
        <v>3080789</v>
      </c>
      <c r="EO425" s="61">
        <v>0</v>
      </c>
      <c r="EP425" s="61">
        <v>4502876</v>
      </c>
      <c r="EQ425" s="61">
        <v>4449</v>
      </c>
      <c r="ER425" s="61">
        <v>4498427</v>
      </c>
      <c r="ES425" s="61">
        <v>4498427</v>
      </c>
      <c r="ET425" s="61">
        <v>424906</v>
      </c>
      <c r="EU425" s="61">
        <v>4923333</v>
      </c>
      <c r="EV425" s="61">
        <v>1100783056</v>
      </c>
      <c r="EW425" s="61">
        <v>994800</v>
      </c>
      <c r="EX425" s="61">
        <v>0</v>
      </c>
      <c r="EY425" s="61">
        <v>0</v>
      </c>
    </row>
    <row r="426" spans="1:155" s="37" customFormat="1" x14ac:dyDescent="0.2">
      <c r="A426" s="105">
        <v>6608</v>
      </c>
      <c r="B426" s="49" t="s">
        <v>449</v>
      </c>
      <c r="C426" s="37">
        <v>6424506</v>
      </c>
      <c r="D426" s="37">
        <v>1362</v>
      </c>
      <c r="E426" s="37">
        <v>1403</v>
      </c>
      <c r="F426" s="37">
        <v>190</v>
      </c>
      <c r="G426" s="37">
        <v>6884521</v>
      </c>
      <c r="H426" s="37">
        <v>2336620</v>
      </c>
      <c r="I426" s="37">
        <v>0</v>
      </c>
      <c r="J426" s="37">
        <v>4542994</v>
      </c>
      <c r="K426" s="37">
        <v>104100</v>
      </c>
      <c r="L426" s="37">
        <f t="shared" si="6"/>
        <v>4647094</v>
      </c>
      <c r="M426" s="47">
        <v>317083536</v>
      </c>
      <c r="N426" s="41">
        <v>4907</v>
      </c>
      <c r="O426" s="41">
        <v>0</v>
      </c>
      <c r="P426" s="37">
        <v>6879614</v>
      </c>
      <c r="Q426" s="37">
        <v>1403</v>
      </c>
      <c r="R426" s="37">
        <v>1442</v>
      </c>
      <c r="S426" s="37">
        <v>194.37</v>
      </c>
      <c r="T426" s="37">
        <v>0</v>
      </c>
      <c r="U426" s="37">
        <v>7351129</v>
      </c>
      <c r="V426" s="37">
        <v>2719451</v>
      </c>
      <c r="W426" s="37">
        <v>4631678</v>
      </c>
      <c r="X426" s="37">
        <v>4615149</v>
      </c>
      <c r="Y426" s="37">
        <v>95839.28</v>
      </c>
      <c r="Z426" s="37">
        <v>4710988.28</v>
      </c>
      <c r="AA426" s="46">
        <v>345332647</v>
      </c>
      <c r="AB426" s="37">
        <v>16529</v>
      </c>
      <c r="AC426" s="37">
        <v>0</v>
      </c>
      <c r="AD426" s="37">
        <v>7334600</v>
      </c>
      <c r="AE426" s="37">
        <v>1442</v>
      </c>
      <c r="AF426" s="37">
        <v>1476</v>
      </c>
      <c r="AG426" s="37">
        <v>200</v>
      </c>
      <c r="AH426" s="37">
        <v>13.59</v>
      </c>
      <c r="AI426" s="37">
        <v>12397</v>
      </c>
      <c r="AJ426" s="37">
        <v>0</v>
      </c>
      <c r="AK426" s="37">
        <v>0</v>
      </c>
      <c r="AL426" s="37">
        <v>0</v>
      </c>
      <c r="AM426" s="37">
        <v>0</v>
      </c>
      <c r="AN426" s="37">
        <v>0</v>
      </c>
      <c r="AO426" s="37">
        <v>7835197</v>
      </c>
      <c r="AP426" s="37">
        <v>3135769</v>
      </c>
      <c r="AQ426" s="37">
        <v>0</v>
      </c>
      <c r="AR426" s="37">
        <v>4699428</v>
      </c>
      <c r="AS426" s="37">
        <v>4699428</v>
      </c>
      <c r="AT426" s="37">
        <v>97276.26</v>
      </c>
      <c r="AU426" s="37">
        <v>4796704.26</v>
      </c>
      <c r="AV426" s="45">
        <v>390972582</v>
      </c>
      <c r="AW426" s="37">
        <v>0</v>
      </c>
      <c r="AX426" s="37">
        <v>0</v>
      </c>
      <c r="AY426" s="37">
        <v>7835197</v>
      </c>
      <c r="AZ426" s="37">
        <v>1476</v>
      </c>
      <c r="BA426" s="37">
        <v>1514</v>
      </c>
      <c r="BB426" s="37">
        <v>206</v>
      </c>
      <c r="BC426" s="37">
        <v>85.6</v>
      </c>
      <c r="BD426" s="37">
        <v>129598</v>
      </c>
      <c r="BE426" s="37">
        <v>8478400</v>
      </c>
      <c r="BF426" s="37">
        <v>0</v>
      </c>
      <c r="BG426" s="37">
        <v>25574</v>
      </c>
      <c r="BH426" s="37">
        <v>0</v>
      </c>
      <c r="BI426" s="37">
        <v>0</v>
      </c>
      <c r="BJ426" s="37">
        <v>0</v>
      </c>
      <c r="BK426" s="37">
        <v>0</v>
      </c>
      <c r="BL426" s="37">
        <v>25574</v>
      </c>
      <c r="BM426" s="37">
        <v>8503974</v>
      </c>
      <c r="BN426" s="37">
        <v>4799535</v>
      </c>
      <c r="BO426" s="37">
        <v>3704439</v>
      </c>
      <c r="BP426" s="37">
        <v>3704439</v>
      </c>
      <c r="BQ426" s="37">
        <v>950603</v>
      </c>
      <c r="BR426" s="37">
        <v>4655042</v>
      </c>
      <c r="BS426" s="45">
        <v>425122345</v>
      </c>
      <c r="BT426" s="37">
        <v>0</v>
      </c>
      <c r="BU426" s="37">
        <v>0</v>
      </c>
      <c r="BV426" s="37">
        <v>8503974</v>
      </c>
      <c r="BW426" s="37">
        <v>1514</v>
      </c>
      <c r="BX426" s="37">
        <v>1552</v>
      </c>
      <c r="BY426" s="37">
        <v>206</v>
      </c>
      <c r="BZ426" s="37">
        <v>77.11</v>
      </c>
      <c r="CA426" s="37">
        <v>119675</v>
      </c>
      <c r="CB426" s="37">
        <v>9156800</v>
      </c>
      <c r="CC426" s="37">
        <v>0</v>
      </c>
      <c r="CD426" s="37">
        <v>13625</v>
      </c>
      <c r="CE426" s="37">
        <v>0</v>
      </c>
      <c r="CF426" s="37">
        <v>0</v>
      </c>
      <c r="CG426" s="37">
        <v>0</v>
      </c>
      <c r="CH426" s="37">
        <v>0</v>
      </c>
      <c r="CI426" s="37">
        <v>13625</v>
      </c>
      <c r="CJ426" s="37">
        <v>9170425</v>
      </c>
      <c r="CK426" s="37">
        <v>5548817</v>
      </c>
      <c r="CL426" s="37">
        <v>0</v>
      </c>
      <c r="CM426" s="37">
        <v>3621608</v>
      </c>
      <c r="CN426" s="37">
        <v>3621608</v>
      </c>
      <c r="CO426" s="37">
        <v>1171575</v>
      </c>
      <c r="CP426" s="37">
        <v>4793183</v>
      </c>
      <c r="CQ426" s="45">
        <v>448751241</v>
      </c>
      <c r="CR426" s="37">
        <v>0</v>
      </c>
      <c r="CS426" s="37">
        <v>0</v>
      </c>
      <c r="CT426" s="37">
        <v>9170425</v>
      </c>
      <c r="CU426" s="37">
        <v>1552</v>
      </c>
      <c r="CV426" s="37">
        <v>1614</v>
      </c>
      <c r="CW426" s="37">
        <v>208.88</v>
      </c>
      <c r="CX426" s="37">
        <v>0</v>
      </c>
      <c r="CY426" s="37">
        <v>0</v>
      </c>
      <c r="CZ426" s="37">
        <v>9873903</v>
      </c>
      <c r="DA426" s="37">
        <v>0</v>
      </c>
      <c r="DB426" s="37">
        <v>0</v>
      </c>
      <c r="DC426" s="37">
        <v>0</v>
      </c>
      <c r="DD426" s="37">
        <v>0</v>
      </c>
      <c r="DE426" s="37">
        <v>0</v>
      </c>
      <c r="DF426" s="37">
        <v>0</v>
      </c>
      <c r="DG426" s="37">
        <v>9873903</v>
      </c>
      <c r="DH426" s="37">
        <v>0</v>
      </c>
      <c r="DI426" s="37">
        <v>0</v>
      </c>
      <c r="DJ426" s="37">
        <v>0</v>
      </c>
      <c r="DK426" s="37">
        <v>9873903</v>
      </c>
      <c r="DL426" s="37">
        <v>6377491</v>
      </c>
      <c r="DM426" s="37">
        <v>0</v>
      </c>
      <c r="DN426" s="37">
        <v>3496412</v>
      </c>
      <c r="DO426" s="37">
        <v>3496412</v>
      </c>
      <c r="DP426" s="37">
        <v>1342172</v>
      </c>
      <c r="DQ426" s="37">
        <v>4838584</v>
      </c>
      <c r="DR426" s="45">
        <v>477860457</v>
      </c>
      <c r="DS426" s="37">
        <v>0</v>
      </c>
      <c r="DT426" s="37">
        <v>0</v>
      </c>
      <c r="DU426" s="61">
        <v>9873903</v>
      </c>
      <c r="DV426" s="61">
        <v>1614</v>
      </c>
      <c r="DW426" s="61">
        <v>1655</v>
      </c>
      <c r="DX426" s="61">
        <v>212.43</v>
      </c>
      <c r="DY426" s="61">
        <v>0</v>
      </c>
      <c r="DZ426" s="61">
        <v>0</v>
      </c>
      <c r="EA426" s="61">
        <v>0</v>
      </c>
      <c r="EB426" s="61">
        <v>10476299</v>
      </c>
      <c r="EC426" s="61">
        <v>0</v>
      </c>
      <c r="ED426" s="61">
        <v>50470</v>
      </c>
      <c r="EE426" s="61">
        <v>0</v>
      </c>
      <c r="EF426" s="61">
        <v>0</v>
      </c>
      <c r="EG426" s="61">
        <v>0</v>
      </c>
      <c r="EH426" s="61">
        <v>50470</v>
      </c>
      <c r="EI426" s="61">
        <v>10526769</v>
      </c>
      <c r="EJ426" s="61">
        <v>0</v>
      </c>
      <c r="EK426" s="61">
        <v>0</v>
      </c>
      <c r="EL426" s="61">
        <v>0</v>
      </c>
      <c r="EM426" s="61">
        <v>10526769</v>
      </c>
      <c r="EN426" s="61">
        <v>7299301</v>
      </c>
      <c r="EO426" s="61">
        <v>0</v>
      </c>
      <c r="EP426" s="61">
        <v>3227468</v>
      </c>
      <c r="EQ426" s="61">
        <v>2289</v>
      </c>
      <c r="ER426" s="61">
        <v>3225179</v>
      </c>
      <c r="ES426" s="61">
        <v>3225179</v>
      </c>
      <c r="ET426" s="61">
        <v>1369869</v>
      </c>
      <c r="EU426" s="61">
        <v>4595048</v>
      </c>
      <c r="EV426" s="61">
        <v>514316479</v>
      </c>
      <c r="EW426" s="61">
        <v>256200</v>
      </c>
      <c r="EX426" s="61">
        <v>0</v>
      </c>
      <c r="EY426" s="61">
        <v>0</v>
      </c>
    </row>
    <row r="427" spans="1:155" s="37" customFormat="1" x14ac:dyDescent="0.2">
      <c r="A427" s="105">
        <v>6615</v>
      </c>
      <c r="B427" s="49" t="s">
        <v>450</v>
      </c>
      <c r="C427" s="37">
        <v>3103606.15</v>
      </c>
      <c r="D427" s="37">
        <v>526</v>
      </c>
      <c r="E427" s="37">
        <v>538</v>
      </c>
      <c r="F427" s="37">
        <v>190</v>
      </c>
      <c r="G427" s="37">
        <v>3276629.82</v>
      </c>
      <c r="H427" s="37">
        <v>1446801</v>
      </c>
      <c r="I427" s="37">
        <v>0</v>
      </c>
      <c r="J427" s="37">
        <v>1817650</v>
      </c>
      <c r="K427" s="37">
        <v>24977</v>
      </c>
      <c r="L427" s="37">
        <f t="shared" si="6"/>
        <v>1842627</v>
      </c>
      <c r="M427" s="47">
        <v>94829844</v>
      </c>
      <c r="N427" s="41">
        <v>12178.819999999832</v>
      </c>
      <c r="O427" s="41">
        <v>0</v>
      </c>
      <c r="P427" s="37">
        <v>3264451</v>
      </c>
      <c r="Q427" s="37">
        <v>538</v>
      </c>
      <c r="R427" s="37">
        <v>544</v>
      </c>
      <c r="S427" s="37">
        <v>194.37</v>
      </c>
      <c r="T427" s="37">
        <v>0</v>
      </c>
      <c r="U427" s="37">
        <v>3406593</v>
      </c>
      <c r="V427" s="37">
        <v>1708947</v>
      </c>
      <c r="W427" s="37">
        <v>1697646</v>
      </c>
      <c r="X427" s="37">
        <v>1682455</v>
      </c>
      <c r="Y427" s="37">
        <v>5961.6</v>
      </c>
      <c r="Z427" s="37">
        <v>1688416.6</v>
      </c>
      <c r="AA427" s="46">
        <v>100451724</v>
      </c>
      <c r="AB427" s="37">
        <v>15191</v>
      </c>
      <c r="AC427" s="37">
        <v>0</v>
      </c>
      <c r="AD427" s="37">
        <v>3391402</v>
      </c>
      <c r="AE427" s="37">
        <v>544</v>
      </c>
      <c r="AF427" s="37">
        <v>532</v>
      </c>
      <c r="AG427" s="37">
        <v>200</v>
      </c>
      <c r="AH427" s="37">
        <v>0</v>
      </c>
      <c r="AI427" s="37">
        <v>11393</v>
      </c>
      <c r="AJ427" s="37">
        <v>0</v>
      </c>
      <c r="AK427" s="37">
        <v>0</v>
      </c>
      <c r="AL427" s="37">
        <v>0</v>
      </c>
      <c r="AM427" s="37">
        <v>0</v>
      </c>
      <c r="AN427" s="37">
        <v>0</v>
      </c>
      <c r="AO427" s="37">
        <v>3434382</v>
      </c>
      <c r="AP427" s="37">
        <v>1874774</v>
      </c>
      <c r="AQ427" s="37">
        <v>0</v>
      </c>
      <c r="AR427" s="37">
        <v>1559608</v>
      </c>
      <c r="AS427" s="37">
        <v>1567447</v>
      </c>
      <c r="AT427" s="37">
        <v>1069.04</v>
      </c>
      <c r="AU427" s="37">
        <v>1568516.04</v>
      </c>
      <c r="AV427" s="45">
        <v>108266629</v>
      </c>
      <c r="AW427" s="37">
        <v>0</v>
      </c>
      <c r="AX427" s="37">
        <v>7839</v>
      </c>
      <c r="AY427" s="37">
        <v>3434382</v>
      </c>
      <c r="AZ427" s="37">
        <v>532</v>
      </c>
      <c r="BA427" s="37">
        <v>518</v>
      </c>
      <c r="BB427" s="37">
        <v>206</v>
      </c>
      <c r="BC427" s="37">
        <v>0</v>
      </c>
      <c r="BD427" s="37">
        <v>0</v>
      </c>
      <c r="BE427" s="37">
        <v>3450714</v>
      </c>
      <c r="BF427" s="37">
        <v>0</v>
      </c>
      <c r="BG427" s="37">
        <v>0</v>
      </c>
      <c r="BH427" s="37">
        <v>0</v>
      </c>
      <c r="BI427" s="37">
        <v>0</v>
      </c>
      <c r="BJ427" s="37">
        <v>0</v>
      </c>
      <c r="BK427" s="37">
        <v>0</v>
      </c>
      <c r="BL427" s="37">
        <v>0</v>
      </c>
      <c r="BM427" s="37">
        <v>3450714</v>
      </c>
      <c r="BN427" s="37">
        <v>2117372</v>
      </c>
      <c r="BO427" s="37">
        <v>1333342</v>
      </c>
      <c r="BP427" s="37">
        <v>1345638</v>
      </c>
      <c r="BQ427" s="37">
        <v>264562.68</v>
      </c>
      <c r="BR427" s="37">
        <v>1610200.68</v>
      </c>
      <c r="BS427" s="45">
        <v>121726514</v>
      </c>
      <c r="BT427" s="37">
        <v>0</v>
      </c>
      <c r="BU427" s="37">
        <v>12296</v>
      </c>
      <c r="BV427" s="37">
        <v>3450714</v>
      </c>
      <c r="BW427" s="37">
        <v>518</v>
      </c>
      <c r="BX427" s="37">
        <v>508</v>
      </c>
      <c r="BY427" s="37">
        <v>206</v>
      </c>
      <c r="BZ427" s="37">
        <v>0</v>
      </c>
      <c r="CA427" s="37">
        <v>0</v>
      </c>
      <c r="CB427" s="37">
        <v>3488746</v>
      </c>
      <c r="CC427" s="37">
        <v>0</v>
      </c>
      <c r="CD427" s="37">
        <v>0</v>
      </c>
      <c r="CE427" s="37">
        <v>0</v>
      </c>
      <c r="CF427" s="37">
        <v>0</v>
      </c>
      <c r="CG427" s="37">
        <v>0</v>
      </c>
      <c r="CH427" s="37">
        <v>0</v>
      </c>
      <c r="CI427" s="37">
        <v>0</v>
      </c>
      <c r="CJ427" s="37">
        <v>3488746</v>
      </c>
      <c r="CK427" s="37">
        <v>2124992</v>
      </c>
      <c r="CL427" s="37">
        <v>0</v>
      </c>
      <c r="CM427" s="37">
        <v>1363754</v>
      </c>
      <c r="CN427" s="37">
        <v>1363754</v>
      </c>
      <c r="CO427" s="37">
        <v>284154.25</v>
      </c>
      <c r="CP427" s="37">
        <v>1647908.25</v>
      </c>
      <c r="CQ427" s="45">
        <v>141583464</v>
      </c>
      <c r="CR427" s="37">
        <v>0</v>
      </c>
      <c r="CS427" s="37">
        <v>0</v>
      </c>
      <c r="CT427" s="37">
        <v>3488746</v>
      </c>
      <c r="CU427" s="37">
        <v>489</v>
      </c>
      <c r="CV427" s="37">
        <v>484</v>
      </c>
      <c r="CW427" s="37">
        <v>208.88</v>
      </c>
      <c r="CX427" s="37">
        <v>0</v>
      </c>
      <c r="CY427" s="37">
        <v>0</v>
      </c>
      <c r="CZ427" s="37">
        <v>3554172</v>
      </c>
      <c r="DA427" s="37">
        <v>0</v>
      </c>
      <c r="DB427" s="37">
        <v>0</v>
      </c>
      <c r="DC427" s="37">
        <v>0</v>
      </c>
      <c r="DD427" s="37">
        <v>0</v>
      </c>
      <c r="DE427" s="37">
        <v>0</v>
      </c>
      <c r="DF427" s="37">
        <v>0</v>
      </c>
      <c r="DG427" s="37">
        <v>3554172</v>
      </c>
      <c r="DH427" s="37">
        <v>29373</v>
      </c>
      <c r="DI427" s="37">
        <v>0</v>
      </c>
      <c r="DJ427" s="37">
        <v>29373</v>
      </c>
      <c r="DK427" s="37">
        <v>3583545</v>
      </c>
      <c r="DL427" s="37">
        <v>1805503</v>
      </c>
      <c r="DM427" s="37">
        <v>0</v>
      </c>
      <c r="DN427" s="37">
        <v>1778042</v>
      </c>
      <c r="DO427" s="37">
        <v>1778042</v>
      </c>
      <c r="DP427" s="37">
        <v>300309</v>
      </c>
      <c r="DQ427" s="37">
        <v>2078351</v>
      </c>
      <c r="DR427" s="45">
        <v>167147238</v>
      </c>
      <c r="DS427" s="37">
        <v>0</v>
      </c>
      <c r="DT427" s="37">
        <v>0</v>
      </c>
      <c r="DU427" s="61">
        <v>3554172</v>
      </c>
      <c r="DV427" s="61">
        <v>484</v>
      </c>
      <c r="DW427" s="61">
        <v>471</v>
      </c>
      <c r="DX427" s="61">
        <v>212.43</v>
      </c>
      <c r="DY427" s="61">
        <v>0</v>
      </c>
      <c r="DZ427" s="61">
        <v>0</v>
      </c>
      <c r="EA427" s="61">
        <v>0</v>
      </c>
      <c r="EB427" s="61">
        <v>3558763</v>
      </c>
      <c r="EC427" s="61">
        <v>0</v>
      </c>
      <c r="ED427" s="61">
        <v>0</v>
      </c>
      <c r="EE427" s="61">
        <v>0</v>
      </c>
      <c r="EF427" s="61">
        <v>0</v>
      </c>
      <c r="EG427" s="61">
        <v>0</v>
      </c>
      <c r="EH427" s="61">
        <v>0</v>
      </c>
      <c r="EI427" s="61">
        <v>3558763</v>
      </c>
      <c r="EJ427" s="61">
        <v>0</v>
      </c>
      <c r="EK427" s="61">
        <v>75558</v>
      </c>
      <c r="EL427" s="61">
        <v>75558</v>
      </c>
      <c r="EM427" s="61">
        <v>3634321</v>
      </c>
      <c r="EN427" s="61">
        <v>1803193</v>
      </c>
      <c r="EO427" s="61">
        <v>0</v>
      </c>
      <c r="EP427" s="61">
        <v>1831128</v>
      </c>
      <c r="EQ427" s="61">
        <v>968</v>
      </c>
      <c r="ER427" s="61">
        <v>1830160</v>
      </c>
      <c r="ES427" s="61">
        <v>1830131</v>
      </c>
      <c r="ET427" s="61">
        <v>298381</v>
      </c>
      <c r="EU427" s="61">
        <v>2128512</v>
      </c>
      <c r="EV427" s="61">
        <v>200388232</v>
      </c>
      <c r="EW427" s="61">
        <v>91100</v>
      </c>
      <c r="EX427" s="61">
        <v>29</v>
      </c>
      <c r="EY427" s="61">
        <v>0</v>
      </c>
    </row>
    <row r="428" spans="1:155" s="37" customFormat="1" x14ac:dyDescent="0.2">
      <c r="A428" s="105">
        <v>6678</v>
      </c>
      <c r="B428" s="49" t="s">
        <v>451</v>
      </c>
      <c r="C428" s="37">
        <v>7460166</v>
      </c>
      <c r="D428" s="37">
        <v>1463</v>
      </c>
      <c r="E428" s="37">
        <v>1531</v>
      </c>
      <c r="F428" s="37">
        <v>190</v>
      </c>
      <c r="G428" s="37">
        <v>8097795.8200000003</v>
      </c>
      <c r="H428" s="37">
        <v>360302</v>
      </c>
      <c r="I428" s="37">
        <v>0</v>
      </c>
      <c r="J428" s="37">
        <v>7737157</v>
      </c>
      <c r="K428" s="37">
        <v>739200</v>
      </c>
      <c r="L428" s="37">
        <f t="shared" si="6"/>
        <v>8476357</v>
      </c>
      <c r="M428" s="47">
        <v>538104740</v>
      </c>
      <c r="N428" s="41">
        <v>336.82000000029802</v>
      </c>
      <c r="O428" s="41">
        <v>0</v>
      </c>
      <c r="P428" s="37">
        <v>8097459</v>
      </c>
      <c r="Q428" s="37">
        <v>1531</v>
      </c>
      <c r="R428" s="37">
        <v>1590</v>
      </c>
      <c r="S428" s="37">
        <v>194.37</v>
      </c>
      <c r="T428" s="37">
        <v>0</v>
      </c>
      <c r="U428" s="37">
        <v>8718558</v>
      </c>
      <c r="V428" s="37">
        <v>614729</v>
      </c>
      <c r="W428" s="37">
        <v>8103829</v>
      </c>
      <c r="X428" s="37">
        <v>8103829</v>
      </c>
      <c r="Y428" s="37">
        <v>809190</v>
      </c>
      <c r="Z428" s="37">
        <v>8913019</v>
      </c>
      <c r="AA428" s="46">
        <v>579285546</v>
      </c>
      <c r="AB428" s="37">
        <v>0</v>
      </c>
      <c r="AC428" s="37">
        <v>0</v>
      </c>
      <c r="AD428" s="37">
        <v>8718558</v>
      </c>
      <c r="AE428" s="37">
        <v>1590</v>
      </c>
      <c r="AF428" s="37">
        <v>1625</v>
      </c>
      <c r="AG428" s="37">
        <v>200</v>
      </c>
      <c r="AH428" s="37">
        <v>0</v>
      </c>
      <c r="AI428" s="37">
        <v>0</v>
      </c>
      <c r="AJ428" s="37">
        <v>0</v>
      </c>
      <c r="AK428" s="37">
        <v>0</v>
      </c>
      <c r="AL428" s="37">
        <v>0</v>
      </c>
      <c r="AM428" s="37">
        <v>4846</v>
      </c>
      <c r="AN428" s="37">
        <v>4846</v>
      </c>
      <c r="AO428" s="37">
        <v>9240322</v>
      </c>
      <c r="AP428" s="37">
        <v>967526</v>
      </c>
      <c r="AQ428" s="37">
        <v>0</v>
      </c>
      <c r="AR428" s="37">
        <v>8272796</v>
      </c>
      <c r="AS428" s="37">
        <v>8267113</v>
      </c>
      <c r="AT428" s="37">
        <v>777325</v>
      </c>
      <c r="AU428" s="37">
        <v>9044438</v>
      </c>
      <c r="AV428" s="45">
        <v>646084654</v>
      </c>
      <c r="AW428" s="37">
        <v>5683</v>
      </c>
      <c r="AX428" s="37">
        <v>0</v>
      </c>
      <c r="AY428" s="37">
        <v>9234639</v>
      </c>
      <c r="AZ428" s="37">
        <v>1625</v>
      </c>
      <c r="BA428" s="37">
        <v>1649</v>
      </c>
      <c r="BB428" s="37">
        <v>206</v>
      </c>
      <c r="BC428" s="37">
        <v>0</v>
      </c>
      <c r="BD428" s="37">
        <v>0</v>
      </c>
      <c r="BE428" s="37">
        <v>9710714</v>
      </c>
      <c r="BF428" s="37">
        <v>4262</v>
      </c>
      <c r="BG428" s="37">
        <v>-9641</v>
      </c>
      <c r="BH428" s="37">
        <v>0</v>
      </c>
      <c r="BI428" s="37">
        <v>0</v>
      </c>
      <c r="BJ428" s="37">
        <v>0</v>
      </c>
      <c r="BK428" s="37">
        <v>19017</v>
      </c>
      <c r="BL428" s="37">
        <v>9376</v>
      </c>
      <c r="BM428" s="37">
        <v>9724352</v>
      </c>
      <c r="BN428" s="37">
        <v>3449986</v>
      </c>
      <c r="BO428" s="37">
        <v>6274366</v>
      </c>
      <c r="BP428" s="37">
        <v>6274365</v>
      </c>
      <c r="BQ428" s="37">
        <v>1233931</v>
      </c>
      <c r="BR428" s="37">
        <v>7508296</v>
      </c>
      <c r="BS428" s="45">
        <v>708013573</v>
      </c>
      <c r="BT428" s="37">
        <v>1</v>
      </c>
      <c r="BU428" s="37">
        <v>0</v>
      </c>
      <c r="BV428" s="37">
        <v>9724351</v>
      </c>
      <c r="BW428" s="37">
        <v>1649</v>
      </c>
      <c r="BX428" s="37">
        <v>1658</v>
      </c>
      <c r="BY428" s="37">
        <v>206</v>
      </c>
      <c r="BZ428" s="37">
        <v>0</v>
      </c>
      <c r="CA428" s="37">
        <v>0</v>
      </c>
      <c r="CB428" s="37">
        <v>10118973</v>
      </c>
      <c r="CC428" s="37">
        <v>1</v>
      </c>
      <c r="CD428" s="37">
        <v>4774</v>
      </c>
      <c r="CE428" s="37">
        <v>0</v>
      </c>
      <c r="CF428" s="37">
        <v>0</v>
      </c>
      <c r="CG428" s="37">
        <v>0</v>
      </c>
      <c r="CH428" s="37">
        <v>9171</v>
      </c>
      <c r="CI428" s="37">
        <v>13945</v>
      </c>
      <c r="CJ428" s="37">
        <v>10132919</v>
      </c>
      <c r="CK428" s="37">
        <v>3609693</v>
      </c>
      <c r="CL428" s="37">
        <v>0</v>
      </c>
      <c r="CM428" s="37">
        <v>6523226</v>
      </c>
      <c r="CN428" s="37">
        <v>6523226</v>
      </c>
      <c r="CO428" s="37">
        <v>1321405</v>
      </c>
      <c r="CP428" s="37">
        <v>7844631</v>
      </c>
      <c r="CQ428" s="45">
        <v>761872092</v>
      </c>
      <c r="CR428" s="37">
        <v>0</v>
      </c>
      <c r="CS428" s="37">
        <v>0</v>
      </c>
      <c r="CT428" s="37">
        <v>10132919</v>
      </c>
      <c r="CU428" s="37">
        <v>1658</v>
      </c>
      <c r="CV428" s="37">
        <v>1680</v>
      </c>
      <c r="CW428" s="37">
        <v>208.88</v>
      </c>
      <c r="CX428" s="37">
        <v>0</v>
      </c>
      <c r="CY428" s="37">
        <v>0</v>
      </c>
      <c r="CZ428" s="37">
        <v>10618289</v>
      </c>
      <c r="DA428" s="37">
        <v>0</v>
      </c>
      <c r="DB428" s="37">
        <v>4768</v>
      </c>
      <c r="DC428" s="37">
        <v>0</v>
      </c>
      <c r="DD428" s="37">
        <v>0</v>
      </c>
      <c r="DE428" s="37">
        <v>0</v>
      </c>
      <c r="DF428" s="37">
        <v>4768</v>
      </c>
      <c r="DG428" s="37">
        <v>10623057</v>
      </c>
      <c r="DH428" s="37">
        <v>0</v>
      </c>
      <c r="DI428" s="37">
        <v>0</v>
      </c>
      <c r="DJ428" s="37">
        <v>0</v>
      </c>
      <c r="DK428" s="37">
        <v>10623057</v>
      </c>
      <c r="DL428" s="37">
        <v>3228941</v>
      </c>
      <c r="DM428" s="37">
        <v>0</v>
      </c>
      <c r="DN428" s="37">
        <v>7394116</v>
      </c>
      <c r="DO428" s="37">
        <v>7394116</v>
      </c>
      <c r="DP428" s="37">
        <v>1348142</v>
      </c>
      <c r="DQ428" s="37">
        <v>8742258</v>
      </c>
      <c r="DR428" s="45">
        <v>815806422</v>
      </c>
      <c r="DS428" s="37">
        <v>0</v>
      </c>
      <c r="DT428" s="37">
        <v>0</v>
      </c>
      <c r="DU428" s="61">
        <v>10623057</v>
      </c>
      <c r="DV428" s="61">
        <v>1680</v>
      </c>
      <c r="DW428" s="61">
        <v>1689</v>
      </c>
      <c r="DX428" s="61">
        <v>212.43</v>
      </c>
      <c r="DY428" s="61">
        <v>0</v>
      </c>
      <c r="DZ428" s="61">
        <v>0</v>
      </c>
      <c r="EA428" s="61">
        <v>0</v>
      </c>
      <c r="EB428" s="61">
        <v>11038764</v>
      </c>
      <c r="EC428" s="61">
        <v>0</v>
      </c>
      <c r="ED428" s="61">
        <v>8552</v>
      </c>
      <c r="EE428" s="61">
        <v>0</v>
      </c>
      <c r="EF428" s="61">
        <v>0</v>
      </c>
      <c r="EG428" s="61">
        <v>0</v>
      </c>
      <c r="EH428" s="61">
        <v>8552</v>
      </c>
      <c r="EI428" s="61">
        <v>11047316</v>
      </c>
      <c r="EJ428" s="61">
        <v>0</v>
      </c>
      <c r="EK428" s="61">
        <v>0</v>
      </c>
      <c r="EL428" s="61">
        <v>0</v>
      </c>
      <c r="EM428" s="61">
        <v>11047316</v>
      </c>
      <c r="EN428" s="61">
        <v>3874925</v>
      </c>
      <c r="EO428" s="61">
        <v>0</v>
      </c>
      <c r="EP428" s="61">
        <v>7172391</v>
      </c>
      <c r="EQ428" s="61">
        <v>13736</v>
      </c>
      <c r="ER428" s="61">
        <v>7158655</v>
      </c>
      <c r="ES428" s="61">
        <v>7158655</v>
      </c>
      <c r="ET428" s="61">
        <v>1465416</v>
      </c>
      <c r="EU428" s="61">
        <v>8624071</v>
      </c>
      <c r="EV428" s="61">
        <v>917765824</v>
      </c>
      <c r="EW428" s="61">
        <v>1461800</v>
      </c>
      <c r="EX428" s="61">
        <v>0</v>
      </c>
      <c r="EY428" s="61">
        <v>0</v>
      </c>
    </row>
    <row r="429" spans="1:155" s="37" customFormat="1" x14ac:dyDescent="0.2">
      <c r="A429" s="105">
        <v>469</v>
      </c>
      <c r="B429" s="49" t="s">
        <v>452</v>
      </c>
      <c r="C429" s="37">
        <v>5765774</v>
      </c>
      <c r="D429" s="37">
        <v>974</v>
      </c>
      <c r="E429" s="37">
        <v>999</v>
      </c>
      <c r="F429" s="37">
        <v>190</v>
      </c>
      <c r="G429" s="37">
        <v>6103890</v>
      </c>
      <c r="H429" s="37">
        <v>3047950</v>
      </c>
      <c r="I429" s="37">
        <v>0</v>
      </c>
      <c r="J429" s="37">
        <v>3055940</v>
      </c>
      <c r="K429" s="37">
        <v>330000</v>
      </c>
      <c r="L429" s="37">
        <f t="shared" si="6"/>
        <v>3385940</v>
      </c>
      <c r="M429" s="47">
        <v>169546865</v>
      </c>
      <c r="N429" s="41">
        <v>0</v>
      </c>
      <c r="O429" s="41">
        <v>0</v>
      </c>
      <c r="P429" s="37">
        <v>6103890</v>
      </c>
      <c r="Q429" s="37">
        <v>999</v>
      </c>
      <c r="R429" s="37">
        <v>1049</v>
      </c>
      <c r="S429" s="37">
        <v>194.37</v>
      </c>
      <c r="T429" s="37">
        <v>0</v>
      </c>
      <c r="U429" s="37">
        <v>6613284</v>
      </c>
      <c r="V429" s="37">
        <v>3345779</v>
      </c>
      <c r="W429" s="37">
        <v>3267505</v>
      </c>
      <c r="X429" s="37">
        <v>3267505</v>
      </c>
      <c r="Y429" s="37">
        <v>553186.68000000005</v>
      </c>
      <c r="Z429" s="37">
        <v>3820691.68</v>
      </c>
      <c r="AA429" s="46">
        <v>185126436</v>
      </c>
      <c r="AB429" s="37">
        <v>0</v>
      </c>
      <c r="AC429" s="37">
        <v>0</v>
      </c>
      <c r="AD429" s="37">
        <v>6613284</v>
      </c>
      <c r="AE429" s="37">
        <v>1049</v>
      </c>
      <c r="AF429" s="37">
        <v>1097</v>
      </c>
      <c r="AG429" s="37">
        <v>200</v>
      </c>
      <c r="AH429" s="37">
        <v>0</v>
      </c>
      <c r="AI429" s="37">
        <v>0</v>
      </c>
      <c r="AJ429" s="37">
        <v>0</v>
      </c>
      <c r="AK429" s="37">
        <v>0</v>
      </c>
      <c r="AL429" s="37">
        <v>0</v>
      </c>
      <c r="AM429" s="37">
        <v>0</v>
      </c>
      <c r="AN429" s="37">
        <v>0</v>
      </c>
      <c r="AO429" s="37">
        <v>7135294</v>
      </c>
      <c r="AP429" s="37">
        <v>3958790</v>
      </c>
      <c r="AQ429" s="37">
        <v>0</v>
      </c>
      <c r="AR429" s="37">
        <v>3176504</v>
      </c>
      <c r="AS429" s="37">
        <v>3176504</v>
      </c>
      <c r="AT429" s="37">
        <v>600102.46</v>
      </c>
      <c r="AU429" s="37">
        <v>3776606.46</v>
      </c>
      <c r="AV429" s="45">
        <v>217500451</v>
      </c>
      <c r="AW429" s="37">
        <v>0</v>
      </c>
      <c r="AX429" s="37">
        <v>0</v>
      </c>
      <c r="AY429" s="37">
        <v>7135294</v>
      </c>
      <c r="AZ429" s="37">
        <v>1097</v>
      </c>
      <c r="BA429" s="37">
        <v>1146</v>
      </c>
      <c r="BB429" s="37">
        <v>206</v>
      </c>
      <c r="BC429" s="37">
        <v>0</v>
      </c>
      <c r="BD429" s="37">
        <v>0</v>
      </c>
      <c r="BE429" s="37">
        <v>7690084</v>
      </c>
      <c r="BF429" s="37">
        <v>0</v>
      </c>
      <c r="BG429" s="37">
        <v>0</v>
      </c>
      <c r="BH429" s="37">
        <v>0</v>
      </c>
      <c r="BI429" s="37">
        <v>0</v>
      </c>
      <c r="BJ429" s="37">
        <v>0</v>
      </c>
      <c r="BK429" s="37">
        <v>0</v>
      </c>
      <c r="BL429" s="37">
        <v>0</v>
      </c>
      <c r="BM429" s="37">
        <v>7690084</v>
      </c>
      <c r="BN429" s="37">
        <v>5091574</v>
      </c>
      <c r="BO429" s="37">
        <v>2598510</v>
      </c>
      <c r="BP429" s="37">
        <v>2598510</v>
      </c>
      <c r="BQ429" s="37">
        <v>695235</v>
      </c>
      <c r="BR429" s="37">
        <v>3293745</v>
      </c>
      <c r="BS429" s="45">
        <v>242421278</v>
      </c>
      <c r="BT429" s="37">
        <v>0</v>
      </c>
      <c r="BU429" s="37">
        <v>0</v>
      </c>
      <c r="BV429" s="37">
        <v>7690084</v>
      </c>
      <c r="BW429" s="37">
        <v>1146</v>
      </c>
      <c r="BX429" s="37">
        <v>1184</v>
      </c>
      <c r="BY429" s="37">
        <v>206</v>
      </c>
      <c r="BZ429" s="37">
        <v>0</v>
      </c>
      <c r="CA429" s="37">
        <v>0</v>
      </c>
      <c r="CB429" s="37">
        <v>8188982</v>
      </c>
      <c r="CC429" s="37">
        <v>0</v>
      </c>
      <c r="CD429" s="37">
        <v>-12163</v>
      </c>
      <c r="CE429" s="37">
        <v>0</v>
      </c>
      <c r="CF429" s="37">
        <v>0</v>
      </c>
      <c r="CG429" s="37">
        <v>0</v>
      </c>
      <c r="CH429" s="37">
        <v>0</v>
      </c>
      <c r="CI429" s="37">
        <v>-12163</v>
      </c>
      <c r="CJ429" s="37">
        <v>8176819</v>
      </c>
      <c r="CK429" s="37">
        <v>5362438</v>
      </c>
      <c r="CL429" s="37">
        <v>0</v>
      </c>
      <c r="CM429" s="37">
        <v>2814381</v>
      </c>
      <c r="CN429" s="37">
        <v>2814381</v>
      </c>
      <c r="CO429" s="37">
        <v>700000</v>
      </c>
      <c r="CP429" s="37">
        <v>3514381</v>
      </c>
      <c r="CQ429" s="45">
        <v>262520190</v>
      </c>
      <c r="CR429" s="37">
        <v>0</v>
      </c>
      <c r="CS429" s="37">
        <v>0</v>
      </c>
      <c r="CT429" s="37">
        <v>8176819</v>
      </c>
      <c r="CU429" s="37">
        <v>1184</v>
      </c>
      <c r="CV429" s="37">
        <v>1204</v>
      </c>
      <c r="CW429" s="37">
        <v>208.88</v>
      </c>
      <c r="CX429" s="37">
        <v>0</v>
      </c>
      <c r="CY429" s="37">
        <v>0</v>
      </c>
      <c r="CZ429" s="37">
        <v>8566436</v>
      </c>
      <c r="DA429" s="37">
        <v>0</v>
      </c>
      <c r="DB429" s="37">
        <v>32172</v>
      </c>
      <c r="DC429" s="37">
        <v>0</v>
      </c>
      <c r="DD429" s="37">
        <v>0</v>
      </c>
      <c r="DE429" s="37">
        <v>0</v>
      </c>
      <c r="DF429" s="37">
        <v>32172</v>
      </c>
      <c r="DG429" s="37">
        <v>8598608</v>
      </c>
      <c r="DH429" s="37">
        <v>0</v>
      </c>
      <c r="DI429" s="37">
        <v>0</v>
      </c>
      <c r="DJ429" s="37">
        <v>0</v>
      </c>
      <c r="DK429" s="37">
        <v>8598608</v>
      </c>
      <c r="DL429" s="37">
        <v>5756845</v>
      </c>
      <c r="DM429" s="37">
        <v>0</v>
      </c>
      <c r="DN429" s="37">
        <v>2841763</v>
      </c>
      <c r="DO429" s="37">
        <v>2848878</v>
      </c>
      <c r="DP429" s="37">
        <v>715000</v>
      </c>
      <c r="DQ429" s="37">
        <v>3563878</v>
      </c>
      <c r="DR429" s="45">
        <v>281590864</v>
      </c>
      <c r="DS429" s="37">
        <v>0</v>
      </c>
      <c r="DT429" s="37">
        <v>7115</v>
      </c>
      <c r="DU429" s="61">
        <v>8598608</v>
      </c>
      <c r="DV429" s="61">
        <v>1204</v>
      </c>
      <c r="DW429" s="61">
        <v>1209</v>
      </c>
      <c r="DX429" s="61">
        <v>212.43</v>
      </c>
      <c r="DY429" s="61">
        <v>0</v>
      </c>
      <c r="DZ429" s="61">
        <v>0</v>
      </c>
      <c r="EA429" s="61">
        <v>0</v>
      </c>
      <c r="EB429" s="61">
        <v>8891143</v>
      </c>
      <c r="EC429" s="61">
        <v>0</v>
      </c>
      <c r="ED429" s="61">
        <v>0</v>
      </c>
      <c r="EE429" s="61">
        <v>0</v>
      </c>
      <c r="EF429" s="61">
        <v>0</v>
      </c>
      <c r="EG429" s="61">
        <v>0</v>
      </c>
      <c r="EH429" s="61">
        <v>0</v>
      </c>
      <c r="EI429" s="61">
        <v>8891143</v>
      </c>
      <c r="EJ429" s="61">
        <v>0</v>
      </c>
      <c r="EK429" s="61">
        <v>0</v>
      </c>
      <c r="EL429" s="61">
        <v>0</v>
      </c>
      <c r="EM429" s="61">
        <v>8891143</v>
      </c>
      <c r="EN429" s="61">
        <v>5978356</v>
      </c>
      <c r="EO429" s="61">
        <v>0</v>
      </c>
      <c r="EP429" s="61">
        <v>2912787</v>
      </c>
      <c r="EQ429" s="61">
        <v>7979</v>
      </c>
      <c r="ER429" s="61">
        <v>2904808</v>
      </c>
      <c r="ES429" s="61">
        <v>2904808</v>
      </c>
      <c r="ET429" s="61">
        <v>730000</v>
      </c>
      <c r="EU429" s="61">
        <v>3634808</v>
      </c>
      <c r="EV429" s="61">
        <v>315725822</v>
      </c>
      <c r="EW429" s="61">
        <v>693100</v>
      </c>
      <c r="EX429" s="61">
        <v>0</v>
      </c>
      <c r="EY429" s="61">
        <v>0</v>
      </c>
    </row>
    <row r="430" spans="1:155" s="37" customFormat="1" x14ac:dyDescent="0.2">
      <c r="A430" s="105">
        <v>6685</v>
      </c>
      <c r="B430" s="49" t="s">
        <v>453</v>
      </c>
      <c r="C430" s="37">
        <v>30936100</v>
      </c>
      <c r="D430" s="37">
        <v>5657</v>
      </c>
      <c r="E430" s="37">
        <v>5756</v>
      </c>
      <c r="F430" s="37">
        <v>190</v>
      </c>
      <c r="G430" s="37">
        <v>32573204</v>
      </c>
      <c r="H430" s="37">
        <v>14701941</v>
      </c>
      <c r="I430" s="37">
        <v>0</v>
      </c>
      <c r="J430" s="37">
        <v>17837309</v>
      </c>
      <c r="K430" s="37">
        <v>4489</v>
      </c>
      <c r="L430" s="37">
        <f t="shared" si="6"/>
        <v>17841798</v>
      </c>
      <c r="M430" s="47">
        <v>1035071712</v>
      </c>
      <c r="N430" s="41">
        <v>33954</v>
      </c>
      <c r="O430" s="41">
        <v>0</v>
      </c>
      <c r="P430" s="37">
        <v>32539250</v>
      </c>
      <c r="Q430" s="37">
        <v>5756</v>
      </c>
      <c r="R430" s="37">
        <v>5824</v>
      </c>
      <c r="S430" s="37">
        <v>194.37</v>
      </c>
      <c r="T430" s="37">
        <v>0</v>
      </c>
      <c r="U430" s="37">
        <v>34055665</v>
      </c>
      <c r="V430" s="37">
        <v>16743866</v>
      </c>
      <c r="W430" s="37">
        <v>17311799</v>
      </c>
      <c r="X430" s="37">
        <v>17311799</v>
      </c>
      <c r="Y430" s="37">
        <v>499808</v>
      </c>
      <c r="Z430" s="37">
        <v>17811607</v>
      </c>
      <c r="AA430" s="46">
        <v>1090067041</v>
      </c>
      <c r="AB430" s="37">
        <v>0</v>
      </c>
      <c r="AC430" s="37">
        <v>0</v>
      </c>
      <c r="AD430" s="37">
        <v>34055665</v>
      </c>
      <c r="AE430" s="37">
        <v>5824</v>
      </c>
      <c r="AF430" s="37">
        <v>5881</v>
      </c>
      <c r="AG430" s="37">
        <v>200</v>
      </c>
      <c r="AH430" s="37">
        <v>0</v>
      </c>
      <c r="AI430" s="37">
        <v>0</v>
      </c>
      <c r="AJ430" s="37">
        <v>-4064</v>
      </c>
      <c r="AK430" s="37">
        <v>0</v>
      </c>
      <c r="AL430" s="37">
        <v>0</v>
      </c>
      <c r="AM430" s="37">
        <v>0</v>
      </c>
      <c r="AN430" s="37">
        <v>-4064</v>
      </c>
      <c r="AO430" s="37">
        <v>35561107</v>
      </c>
      <c r="AP430" s="37">
        <v>18215326</v>
      </c>
      <c r="AQ430" s="37">
        <v>0</v>
      </c>
      <c r="AR430" s="37">
        <v>17345781</v>
      </c>
      <c r="AS430" s="37">
        <v>17345781</v>
      </c>
      <c r="AT430" s="37">
        <v>497183</v>
      </c>
      <c r="AU430" s="37">
        <v>17842964</v>
      </c>
      <c r="AV430" s="45">
        <v>1166323580</v>
      </c>
      <c r="AW430" s="37">
        <v>0</v>
      </c>
      <c r="AX430" s="37">
        <v>0</v>
      </c>
      <c r="AY430" s="37">
        <v>35561107</v>
      </c>
      <c r="AZ430" s="37">
        <v>5881</v>
      </c>
      <c r="BA430" s="37">
        <v>5942</v>
      </c>
      <c r="BB430" s="37">
        <v>206</v>
      </c>
      <c r="BC430" s="37">
        <v>0</v>
      </c>
      <c r="BD430" s="37">
        <v>0</v>
      </c>
      <c r="BE430" s="37">
        <v>37154019</v>
      </c>
      <c r="BF430" s="37">
        <v>0</v>
      </c>
      <c r="BG430" s="37">
        <v>-20111</v>
      </c>
      <c r="BH430" s="37">
        <v>0</v>
      </c>
      <c r="BI430" s="37">
        <v>0</v>
      </c>
      <c r="BJ430" s="37">
        <v>0</v>
      </c>
      <c r="BK430" s="37">
        <v>0</v>
      </c>
      <c r="BL430" s="37">
        <v>-20111</v>
      </c>
      <c r="BM430" s="37">
        <v>37133908</v>
      </c>
      <c r="BN430" s="37">
        <v>24496937</v>
      </c>
      <c r="BO430" s="37">
        <v>12636971</v>
      </c>
      <c r="BP430" s="37">
        <v>12636971</v>
      </c>
      <c r="BQ430" s="37">
        <v>494592</v>
      </c>
      <c r="BR430" s="37">
        <v>13131563</v>
      </c>
      <c r="BS430" s="45">
        <v>1236094114</v>
      </c>
      <c r="BT430" s="37">
        <v>0</v>
      </c>
      <c r="BU430" s="37">
        <v>0</v>
      </c>
      <c r="BV430" s="37">
        <v>37133908</v>
      </c>
      <c r="BW430" s="37">
        <v>5942</v>
      </c>
      <c r="BX430" s="37">
        <v>6015</v>
      </c>
      <c r="BY430" s="37">
        <v>206</v>
      </c>
      <c r="BZ430" s="37">
        <v>0</v>
      </c>
      <c r="CA430" s="37">
        <v>0</v>
      </c>
      <c r="CB430" s="37">
        <v>38829231</v>
      </c>
      <c r="CC430" s="37">
        <v>0</v>
      </c>
      <c r="CD430" s="37">
        <v>-25509</v>
      </c>
      <c r="CE430" s="37">
        <v>0</v>
      </c>
      <c r="CF430" s="37">
        <v>0</v>
      </c>
      <c r="CG430" s="37">
        <v>0</v>
      </c>
      <c r="CH430" s="37">
        <v>0</v>
      </c>
      <c r="CI430" s="37">
        <v>-25509</v>
      </c>
      <c r="CJ430" s="37">
        <v>38803722</v>
      </c>
      <c r="CK430" s="37">
        <v>26221268</v>
      </c>
      <c r="CL430" s="37">
        <v>0</v>
      </c>
      <c r="CM430" s="37">
        <v>12582454</v>
      </c>
      <c r="CN430" s="37">
        <v>12582454</v>
      </c>
      <c r="CO430" s="37">
        <v>609364</v>
      </c>
      <c r="CP430" s="37">
        <v>13191818</v>
      </c>
      <c r="CQ430" s="45">
        <v>1323810496</v>
      </c>
      <c r="CR430" s="37">
        <v>0</v>
      </c>
      <c r="CS430" s="37">
        <v>0</v>
      </c>
      <c r="CT430" s="37">
        <v>38803722</v>
      </c>
      <c r="CU430" s="37">
        <v>6015</v>
      </c>
      <c r="CV430" s="37">
        <v>6118</v>
      </c>
      <c r="CW430" s="37">
        <v>208.88</v>
      </c>
      <c r="CX430" s="37">
        <v>0</v>
      </c>
      <c r="CY430" s="37">
        <v>0</v>
      </c>
      <c r="CZ430" s="37">
        <v>40746125</v>
      </c>
      <c r="DA430" s="37">
        <v>0</v>
      </c>
      <c r="DB430" s="37">
        <v>238</v>
      </c>
      <c r="DC430" s="37">
        <v>0</v>
      </c>
      <c r="DD430" s="37">
        <v>0</v>
      </c>
      <c r="DE430" s="37">
        <v>0</v>
      </c>
      <c r="DF430" s="37">
        <v>238</v>
      </c>
      <c r="DG430" s="37">
        <v>40746363</v>
      </c>
      <c r="DH430" s="37">
        <v>0</v>
      </c>
      <c r="DI430" s="37">
        <v>0</v>
      </c>
      <c r="DJ430" s="37">
        <v>0</v>
      </c>
      <c r="DK430" s="37">
        <v>40746363</v>
      </c>
      <c r="DL430" s="37">
        <v>27485023</v>
      </c>
      <c r="DM430" s="37">
        <v>0</v>
      </c>
      <c r="DN430" s="37">
        <v>13261340</v>
      </c>
      <c r="DO430" s="37">
        <v>13261340</v>
      </c>
      <c r="DP430" s="37">
        <v>1835059</v>
      </c>
      <c r="DQ430" s="37">
        <v>15096399</v>
      </c>
      <c r="DR430" s="45">
        <v>1411290545</v>
      </c>
      <c r="DS430" s="37">
        <v>0</v>
      </c>
      <c r="DT430" s="37">
        <v>0</v>
      </c>
      <c r="DU430" s="61">
        <v>40746363</v>
      </c>
      <c r="DV430" s="61">
        <v>6118</v>
      </c>
      <c r="DW430" s="61">
        <v>6161</v>
      </c>
      <c r="DX430" s="61">
        <v>212.43</v>
      </c>
      <c r="DY430" s="61">
        <v>0</v>
      </c>
      <c r="DZ430" s="61">
        <v>0</v>
      </c>
      <c r="EA430" s="61">
        <v>0</v>
      </c>
      <c r="EB430" s="61">
        <v>42341534</v>
      </c>
      <c r="EC430" s="61">
        <v>0</v>
      </c>
      <c r="ED430" s="61">
        <v>0</v>
      </c>
      <c r="EE430" s="61">
        <v>0</v>
      </c>
      <c r="EF430" s="61">
        <v>0</v>
      </c>
      <c r="EG430" s="61">
        <v>0</v>
      </c>
      <c r="EH430" s="61">
        <v>0</v>
      </c>
      <c r="EI430" s="61">
        <v>42341534</v>
      </c>
      <c r="EJ430" s="61">
        <v>0</v>
      </c>
      <c r="EK430" s="61">
        <v>0</v>
      </c>
      <c r="EL430" s="61">
        <v>0</v>
      </c>
      <c r="EM430" s="61">
        <v>42341534</v>
      </c>
      <c r="EN430" s="61">
        <v>29931356</v>
      </c>
      <c r="EO430" s="61">
        <v>0</v>
      </c>
      <c r="EP430" s="61">
        <v>12410178</v>
      </c>
      <c r="EQ430" s="61">
        <v>156958</v>
      </c>
      <c r="ER430" s="61">
        <v>12253220</v>
      </c>
      <c r="ES430" s="61">
        <v>12253220</v>
      </c>
      <c r="ET430" s="61">
        <v>2299947</v>
      </c>
      <c r="EU430" s="61">
        <v>14553167</v>
      </c>
      <c r="EV430" s="61">
        <v>1515754471</v>
      </c>
      <c r="EW430" s="61">
        <v>16347600</v>
      </c>
      <c r="EX430" s="61">
        <v>0</v>
      </c>
      <c r="EY430" s="61">
        <v>0</v>
      </c>
    </row>
    <row r="431" spans="1:155" s="37" customFormat="1" x14ac:dyDescent="0.2">
      <c r="A431" s="105">
        <v>6692</v>
      </c>
      <c r="B431" s="49" t="s">
        <v>454</v>
      </c>
      <c r="C431" s="37">
        <v>7145899</v>
      </c>
      <c r="D431" s="37">
        <v>1440</v>
      </c>
      <c r="E431" s="37">
        <v>1448</v>
      </c>
      <c r="F431" s="37">
        <v>190</v>
      </c>
      <c r="G431" s="37">
        <v>7460718.6399999997</v>
      </c>
      <c r="H431" s="37">
        <v>4927705</v>
      </c>
      <c r="I431" s="37">
        <v>0</v>
      </c>
      <c r="J431" s="37">
        <v>2532391</v>
      </c>
      <c r="K431" s="37">
        <v>352835</v>
      </c>
      <c r="L431" s="37">
        <f t="shared" si="6"/>
        <v>2885226</v>
      </c>
      <c r="M431" s="47">
        <v>161790872</v>
      </c>
      <c r="N431" s="41">
        <v>622.63999999966472</v>
      </c>
      <c r="O431" s="41">
        <v>0</v>
      </c>
      <c r="P431" s="37">
        <v>7460096</v>
      </c>
      <c r="Q431" s="37">
        <v>1448</v>
      </c>
      <c r="R431" s="37">
        <v>1454</v>
      </c>
      <c r="S431" s="37">
        <v>194.37</v>
      </c>
      <c r="T431" s="37">
        <v>0</v>
      </c>
      <c r="U431" s="37">
        <v>7773622</v>
      </c>
      <c r="V431" s="37">
        <v>5402749</v>
      </c>
      <c r="W431" s="37">
        <v>2370873</v>
      </c>
      <c r="X431" s="37">
        <v>2370873</v>
      </c>
      <c r="Y431" s="37">
        <v>345776.57</v>
      </c>
      <c r="Z431" s="37">
        <v>2716649.57</v>
      </c>
      <c r="AA431" s="46">
        <v>169694897</v>
      </c>
      <c r="AB431" s="37">
        <v>0</v>
      </c>
      <c r="AC431" s="37">
        <v>0</v>
      </c>
      <c r="AD431" s="37">
        <v>7773622</v>
      </c>
      <c r="AE431" s="37">
        <v>1454</v>
      </c>
      <c r="AF431" s="37">
        <v>1455</v>
      </c>
      <c r="AG431" s="37">
        <v>200</v>
      </c>
      <c r="AH431" s="37">
        <v>0</v>
      </c>
      <c r="AI431" s="37">
        <v>0</v>
      </c>
      <c r="AJ431" s="37">
        <v>23219</v>
      </c>
      <c r="AK431" s="37">
        <v>0</v>
      </c>
      <c r="AL431" s="37">
        <v>0</v>
      </c>
      <c r="AM431" s="37">
        <v>0</v>
      </c>
      <c r="AN431" s="37">
        <v>23219</v>
      </c>
      <c r="AO431" s="37">
        <v>8093187</v>
      </c>
      <c r="AP431" s="37">
        <v>5773699</v>
      </c>
      <c r="AQ431" s="37">
        <v>0</v>
      </c>
      <c r="AR431" s="37">
        <v>2319488</v>
      </c>
      <c r="AS431" s="37">
        <v>2313942</v>
      </c>
      <c r="AT431" s="37">
        <v>338388.47</v>
      </c>
      <c r="AU431" s="37">
        <v>2652330.4699999997</v>
      </c>
      <c r="AV431" s="45">
        <v>185303107</v>
      </c>
      <c r="AW431" s="37">
        <v>5546</v>
      </c>
      <c r="AX431" s="37">
        <v>0</v>
      </c>
      <c r="AY431" s="37">
        <v>8087641</v>
      </c>
      <c r="AZ431" s="37">
        <v>1455</v>
      </c>
      <c r="BA431" s="37">
        <v>1455</v>
      </c>
      <c r="BB431" s="37">
        <v>206</v>
      </c>
      <c r="BC431" s="37">
        <v>0</v>
      </c>
      <c r="BD431" s="37">
        <v>0</v>
      </c>
      <c r="BE431" s="37">
        <v>8387377</v>
      </c>
      <c r="BF431" s="37">
        <v>4160</v>
      </c>
      <c r="BG431" s="37">
        <v>0</v>
      </c>
      <c r="BH431" s="37">
        <v>0</v>
      </c>
      <c r="BI431" s="37">
        <v>0</v>
      </c>
      <c r="BJ431" s="37">
        <v>0</v>
      </c>
      <c r="BK431" s="37">
        <v>0</v>
      </c>
      <c r="BL431" s="37">
        <v>0</v>
      </c>
      <c r="BM431" s="37">
        <v>8391537</v>
      </c>
      <c r="BN431" s="37">
        <v>6747513</v>
      </c>
      <c r="BO431" s="37">
        <v>1644024</v>
      </c>
      <c r="BP431" s="37">
        <v>1644024</v>
      </c>
      <c r="BQ431" s="37">
        <v>312986.05</v>
      </c>
      <c r="BR431" s="37">
        <v>1957010.05</v>
      </c>
      <c r="BS431" s="45">
        <v>204991536</v>
      </c>
      <c r="BT431" s="37">
        <v>0</v>
      </c>
      <c r="BU431" s="37">
        <v>0</v>
      </c>
      <c r="BV431" s="37">
        <v>8391537</v>
      </c>
      <c r="BW431" s="37">
        <v>1455</v>
      </c>
      <c r="BX431" s="37">
        <v>1454</v>
      </c>
      <c r="BY431" s="37">
        <v>206</v>
      </c>
      <c r="BZ431" s="37">
        <v>0</v>
      </c>
      <c r="CA431" s="37">
        <v>0</v>
      </c>
      <c r="CB431" s="37">
        <v>8685295</v>
      </c>
      <c r="CC431" s="37">
        <v>0</v>
      </c>
      <c r="CD431" s="37">
        <v>39051</v>
      </c>
      <c r="CE431" s="37">
        <v>0</v>
      </c>
      <c r="CF431" s="37">
        <v>100000</v>
      </c>
      <c r="CG431" s="37">
        <v>0</v>
      </c>
      <c r="CH431" s="37">
        <v>0</v>
      </c>
      <c r="CI431" s="37">
        <v>139051</v>
      </c>
      <c r="CJ431" s="37">
        <v>8824346</v>
      </c>
      <c r="CK431" s="37">
        <v>6978715</v>
      </c>
      <c r="CL431" s="37">
        <v>0</v>
      </c>
      <c r="CM431" s="37">
        <v>1845631</v>
      </c>
      <c r="CN431" s="37">
        <v>1845631</v>
      </c>
      <c r="CO431" s="37">
        <v>463810.26</v>
      </c>
      <c r="CP431" s="37">
        <v>2309441.2599999998</v>
      </c>
      <c r="CQ431" s="45">
        <v>223988816</v>
      </c>
      <c r="CR431" s="37">
        <v>0</v>
      </c>
      <c r="CS431" s="37">
        <v>0</v>
      </c>
      <c r="CT431" s="37">
        <v>8824346</v>
      </c>
      <c r="CU431" s="37">
        <v>1454</v>
      </c>
      <c r="CV431" s="37">
        <v>1459</v>
      </c>
      <c r="CW431" s="37">
        <v>208.88</v>
      </c>
      <c r="CX431" s="37">
        <v>0</v>
      </c>
      <c r="CY431" s="37">
        <v>0</v>
      </c>
      <c r="CZ431" s="37">
        <v>9159442</v>
      </c>
      <c r="DA431" s="37">
        <v>0</v>
      </c>
      <c r="DB431" s="37">
        <v>0</v>
      </c>
      <c r="DC431" s="37">
        <v>0</v>
      </c>
      <c r="DD431" s="37">
        <v>0</v>
      </c>
      <c r="DE431" s="37">
        <v>0</v>
      </c>
      <c r="DF431" s="37">
        <v>0</v>
      </c>
      <c r="DG431" s="37">
        <v>9159442</v>
      </c>
      <c r="DH431" s="37">
        <v>0</v>
      </c>
      <c r="DI431" s="37">
        <v>0</v>
      </c>
      <c r="DJ431" s="37">
        <v>0</v>
      </c>
      <c r="DK431" s="37">
        <v>9159442</v>
      </c>
      <c r="DL431" s="37">
        <v>7387323</v>
      </c>
      <c r="DM431" s="37">
        <v>0</v>
      </c>
      <c r="DN431" s="37">
        <v>1772119</v>
      </c>
      <c r="DO431" s="37">
        <v>1772119</v>
      </c>
      <c r="DP431" s="37">
        <v>426806.26</v>
      </c>
      <c r="DQ431" s="37">
        <v>2198925.2599999998</v>
      </c>
      <c r="DR431" s="45">
        <v>241847829</v>
      </c>
      <c r="DS431" s="37">
        <v>0</v>
      </c>
      <c r="DT431" s="37">
        <v>0</v>
      </c>
      <c r="DU431" s="61">
        <v>9159442</v>
      </c>
      <c r="DV431" s="61">
        <v>1459</v>
      </c>
      <c r="DW431" s="61">
        <v>1449</v>
      </c>
      <c r="DX431" s="61">
        <v>212.43</v>
      </c>
      <c r="DY431" s="61">
        <v>0</v>
      </c>
      <c r="DZ431" s="61">
        <v>0</v>
      </c>
      <c r="EA431" s="61">
        <v>0</v>
      </c>
      <c r="EB431" s="61">
        <v>9404474</v>
      </c>
      <c r="EC431" s="61">
        <v>0</v>
      </c>
      <c r="ED431" s="61">
        <v>7420</v>
      </c>
      <c r="EE431" s="61">
        <v>0</v>
      </c>
      <c r="EF431" s="61">
        <v>0</v>
      </c>
      <c r="EG431" s="61">
        <v>0</v>
      </c>
      <c r="EH431" s="61">
        <v>7420</v>
      </c>
      <c r="EI431" s="61">
        <v>9411894</v>
      </c>
      <c r="EJ431" s="61">
        <v>0</v>
      </c>
      <c r="EK431" s="61">
        <v>51923</v>
      </c>
      <c r="EL431" s="61">
        <v>51923</v>
      </c>
      <c r="EM431" s="61">
        <v>9463817</v>
      </c>
      <c r="EN431" s="61">
        <v>7560745</v>
      </c>
      <c r="EO431" s="61">
        <v>0</v>
      </c>
      <c r="EP431" s="61">
        <v>1903072</v>
      </c>
      <c r="EQ431" s="61">
        <v>2335</v>
      </c>
      <c r="ER431" s="61">
        <v>1900737</v>
      </c>
      <c r="ES431" s="61">
        <v>1900737</v>
      </c>
      <c r="ET431" s="61">
        <v>478826</v>
      </c>
      <c r="EU431" s="61">
        <v>2379563</v>
      </c>
      <c r="EV431" s="61">
        <v>273254745</v>
      </c>
      <c r="EW431" s="61">
        <v>268100</v>
      </c>
      <c r="EX431" s="61">
        <v>0</v>
      </c>
      <c r="EY431" s="61">
        <v>0</v>
      </c>
    </row>
    <row r="432" spans="1:155" s="37" customFormat="1" x14ac:dyDescent="0.2">
      <c r="A432" s="105">
        <v>6713</v>
      </c>
      <c r="B432" s="49" t="s">
        <v>455</v>
      </c>
      <c r="C432" s="37">
        <v>2101525</v>
      </c>
      <c r="D432" s="37">
        <v>435</v>
      </c>
      <c r="E432" s="37">
        <v>459</v>
      </c>
      <c r="F432" s="37">
        <v>190</v>
      </c>
      <c r="G432" s="37">
        <v>2304680.31</v>
      </c>
      <c r="H432" s="37">
        <v>1014973</v>
      </c>
      <c r="I432" s="37">
        <v>19246</v>
      </c>
      <c r="J432" s="37">
        <v>1308912</v>
      </c>
      <c r="K432" s="37">
        <v>115650</v>
      </c>
      <c r="L432" s="37">
        <f t="shared" si="6"/>
        <v>1424562</v>
      </c>
      <c r="M432" s="47">
        <v>82769004</v>
      </c>
      <c r="N432" s="41">
        <v>41.310000000055879</v>
      </c>
      <c r="O432" s="41">
        <v>0</v>
      </c>
      <c r="P432" s="37">
        <v>2323885</v>
      </c>
      <c r="Q432" s="37">
        <v>459</v>
      </c>
      <c r="R432" s="37">
        <v>467</v>
      </c>
      <c r="S432" s="37">
        <v>194.37</v>
      </c>
      <c r="T432" s="37">
        <v>0</v>
      </c>
      <c r="U432" s="37">
        <v>2455159</v>
      </c>
      <c r="V432" s="37">
        <v>1267802</v>
      </c>
      <c r="W432" s="37">
        <v>1187357</v>
      </c>
      <c r="X432" s="37">
        <v>1187357</v>
      </c>
      <c r="Y432" s="37">
        <v>115000</v>
      </c>
      <c r="Z432" s="37">
        <v>1302357</v>
      </c>
      <c r="AA432" s="46">
        <v>82033227</v>
      </c>
      <c r="AB432" s="37">
        <v>0</v>
      </c>
      <c r="AC432" s="37">
        <v>0</v>
      </c>
      <c r="AD432" s="37">
        <v>2455159</v>
      </c>
      <c r="AE432" s="37">
        <v>467</v>
      </c>
      <c r="AF432" s="37">
        <v>469</v>
      </c>
      <c r="AG432" s="37">
        <v>200</v>
      </c>
      <c r="AH432" s="37">
        <v>0</v>
      </c>
      <c r="AI432" s="37">
        <v>0</v>
      </c>
      <c r="AJ432" s="37">
        <v>0</v>
      </c>
      <c r="AK432" s="37">
        <v>0</v>
      </c>
      <c r="AL432" s="37">
        <v>0</v>
      </c>
      <c r="AM432" s="37">
        <v>0</v>
      </c>
      <c r="AN432" s="37">
        <v>0</v>
      </c>
      <c r="AO432" s="37">
        <v>2559474</v>
      </c>
      <c r="AP432" s="37">
        <v>1465591</v>
      </c>
      <c r="AQ432" s="37">
        <v>0</v>
      </c>
      <c r="AR432" s="37">
        <v>1093883</v>
      </c>
      <c r="AS432" s="37">
        <v>1110070</v>
      </c>
      <c r="AT432" s="37">
        <v>159138</v>
      </c>
      <c r="AU432" s="37">
        <v>1269208</v>
      </c>
      <c r="AV432" s="45">
        <v>88282020</v>
      </c>
      <c r="AW432" s="37">
        <v>0</v>
      </c>
      <c r="AX432" s="37">
        <v>16187</v>
      </c>
      <c r="AY432" s="37">
        <v>2559474</v>
      </c>
      <c r="AZ432" s="37">
        <v>469</v>
      </c>
      <c r="BA432" s="37">
        <v>462</v>
      </c>
      <c r="BB432" s="37">
        <v>206</v>
      </c>
      <c r="BC432" s="37">
        <v>0</v>
      </c>
      <c r="BD432" s="37">
        <v>0</v>
      </c>
      <c r="BE432" s="37">
        <v>2616445</v>
      </c>
      <c r="BF432" s="37">
        <v>0</v>
      </c>
      <c r="BG432" s="37">
        <v>0</v>
      </c>
      <c r="BH432" s="37">
        <v>0</v>
      </c>
      <c r="BI432" s="37">
        <v>0</v>
      </c>
      <c r="BJ432" s="37">
        <v>0</v>
      </c>
      <c r="BK432" s="37">
        <v>0</v>
      </c>
      <c r="BL432" s="37">
        <v>0</v>
      </c>
      <c r="BM432" s="37">
        <v>2616445</v>
      </c>
      <c r="BN432" s="37">
        <v>1934868</v>
      </c>
      <c r="BO432" s="37">
        <v>681577</v>
      </c>
      <c r="BP432" s="37">
        <v>681577</v>
      </c>
      <c r="BQ432" s="37">
        <v>157578</v>
      </c>
      <c r="BR432" s="37">
        <v>839155</v>
      </c>
      <c r="BS432" s="45">
        <v>94054671</v>
      </c>
      <c r="BT432" s="37">
        <v>0</v>
      </c>
      <c r="BU432" s="37">
        <v>0</v>
      </c>
      <c r="BV432" s="37">
        <v>2616445</v>
      </c>
      <c r="BW432" s="37">
        <v>462</v>
      </c>
      <c r="BX432" s="37">
        <v>456</v>
      </c>
      <c r="BY432" s="37">
        <v>206</v>
      </c>
      <c r="BZ432" s="37">
        <v>30.7</v>
      </c>
      <c r="CA432" s="37">
        <v>13999</v>
      </c>
      <c r="CB432" s="37">
        <v>2690400</v>
      </c>
      <c r="CC432" s="37">
        <v>0</v>
      </c>
      <c r="CD432" s="37">
        <v>-2660</v>
      </c>
      <c r="CE432" s="37">
        <v>0</v>
      </c>
      <c r="CF432" s="37">
        <v>0</v>
      </c>
      <c r="CG432" s="37">
        <v>0</v>
      </c>
      <c r="CH432" s="37">
        <v>0</v>
      </c>
      <c r="CI432" s="37">
        <v>-2660</v>
      </c>
      <c r="CJ432" s="37">
        <v>2687740</v>
      </c>
      <c r="CK432" s="37">
        <v>1939261</v>
      </c>
      <c r="CL432" s="37">
        <v>0</v>
      </c>
      <c r="CM432" s="37">
        <v>748479</v>
      </c>
      <c r="CN432" s="37">
        <v>748479</v>
      </c>
      <c r="CO432" s="37">
        <v>148010</v>
      </c>
      <c r="CP432" s="37">
        <v>896489</v>
      </c>
      <c r="CQ432" s="45">
        <v>102092632</v>
      </c>
      <c r="CR432" s="37">
        <v>0</v>
      </c>
      <c r="CS432" s="37">
        <v>0</v>
      </c>
      <c r="CT432" s="37">
        <v>2687740</v>
      </c>
      <c r="CU432" s="37">
        <v>456</v>
      </c>
      <c r="CV432" s="37">
        <v>448</v>
      </c>
      <c r="CW432" s="37">
        <v>208.88</v>
      </c>
      <c r="CX432" s="37">
        <v>0</v>
      </c>
      <c r="CY432" s="37">
        <v>0</v>
      </c>
      <c r="CZ432" s="37">
        <v>2734166</v>
      </c>
      <c r="DA432" s="37">
        <v>0</v>
      </c>
      <c r="DB432" s="37">
        <v>0</v>
      </c>
      <c r="DC432" s="37">
        <v>0</v>
      </c>
      <c r="DD432" s="37">
        <v>150000</v>
      </c>
      <c r="DE432" s="37">
        <v>0</v>
      </c>
      <c r="DF432" s="37">
        <v>150000</v>
      </c>
      <c r="DG432" s="37">
        <v>2884166</v>
      </c>
      <c r="DH432" s="37">
        <v>36618</v>
      </c>
      <c r="DI432" s="37">
        <v>0</v>
      </c>
      <c r="DJ432" s="37">
        <v>36618</v>
      </c>
      <c r="DK432" s="37">
        <v>2920784</v>
      </c>
      <c r="DL432" s="37">
        <v>1954836</v>
      </c>
      <c r="DM432" s="37">
        <v>0</v>
      </c>
      <c r="DN432" s="37">
        <v>965948</v>
      </c>
      <c r="DO432" s="37">
        <v>965948</v>
      </c>
      <c r="DP432" s="37">
        <v>158564</v>
      </c>
      <c r="DQ432" s="37">
        <v>1124512</v>
      </c>
      <c r="DR432" s="45">
        <v>110272409</v>
      </c>
      <c r="DS432" s="37">
        <v>0</v>
      </c>
      <c r="DT432" s="37">
        <v>0</v>
      </c>
      <c r="DU432" s="61">
        <v>2884166</v>
      </c>
      <c r="DV432" s="61">
        <v>448</v>
      </c>
      <c r="DW432" s="61">
        <v>451</v>
      </c>
      <c r="DX432" s="61">
        <v>212.43</v>
      </c>
      <c r="DY432" s="61">
        <v>0</v>
      </c>
      <c r="DZ432" s="61">
        <v>0</v>
      </c>
      <c r="EA432" s="61">
        <v>0</v>
      </c>
      <c r="EB432" s="61">
        <v>2999285</v>
      </c>
      <c r="EC432" s="61">
        <v>0</v>
      </c>
      <c r="ED432" s="61">
        <v>4258</v>
      </c>
      <c r="EE432" s="61">
        <v>0</v>
      </c>
      <c r="EF432" s="61">
        <v>0</v>
      </c>
      <c r="EG432" s="61">
        <v>0</v>
      </c>
      <c r="EH432" s="61">
        <v>4258</v>
      </c>
      <c r="EI432" s="61">
        <v>3003543</v>
      </c>
      <c r="EJ432" s="61">
        <v>0</v>
      </c>
      <c r="EK432" s="61">
        <v>0</v>
      </c>
      <c r="EL432" s="61">
        <v>0</v>
      </c>
      <c r="EM432" s="61">
        <v>3003543</v>
      </c>
      <c r="EN432" s="61">
        <v>2212164</v>
      </c>
      <c r="EO432" s="61">
        <v>0</v>
      </c>
      <c r="EP432" s="61">
        <v>791379</v>
      </c>
      <c r="EQ432" s="61">
        <v>1767</v>
      </c>
      <c r="ER432" s="61">
        <v>789612</v>
      </c>
      <c r="ES432" s="61">
        <v>789880</v>
      </c>
      <c r="ET432" s="61">
        <v>158564</v>
      </c>
      <c r="EU432" s="61">
        <v>948444</v>
      </c>
      <c r="EV432" s="61">
        <v>121663304</v>
      </c>
      <c r="EW432" s="61">
        <v>226700</v>
      </c>
      <c r="EX432" s="61">
        <v>0</v>
      </c>
      <c r="EY432" s="61">
        <v>268</v>
      </c>
    </row>
    <row r="433" spans="1:155" s="37" customFormat="1" x14ac:dyDescent="0.2">
      <c r="A433" s="105">
        <v>6720</v>
      </c>
      <c r="B433" s="49" t="s">
        <v>456</v>
      </c>
      <c r="C433" s="37">
        <v>2629657.34</v>
      </c>
      <c r="D433" s="37">
        <v>457</v>
      </c>
      <c r="E433" s="37">
        <v>478</v>
      </c>
      <c r="F433" s="37">
        <v>190</v>
      </c>
      <c r="G433" s="37">
        <v>2841313.26</v>
      </c>
      <c r="H433" s="37">
        <v>339950</v>
      </c>
      <c r="I433" s="37">
        <v>0</v>
      </c>
      <c r="J433" s="37">
        <v>2501282</v>
      </c>
      <c r="K433" s="37">
        <v>87497</v>
      </c>
      <c r="L433" s="37">
        <f t="shared" si="6"/>
        <v>2588779</v>
      </c>
      <c r="M433" s="47">
        <v>216247300</v>
      </c>
      <c r="N433" s="41">
        <v>81.259999999776483</v>
      </c>
      <c r="O433" s="41">
        <v>0</v>
      </c>
      <c r="P433" s="37">
        <v>2841232</v>
      </c>
      <c r="Q433" s="37">
        <v>478</v>
      </c>
      <c r="R433" s="37">
        <v>490</v>
      </c>
      <c r="S433" s="37">
        <v>194.37</v>
      </c>
      <c r="T433" s="37">
        <v>0</v>
      </c>
      <c r="U433" s="37">
        <v>3007801</v>
      </c>
      <c r="V433" s="37">
        <v>549381</v>
      </c>
      <c r="W433" s="37">
        <v>2458420</v>
      </c>
      <c r="X433" s="37">
        <v>2458420</v>
      </c>
      <c r="Y433" s="37">
        <v>84329</v>
      </c>
      <c r="Z433" s="37">
        <v>2542749</v>
      </c>
      <c r="AA433" s="46">
        <v>237276900</v>
      </c>
      <c r="AB433" s="37">
        <v>0</v>
      </c>
      <c r="AC433" s="37">
        <v>0</v>
      </c>
      <c r="AD433" s="37">
        <v>3007801</v>
      </c>
      <c r="AE433" s="37">
        <v>490</v>
      </c>
      <c r="AF433" s="37">
        <v>513</v>
      </c>
      <c r="AG433" s="37">
        <v>200</v>
      </c>
      <c r="AH433" s="37">
        <v>0</v>
      </c>
      <c r="AI433" s="37">
        <v>0</v>
      </c>
      <c r="AJ433" s="37">
        <v>0</v>
      </c>
      <c r="AK433" s="37">
        <v>0</v>
      </c>
      <c r="AL433" s="37">
        <v>0</v>
      </c>
      <c r="AM433" s="37">
        <v>0</v>
      </c>
      <c r="AN433" s="37">
        <v>0</v>
      </c>
      <c r="AO433" s="37">
        <v>3251584</v>
      </c>
      <c r="AP433" s="37">
        <v>742543</v>
      </c>
      <c r="AQ433" s="37">
        <v>0</v>
      </c>
      <c r="AR433" s="37">
        <v>2509041</v>
      </c>
      <c r="AS433" s="37">
        <v>2509042</v>
      </c>
      <c r="AT433" s="37">
        <v>81249</v>
      </c>
      <c r="AU433" s="37">
        <v>2590291</v>
      </c>
      <c r="AV433" s="45">
        <v>270652900</v>
      </c>
      <c r="AW433" s="37">
        <v>0</v>
      </c>
      <c r="AX433" s="37">
        <v>1</v>
      </c>
      <c r="AY433" s="37">
        <v>3251584</v>
      </c>
      <c r="AZ433" s="37">
        <v>513</v>
      </c>
      <c r="BA433" s="37">
        <v>538</v>
      </c>
      <c r="BB433" s="37">
        <v>206</v>
      </c>
      <c r="BC433" s="37">
        <v>0</v>
      </c>
      <c r="BD433" s="37">
        <v>0</v>
      </c>
      <c r="BE433" s="37">
        <v>3520871</v>
      </c>
      <c r="BF433" s="37">
        <v>0</v>
      </c>
      <c r="BG433" s="37">
        <v>12582</v>
      </c>
      <c r="BH433" s="37">
        <v>0</v>
      </c>
      <c r="BI433" s="37">
        <v>0</v>
      </c>
      <c r="BJ433" s="37">
        <v>0</v>
      </c>
      <c r="BK433" s="37">
        <v>0</v>
      </c>
      <c r="BL433" s="37">
        <v>12582</v>
      </c>
      <c r="BM433" s="37">
        <v>3533453</v>
      </c>
      <c r="BN433" s="37">
        <v>1466914</v>
      </c>
      <c r="BO433" s="37">
        <v>2066539</v>
      </c>
      <c r="BP433" s="37">
        <v>2066539</v>
      </c>
      <c r="BQ433" s="37">
        <v>703802</v>
      </c>
      <c r="BR433" s="37">
        <v>2770341</v>
      </c>
      <c r="BS433" s="45">
        <v>317490500</v>
      </c>
      <c r="BT433" s="37">
        <v>0</v>
      </c>
      <c r="BU433" s="37">
        <v>0</v>
      </c>
      <c r="BV433" s="37">
        <v>3533453</v>
      </c>
      <c r="BW433" s="37">
        <v>538</v>
      </c>
      <c r="BX433" s="37">
        <v>565</v>
      </c>
      <c r="BY433" s="37">
        <v>206</v>
      </c>
      <c r="BZ433" s="37">
        <v>0</v>
      </c>
      <c r="CA433" s="37">
        <v>0</v>
      </c>
      <c r="CB433" s="37">
        <v>3827174</v>
      </c>
      <c r="CC433" s="37">
        <v>0</v>
      </c>
      <c r="CD433" s="37">
        <v>41258</v>
      </c>
      <c r="CE433" s="37">
        <v>0</v>
      </c>
      <c r="CF433" s="37">
        <v>0</v>
      </c>
      <c r="CG433" s="37">
        <v>0</v>
      </c>
      <c r="CH433" s="37">
        <v>0</v>
      </c>
      <c r="CI433" s="37">
        <v>41258</v>
      </c>
      <c r="CJ433" s="37">
        <v>3868432</v>
      </c>
      <c r="CK433" s="37">
        <v>1484932</v>
      </c>
      <c r="CL433" s="37">
        <v>0</v>
      </c>
      <c r="CM433" s="37">
        <v>2383500</v>
      </c>
      <c r="CN433" s="37">
        <v>2383500</v>
      </c>
      <c r="CO433" s="37">
        <v>724733</v>
      </c>
      <c r="CP433" s="37">
        <v>3108233</v>
      </c>
      <c r="CQ433" s="45">
        <v>366004100</v>
      </c>
      <c r="CR433" s="37">
        <v>0</v>
      </c>
      <c r="CS433" s="37">
        <v>0</v>
      </c>
      <c r="CT433" s="37">
        <v>3868432</v>
      </c>
      <c r="CU433" s="37">
        <v>565</v>
      </c>
      <c r="CV433" s="37">
        <v>595</v>
      </c>
      <c r="CW433" s="37">
        <v>208.88</v>
      </c>
      <c r="CX433" s="37">
        <v>0</v>
      </c>
      <c r="CY433" s="37">
        <v>0</v>
      </c>
      <c r="CZ433" s="37">
        <v>4198118</v>
      </c>
      <c r="DA433" s="37">
        <v>0</v>
      </c>
      <c r="DB433" s="37">
        <v>0</v>
      </c>
      <c r="DC433" s="37">
        <v>0</v>
      </c>
      <c r="DD433" s="37">
        <v>0</v>
      </c>
      <c r="DE433" s="37">
        <v>0</v>
      </c>
      <c r="DF433" s="37">
        <v>0</v>
      </c>
      <c r="DG433" s="37">
        <v>4198118</v>
      </c>
      <c r="DH433" s="37">
        <v>0</v>
      </c>
      <c r="DI433" s="37">
        <v>0</v>
      </c>
      <c r="DJ433" s="37">
        <v>0</v>
      </c>
      <c r="DK433" s="37">
        <v>4198118</v>
      </c>
      <c r="DL433" s="37">
        <v>1261319</v>
      </c>
      <c r="DM433" s="37">
        <v>0</v>
      </c>
      <c r="DN433" s="37">
        <v>2936799</v>
      </c>
      <c r="DO433" s="37">
        <v>2943854</v>
      </c>
      <c r="DP433" s="37">
        <v>745952</v>
      </c>
      <c r="DQ433" s="37">
        <v>3689806</v>
      </c>
      <c r="DR433" s="45">
        <v>395231500</v>
      </c>
      <c r="DS433" s="37">
        <v>0</v>
      </c>
      <c r="DT433" s="37">
        <v>7055</v>
      </c>
      <c r="DU433" s="61">
        <v>4198118</v>
      </c>
      <c r="DV433" s="61">
        <v>595</v>
      </c>
      <c r="DW433" s="61">
        <v>606</v>
      </c>
      <c r="DX433" s="61">
        <v>212.43</v>
      </c>
      <c r="DY433" s="61">
        <v>0</v>
      </c>
      <c r="DZ433" s="61">
        <v>0</v>
      </c>
      <c r="EA433" s="61">
        <v>0</v>
      </c>
      <c r="EB433" s="61">
        <v>4404463</v>
      </c>
      <c r="EC433" s="61">
        <v>0</v>
      </c>
      <c r="ED433" s="61">
        <v>43112</v>
      </c>
      <c r="EE433" s="61">
        <v>0</v>
      </c>
      <c r="EF433" s="61">
        <v>0</v>
      </c>
      <c r="EG433" s="61">
        <v>0</v>
      </c>
      <c r="EH433" s="61">
        <v>43112</v>
      </c>
      <c r="EI433" s="61">
        <v>4447575</v>
      </c>
      <c r="EJ433" s="61">
        <v>0</v>
      </c>
      <c r="EK433" s="61">
        <v>0</v>
      </c>
      <c r="EL433" s="61">
        <v>0</v>
      </c>
      <c r="EM433" s="61">
        <v>4447575</v>
      </c>
      <c r="EN433" s="61">
        <v>1713242</v>
      </c>
      <c r="EO433" s="61">
        <v>0</v>
      </c>
      <c r="EP433" s="61">
        <v>2734333</v>
      </c>
      <c r="EQ433" s="61">
        <v>7650</v>
      </c>
      <c r="ER433" s="61">
        <v>2726683</v>
      </c>
      <c r="ES433" s="61">
        <v>2726683</v>
      </c>
      <c r="ET433" s="61">
        <v>788448</v>
      </c>
      <c r="EU433" s="61">
        <v>3515131</v>
      </c>
      <c r="EV433" s="61">
        <v>429805900</v>
      </c>
      <c r="EW433" s="61">
        <v>935400</v>
      </c>
      <c r="EX433" s="61">
        <v>0</v>
      </c>
      <c r="EY433" s="61">
        <v>0</v>
      </c>
    </row>
    <row r="434" spans="1:155" s="37" customFormat="1" x14ac:dyDescent="0.2">
      <c r="A434" s="105">
        <v>6734</v>
      </c>
      <c r="B434" s="49" t="s">
        <v>457</v>
      </c>
      <c r="C434" s="37">
        <v>3765920</v>
      </c>
      <c r="D434" s="37">
        <v>669</v>
      </c>
      <c r="E434" s="37">
        <v>683</v>
      </c>
      <c r="F434" s="37">
        <v>190</v>
      </c>
      <c r="G434" s="37">
        <v>3974499.94</v>
      </c>
      <c r="H434" s="37">
        <v>1635549</v>
      </c>
      <c r="I434" s="37">
        <v>0</v>
      </c>
      <c r="J434" s="37">
        <v>2338828</v>
      </c>
      <c r="K434" s="37">
        <v>0</v>
      </c>
      <c r="L434" s="37">
        <f t="shared" si="6"/>
        <v>2338828</v>
      </c>
      <c r="M434" s="47">
        <v>130523845</v>
      </c>
      <c r="N434" s="41">
        <v>122.93999999994412</v>
      </c>
      <c r="O434" s="41">
        <v>0</v>
      </c>
      <c r="P434" s="37">
        <v>3974377</v>
      </c>
      <c r="Q434" s="37">
        <v>683</v>
      </c>
      <c r="R434" s="37">
        <v>708</v>
      </c>
      <c r="S434" s="37">
        <v>194.37</v>
      </c>
      <c r="T434" s="37">
        <v>0</v>
      </c>
      <c r="U434" s="37">
        <v>4257466</v>
      </c>
      <c r="V434" s="37">
        <v>1856352</v>
      </c>
      <c r="W434" s="37">
        <v>2401114</v>
      </c>
      <c r="X434" s="37">
        <v>2335835</v>
      </c>
      <c r="Y434" s="37">
        <v>0</v>
      </c>
      <c r="Z434" s="37">
        <v>2335835</v>
      </c>
      <c r="AA434" s="46">
        <v>141996172</v>
      </c>
      <c r="AB434" s="37">
        <v>65279</v>
      </c>
      <c r="AC434" s="37">
        <v>0</v>
      </c>
      <c r="AD434" s="37">
        <v>4192187</v>
      </c>
      <c r="AE434" s="37">
        <v>708</v>
      </c>
      <c r="AF434" s="37">
        <v>733</v>
      </c>
      <c r="AG434" s="37">
        <v>200</v>
      </c>
      <c r="AH434" s="37">
        <v>0</v>
      </c>
      <c r="AI434" s="37">
        <v>48959</v>
      </c>
      <c r="AJ434" s="37">
        <v>0</v>
      </c>
      <c r="AK434" s="37">
        <v>0</v>
      </c>
      <c r="AL434" s="37">
        <v>0</v>
      </c>
      <c r="AM434" s="37">
        <v>0</v>
      </c>
      <c r="AN434" s="37">
        <v>0</v>
      </c>
      <c r="AO434" s="37">
        <v>4535777</v>
      </c>
      <c r="AP434" s="37">
        <v>2169662</v>
      </c>
      <c r="AQ434" s="37">
        <v>0</v>
      </c>
      <c r="AR434" s="37">
        <v>2366115</v>
      </c>
      <c r="AS434" s="37">
        <v>2288581</v>
      </c>
      <c r="AT434" s="37">
        <v>0</v>
      </c>
      <c r="AU434" s="37">
        <v>2288581</v>
      </c>
      <c r="AV434" s="45">
        <v>155598904</v>
      </c>
      <c r="AW434" s="37">
        <v>77534</v>
      </c>
      <c r="AX434" s="37">
        <v>0</v>
      </c>
      <c r="AY434" s="37">
        <v>4458243</v>
      </c>
      <c r="AZ434" s="37">
        <v>733</v>
      </c>
      <c r="BA434" s="37">
        <v>765</v>
      </c>
      <c r="BB434" s="37">
        <v>206</v>
      </c>
      <c r="BC434" s="37">
        <v>0</v>
      </c>
      <c r="BD434" s="37">
        <v>0</v>
      </c>
      <c r="BE434" s="37">
        <v>4810465</v>
      </c>
      <c r="BF434" s="37">
        <v>58151</v>
      </c>
      <c r="BG434" s="37">
        <v>0</v>
      </c>
      <c r="BH434" s="37">
        <v>0</v>
      </c>
      <c r="BI434" s="37">
        <v>0</v>
      </c>
      <c r="BJ434" s="37">
        <v>0</v>
      </c>
      <c r="BK434" s="37">
        <v>0</v>
      </c>
      <c r="BL434" s="37">
        <v>0</v>
      </c>
      <c r="BM434" s="37">
        <v>4868616</v>
      </c>
      <c r="BN434" s="37">
        <v>3025234</v>
      </c>
      <c r="BO434" s="37">
        <v>1843382</v>
      </c>
      <c r="BP434" s="37">
        <v>1843381</v>
      </c>
      <c r="BQ434" s="37">
        <v>0</v>
      </c>
      <c r="BR434" s="37">
        <v>1843381</v>
      </c>
      <c r="BS434" s="45">
        <v>188992498</v>
      </c>
      <c r="BT434" s="37">
        <v>1</v>
      </c>
      <c r="BU434" s="37">
        <v>0</v>
      </c>
      <c r="BV434" s="37">
        <v>4868615</v>
      </c>
      <c r="BW434" s="37">
        <v>765</v>
      </c>
      <c r="BX434" s="37">
        <v>805</v>
      </c>
      <c r="BY434" s="37">
        <v>206</v>
      </c>
      <c r="BZ434" s="37">
        <v>0</v>
      </c>
      <c r="CA434" s="37">
        <v>0</v>
      </c>
      <c r="CB434" s="37">
        <v>5289011</v>
      </c>
      <c r="CC434" s="37">
        <v>1</v>
      </c>
      <c r="CD434" s="37">
        <v>0</v>
      </c>
      <c r="CE434" s="37">
        <v>0</v>
      </c>
      <c r="CF434" s="37">
        <v>0</v>
      </c>
      <c r="CG434" s="37">
        <v>0</v>
      </c>
      <c r="CH434" s="37">
        <v>0</v>
      </c>
      <c r="CI434" s="37">
        <v>0</v>
      </c>
      <c r="CJ434" s="37">
        <v>5289012</v>
      </c>
      <c r="CK434" s="37">
        <v>3211133</v>
      </c>
      <c r="CL434" s="37">
        <v>0</v>
      </c>
      <c r="CM434" s="37">
        <v>2077879</v>
      </c>
      <c r="CN434" s="37">
        <v>2077879</v>
      </c>
      <c r="CO434" s="37">
        <v>663490</v>
      </c>
      <c r="CP434" s="37">
        <v>2741369</v>
      </c>
      <c r="CQ434" s="45">
        <v>216879267</v>
      </c>
      <c r="CR434" s="37">
        <v>0</v>
      </c>
      <c r="CS434" s="37">
        <v>0</v>
      </c>
      <c r="CT434" s="37">
        <v>5289012</v>
      </c>
      <c r="CU434" s="37">
        <v>805</v>
      </c>
      <c r="CV434" s="37">
        <v>846</v>
      </c>
      <c r="CW434" s="37">
        <v>208.88</v>
      </c>
      <c r="CX434" s="37">
        <v>0</v>
      </c>
      <c r="CY434" s="37">
        <v>0</v>
      </c>
      <c r="CZ434" s="37">
        <v>5735102</v>
      </c>
      <c r="DA434" s="37">
        <v>0</v>
      </c>
      <c r="DB434" s="37">
        <v>0</v>
      </c>
      <c r="DC434" s="37">
        <v>0</v>
      </c>
      <c r="DD434" s="37">
        <v>0</v>
      </c>
      <c r="DE434" s="37">
        <v>0</v>
      </c>
      <c r="DF434" s="37">
        <v>0</v>
      </c>
      <c r="DG434" s="37">
        <v>5735102</v>
      </c>
      <c r="DH434" s="37">
        <v>0</v>
      </c>
      <c r="DI434" s="37">
        <v>0</v>
      </c>
      <c r="DJ434" s="37">
        <v>0</v>
      </c>
      <c r="DK434" s="37">
        <v>5735102</v>
      </c>
      <c r="DL434" s="37">
        <v>3582525</v>
      </c>
      <c r="DM434" s="37">
        <v>0</v>
      </c>
      <c r="DN434" s="37">
        <v>2152577</v>
      </c>
      <c r="DO434" s="37">
        <v>2152576</v>
      </c>
      <c r="DP434" s="37">
        <v>742560</v>
      </c>
      <c r="DQ434" s="37">
        <v>2895136</v>
      </c>
      <c r="DR434" s="45">
        <v>235166543</v>
      </c>
      <c r="DS434" s="37">
        <v>1</v>
      </c>
      <c r="DT434" s="37">
        <v>0</v>
      </c>
      <c r="DU434" s="61">
        <v>5735101</v>
      </c>
      <c r="DV434" s="61">
        <v>846</v>
      </c>
      <c r="DW434" s="61">
        <v>887</v>
      </c>
      <c r="DX434" s="61">
        <v>212.43</v>
      </c>
      <c r="DY434" s="61">
        <v>0</v>
      </c>
      <c r="DZ434" s="61">
        <v>0</v>
      </c>
      <c r="EA434" s="61">
        <v>0</v>
      </c>
      <c r="EB434" s="61">
        <v>6201469</v>
      </c>
      <c r="EC434" s="61">
        <v>1</v>
      </c>
      <c r="ED434" s="61">
        <v>0</v>
      </c>
      <c r="EE434" s="61">
        <v>0</v>
      </c>
      <c r="EF434" s="61">
        <v>0</v>
      </c>
      <c r="EG434" s="61">
        <v>0</v>
      </c>
      <c r="EH434" s="61">
        <v>1</v>
      </c>
      <c r="EI434" s="61">
        <v>6201470</v>
      </c>
      <c r="EJ434" s="61">
        <v>0</v>
      </c>
      <c r="EK434" s="61">
        <v>0</v>
      </c>
      <c r="EL434" s="61">
        <v>0</v>
      </c>
      <c r="EM434" s="61">
        <v>6201470</v>
      </c>
      <c r="EN434" s="61">
        <v>3898739</v>
      </c>
      <c r="EO434" s="61">
        <v>0</v>
      </c>
      <c r="EP434" s="61">
        <v>2302731</v>
      </c>
      <c r="EQ434" s="61">
        <v>2558</v>
      </c>
      <c r="ER434" s="61">
        <v>2300173</v>
      </c>
      <c r="ES434" s="61">
        <v>2300172</v>
      </c>
      <c r="ET434" s="61">
        <v>820275</v>
      </c>
      <c r="EU434" s="61">
        <v>3120447</v>
      </c>
      <c r="EV434" s="61">
        <v>261389783</v>
      </c>
      <c r="EW434" s="61">
        <v>214300</v>
      </c>
      <c r="EX434" s="61">
        <v>1</v>
      </c>
      <c r="EY434" s="61">
        <v>0</v>
      </c>
    </row>
    <row r="435" spans="1:155" s="37" customFormat="1" x14ac:dyDescent="0.2">
      <c r="A435" s="105">
        <v>6748</v>
      </c>
      <c r="B435" s="49" t="s">
        <v>458</v>
      </c>
      <c r="C435" s="37">
        <v>1521005</v>
      </c>
      <c r="D435" s="37">
        <v>327</v>
      </c>
      <c r="E435" s="37">
        <v>326</v>
      </c>
      <c r="F435" s="37">
        <v>190</v>
      </c>
      <c r="G435" s="37">
        <v>1578293.14</v>
      </c>
      <c r="H435" s="37">
        <v>355282</v>
      </c>
      <c r="I435" s="37">
        <v>0</v>
      </c>
      <c r="J435" s="37">
        <v>1222884</v>
      </c>
      <c r="K435" s="37">
        <v>122400</v>
      </c>
      <c r="L435" s="37">
        <f t="shared" si="6"/>
        <v>1345284</v>
      </c>
      <c r="M435" s="47">
        <v>134334856</v>
      </c>
      <c r="N435" s="41">
        <v>127.13999999989755</v>
      </c>
      <c r="O435" s="41">
        <v>0</v>
      </c>
      <c r="P435" s="37">
        <v>1578166</v>
      </c>
      <c r="Q435" s="37">
        <v>326</v>
      </c>
      <c r="R435" s="37">
        <v>327</v>
      </c>
      <c r="S435" s="37">
        <v>194.37</v>
      </c>
      <c r="T435" s="37">
        <v>0</v>
      </c>
      <c r="U435" s="37">
        <v>1646566</v>
      </c>
      <c r="V435" s="37">
        <v>414324</v>
      </c>
      <c r="W435" s="37">
        <v>1232242</v>
      </c>
      <c r="X435" s="37">
        <v>1232242</v>
      </c>
      <c r="Y435" s="37">
        <v>120960</v>
      </c>
      <c r="Z435" s="37">
        <v>1353202</v>
      </c>
      <c r="AA435" s="46">
        <v>144055039</v>
      </c>
      <c r="AB435" s="37">
        <v>0</v>
      </c>
      <c r="AC435" s="37">
        <v>0</v>
      </c>
      <c r="AD435" s="37">
        <v>1646566</v>
      </c>
      <c r="AE435" s="37">
        <v>327</v>
      </c>
      <c r="AF435" s="37">
        <v>336</v>
      </c>
      <c r="AG435" s="37">
        <v>200</v>
      </c>
      <c r="AH435" s="37">
        <v>0</v>
      </c>
      <c r="AI435" s="37">
        <v>0</v>
      </c>
      <c r="AJ435" s="37">
        <v>0</v>
      </c>
      <c r="AK435" s="37">
        <v>0</v>
      </c>
      <c r="AL435" s="37">
        <v>0</v>
      </c>
      <c r="AM435" s="37">
        <v>0</v>
      </c>
      <c r="AN435" s="37">
        <v>0</v>
      </c>
      <c r="AO435" s="37">
        <v>1759084</v>
      </c>
      <c r="AP435" s="37">
        <v>502303</v>
      </c>
      <c r="AQ435" s="37">
        <v>0</v>
      </c>
      <c r="AR435" s="37">
        <v>1256781</v>
      </c>
      <c r="AS435" s="37">
        <v>1256780</v>
      </c>
      <c r="AT435" s="37">
        <v>124160</v>
      </c>
      <c r="AU435" s="37">
        <v>1380940</v>
      </c>
      <c r="AV435" s="45">
        <v>164042044</v>
      </c>
      <c r="AW435" s="37">
        <v>1</v>
      </c>
      <c r="AX435" s="37">
        <v>0</v>
      </c>
      <c r="AY435" s="37">
        <v>1759083</v>
      </c>
      <c r="AZ435" s="37">
        <v>336</v>
      </c>
      <c r="BA435" s="37">
        <v>342</v>
      </c>
      <c r="BB435" s="37">
        <v>206</v>
      </c>
      <c r="BC435" s="37">
        <v>12.78</v>
      </c>
      <c r="BD435" s="37">
        <v>4371</v>
      </c>
      <c r="BE435" s="37">
        <v>1865319</v>
      </c>
      <c r="BF435" s="37">
        <v>1</v>
      </c>
      <c r="BG435" s="37">
        <v>0</v>
      </c>
      <c r="BH435" s="37">
        <v>0</v>
      </c>
      <c r="BI435" s="37">
        <v>0</v>
      </c>
      <c r="BJ435" s="37">
        <v>0</v>
      </c>
      <c r="BK435" s="37">
        <v>0</v>
      </c>
      <c r="BL435" s="37">
        <v>0</v>
      </c>
      <c r="BM435" s="37">
        <v>1865320</v>
      </c>
      <c r="BN435" s="37">
        <v>1006760</v>
      </c>
      <c r="BO435" s="37">
        <v>858560</v>
      </c>
      <c r="BP435" s="37">
        <v>860005</v>
      </c>
      <c r="BQ435" s="37">
        <v>122385</v>
      </c>
      <c r="BR435" s="37">
        <v>982390</v>
      </c>
      <c r="BS435" s="45">
        <v>183981503</v>
      </c>
      <c r="BT435" s="37">
        <v>0</v>
      </c>
      <c r="BU435" s="37">
        <v>1445</v>
      </c>
      <c r="BV435" s="37">
        <v>1865320</v>
      </c>
      <c r="BW435" s="37">
        <v>342</v>
      </c>
      <c r="BX435" s="37">
        <v>345</v>
      </c>
      <c r="BY435" s="37">
        <v>206</v>
      </c>
      <c r="BZ435" s="37">
        <v>66.44</v>
      </c>
      <c r="CA435" s="37">
        <v>22922</v>
      </c>
      <c r="CB435" s="37">
        <v>1975674</v>
      </c>
      <c r="CC435" s="37">
        <v>0</v>
      </c>
      <c r="CD435" s="37">
        <v>0</v>
      </c>
      <c r="CE435" s="37">
        <v>0</v>
      </c>
      <c r="CF435" s="37">
        <v>0</v>
      </c>
      <c r="CG435" s="37">
        <v>0</v>
      </c>
      <c r="CH435" s="37">
        <v>0</v>
      </c>
      <c r="CI435" s="37">
        <v>0</v>
      </c>
      <c r="CJ435" s="37">
        <v>1975674</v>
      </c>
      <c r="CK435" s="37">
        <v>1006295</v>
      </c>
      <c r="CL435" s="37">
        <v>0</v>
      </c>
      <c r="CM435" s="37">
        <v>969379</v>
      </c>
      <c r="CN435" s="37">
        <v>969375</v>
      </c>
      <c r="CO435" s="37">
        <v>125666</v>
      </c>
      <c r="CP435" s="37">
        <v>1095041</v>
      </c>
      <c r="CQ435" s="45">
        <v>185549355</v>
      </c>
      <c r="CR435" s="37">
        <v>4</v>
      </c>
      <c r="CS435" s="37">
        <v>0</v>
      </c>
      <c r="CT435" s="37">
        <v>1975670</v>
      </c>
      <c r="CU435" s="37">
        <v>345</v>
      </c>
      <c r="CV435" s="37">
        <v>342</v>
      </c>
      <c r="CW435" s="37">
        <v>208.88</v>
      </c>
      <c r="CX435" s="37">
        <v>8.1300000000000008</v>
      </c>
      <c r="CY435" s="37">
        <v>2780</v>
      </c>
      <c r="CZ435" s="37">
        <v>2032708</v>
      </c>
      <c r="DA435" s="37">
        <v>3</v>
      </c>
      <c r="DB435" s="37">
        <v>0</v>
      </c>
      <c r="DC435" s="37">
        <v>0</v>
      </c>
      <c r="DD435" s="37">
        <v>0</v>
      </c>
      <c r="DE435" s="37">
        <v>0</v>
      </c>
      <c r="DF435" s="37">
        <v>3</v>
      </c>
      <c r="DG435" s="37">
        <v>2032711</v>
      </c>
      <c r="DH435" s="37">
        <v>11887</v>
      </c>
      <c r="DI435" s="37">
        <v>0</v>
      </c>
      <c r="DJ435" s="37">
        <v>11887</v>
      </c>
      <c r="DK435" s="37">
        <v>2044598</v>
      </c>
      <c r="DL435" s="37">
        <v>1028709</v>
      </c>
      <c r="DM435" s="37">
        <v>0</v>
      </c>
      <c r="DN435" s="37">
        <v>1015889</v>
      </c>
      <c r="DO435" s="37">
        <v>1015889</v>
      </c>
      <c r="DP435" s="37">
        <v>123761</v>
      </c>
      <c r="DQ435" s="37">
        <v>1139650</v>
      </c>
      <c r="DR435" s="45">
        <v>198093218</v>
      </c>
      <c r="DS435" s="37">
        <v>0</v>
      </c>
      <c r="DT435" s="37">
        <v>0</v>
      </c>
      <c r="DU435" s="61">
        <v>2032711</v>
      </c>
      <c r="DV435" s="61">
        <v>342</v>
      </c>
      <c r="DW435" s="61">
        <v>338</v>
      </c>
      <c r="DX435" s="61">
        <v>212.43</v>
      </c>
      <c r="DY435" s="61">
        <v>0</v>
      </c>
      <c r="DZ435" s="61">
        <v>0</v>
      </c>
      <c r="EA435" s="61">
        <v>194.58</v>
      </c>
      <c r="EB435" s="61">
        <v>2080738</v>
      </c>
      <c r="EC435" s="61">
        <v>0</v>
      </c>
      <c r="ED435" s="61">
        <v>0</v>
      </c>
      <c r="EE435" s="61">
        <v>0</v>
      </c>
      <c r="EF435" s="61">
        <v>0</v>
      </c>
      <c r="EG435" s="61">
        <v>0</v>
      </c>
      <c r="EH435" s="61">
        <v>0</v>
      </c>
      <c r="EI435" s="61">
        <v>2080738</v>
      </c>
      <c r="EJ435" s="61">
        <v>0</v>
      </c>
      <c r="EK435" s="61">
        <v>18468</v>
      </c>
      <c r="EL435" s="61">
        <v>18468</v>
      </c>
      <c r="EM435" s="61">
        <v>2099206</v>
      </c>
      <c r="EN435" s="61">
        <v>1181818</v>
      </c>
      <c r="EO435" s="61">
        <v>0</v>
      </c>
      <c r="EP435" s="61">
        <v>917388</v>
      </c>
      <c r="EQ435" s="61">
        <v>738</v>
      </c>
      <c r="ER435" s="61">
        <v>916650</v>
      </c>
      <c r="ES435" s="61">
        <v>916649</v>
      </c>
      <c r="ET435" s="61">
        <v>151326</v>
      </c>
      <c r="EU435" s="61">
        <v>1067975</v>
      </c>
      <c r="EV435" s="61">
        <v>212906812</v>
      </c>
      <c r="EW435" s="61">
        <v>147200</v>
      </c>
      <c r="EX435" s="61">
        <v>1</v>
      </c>
      <c r="EY435" s="61">
        <v>0</v>
      </c>
    </row>
    <row r="436" spans="1:155" s="37" customFormat="1" x14ac:dyDescent="0.2">
      <c r="A436" s="105"/>
      <c r="B436" s="49"/>
      <c r="M436" s="47"/>
      <c r="N436" s="41"/>
      <c r="O436" s="41"/>
      <c r="AA436" s="46"/>
      <c r="AV436" s="45"/>
      <c r="BS436" s="45"/>
      <c r="CQ436" s="45"/>
      <c r="DR436" s="45"/>
      <c r="DU436" s="61"/>
      <c r="DV436" s="61"/>
      <c r="DW436" s="61"/>
      <c r="DX436" s="61"/>
      <c r="DY436" s="61"/>
      <c r="DZ436" s="61"/>
      <c r="EA436" s="61"/>
      <c r="EB436" s="61"/>
      <c r="EC436" s="61"/>
      <c r="ED436" s="61"/>
      <c r="EE436" s="61"/>
      <c r="EF436" s="61"/>
      <c r="EG436" s="61"/>
      <c r="EH436" s="61"/>
      <c r="EI436" s="61"/>
      <c r="EJ436" s="61"/>
      <c r="EK436" s="61"/>
      <c r="EL436" s="61"/>
      <c r="EM436" s="61"/>
      <c r="EN436" s="61"/>
      <c r="EO436" s="61"/>
      <c r="EP436" s="61"/>
      <c r="EQ436" s="61"/>
      <c r="ER436" s="61"/>
      <c r="ES436" s="61"/>
      <c r="ET436" s="61"/>
      <c r="EU436" s="61"/>
      <c r="EV436" s="61"/>
      <c r="EW436" s="61"/>
      <c r="EX436" s="61"/>
      <c r="EY436" s="61"/>
    </row>
    <row r="437" spans="1:155" x14ac:dyDescent="0.2">
      <c r="A437" s="42">
        <v>0</v>
      </c>
      <c r="B437" s="40" t="s">
        <v>462</v>
      </c>
      <c r="C437" s="40">
        <f>SUM(C8:C435)</f>
        <v>4371052389.9499989</v>
      </c>
      <c r="D437" s="40">
        <f t="shared" ref="D437:BO437" si="7">SUM(D8:D435)</f>
        <v>780464</v>
      </c>
      <c r="E437" s="40">
        <f t="shared" si="7"/>
        <v>796546</v>
      </c>
      <c r="F437" s="108">
        <f>SUMPRODUCT(D8:D435, F8:F435)/D437</f>
        <v>194.646884507165</v>
      </c>
      <c r="G437" s="37">
        <f>SUM(G8:G435)</f>
        <v>4616460665.1999998</v>
      </c>
      <c r="H437" s="40">
        <f t="shared" si="7"/>
        <v>1828780999</v>
      </c>
      <c r="I437" s="40">
        <f t="shared" si="7"/>
        <v>17527037</v>
      </c>
      <c r="J437" s="40">
        <f t="shared" si="7"/>
        <v>2781086784.4900002</v>
      </c>
      <c r="K437" s="40">
        <f t="shared" si="7"/>
        <v>205224212.95000002</v>
      </c>
      <c r="L437" s="40">
        <f t="shared" si="7"/>
        <v>2986310997.4400001</v>
      </c>
      <c r="M437" s="40">
        <f t="shared" si="7"/>
        <v>178577491145</v>
      </c>
      <c r="N437" s="40">
        <f t="shared" si="7"/>
        <v>25151673.550000008</v>
      </c>
      <c r="O437" s="40">
        <f t="shared" si="7"/>
        <v>1022754.8399999978</v>
      </c>
      <c r="P437" s="40">
        <f t="shared" si="7"/>
        <v>4608836030</v>
      </c>
      <c r="Q437" s="40">
        <f t="shared" si="7"/>
        <v>796555</v>
      </c>
      <c r="R437" s="40">
        <f t="shared" si="7"/>
        <v>811828</v>
      </c>
      <c r="S437" s="108">
        <f>SUMPRODUCT(Q8:Q435, S8:S435)/Q437</f>
        <v>194.52731540194969</v>
      </c>
      <c r="T437" s="40">
        <f t="shared" si="7"/>
        <v>10054071</v>
      </c>
      <c r="U437" s="40">
        <f t="shared" si="7"/>
        <v>4865610655</v>
      </c>
      <c r="V437" s="40">
        <f t="shared" si="7"/>
        <v>2088665276</v>
      </c>
      <c r="W437" s="40">
        <f t="shared" si="7"/>
        <v>2776945379</v>
      </c>
      <c r="X437" s="40">
        <f t="shared" si="7"/>
        <v>2770388159.6999998</v>
      </c>
      <c r="Y437" s="40">
        <f t="shared" si="7"/>
        <v>225324095.85999998</v>
      </c>
      <c r="Z437" s="40">
        <f t="shared" si="7"/>
        <v>2995712255.5600009</v>
      </c>
      <c r="AA437" s="40">
        <f t="shared" si="7"/>
        <v>192842317891</v>
      </c>
      <c r="AB437" s="40">
        <f t="shared" si="7"/>
        <v>7316992</v>
      </c>
      <c r="AC437" s="40">
        <f t="shared" si="7"/>
        <v>767553</v>
      </c>
      <c r="AD437" s="40">
        <f t="shared" si="7"/>
        <v>4858290852</v>
      </c>
      <c r="AE437" s="40">
        <f t="shared" si="7"/>
        <v>811828</v>
      </c>
      <c r="AF437" s="40">
        <f t="shared" si="7"/>
        <v>825112</v>
      </c>
      <c r="AG437" s="108">
        <f>SUMPRODUCT(AE8:AE435, AG8:AG435)/AE437</f>
        <v>200</v>
      </c>
      <c r="AH437" s="108">
        <f>SUMPRODUCT(AE8:AE435, AH8:AH435)/AF437</f>
        <v>8.698878261375425</v>
      </c>
      <c r="AI437" s="40">
        <f t="shared" si="7"/>
        <v>5487762</v>
      </c>
      <c r="AJ437" s="40">
        <f t="shared" si="7"/>
        <v>4074615</v>
      </c>
      <c r="AK437" s="40">
        <f t="shared" si="7"/>
        <v>0</v>
      </c>
      <c r="AL437" s="40">
        <f t="shared" si="7"/>
        <v>720493</v>
      </c>
      <c r="AM437" s="40">
        <f t="shared" si="7"/>
        <v>1456149</v>
      </c>
      <c r="AN437" s="40">
        <f t="shared" si="7"/>
        <v>6251257</v>
      </c>
      <c r="AO437" s="40">
        <f t="shared" si="7"/>
        <v>5122536473</v>
      </c>
      <c r="AP437" s="40">
        <f t="shared" si="7"/>
        <v>2337397865</v>
      </c>
      <c r="AQ437" s="40">
        <f t="shared" si="7"/>
        <v>4703408</v>
      </c>
      <c r="AR437" s="40">
        <f t="shared" si="7"/>
        <v>2785138608</v>
      </c>
      <c r="AS437" s="40">
        <f t="shared" si="7"/>
        <v>2776632180.0599999</v>
      </c>
      <c r="AT437" s="40">
        <f t="shared" si="7"/>
        <v>246997121.0999999</v>
      </c>
      <c r="AU437" s="40">
        <f t="shared" si="7"/>
        <v>3023629301.1599998</v>
      </c>
      <c r="AV437" s="40">
        <f t="shared" si="7"/>
        <v>209977770435</v>
      </c>
      <c r="AW437" s="40">
        <f t="shared" si="7"/>
        <v>11473149</v>
      </c>
      <c r="AX437" s="40">
        <f t="shared" si="7"/>
        <v>2966721</v>
      </c>
      <c r="AY437" s="40">
        <f t="shared" si="7"/>
        <v>5110664118</v>
      </c>
      <c r="AZ437" s="40">
        <f t="shared" si="7"/>
        <v>824162</v>
      </c>
      <c r="BA437" s="40">
        <f t="shared" si="7"/>
        <v>836092</v>
      </c>
      <c r="BB437" s="108">
        <f>SUMPRODUCT(AZ8:AZ435, BB8:BB435)/AZ437</f>
        <v>206</v>
      </c>
      <c r="BC437" s="108">
        <f>SUMPRODUCT(AZ8:AZ435, BC8:BC435)/BA437</f>
        <v>9.4448688541452359</v>
      </c>
      <c r="BD437" s="40">
        <f t="shared" si="7"/>
        <v>8041524</v>
      </c>
      <c r="BE437" s="40">
        <f t="shared" si="7"/>
        <v>5365452462</v>
      </c>
      <c r="BF437" s="40">
        <f t="shared" si="7"/>
        <v>8605758</v>
      </c>
      <c r="BG437" s="40">
        <f t="shared" si="7"/>
        <v>5453018</v>
      </c>
      <c r="BH437" s="40">
        <f t="shared" si="7"/>
        <v>0</v>
      </c>
      <c r="BI437" s="40">
        <f t="shared" si="7"/>
        <v>4872410</v>
      </c>
      <c r="BJ437" s="40">
        <f t="shared" si="7"/>
        <v>614485</v>
      </c>
      <c r="BK437" s="40">
        <f t="shared" si="7"/>
        <v>148325</v>
      </c>
      <c r="BL437" s="40">
        <f t="shared" si="7"/>
        <v>11088238</v>
      </c>
      <c r="BM437" s="40">
        <f t="shared" si="7"/>
        <v>5385146458</v>
      </c>
      <c r="BN437" s="40">
        <f t="shared" si="7"/>
        <v>3174835448</v>
      </c>
      <c r="BO437" s="40">
        <f t="shared" si="7"/>
        <v>2210335223</v>
      </c>
      <c r="BP437" s="40">
        <f t="shared" ref="BP437:EA437" si="8">SUM(BP8:BP435)</f>
        <v>2202974710.9399996</v>
      </c>
      <c r="BQ437" s="40">
        <f t="shared" si="8"/>
        <v>325097265.50000006</v>
      </c>
      <c r="BR437" s="40">
        <f t="shared" si="8"/>
        <v>2528071976.4399991</v>
      </c>
      <c r="BS437" s="40">
        <f t="shared" si="8"/>
        <v>226178745688</v>
      </c>
      <c r="BT437" s="40">
        <f t="shared" si="8"/>
        <v>8489961</v>
      </c>
      <c r="BU437" s="40">
        <f t="shared" si="8"/>
        <v>1153671</v>
      </c>
      <c r="BV437" s="40">
        <f t="shared" si="8"/>
        <v>5375248928</v>
      </c>
      <c r="BW437" s="40">
        <f t="shared" si="8"/>
        <v>836393</v>
      </c>
      <c r="BX437" s="40">
        <f t="shared" si="8"/>
        <v>845468</v>
      </c>
      <c r="BY437" s="108">
        <f>SUMPRODUCT(BW8:BW435, BY8:BY435)/BW437</f>
        <v>206</v>
      </c>
      <c r="BZ437" s="108">
        <f>SUMPRODUCT(BW8:BW435, BZ8:BZ435)/BX437</f>
        <v>7.3201254453154947</v>
      </c>
      <c r="CA437" s="40">
        <f t="shared" si="8"/>
        <v>6256449</v>
      </c>
      <c r="CB437" s="40">
        <f t="shared" si="8"/>
        <v>5614316050</v>
      </c>
      <c r="CC437" s="40">
        <f t="shared" si="8"/>
        <v>5898171</v>
      </c>
      <c r="CD437" s="40">
        <f t="shared" si="8"/>
        <v>6440994</v>
      </c>
      <c r="CE437" s="40">
        <f t="shared" si="8"/>
        <v>0</v>
      </c>
      <c r="CF437" s="40">
        <f t="shared" si="8"/>
        <v>3775000</v>
      </c>
      <c r="CG437" s="40">
        <f t="shared" si="8"/>
        <v>2729867</v>
      </c>
      <c r="CH437" s="40">
        <f t="shared" si="8"/>
        <v>1502804</v>
      </c>
      <c r="CI437" s="40">
        <f t="shared" si="8"/>
        <v>14448665</v>
      </c>
      <c r="CJ437" s="40">
        <f t="shared" si="8"/>
        <v>5634662886</v>
      </c>
      <c r="CK437" s="40">
        <f t="shared" si="8"/>
        <v>3385988471</v>
      </c>
      <c r="CL437" s="40">
        <f t="shared" si="8"/>
        <v>7289475</v>
      </c>
      <c r="CM437" s="40">
        <f t="shared" si="8"/>
        <v>2248674415</v>
      </c>
      <c r="CN437" s="40">
        <f t="shared" si="8"/>
        <v>2243560541.1600003</v>
      </c>
      <c r="CO437" s="40">
        <f t="shared" si="8"/>
        <v>346853745.10000014</v>
      </c>
      <c r="CP437" s="40">
        <f t="shared" si="8"/>
        <v>2590414286.2599998</v>
      </c>
      <c r="CQ437" s="40">
        <f t="shared" si="8"/>
        <v>242607292038</v>
      </c>
      <c r="CR437" s="40">
        <f t="shared" si="8"/>
        <v>9180559</v>
      </c>
      <c r="CS437" s="40">
        <f t="shared" si="8"/>
        <v>4066684</v>
      </c>
      <c r="CT437" s="40">
        <f t="shared" si="8"/>
        <v>5622775050</v>
      </c>
      <c r="CU437" s="40">
        <f t="shared" si="8"/>
        <v>845366</v>
      </c>
      <c r="CV437" s="40">
        <f t="shared" si="8"/>
        <v>853849</v>
      </c>
      <c r="CW437" s="108">
        <f>SUMPRODUCT(CU8:CU435, CW8:CW435)/CU437</f>
        <v>208.8799999999998</v>
      </c>
      <c r="CX437" s="108">
        <f>SUMPRODUCT(CU8:CU435, CX8:CX435)/CV437</f>
        <v>2.5316590638391565</v>
      </c>
      <c r="CY437" s="40">
        <f t="shared" si="8"/>
        <v>2194949</v>
      </c>
      <c r="CZ437" s="40">
        <f t="shared" si="8"/>
        <v>5859831736</v>
      </c>
      <c r="DA437" s="40">
        <f t="shared" si="8"/>
        <v>6868495</v>
      </c>
      <c r="DB437" s="40">
        <f t="shared" si="8"/>
        <v>9515228</v>
      </c>
      <c r="DC437" s="40">
        <f t="shared" si="8"/>
        <v>0</v>
      </c>
      <c r="DD437" s="40">
        <f t="shared" si="8"/>
        <v>8443006</v>
      </c>
      <c r="DE437" s="40">
        <f t="shared" si="8"/>
        <v>155313</v>
      </c>
      <c r="DF437" s="40">
        <f t="shared" si="8"/>
        <v>24982042</v>
      </c>
      <c r="DG437" s="40">
        <f t="shared" si="8"/>
        <v>5884813778</v>
      </c>
      <c r="DH437" s="40">
        <f t="shared" si="8"/>
        <v>9337818</v>
      </c>
      <c r="DI437" s="40">
        <f t="shared" si="8"/>
        <v>2594900</v>
      </c>
      <c r="DJ437" s="40">
        <f t="shared" si="8"/>
        <v>11932718</v>
      </c>
      <c r="DK437" s="40">
        <f t="shared" si="8"/>
        <v>5896746496</v>
      </c>
      <c r="DL437" s="40">
        <f t="shared" si="8"/>
        <v>3531482236</v>
      </c>
      <c r="DM437" s="40">
        <f t="shared" si="8"/>
        <v>28729504</v>
      </c>
      <c r="DN437" s="40">
        <f t="shared" si="8"/>
        <v>2365264260</v>
      </c>
      <c r="DO437" s="40">
        <f t="shared" si="8"/>
        <v>2350089724.9699993</v>
      </c>
      <c r="DP437" s="40">
        <f t="shared" si="8"/>
        <v>385726952.76999986</v>
      </c>
      <c r="DQ437" s="40">
        <f t="shared" si="8"/>
        <v>2735816677.7400007</v>
      </c>
      <c r="DR437" s="40">
        <f t="shared" si="8"/>
        <v>259041971003</v>
      </c>
      <c r="DS437" s="40">
        <f t="shared" si="8"/>
        <v>15710791</v>
      </c>
      <c r="DT437" s="40">
        <f t="shared" si="8"/>
        <v>697094</v>
      </c>
      <c r="DU437" s="40">
        <f t="shared" si="8"/>
        <v>5869717995</v>
      </c>
      <c r="DV437" s="40">
        <f t="shared" si="8"/>
        <v>852347</v>
      </c>
      <c r="DW437" s="40">
        <f t="shared" si="8"/>
        <v>856337</v>
      </c>
      <c r="DX437" s="108">
        <f>SUMPRODUCT(DV8:DV435, DX8:DX435)/DV437</f>
        <v>212.42999999999986</v>
      </c>
      <c r="DY437" s="108">
        <f>SUMPRODUCT(DV8:DV435, DY8:DY435)/DW437</f>
        <v>2.7965817779682527</v>
      </c>
      <c r="DZ437" s="40">
        <f t="shared" si="8"/>
        <v>2359164</v>
      </c>
      <c r="EA437" s="40">
        <f t="shared" si="8"/>
        <v>1175.1500000000001</v>
      </c>
      <c r="EB437" s="40">
        <f t="shared" ref="EB437:EY437" si="9">SUM(EB8:EB435)</f>
        <v>6081887142</v>
      </c>
      <c r="EC437" s="40">
        <f t="shared" si="9"/>
        <v>11449950</v>
      </c>
      <c r="ED437" s="40">
        <f t="shared" si="9"/>
        <v>8112155</v>
      </c>
      <c r="EE437" s="40">
        <f t="shared" si="9"/>
        <v>0</v>
      </c>
      <c r="EF437" s="40">
        <f t="shared" si="9"/>
        <v>3666750</v>
      </c>
      <c r="EG437" s="40">
        <f t="shared" si="9"/>
        <v>202376</v>
      </c>
      <c r="EH437" s="40">
        <f t="shared" si="9"/>
        <v>23431231</v>
      </c>
      <c r="EI437" s="40">
        <f t="shared" si="9"/>
        <v>6105318373</v>
      </c>
      <c r="EJ437" s="40">
        <f t="shared" si="9"/>
        <v>9757037</v>
      </c>
      <c r="EK437" s="40">
        <f t="shared" si="9"/>
        <v>14633696</v>
      </c>
      <c r="EL437" s="40">
        <f t="shared" si="9"/>
        <v>24504926</v>
      </c>
      <c r="EM437" s="40">
        <f t="shared" si="9"/>
        <v>6129823299</v>
      </c>
      <c r="EN437" s="40">
        <f t="shared" si="9"/>
        <v>3726984693</v>
      </c>
      <c r="EO437" s="40">
        <f t="shared" si="9"/>
        <v>315544</v>
      </c>
      <c r="EP437" s="40">
        <f t="shared" si="9"/>
        <v>2402838606</v>
      </c>
      <c r="EQ437" s="40">
        <f t="shared" si="9"/>
        <v>25535974</v>
      </c>
      <c r="ER437" s="40">
        <f t="shared" si="9"/>
        <v>2377302632</v>
      </c>
      <c r="ES437" s="40">
        <f t="shared" si="9"/>
        <v>2370308318</v>
      </c>
      <c r="ET437" s="40">
        <f t="shared" si="9"/>
        <v>424961170.08999991</v>
      </c>
      <c r="EU437" s="40">
        <f t="shared" si="9"/>
        <v>2795269488.0900002</v>
      </c>
      <c r="EV437" s="40">
        <f t="shared" si="9"/>
        <v>277354101516</v>
      </c>
      <c r="EW437" s="40">
        <f t="shared" si="9"/>
        <v>2354082100</v>
      </c>
      <c r="EX437" s="40">
        <f t="shared" si="9"/>
        <v>9512062</v>
      </c>
      <c r="EY437" s="40">
        <f t="shared" si="9"/>
        <v>2517748</v>
      </c>
    </row>
    <row r="439" spans="1:155" x14ac:dyDescent="0.2">
      <c r="G439" s="40" t="s">
        <v>753</v>
      </c>
    </row>
    <row r="440" spans="1:155" x14ac:dyDescent="0.2">
      <c r="AU440" s="40">
        <v>3017750227.1599998</v>
      </c>
    </row>
    <row r="441" spans="1:155" x14ac:dyDescent="0.2">
      <c r="A441" s="44" t="s">
        <v>482</v>
      </c>
      <c r="B441" s="117" t="s">
        <v>639</v>
      </c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</row>
    <row r="442" spans="1:155" x14ac:dyDescent="0.2">
      <c r="B442" s="118" t="s">
        <v>640</v>
      </c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AU442" s="40">
        <v>3678030.9999995232</v>
      </c>
    </row>
    <row r="443" spans="1:155" x14ac:dyDescent="0.2">
      <c r="B443" s="117" t="s">
        <v>641</v>
      </c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</row>
    <row r="446" spans="1:155" ht="10.5" x14ac:dyDescent="0.25">
      <c r="C446" s="119" t="s">
        <v>741</v>
      </c>
      <c r="D446" s="119"/>
      <c r="E446" s="119"/>
      <c r="F446" s="119"/>
      <c r="G446" s="95"/>
      <c r="H446" s="119" t="s">
        <v>742</v>
      </c>
      <c r="I446" s="119"/>
      <c r="J446" s="119"/>
      <c r="K446" s="119"/>
      <c r="M446" s="119" t="s">
        <v>743</v>
      </c>
      <c r="N446" s="119"/>
      <c r="O446" s="119"/>
      <c r="P446" s="119"/>
    </row>
    <row r="448" spans="1:155" x14ac:dyDescent="0.2">
      <c r="A448" s="48">
        <v>7</v>
      </c>
      <c r="B448" s="49" t="s">
        <v>40</v>
      </c>
      <c r="C448" s="40">
        <f t="shared" ref="C448:C511" si="10">ROUND((C8/D8),0)</f>
        <v>5270</v>
      </c>
      <c r="D448" s="93">
        <f>ROUND((IF((C448&gt;5938),(C448*0.032),190)),0)</f>
        <v>190</v>
      </c>
      <c r="E448" s="93">
        <f>C448+D448</f>
        <v>5460</v>
      </c>
      <c r="F448" s="40">
        <f t="shared" ref="F448:F511" si="11">E448*E8</f>
        <v>3357900</v>
      </c>
      <c r="H448" s="40">
        <f t="shared" ref="H448:H511" si="12">ROUND((C8/D8),2)</f>
        <v>5270.4</v>
      </c>
      <c r="I448" s="93">
        <f>ROUND((IF((H448&gt;5938),(H448*0.032),190)),2)</f>
        <v>190</v>
      </c>
      <c r="J448" s="93">
        <f>H448+I448</f>
        <v>5460.4</v>
      </c>
      <c r="K448" s="40">
        <f t="shared" ref="K448:K511" si="13">J448*E8</f>
        <v>3358146</v>
      </c>
      <c r="M448" s="96">
        <f>IF(K448&gt;F448,H448,C448)</f>
        <v>5270.4</v>
      </c>
      <c r="N448" s="96">
        <f>IF(K448&gt;F448,I448,D448)</f>
        <v>190</v>
      </c>
      <c r="O448" s="96">
        <f>IF(K448&gt;F448,J448,E448)</f>
        <v>5460.4</v>
      </c>
      <c r="P448" s="96">
        <f>IF(K448&gt;F448,K448,F448)</f>
        <v>3358146</v>
      </c>
    </row>
    <row r="449" spans="1:16" x14ac:dyDescent="0.2">
      <c r="A449" s="48">
        <v>14</v>
      </c>
      <c r="B449" s="49" t="s">
        <v>41</v>
      </c>
      <c r="C449" s="40">
        <f t="shared" si="10"/>
        <v>5474</v>
      </c>
      <c r="D449" s="93">
        <f t="shared" ref="D449:D512" si="14">ROUND((IF((C449&gt;5938),(C449*0.032),190)),0)</f>
        <v>190</v>
      </c>
      <c r="E449" s="93">
        <f t="shared" ref="E449:E512" si="15">C449+D449</f>
        <v>5664</v>
      </c>
      <c r="F449" s="40">
        <f t="shared" si="11"/>
        <v>10404768</v>
      </c>
      <c r="H449" s="40">
        <f t="shared" si="12"/>
        <v>5474.14</v>
      </c>
      <c r="I449" s="93">
        <f t="shared" ref="I449:I512" si="16">ROUND((IF((H449&gt;5938),(H449*0.032),190)),2)</f>
        <v>190</v>
      </c>
      <c r="J449" s="93">
        <f t="shared" ref="J449:J512" si="17">H449+I449</f>
        <v>5664.14</v>
      </c>
      <c r="K449" s="40">
        <f t="shared" si="13"/>
        <v>10405025.18</v>
      </c>
      <c r="M449" s="96">
        <f t="shared" ref="M449:M512" si="18">IF(K449&gt;F449,H449,C449)</f>
        <v>5474.14</v>
      </c>
      <c r="N449" s="96">
        <f t="shared" ref="N449:N512" si="19">IF(K449&gt;F449,I449,D449)</f>
        <v>190</v>
      </c>
      <c r="O449" s="96">
        <f t="shared" ref="O449:O512" si="20">IF(K449&gt;F449,J449,E449)</f>
        <v>5664.14</v>
      </c>
      <c r="P449" s="96">
        <f t="shared" ref="P449:P512" si="21">IF(K449&gt;F449,K449,F449)</f>
        <v>10405025.18</v>
      </c>
    </row>
    <row r="450" spans="1:16" x14ac:dyDescent="0.2">
      <c r="A450" s="48">
        <v>63</v>
      </c>
      <c r="B450" s="49" t="s">
        <v>42</v>
      </c>
      <c r="C450" s="40">
        <f t="shared" si="10"/>
        <v>5499</v>
      </c>
      <c r="D450" s="93">
        <f t="shared" si="14"/>
        <v>190</v>
      </c>
      <c r="E450" s="93">
        <f t="shared" si="15"/>
        <v>5689</v>
      </c>
      <c r="F450" s="40">
        <f t="shared" si="11"/>
        <v>2497471</v>
      </c>
      <c r="H450" s="40">
        <f t="shared" si="12"/>
        <v>5499.12</v>
      </c>
      <c r="I450" s="93">
        <f t="shared" si="16"/>
        <v>190</v>
      </c>
      <c r="J450" s="93">
        <f t="shared" si="17"/>
        <v>5689.12</v>
      </c>
      <c r="K450" s="40">
        <f t="shared" si="13"/>
        <v>2497523.6800000002</v>
      </c>
      <c r="M450" s="96">
        <f t="shared" si="18"/>
        <v>5499.12</v>
      </c>
      <c r="N450" s="96">
        <f t="shared" si="19"/>
        <v>190</v>
      </c>
      <c r="O450" s="96">
        <f t="shared" si="20"/>
        <v>5689.12</v>
      </c>
      <c r="P450" s="96">
        <f t="shared" si="21"/>
        <v>2497523.6800000002</v>
      </c>
    </row>
    <row r="451" spans="1:16" x14ac:dyDescent="0.2">
      <c r="A451" s="48">
        <v>70</v>
      </c>
      <c r="B451" s="49" t="s">
        <v>43</v>
      </c>
      <c r="C451" s="40">
        <f t="shared" si="10"/>
        <v>5203</v>
      </c>
      <c r="D451" s="93">
        <f t="shared" si="14"/>
        <v>190</v>
      </c>
      <c r="E451" s="93">
        <f t="shared" si="15"/>
        <v>5393</v>
      </c>
      <c r="F451" s="40">
        <f t="shared" si="11"/>
        <v>4125645</v>
      </c>
      <c r="H451" s="40">
        <f t="shared" si="12"/>
        <v>5202.63</v>
      </c>
      <c r="I451" s="93">
        <f t="shared" si="16"/>
        <v>190</v>
      </c>
      <c r="J451" s="93">
        <f t="shared" si="17"/>
        <v>5392.63</v>
      </c>
      <c r="K451" s="40">
        <f t="shared" si="13"/>
        <v>4125361.95</v>
      </c>
      <c r="M451" s="96">
        <f t="shared" si="18"/>
        <v>5203</v>
      </c>
      <c r="N451" s="96">
        <f t="shared" si="19"/>
        <v>190</v>
      </c>
      <c r="O451" s="96">
        <f t="shared" si="20"/>
        <v>5393</v>
      </c>
      <c r="P451" s="96">
        <f t="shared" si="21"/>
        <v>4125645</v>
      </c>
    </row>
    <row r="452" spans="1:16" x14ac:dyDescent="0.2">
      <c r="A452" s="48">
        <v>84</v>
      </c>
      <c r="B452" s="49" t="s">
        <v>44</v>
      </c>
      <c r="C452" s="40">
        <f t="shared" si="10"/>
        <v>5826</v>
      </c>
      <c r="D452" s="93">
        <f t="shared" si="14"/>
        <v>190</v>
      </c>
      <c r="E452" s="93">
        <f t="shared" si="15"/>
        <v>6016</v>
      </c>
      <c r="F452" s="40">
        <f t="shared" si="11"/>
        <v>2231936</v>
      </c>
      <c r="H452" s="40">
        <f t="shared" si="12"/>
        <v>5825.75</v>
      </c>
      <c r="I452" s="93">
        <f t="shared" si="16"/>
        <v>190</v>
      </c>
      <c r="J452" s="93">
        <f t="shared" si="17"/>
        <v>6015.75</v>
      </c>
      <c r="K452" s="40">
        <f t="shared" si="13"/>
        <v>2231843.25</v>
      </c>
      <c r="M452" s="96">
        <f t="shared" si="18"/>
        <v>5826</v>
      </c>
      <c r="N452" s="96">
        <f t="shared" si="19"/>
        <v>190</v>
      </c>
      <c r="O452" s="96">
        <f t="shared" si="20"/>
        <v>6016</v>
      </c>
      <c r="P452" s="96">
        <f t="shared" si="21"/>
        <v>2231936</v>
      </c>
    </row>
    <row r="453" spans="1:16" x14ac:dyDescent="0.2">
      <c r="A453" s="48">
        <v>91</v>
      </c>
      <c r="B453" s="49" t="s">
        <v>45</v>
      </c>
      <c r="C453" s="40">
        <f t="shared" si="10"/>
        <v>5583</v>
      </c>
      <c r="D453" s="93">
        <f t="shared" si="14"/>
        <v>190</v>
      </c>
      <c r="E453" s="93">
        <f t="shared" si="15"/>
        <v>5773</v>
      </c>
      <c r="F453" s="40">
        <f t="shared" si="11"/>
        <v>3331021</v>
      </c>
      <c r="H453" s="40">
        <f t="shared" si="12"/>
        <v>5583.13</v>
      </c>
      <c r="I453" s="93">
        <f t="shared" si="16"/>
        <v>190</v>
      </c>
      <c r="J453" s="93">
        <f t="shared" si="17"/>
        <v>5773.13</v>
      </c>
      <c r="K453" s="40">
        <f t="shared" si="13"/>
        <v>3331096.0100000002</v>
      </c>
      <c r="M453" s="96">
        <f t="shared" si="18"/>
        <v>5583.13</v>
      </c>
      <c r="N453" s="96">
        <f t="shared" si="19"/>
        <v>190</v>
      </c>
      <c r="O453" s="96">
        <f t="shared" si="20"/>
        <v>5773.13</v>
      </c>
      <c r="P453" s="96">
        <f t="shared" si="21"/>
        <v>3331096.0100000002</v>
      </c>
    </row>
    <row r="454" spans="1:16" x14ac:dyDescent="0.2">
      <c r="A454" s="48">
        <v>105</v>
      </c>
      <c r="B454" s="49" t="s">
        <v>46</v>
      </c>
      <c r="C454" s="40">
        <f t="shared" si="10"/>
        <v>4654</v>
      </c>
      <c r="D454" s="93">
        <f t="shared" si="14"/>
        <v>190</v>
      </c>
      <c r="E454" s="93">
        <f t="shared" si="15"/>
        <v>4844</v>
      </c>
      <c r="F454" s="40">
        <f t="shared" si="11"/>
        <v>2480128</v>
      </c>
      <c r="H454" s="40">
        <f t="shared" si="12"/>
        <v>4654.46</v>
      </c>
      <c r="I454" s="93">
        <f t="shared" si="16"/>
        <v>190</v>
      </c>
      <c r="J454" s="93">
        <f t="shared" si="17"/>
        <v>4844.46</v>
      </c>
      <c r="K454" s="40">
        <f t="shared" si="13"/>
        <v>2480363.52</v>
      </c>
      <c r="M454" s="96">
        <f t="shared" si="18"/>
        <v>4654.46</v>
      </c>
      <c r="N454" s="96">
        <f t="shared" si="19"/>
        <v>190</v>
      </c>
      <c r="O454" s="96">
        <f t="shared" si="20"/>
        <v>4844.46</v>
      </c>
      <c r="P454" s="96">
        <f t="shared" si="21"/>
        <v>2480363.52</v>
      </c>
    </row>
    <row r="455" spans="1:16" x14ac:dyDescent="0.2">
      <c r="A455" s="48">
        <v>112</v>
      </c>
      <c r="B455" s="49" t="s">
        <v>47</v>
      </c>
      <c r="C455" s="40">
        <f t="shared" si="10"/>
        <v>5391</v>
      </c>
      <c r="D455" s="93">
        <f t="shared" si="14"/>
        <v>190</v>
      </c>
      <c r="E455" s="93">
        <f t="shared" si="15"/>
        <v>5581</v>
      </c>
      <c r="F455" s="40">
        <f t="shared" si="11"/>
        <v>6836725</v>
      </c>
      <c r="H455" s="40">
        <f t="shared" si="12"/>
        <v>5391.13</v>
      </c>
      <c r="I455" s="93">
        <f t="shared" si="16"/>
        <v>190</v>
      </c>
      <c r="J455" s="93">
        <f t="shared" si="17"/>
        <v>5581.13</v>
      </c>
      <c r="K455" s="40">
        <f t="shared" si="13"/>
        <v>6836884.25</v>
      </c>
      <c r="M455" s="96">
        <f t="shared" si="18"/>
        <v>5391.13</v>
      </c>
      <c r="N455" s="96">
        <f t="shared" si="19"/>
        <v>190</v>
      </c>
      <c r="O455" s="96">
        <f t="shared" si="20"/>
        <v>5581.13</v>
      </c>
      <c r="P455" s="96">
        <f t="shared" si="21"/>
        <v>6836884.25</v>
      </c>
    </row>
    <row r="456" spans="1:16" x14ac:dyDescent="0.2">
      <c r="A456" s="48">
        <v>119</v>
      </c>
      <c r="B456" s="49" t="s">
        <v>48</v>
      </c>
      <c r="C456" s="40">
        <f t="shared" si="10"/>
        <v>4672</v>
      </c>
      <c r="D456" s="93">
        <f t="shared" si="14"/>
        <v>190</v>
      </c>
      <c r="E456" s="93">
        <f t="shared" si="15"/>
        <v>4862</v>
      </c>
      <c r="F456" s="40">
        <f t="shared" si="11"/>
        <v>8659222</v>
      </c>
      <c r="H456" s="40">
        <f t="shared" si="12"/>
        <v>4671.88</v>
      </c>
      <c r="I456" s="93">
        <f t="shared" si="16"/>
        <v>190</v>
      </c>
      <c r="J456" s="93">
        <f t="shared" si="17"/>
        <v>4861.88</v>
      </c>
      <c r="K456" s="40">
        <f t="shared" si="13"/>
        <v>8659008.2799999993</v>
      </c>
      <c r="M456" s="96">
        <f t="shared" si="18"/>
        <v>4672</v>
      </c>
      <c r="N456" s="96">
        <f t="shared" si="19"/>
        <v>190</v>
      </c>
      <c r="O456" s="96">
        <f t="shared" si="20"/>
        <v>4862</v>
      </c>
      <c r="P456" s="96">
        <f t="shared" si="21"/>
        <v>8659222</v>
      </c>
    </row>
    <row r="457" spans="1:16" x14ac:dyDescent="0.2">
      <c r="A457" s="48">
        <v>140</v>
      </c>
      <c r="B457" s="49" t="s">
        <v>49</v>
      </c>
      <c r="C457" s="40">
        <f t="shared" si="10"/>
        <v>5513</v>
      </c>
      <c r="D457" s="93">
        <f t="shared" si="14"/>
        <v>190</v>
      </c>
      <c r="E457" s="93">
        <f t="shared" si="15"/>
        <v>5703</v>
      </c>
      <c r="F457" s="40">
        <f t="shared" si="11"/>
        <v>17622270</v>
      </c>
      <c r="H457" s="40">
        <f t="shared" si="12"/>
        <v>5512.77</v>
      </c>
      <c r="I457" s="93">
        <f t="shared" si="16"/>
        <v>190</v>
      </c>
      <c r="J457" s="93">
        <f t="shared" si="17"/>
        <v>5702.77</v>
      </c>
      <c r="K457" s="40">
        <f t="shared" si="13"/>
        <v>17621559.300000001</v>
      </c>
      <c r="M457" s="96">
        <f t="shared" si="18"/>
        <v>5513</v>
      </c>
      <c r="N457" s="96">
        <f t="shared" si="19"/>
        <v>190</v>
      </c>
      <c r="O457" s="96">
        <f t="shared" si="20"/>
        <v>5703</v>
      </c>
      <c r="P457" s="96">
        <f t="shared" si="21"/>
        <v>17622270</v>
      </c>
    </row>
    <row r="458" spans="1:16" x14ac:dyDescent="0.2">
      <c r="A458" s="48">
        <v>147</v>
      </c>
      <c r="B458" s="49" t="s">
        <v>50</v>
      </c>
      <c r="C458" s="40">
        <f t="shared" si="10"/>
        <v>5121</v>
      </c>
      <c r="D458" s="93">
        <f t="shared" si="14"/>
        <v>190</v>
      </c>
      <c r="E458" s="93">
        <f t="shared" si="15"/>
        <v>5311</v>
      </c>
      <c r="F458" s="40">
        <f t="shared" si="11"/>
        <v>68326015</v>
      </c>
      <c r="H458" s="40">
        <f t="shared" si="12"/>
        <v>5120.67</v>
      </c>
      <c r="I458" s="93">
        <f t="shared" si="16"/>
        <v>190</v>
      </c>
      <c r="J458" s="93">
        <f t="shared" si="17"/>
        <v>5310.67</v>
      </c>
      <c r="K458" s="40">
        <f t="shared" si="13"/>
        <v>68321769.549999997</v>
      </c>
      <c r="M458" s="96">
        <f t="shared" si="18"/>
        <v>5121</v>
      </c>
      <c r="N458" s="96">
        <f t="shared" si="19"/>
        <v>190</v>
      </c>
      <c r="O458" s="96">
        <f t="shared" si="20"/>
        <v>5311</v>
      </c>
      <c r="P458" s="96">
        <f t="shared" si="21"/>
        <v>68326015</v>
      </c>
    </row>
    <row r="459" spans="1:16" x14ac:dyDescent="0.2">
      <c r="A459" s="48">
        <v>154</v>
      </c>
      <c r="B459" s="49" t="s">
        <v>51</v>
      </c>
      <c r="C459" s="40">
        <f t="shared" si="10"/>
        <v>6463</v>
      </c>
      <c r="D459" s="93">
        <f t="shared" si="14"/>
        <v>207</v>
      </c>
      <c r="E459" s="93">
        <f t="shared" si="15"/>
        <v>6670</v>
      </c>
      <c r="F459" s="40">
        <f t="shared" si="11"/>
        <v>4849090</v>
      </c>
      <c r="H459" s="40">
        <f t="shared" si="12"/>
        <v>6463.46</v>
      </c>
      <c r="I459" s="93">
        <f t="shared" si="16"/>
        <v>206.83</v>
      </c>
      <c r="J459" s="93">
        <f t="shared" si="17"/>
        <v>6670.29</v>
      </c>
      <c r="K459" s="40">
        <f t="shared" si="13"/>
        <v>4849300.83</v>
      </c>
      <c r="M459" s="96">
        <f t="shared" si="18"/>
        <v>6463.46</v>
      </c>
      <c r="N459" s="96">
        <f t="shared" si="19"/>
        <v>206.83</v>
      </c>
      <c r="O459" s="96">
        <f t="shared" si="20"/>
        <v>6670.29</v>
      </c>
      <c r="P459" s="96">
        <f t="shared" si="21"/>
        <v>4849300.83</v>
      </c>
    </row>
    <row r="460" spans="1:16" x14ac:dyDescent="0.2">
      <c r="A460" s="48">
        <v>161</v>
      </c>
      <c r="B460" s="49" t="s">
        <v>52</v>
      </c>
      <c r="C460" s="40">
        <f t="shared" si="10"/>
        <v>6069</v>
      </c>
      <c r="D460" s="93">
        <f t="shared" si="14"/>
        <v>194</v>
      </c>
      <c r="E460" s="93">
        <f t="shared" si="15"/>
        <v>6263</v>
      </c>
      <c r="F460" s="40">
        <f t="shared" si="11"/>
        <v>1916478</v>
      </c>
      <c r="H460" s="40">
        <f t="shared" si="12"/>
        <v>6068.98</v>
      </c>
      <c r="I460" s="93">
        <f t="shared" si="16"/>
        <v>194.21</v>
      </c>
      <c r="J460" s="93">
        <f t="shared" si="17"/>
        <v>6263.19</v>
      </c>
      <c r="K460" s="40">
        <f t="shared" si="13"/>
        <v>1916536.14</v>
      </c>
      <c r="M460" s="96">
        <f t="shared" si="18"/>
        <v>6068.98</v>
      </c>
      <c r="N460" s="96">
        <f t="shared" si="19"/>
        <v>194.21</v>
      </c>
      <c r="O460" s="96">
        <f t="shared" si="20"/>
        <v>6263.19</v>
      </c>
      <c r="P460" s="96">
        <f t="shared" si="21"/>
        <v>1916536.14</v>
      </c>
    </row>
    <row r="461" spans="1:16" x14ac:dyDescent="0.2">
      <c r="A461" s="48">
        <v>2450</v>
      </c>
      <c r="B461" s="49" t="s">
        <v>53</v>
      </c>
      <c r="C461" s="40">
        <f t="shared" si="10"/>
        <v>6116</v>
      </c>
      <c r="D461" s="93">
        <f t="shared" si="14"/>
        <v>196</v>
      </c>
      <c r="E461" s="93">
        <f t="shared" si="15"/>
        <v>6312</v>
      </c>
      <c r="F461" s="40">
        <f t="shared" si="11"/>
        <v>9922464</v>
      </c>
      <c r="H461" s="40">
        <f t="shared" si="12"/>
        <v>6115.78</v>
      </c>
      <c r="I461" s="93">
        <f t="shared" si="16"/>
        <v>195.7</v>
      </c>
      <c r="J461" s="93">
        <f t="shared" si="17"/>
        <v>6311.48</v>
      </c>
      <c r="K461" s="40">
        <f t="shared" si="13"/>
        <v>9921646.5599999987</v>
      </c>
      <c r="M461" s="96">
        <f t="shared" si="18"/>
        <v>6116</v>
      </c>
      <c r="N461" s="96">
        <f t="shared" si="19"/>
        <v>196</v>
      </c>
      <c r="O461" s="96">
        <f t="shared" si="20"/>
        <v>6312</v>
      </c>
      <c r="P461" s="96">
        <f t="shared" si="21"/>
        <v>9922464</v>
      </c>
    </row>
    <row r="462" spans="1:16" x14ac:dyDescent="0.2">
      <c r="A462" s="48">
        <v>170</v>
      </c>
      <c r="B462" s="49" t="s">
        <v>54</v>
      </c>
      <c r="C462" s="40">
        <f t="shared" si="10"/>
        <v>5397</v>
      </c>
      <c r="D462" s="93">
        <f t="shared" si="14"/>
        <v>190</v>
      </c>
      <c r="E462" s="93">
        <f t="shared" si="15"/>
        <v>5587</v>
      </c>
      <c r="F462" s="40">
        <f t="shared" si="11"/>
        <v>12514880</v>
      </c>
      <c r="H462" s="40">
        <f t="shared" si="12"/>
        <v>5396.84</v>
      </c>
      <c r="I462" s="93">
        <f t="shared" si="16"/>
        <v>190</v>
      </c>
      <c r="J462" s="93">
        <f t="shared" si="17"/>
        <v>5586.84</v>
      </c>
      <c r="K462" s="40">
        <f t="shared" si="13"/>
        <v>12514521.6</v>
      </c>
      <c r="M462" s="96">
        <f t="shared" si="18"/>
        <v>5397</v>
      </c>
      <c r="N462" s="96">
        <f t="shared" si="19"/>
        <v>190</v>
      </c>
      <c r="O462" s="96">
        <f t="shared" si="20"/>
        <v>5587</v>
      </c>
      <c r="P462" s="96">
        <f t="shared" si="21"/>
        <v>12514880</v>
      </c>
    </row>
    <row r="463" spans="1:16" x14ac:dyDescent="0.2">
      <c r="A463" s="48">
        <v>182</v>
      </c>
      <c r="B463" s="49" t="s">
        <v>55</v>
      </c>
      <c r="C463" s="40">
        <f t="shared" si="10"/>
        <v>5750</v>
      </c>
      <c r="D463" s="93">
        <f t="shared" si="14"/>
        <v>190</v>
      </c>
      <c r="E463" s="93">
        <f t="shared" si="15"/>
        <v>5940</v>
      </c>
      <c r="F463" s="40">
        <f t="shared" si="11"/>
        <v>17612100</v>
      </c>
      <c r="H463" s="40">
        <f t="shared" si="12"/>
        <v>5749.7</v>
      </c>
      <c r="I463" s="93">
        <f t="shared" si="16"/>
        <v>190</v>
      </c>
      <c r="J463" s="93">
        <f t="shared" si="17"/>
        <v>5939.7</v>
      </c>
      <c r="K463" s="40">
        <f t="shared" si="13"/>
        <v>17611210.5</v>
      </c>
      <c r="M463" s="96">
        <f t="shared" si="18"/>
        <v>5750</v>
      </c>
      <c r="N463" s="96">
        <f t="shared" si="19"/>
        <v>190</v>
      </c>
      <c r="O463" s="96">
        <f t="shared" si="20"/>
        <v>5940</v>
      </c>
      <c r="P463" s="96">
        <f t="shared" si="21"/>
        <v>17612100</v>
      </c>
    </row>
    <row r="464" spans="1:16" x14ac:dyDescent="0.2">
      <c r="A464" s="48">
        <v>196</v>
      </c>
      <c r="B464" s="49" t="s">
        <v>56</v>
      </c>
      <c r="C464" s="40">
        <f t="shared" si="10"/>
        <v>6410</v>
      </c>
      <c r="D464" s="93">
        <f t="shared" si="14"/>
        <v>205</v>
      </c>
      <c r="E464" s="93">
        <f t="shared" si="15"/>
        <v>6615</v>
      </c>
      <c r="F464" s="40">
        <f t="shared" si="11"/>
        <v>3115665</v>
      </c>
      <c r="H464" s="40">
        <f t="shared" si="12"/>
        <v>6409.64</v>
      </c>
      <c r="I464" s="93">
        <f t="shared" si="16"/>
        <v>205.11</v>
      </c>
      <c r="J464" s="93">
        <f t="shared" si="17"/>
        <v>6614.75</v>
      </c>
      <c r="K464" s="40">
        <f t="shared" si="13"/>
        <v>3115547.25</v>
      </c>
      <c r="M464" s="96">
        <f t="shared" si="18"/>
        <v>6410</v>
      </c>
      <c r="N464" s="96">
        <f t="shared" si="19"/>
        <v>205</v>
      </c>
      <c r="O464" s="96">
        <f t="shared" si="20"/>
        <v>6615</v>
      </c>
      <c r="P464" s="96">
        <f t="shared" si="21"/>
        <v>3115665</v>
      </c>
    </row>
    <row r="465" spans="1:16" x14ac:dyDescent="0.2">
      <c r="A465" s="48">
        <v>203</v>
      </c>
      <c r="B465" s="49" t="s">
        <v>57</v>
      </c>
      <c r="C465" s="40">
        <f t="shared" si="10"/>
        <v>4569</v>
      </c>
      <c r="D465" s="93">
        <f t="shared" si="14"/>
        <v>190</v>
      </c>
      <c r="E465" s="93">
        <f t="shared" si="15"/>
        <v>4759</v>
      </c>
      <c r="F465" s="40">
        <f t="shared" si="11"/>
        <v>4221233</v>
      </c>
      <c r="H465" s="40">
        <f t="shared" si="12"/>
        <v>4569.07</v>
      </c>
      <c r="I465" s="93">
        <f t="shared" si="16"/>
        <v>190</v>
      </c>
      <c r="J465" s="93">
        <f t="shared" si="17"/>
        <v>4759.07</v>
      </c>
      <c r="K465" s="40">
        <f t="shared" si="13"/>
        <v>4221295.09</v>
      </c>
      <c r="M465" s="96">
        <f t="shared" si="18"/>
        <v>4569.07</v>
      </c>
      <c r="N465" s="96">
        <f t="shared" si="19"/>
        <v>190</v>
      </c>
      <c r="O465" s="96">
        <f t="shared" si="20"/>
        <v>4759.07</v>
      </c>
      <c r="P465" s="96">
        <f t="shared" si="21"/>
        <v>4221295.09</v>
      </c>
    </row>
    <row r="466" spans="1:16" x14ac:dyDescent="0.2">
      <c r="A466" s="48">
        <v>217</v>
      </c>
      <c r="B466" s="49" t="s">
        <v>58</v>
      </c>
      <c r="C466" s="40">
        <f t="shared" si="10"/>
        <v>5349</v>
      </c>
      <c r="D466" s="93">
        <f t="shared" si="14"/>
        <v>190</v>
      </c>
      <c r="E466" s="93">
        <f t="shared" si="15"/>
        <v>5539</v>
      </c>
      <c r="F466" s="40">
        <f t="shared" si="11"/>
        <v>3949307</v>
      </c>
      <c r="H466" s="40">
        <f t="shared" si="12"/>
        <v>5349.46</v>
      </c>
      <c r="I466" s="93">
        <f t="shared" si="16"/>
        <v>190</v>
      </c>
      <c r="J466" s="93">
        <f t="shared" si="17"/>
        <v>5539.46</v>
      </c>
      <c r="K466" s="40">
        <f t="shared" si="13"/>
        <v>3949634.98</v>
      </c>
      <c r="M466" s="96">
        <f t="shared" si="18"/>
        <v>5349.46</v>
      </c>
      <c r="N466" s="96">
        <f t="shared" si="19"/>
        <v>190</v>
      </c>
      <c r="O466" s="96">
        <f t="shared" si="20"/>
        <v>5539.46</v>
      </c>
      <c r="P466" s="96">
        <f t="shared" si="21"/>
        <v>3949634.98</v>
      </c>
    </row>
    <row r="467" spans="1:16" x14ac:dyDescent="0.2">
      <c r="A467" s="48">
        <v>231</v>
      </c>
      <c r="B467" s="49" t="s">
        <v>59</v>
      </c>
      <c r="C467" s="40">
        <f t="shared" si="10"/>
        <v>5533</v>
      </c>
      <c r="D467" s="93">
        <f t="shared" si="14"/>
        <v>190</v>
      </c>
      <c r="E467" s="93">
        <f t="shared" si="15"/>
        <v>5723</v>
      </c>
      <c r="F467" s="40">
        <f t="shared" si="11"/>
        <v>6890492</v>
      </c>
      <c r="H467" s="40">
        <f t="shared" si="12"/>
        <v>5532.76</v>
      </c>
      <c r="I467" s="93">
        <f t="shared" si="16"/>
        <v>190</v>
      </c>
      <c r="J467" s="93">
        <f t="shared" si="17"/>
        <v>5722.76</v>
      </c>
      <c r="K467" s="40">
        <f t="shared" si="13"/>
        <v>6890203.04</v>
      </c>
      <c r="M467" s="96">
        <f t="shared" si="18"/>
        <v>5533</v>
      </c>
      <c r="N467" s="96">
        <f t="shared" si="19"/>
        <v>190</v>
      </c>
      <c r="O467" s="96">
        <f t="shared" si="20"/>
        <v>5723</v>
      </c>
      <c r="P467" s="96">
        <f t="shared" si="21"/>
        <v>6890492</v>
      </c>
    </row>
    <row r="468" spans="1:16" x14ac:dyDescent="0.2">
      <c r="A468" s="48">
        <v>245</v>
      </c>
      <c r="B468" s="49" t="s">
        <v>60</v>
      </c>
      <c r="C468" s="40">
        <f t="shared" si="10"/>
        <v>5502</v>
      </c>
      <c r="D468" s="93">
        <f t="shared" si="14"/>
        <v>190</v>
      </c>
      <c r="E468" s="93">
        <f t="shared" si="15"/>
        <v>5692</v>
      </c>
      <c r="F468" s="40">
        <f t="shared" si="11"/>
        <v>3170444</v>
      </c>
      <c r="H468" s="40">
        <f t="shared" si="12"/>
        <v>5502.43</v>
      </c>
      <c r="I468" s="93">
        <f t="shared" si="16"/>
        <v>190</v>
      </c>
      <c r="J468" s="93">
        <f t="shared" si="17"/>
        <v>5692.43</v>
      </c>
      <c r="K468" s="40">
        <f t="shared" si="13"/>
        <v>3170683.5100000002</v>
      </c>
      <c r="M468" s="96">
        <f t="shared" si="18"/>
        <v>5502.43</v>
      </c>
      <c r="N468" s="96">
        <f t="shared" si="19"/>
        <v>190</v>
      </c>
      <c r="O468" s="96">
        <f t="shared" si="20"/>
        <v>5692.43</v>
      </c>
      <c r="P468" s="96">
        <f t="shared" si="21"/>
        <v>3170683.5100000002</v>
      </c>
    </row>
    <row r="469" spans="1:16" x14ac:dyDescent="0.2">
      <c r="A469" s="48">
        <v>280</v>
      </c>
      <c r="B469" s="49" t="s">
        <v>61</v>
      </c>
      <c r="C469" s="40">
        <f t="shared" si="10"/>
        <v>5002</v>
      </c>
      <c r="D469" s="93">
        <f t="shared" si="14"/>
        <v>190</v>
      </c>
      <c r="E469" s="93">
        <f t="shared" si="15"/>
        <v>5192</v>
      </c>
      <c r="F469" s="40">
        <f t="shared" si="11"/>
        <v>13665344</v>
      </c>
      <c r="H469" s="40">
        <f t="shared" si="12"/>
        <v>5002.4799999999996</v>
      </c>
      <c r="I469" s="93">
        <f t="shared" si="16"/>
        <v>190</v>
      </c>
      <c r="J469" s="93">
        <f t="shared" si="17"/>
        <v>5192.4799999999996</v>
      </c>
      <c r="K469" s="40">
        <f t="shared" si="13"/>
        <v>13666607.359999999</v>
      </c>
      <c r="M469" s="96">
        <f t="shared" si="18"/>
        <v>5002.4799999999996</v>
      </c>
      <c r="N469" s="96">
        <f t="shared" si="19"/>
        <v>190</v>
      </c>
      <c r="O469" s="96">
        <f t="shared" si="20"/>
        <v>5192.4799999999996</v>
      </c>
      <c r="P469" s="96">
        <f t="shared" si="21"/>
        <v>13666607.359999999</v>
      </c>
    </row>
    <row r="470" spans="1:16" x14ac:dyDescent="0.2">
      <c r="A470" s="48">
        <v>287</v>
      </c>
      <c r="B470" s="49" t="s">
        <v>62</v>
      </c>
      <c r="C470" s="40">
        <f t="shared" si="10"/>
        <v>6401</v>
      </c>
      <c r="D470" s="93">
        <f t="shared" si="14"/>
        <v>205</v>
      </c>
      <c r="E470" s="93">
        <f t="shared" si="15"/>
        <v>6606</v>
      </c>
      <c r="F470" s="40">
        <f t="shared" si="11"/>
        <v>2305494</v>
      </c>
      <c r="H470" s="40">
        <f t="shared" si="12"/>
        <v>6400.67</v>
      </c>
      <c r="I470" s="93">
        <f t="shared" si="16"/>
        <v>204.82</v>
      </c>
      <c r="J470" s="93">
        <f t="shared" si="17"/>
        <v>6605.49</v>
      </c>
      <c r="K470" s="40">
        <f t="shared" si="13"/>
        <v>2305316.0099999998</v>
      </c>
      <c r="M470" s="96">
        <f t="shared" si="18"/>
        <v>6401</v>
      </c>
      <c r="N470" s="96">
        <f t="shared" si="19"/>
        <v>205</v>
      </c>
      <c r="O470" s="96">
        <f t="shared" si="20"/>
        <v>6606</v>
      </c>
      <c r="P470" s="96">
        <f t="shared" si="21"/>
        <v>2305494</v>
      </c>
    </row>
    <row r="471" spans="1:16" x14ac:dyDescent="0.2">
      <c r="A471" s="48">
        <v>308</v>
      </c>
      <c r="B471" s="49" t="s">
        <v>63</v>
      </c>
      <c r="C471" s="40">
        <f t="shared" si="10"/>
        <v>5253</v>
      </c>
      <c r="D471" s="93">
        <f t="shared" si="14"/>
        <v>190</v>
      </c>
      <c r="E471" s="93">
        <f t="shared" si="15"/>
        <v>5443</v>
      </c>
      <c r="F471" s="40">
        <f t="shared" si="11"/>
        <v>8659813</v>
      </c>
      <c r="H471" s="40">
        <f t="shared" si="12"/>
        <v>5253.05</v>
      </c>
      <c r="I471" s="93">
        <f t="shared" si="16"/>
        <v>190</v>
      </c>
      <c r="J471" s="93">
        <f t="shared" si="17"/>
        <v>5443.05</v>
      </c>
      <c r="K471" s="40">
        <f t="shared" si="13"/>
        <v>8659892.5500000007</v>
      </c>
      <c r="M471" s="96">
        <f t="shared" si="18"/>
        <v>5253.05</v>
      </c>
      <c r="N471" s="96">
        <f t="shared" si="19"/>
        <v>190</v>
      </c>
      <c r="O471" s="96">
        <f t="shared" si="20"/>
        <v>5443.05</v>
      </c>
      <c r="P471" s="96">
        <f t="shared" si="21"/>
        <v>8659892.5500000007</v>
      </c>
    </row>
    <row r="472" spans="1:16" x14ac:dyDescent="0.2">
      <c r="A472" s="48">
        <v>315</v>
      </c>
      <c r="B472" s="49" t="s">
        <v>64</v>
      </c>
      <c r="C472" s="40">
        <f t="shared" si="10"/>
        <v>6154</v>
      </c>
      <c r="D472" s="93">
        <f t="shared" si="14"/>
        <v>197</v>
      </c>
      <c r="E472" s="93">
        <f t="shared" si="15"/>
        <v>6351</v>
      </c>
      <c r="F472" s="40">
        <f t="shared" si="11"/>
        <v>3023076</v>
      </c>
      <c r="H472" s="40">
        <f t="shared" si="12"/>
        <v>6154.43</v>
      </c>
      <c r="I472" s="93">
        <f t="shared" si="16"/>
        <v>196.94</v>
      </c>
      <c r="J472" s="93">
        <f t="shared" si="17"/>
        <v>6351.37</v>
      </c>
      <c r="K472" s="40">
        <f t="shared" si="13"/>
        <v>3023252.12</v>
      </c>
      <c r="M472" s="96">
        <f t="shared" si="18"/>
        <v>6154.43</v>
      </c>
      <c r="N472" s="96">
        <f t="shared" si="19"/>
        <v>196.94</v>
      </c>
      <c r="O472" s="96">
        <f t="shared" si="20"/>
        <v>6351.37</v>
      </c>
      <c r="P472" s="96">
        <f t="shared" si="21"/>
        <v>3023252.12</v>
      </c>
    </row>
    <row r="473" spans="1:16" x14ac:dyDescent="0.2">
      <c r="A473" s="48">
        <v>336</v>
      </c>
      <c r="B473" s="49" t="s">
        <v>65</v>
      </c>
      <c r="C473" s="40">
        <f t="shared" si="10"/>
        <v>5521</v>
      </c>
      <c r="D473" s="93">
        <f t="shared" si="14"/>
        <v>190</v>
      </c>
      <c r="E473" s="93">
        <f t="shared" si="15"/>
        <v>5711</v>
      </c>
      <c r="F473" s="40">
        <f t="shared" si="11"/>
        <v>17641279</v>
      </c>
      <c r="H473" s="40">
        <f t="shared" si="12"/>
        <v>5521</v>
      </c>
      <c r="I473" s="93">
        <f t="shared" si="16"/>
        <v>190</v>
      </c>
      <c r="J473" s="93">
        <f t="shared" si="17"/>
        <v>5711</v>
      </c>
      <c r="K473" s="40">
        <f t="shared" si="13"/>
        <v>17641279</v>
      </c>
      <c r="M473" s="96">
        <f t="shared" si="18"/>
        <v>5521</v>
      </c>
      <c r="N473" s="96">
        <f t="shared" si="19"/>
        <v>190</v>
      </c>
      <c r="O473" s="96">
        <f t="shared" si="20"/>
        <v>5711</v>
      </c>
      <c r="P473" s="96">
        <f t="shared" si="21"/>
        <v>17641279</v>
      </c>
    </row>
    <row r="474" spans="1:16" x14ac:dyDescent="0.2">
      <c r="A474" s="48">
        <v>4263</v>
      </c>
      <c r="B474" s="49" t="s">
        <v>66</v>
      </c>
      <c r="C474" s="40">
        <f t="shared" si="10"/>
        <v>7253</v>
      </c>
      <c r="D474" s="93">
        <f t="shared" si="14"/>
        <v>232</v>
      </c>
      <c r="E474" s="93">
        <f t="shared" si="15"/>
        <v>7485</v>
      </c>
      <c r="F474" s="40">
        <f t="shared" si="11"/>
        <v>2365260</v>
      </c>
      <c r="H474" s="40">
        <f t="shared" si="12"/>
        <v>7252.88</v>
      </c>
      <c r="I474" s="93">
        <f t="shared" si="16"/>
        <v>232.09</v>
      </c>
      <c r="J474" s="93">
        <f t="shared" si="17"/>
        <v>7484.97</v>
      </c>
      <c r="K474" s="40">
        <f t="shared" si="13"/>
        <v>2365250.52</v>
      </c>
      <c r="M474" s="96">
        <f t="shared" si="18"/>
        <v>7253</v>
      </c>
      <c r="N474" s="96">
        <f t="shared" si="19"/>
        <v>232</v>
      </c>
      <c r="O474" s="96">
        <f t="shared" si="20"/>
        <v>7485</v>
      </c>
      <c r="P474" s="96">
        <f t="shared" si="21"/>
        <v>2365260</v>
      </c>
    </row>
    <row r="475" spans="1:16" x14ac:dyDescent="0.2">
      <c r="A475" s="48">
        <v>350</v>
      </c>
      <c r="B475" s="49" t="s">
        <v>67</v>
      </c>
      <c r="C475" s="40">
        <f t="shared" si="10"/>
        <v>6482</v>
      </c>
      <c r="D475" s="93">
        <f t="shared" si="14"/>
        <v>207</v>
      </c>
      <c r="E475" s="93">
        <f t="shared" si="15"/>
        <v>6689</v>
      </c>
      <c r="F475" s="40">
        <f t="shared" si="11"/>
        <v>4207381</v>
      </c>
      <c r="H475" s="40">
        <f t="shared" si="12"/>
        <v>6482.18</v>
      </c>
      <c r="I475" s="93">
        <f t="shared" si="16"/>
        <v>207.43</v>
      </c>
      <c r="J475" s="93">
        <f t="shared" si="17"/>
        <v>6689.6100000000006</v>
      </c>
      <c r="K475" s="40">
        <f t="shared" si="13"/>
        <v>4207764.6900000004</v>
      </c>
      <c r="M475" s="96">
        <f t="shared" si="18"/>
        <v>6482.18</v>
      </c>
      <c r="N475" s="96">
        <f t="shared" si="19"/>
        <v>207.43</v>
      </c>
      <c r="O475" s="96">
        <f t="shared" si="20"/>
        <v>6689.6100000000006</v>
      </c>
      <c r="P475" s="96">
        <f t="shared" si="21"/>
        <v>4207764.6900000004</v>
      </c>
    </row>
    <row r="476" spans="1:16" x14ac:dyDescent="0.2">
      <c r="A476" s="48">
        <v>364</v>
      </c>
      <c r="B476" s="49" t="s">
        <v>68</v>
      </c>
      <c r="C476" s="40">
        <f t="shared" si="10"/>
        <v>5292</v>
      </c>
      <c r="D476" s="93">
        <f t="shared" si="14"/>
        <v>190</v>
      </c>
      <c r="E476" s="93">
        <f t="shared" si="15"/>
        <v>5482</v>
      </c>
      <c r="F476" s="40">
        <f t="shared" si="11"/>
        <v>2379188</v>
      </c>
      <c r="H476" s="40">
        <f t="shared" si="12"/>
        <v>5291.63</v>
      </c>
      <c r="I476" s="93">
        <f t="shared" si="16"/>
        <v>190</v>
      </c>
      <c r="J476" s="93">
        <f t="shared" si="17"/>
        <v>5481.63</v>
      </c>
      <c r="K476" s="40">
        <f t="shared" si="13"/>
        <v>2379027.42</v>
      </c>
      <c r="M476" s="96">
        <f t="shared" si="18"/>
        <v>5292</v>
      </c>
      <c r="N476" s="96">
        <f t="shared" si="19"/>
        <v>190</v>
      </c>
      <c r="O476" s="96">
        <f t="shared" si="20"/>
        <v>5482</v>
      </c>
      <c r="P476" s="96">
        <f t="shared" si="21"/>
        <v>2379188</v>
      </c>
    </row>
    <row r="477" spans="1:16" x14ac:dyDescent="0.2">
      <c r="A477" s="48">
        <v>413</v>
      </c>
      <c r="B477" s="49" t="s">
        <v>69</v>
      </c>
      <c r="C477" s="40">
        <f t="shared" si="10"/>
        <v>5717</v>
      </c>
      <c r="D477" s="93">
        <f t="shared" si="14"/>
        <v>190</v>
      </c>
      <c r="E477" s="93">
        <f t="shared" si="15"/>
        <v>5907</v>
      </c>
      <c r="F477" s="40">
        <f t="shared" si="11"/>
        <v>39263829</v>
      </c>
      <c r="H477" s="40">
        <f t="shared" si="12"/>
        <v>5717.06</v>
      </c>
      <c r="I477" s="93">
        <f t="shared" si="16"/>
        <v>190</v>
      </c>
      <c r="J477" s="93">
        <f t="shared" si="17"/>
        <v>5907.06</v>
      </c>
      <c r="K477" s="40">
        <f t="shared" si="13"/>
        <v>39264227.82</v>
      </c>
      <c r="M477" s="96">
        <f t="shared" si="18"/>
        <v>5717.06</v>
      </c>
      <c r="N477" s="96">
        <f t="shared" si="19"/>
        <v>190</v>
      </c>
      <c r="O477" s="96">
        <f t="shared" si="20"/>
        <v>5907.06</v>
      </c>
      <c r="P477" s="96">
        <f t="shared" si="21"/>
        <v>39264227.82</v>
      </c>
    </row>
    <row r="478" spans="1:16" x14ac:dyDescent="0.2">
      <c r="A478" s="48">
        <v>422</v>
      </c>
      <c r="B478" s="49" t="s">
        <v>70</v>
      </c>
      <c r="C478" s="40">
        <f t="shared" si="10"/>
        <v>6021</v>
      </c>
      <c r="D478" s="93">
        <f t="shared" si="14"/>
        <v>193</v>
      </c>
      <c r="E478" s="93">
        <f t="shared" si="15"/>
        <v>6214</v>
      </c>
      <c r="F478" s="40">
        <f t="shared" si="11"/>
        <v>6033794</v>
      </c>
      <c r="H478" s="40">
        <f t="shared" si="12"/>
        <v>6020.9</v>
      </c>
      <c r="I478" s="93">
        <f t="shared" si="16"/>
        <v>192.67</v>
      </c>
      <c r="J478" s="93">
        <f t="shared" si="17"/>
        <v>6213.57</v>
      </c>
      <c r="K478" s="40">
        <f t="shared" si="13"/>
        <v>6033376.4699999997</v>
      </c>
      <c r="M478" s="96">
        <f t="shared" si="18"/>
        <v>6021</v>
      </c>
      <c r="N478" s="96">
        <f t="shared" si="19"/>
        <v>193</v>
      </c>
      <c r="O478" s="96">
        <f t="shared" si="20"/>
        <v>6214</v>
      </c>
      <c r="P478" s="96">
        <f t="shared" si="21"/>
        <v>6033794</v>
      </c>
    </row>
    <row r="479" spans="1:16" x14ac:dyDescent="0.2">
      <c r="A479" s="48">
        <v>427</v>
      </c>
      <c r="B479" s="49" t="s">
        <v>71</v>
      </c>
      <c r="C479" s="40">
        <f t="shared" si="10"/>
        <v>5745</v>
      </c>
      <c r="D479" s="93">
        <f t="shared" si="14"/>
        <v>190</v>
      </c>
      <c r="E479" s="93">
        <f t="shared" si="15"/>
        <v>5935</v>
      </c>
      <c r="F479" s="40">
        <f t="shared" si="11"/>
        <v>1940745</v>
      </c>
      <c r="H479" s="40">
        <f t="shared" si="12"/>
        <v>5744.84</v>
      </c>
      <c r="I479" s="93">
        <f t="shared" si="16"/>
        <v>190</v>
      </c>
      <c r="J479" s="93">
        <f t="shared" si="17"/>
        <v>5934.84</v>
      </c>
      <c r="K479" s="40">
        <f t="shared" si="13"/>
        <v>1940692.68</v>
      </c>
      <c r="M479" s="96">
        <f t="shared" si="18"/>
        <v>5745</v>
      </c>
      <c r="N479" s="96">
        <f t="shared" si="19"/>
        <v>190</v>
      </c>
      <c r="O479" s="96">
        <f t="shared" si="20"/>
        <v>5935</v>
      </c>
      <c r="P479" s="96">
        <f t="shared" si="21"/>
        <v>1940745</v>
      </c>
    </row>
    <row r="480" spans="1:16" x14ac:dyDescent="0.2">
      <c r="A480" s="48">
        <v>434</v>
      </c>
      <c r="B480" s="49" t="s">
        <v>72</v>
      </c>
      <c r="C480" s="40">
        <f t="shared" si="10"/>
        <v>4489</v>
      </c>
      <c r="D480" s="93">
        <f t="shared" si="14"/>
        <v>190</v>
      </c>
      <c r="E480" s="93">
        <f t="shared" si="15"/>
        <v>4679</v>
      </c>
      <c r="F480" s="40">
        <f t="shared" si="11"/>
        <v>8057238</v>
      </c>
      <c r="H480" s="40">
        <f t="shared" si="12"/>
        <v>4489.3100000000004</v>
      </c>
      <c r="I480" s="93">
        <f t="shared" si="16"/>
        <v>190</v>
      </c>
      <c r="J480" s="93">
        <f t="shared" si="17"/>
        <v>4679.3100000000004</v>
      </c>
      <c r="K480" s="40">
        <f t="shared" si="13"/>
        <v>8057771.8200000003</v>
      </c>
      <c r="M480" s="96">
        <f t="shared" si="18"/>
        <v>4489.3100000000004</v>
      </c>
      <c r="N480" s="96">
        <f t="shared" si="19"/>
        <v>190</v>
      </c>
      <c r="O480" s="96">
        <f t="shared" si="20"/>
        <v>4679.3100000000004</v>
      </c>
      <c r="P480" s="96">
        <f t="shared" si="21"/>
        <v>8057771.8200000003</v>
      </c>
    </row>
    <row r="481" spans="1:16" x14ac:dyDescent="0.2">
      <c r="A481" s="48">
        <v>6013</v>
      </c>
      <c r="B481" s="49" t="s">
        <v>73</v>
      </c>
      <c r="C481" s="40">
        <f t="shared" si="10"/>
        <v>7653</v>
      </c>
      <c r="D481" s="93">
        <f t="shared" si="14"/>
        <v>245</v>
      </c>
      <c r="E481" s="93">
        <f t="shared" si="15"/>
        <v>7898</v>
      </c>
      <c r="F481" s="40">
        <f t="shared" si="11"/>
        <v>3167098</v>
      </c>
      <c r="H481" s="40">
        <f t="shared" si="12"/>
        <v>7653.26</v>
      </c>
      <c r="I481" s="93">
        <f t="shared" si="16"/>
        <v>244.9</v>
      </c>
      <c r="J481" s="93">
        <f t="shared" si="17"/>
        <v>7898.16</v>
      </c>
      <c r="K481" s="40">
        <f t="shared" si="13"/>
        <v>3167162.16</v>
      </c>
      <c r="M481" s="96">
        <f t="shared" si="18"/>
        <v>7653.26</v>
      </c>
      <c r="N481" s="96">
        <f t="shared" si="19"/>
        <v>244.9</v>
      </c>
      <c r="O481" s="96">
        <f t="shared" si="20"/>
        <v>7898.16</v>
      </c>
      <c r="P481" s="96">
        <f t="shared" si="21"/>
        <v>3167162.16</v>
      </c>
    </row>
    <row r="482" spans="1:16" x14ac:dyDescent="0.2">
      <c r="A482" s="48">
        <v>441</v>
      </c>
      <c r="B482" s="49" t="s">
        <v>74</v>
      </c>
      <c r="C482" s="40">
        <f t="shared" si="10"/>
        <v>6110</v>
      </c>
      <c r="D482" s="93">
        <f t="shared" si="14"/>
        <v>196</v>
      </c>
      <c r="E482" s="93">
        <f t="shared" si="15"/>
        <v>6306</v>
      </c>
      <c r="F482" s="40">
        <f t="shared" si="11"/>
        <v>1954860</v>
      </c>
      <c r="H482" s="40">
        <f t="shared" si="12"/>
        <v>6109.8</v>
      </c>
      <c r="I482" s="93">
        <f t="shared" si="16"/>
        <v>195.51</v>
      </c>
      <c r="J482" s="93">
        <f t="shared" si="17"/>
        <v>6305.31</v>
      </c>
      <c r="K482" s="40">
        <f t="shared" si="13"/>
        <v>1954646.1</v>
      </c>
      <c r="M482" s="96">
        <f t="shared" si="18"/>
        <v>6110</v>
      </c>
      <c r="N482" s="96">
        <f t="shared" si="19"/>
        <v>196</v>
      </c>
      <c r="O482" s="96">
        <f t="shared" si="20"/>
        <v>6306</v>
      </c>
      <c r="P482" s="96">
        <f t="shared" si="21"/>
        <v>1954860</v>
      </c>
    </row>
    <row r="483" spans="1:16" x14ac:dyDescent="0.2">
      <c r="A483" s="48">
        <v>2240</v>
      </c>
      <c r="B483" s="49" t="s">
        <v>75</v>
      </c>
      <c r="C483" s="40">
        <f t="shared" si="10"/>
        <v>5594</v>
      </c>
      <c r="D483" s="93">
        <f t="shared" si="14"/>
        <v>190</v>
      </c>
      <c r="E483" s="93">
        <f t="shared" si="15"/>
        <v>5784</v>
      </c>
      <c r="F483" s="40">
        <f t="shared" si="11"/>
        <v>3782736</v>
      </c>
      <c r="H483" s="40">
        <f t="shared" si="12"/>
        <v>5593.65</v>
      </c>
      <c r="I483" s="93">
        <f t="shared" si="16"/>
        <v>190</v>
      </c>
      <c r="J483" s="93">
        <f t="shared" si="17"/>
        <v>5783.65</v>
      </c>
      <c r="K483" s="40">
        <f t="shared" si="13"/>
        <v>3782507.0999999996</v>
      </c>
      <c r="M483" s="96">
        <f t="shared" si="18"/>
        <v>5594</v>
      </c>
      <c r="N483" s="96">
        <f t="shared" si="19"/>
        <v>190</v>
      </c>
      <c r="O483" s="96">
        <f t="shared" si="20"/>
        <v>5784</v>
      </c>
      <c r="P483" s="96">
        <f t="shared" si="21"/>
        <v>3782736</v>
      </c>
    </row>
    <row r="484" spans="1:16" x14ac:dyDescent="0.2">
      <c r="A484" s="48">
        <v>476</v>
      </c>
      <c r="B484" s="49" t="s">
        <v>76</v>
      </c>
      <c r="C484" s="40">
        <f t="shared" si="10"/>
        <v>4921</v>
      </c>
      <c r="D484" s="93">
        <f t="shared" si="14"/>
        <v>190</v>
      </c>
      <c r="E484" s="93">
        <f t="shared" si="15"/>
        <v>5111</v>
      </c>
      <c r="F484" s="40">
        <f t="shared" si="11"/>
        <v>9148690</v>
      </c>
      <c r="H484" s="40">
        <f t="shared" si="12"/>
        <v>4920.51</v>
      </c>
      <c r="I484" s="93">
        <f t="shared" si="16"/>
        <v>190</v>
      </c>
      <c r="J484" s="93">
        <f t="shared" si="17"/>
        <v>5110.51</v>
      </c>
      <c r="K484" s="40">
        <f t="shared" si="13"/>
        <v>9147812.9000000004</v>
      </c>
      <c r="M484" s="96">
        <f t="shared" si="18"/>
        <v>4921</v>
      </c>
      <c r="N484" s="96">
        <f t="shared" si="19"/>
        <v>190</v>
      </c>
      <c r="O484" s="96">
        <f t="shared" si="20"/>
        <v>5111</v>
      </c>
      <c r="P484" s="96">
        <f t="shared" si="21"/>
        <v>9148690</v>
      </c>
    </row>
    <row r="485" spans="1:16" x14ac:dyDescent="0.2">
      <c r="A485" s="48">
        <v>485</v>
      </c>
      <c r="B485" s="51" t="s">
        <v>77</v>
      </c>
      <c r="C485" s="40">
        <f t="shared" si="10"/>
        <v>5207</v>
      </c>
      <c r="D485" s="93">
        <f t="shared" si="14"/>
        <v>190</v>
      </c>
      <c r="E485" s="93">
        <f t="shared" si="15"/>
        <v>5397</v>
      </c>
      <c r="F485" s="40">
        <f t="shared" si="11"/>
        <v>3977589</v>
      </c>
      <c r="H485" s="40">
        <f t="shared" si="12"/>
        <v>5206.6400000000003</v>
      </c>
      <c r="I485" s="93">
        <f t="shared" si="16"/>
        <v>190</v>
      </c>
      <c r="J485" s="93">
        <f t="shared" si="17"/>
        <v>5396.64</v>
      </c>
      <c r="K485" s="40">
        <f t="shared" si="13"/>
        <v>3977323.68</v>
      </c>
      <c r="M485" s="96">
        <f t="shared" si="18"/>
        <v>5207</v>
      </c>
      <c r="N485" s="96">
        <f t="shared" si="19"/>
        <v>190</v>
      </c>
      <c r="O485" s="96">
        <f t="shared" si="20"/>
        <v>5397</v>
      </c>
      <c r="P485" s="96">
        <f t="shared" si="21"/>
        <v>3977589</v>
      </c>
    </row>
    <row r="486" spans="1:16" x14ac:dyDescent="0.2">
      <c r="A486" s="48">
        <v>497</v>
      </c>
      <c r="B486" s="49" t="s">
        <v>78</v>
      </c>
      <c r="C486" s="40">
        <f t="shared" si="10"/>
        <v>5920</v>
      </c>
      <c r="D486" s="93">
        <f t="shared" si="14"/>
        <v>190</v>
      </c>
      <c r="E486" s="93">
        <f t="shared" si="15"/>
        <v>6110</v>
      </c>
      <c r="F486" s="40">
        <f t="shared" si="11"/>
        <v>6794320</v>
      </c>
      <c r="H486" s="40">
        <f t="shared" si="12"/>
        <v>5919.86</v>
      </c>
      <c r="I486" s="93">
        <f t="shared" si="16"/>
        <v>190</v>
      </c>
      <c r="J486" s="93">
        <f t="shared" si="17"/>
        <v>6109.86</v>
      </c>
      <c r="K486" s="40">
        <f t="shared" si="13"/>
        <v>6794164.3199999994</v>
      </c>
      <c r="M486" s="96">
        <f t="shared" si="18"/>
        <v>5920</v>
      </c>
      <c r="N486" s="96">
        <f t="shared" si="19"/>
        <v>190</v>
      </c>
      <c r="O486" s="96">
        <f t="shared" si="20"/>
        <v>6110</v>
      </c>
      <c r="P486" s="96">
        <f t="shared" si="21"/>
        <v>6794320</v>
      </c>
    </row>
    <row r="487" spans="1:16" x14ac:dyDescent="0.2">
      <c r="A487" s="48">
        <v>539</v>
      </c>
      <c r="B487" s="51" t="s">
        <v>651</v>
      </c>
      <c r="C487" s="40">
        <f t="shared" si="10"/>
        <v>7040</v>
      </c>
      <c r="D487" s="93">
        <f t="shared" si="14"/>
        <v>225</v>
      </c>
      <c r="E487" s="93">
        <f t="shared" si="15"/>
        <v>7265</v>
      </c>
      <c r="F487" s="40">
        <f t="shared" si="11"/>
        <v>2128645</v>
      </c>
      <c r="H487" s="40">
        <f t="shared" si="12"/>
        <v>7040.03</v>
      </c>
      <c r="I487" s="93">
        <f t="shared" si="16"/>
        <v>225.28</v>
      </c>
      <c r="J487" s="93">
        <f t="shared" si="17"/>
        <v>7265.3099999999995</v>
      </c>
      <c r="K487" s="40">
        <f t="shared" si="13"/>
        <v>2128735.83</v>
      </c>
      <c r="M487" s="96">
        <f t="shared" si="18"/>
        <v>7040.03</v>
      </c>
      <c r="N487" s="96">
        <f t="shared" si="19"/>
        <v>225.28</v>
      </c>
      <c r="O487" s="96">
        <f t="shared" si="20"/>
        <v>7265.3099999999995</v>
      </c>
      <c r="P487" s="96">
        <f t="shared" si="21"/>
        <v>2128735.83</v>
      </c>
    </row>
    <row r="488" spans="1:16" x14ac:dyDescent="0.2">
      <c r="A488" s="48">
        <v>602</v>
      </c>
      <c r="B488" s="49" t="s">
        <v>79</v>
      </c>
      <c r="C488" s="40">
        <f t="shared" si="10"/>
        <v>5328</v>
      </c>
      <c r="D488" s="93">
        <f t="shared" si="14"/>
        <v>190</v>
      </c>
      <c r="E488" s="93">
        <f t="shared" si="15"/>
        <v>5518</v>
      </c>
      <c r="F488" s="40">
        <f t="shared" si="11"/>
        <v>4425436</v>
      </c>
      <c r="H488" s="40">
        <f t="shared" si="12"/>
        <v>5328.28</v>
      </c>
      <c r="I488" s="93">
        <f t="shared" si="16"/>
        <v>190</v>
      </c>
      <c r="J488" s="93">
        <f t="shared" si="17"/>
        <v>5518.28</v>
      </c>
      <c r="K488" s="40">
        <f t="shared" si="13"/>
        <v>4425660.5599999996</v>
      </c>
      <c r="M488" s="96">
        <f t="shared" si="18"/>
        <v>5328.28</v>
      </c>
      <c r="N488" s="96">
        <f t="shared" si="19"/>
        <v>190</v>
      </c>
      <c r="O488" s="96">
        <f t="shared" si="20"/>
        <v>5518.28</v>
      </c>
      <c r="P488" s="96">
        <f t="shared" si="21"/>
        <v>4425660.5599999996</v>
      </c>
    </row>
    <row r="489" spans="1:16" x14ac:dyDescent="0.2">
      <c r="A489" s="48">
        <v>609</v>
      </c>
      <c r="B489" s="49" t="s">
        <v>80</v>
      </c>
      <c r="C489" s="40">
        <f t="shared" si="10"/>
        <v>5395</v>
      </c>
      <c r="D489" s="93">
        <f t="shared" si="14"/>
        <v>190</v>
      </c>
      <c r="E489" s="93">
        <f t="shared" si="15"/>
        <v>5585</v>
      </c>
      <c r="F489" s="40">
        <f t="shared" si="11"/>
        <v>5668775</v>
      </c>
      <c r="H489" s="40">
        <f t="shared" si="12"/>
        <v>5395</v>
      </c>
      <c r="I489" s="93">
        <f t="shared" si="16"/>
        <v>190</v>
      </c>
      <c r="J489" s="93">
        <f t="shared" si="17"/>
        <v>5585</v>
      </c>
      <c r="K489" s="40">
        <f t="shared" si="13"/>
        <v>5668775</v>
      </c>
      <c r="M489" s="96">
        <f t="shared" si="18"/>
        <v>5395</v>
      </c>
      <c r="N489" s="96">
        <f t="shared" si="19"/>
        <v>190</v>
      </c>
      <c r="O489" s="96">
        <f t="shared" si="20"/>
        <v>5585</v>
      </c>
      <c r="P489" s="96">
        <f t="shared" si="21"/>
        <v>5668775</v>
      </c>
    </row>
    <row r="490" spans="1:16" x14ac:dyDescent="0.2">
      <c r="A490" s="48">
        <v>623</v>
      </c>
      <c r="B490" s="49" t="s">
        <v>81</v>
      </c>
      <c r="C490" s="40">
        <f t="shared" si="10"/>
        <v>5088</v>
      </c>
      <c r="D490" s="93">
        <f t="shared" si="14"/>
        <v>190</v>
      </c>
      <c r="E490" s="93">
        <f t="shared" si="15"/>
        <v>5278</v>
      </c>
      <c r="F490" s="40">
        <f t="shared" si="11"/>
        <v>2770950</v>
      </c>
      <c r="H490" s="40">
        <f t="shared" si="12"/>
        <v>5087.6499999999996</v>
      </c>
      <c r="I490" s="93">
        <f t="shared" si="16"/>
        <v>190</v>
      </c>
      <c r="J490" s="93">
        <f t="shared" si="17"/>
        <v>5277.65</v>
      </c>
      <c r="K490" s="40">
        <f t="shared" si="13"/>
        <v>2770766.25</v>
      </c>
      <c r="M490" s="96">
        <f t="shared" si="18"/>
        <v>5088</v>
      </c>
      <c r="N490" s="96">
        <f t="shared" si="19"/>
        <v>190</v>
      </c>
      <c r="O490" s="96">
        <f t="shared" si="20"/>
        <v>5278</v>
      </c>
      <c r="P490" s="96">
        <f t="shared" si="21"/>
        <v>2770950</v>
      </c>
    </row>
    <row r="491" spans="1:16" x14ac:dyDescent="0.2">
      <c r="A491" s="48">
        <v>637</v>
      </c>
      <c r="B491" s="49" t="s">
        <v>82</v>
      </c>
      <c r="C491" s="40">
        <f t="shared" si="10"/>
        <v>5276</v>
      </c>
      <c r="D491" s="93">
        <f t="shared" si="14"/>
        <v>190</v>
      </c>
      <c r="E491" s="93">
        <f t="shared" si="15"/>
        <v>5466</v>
      </c>
      <c r="F491" s="40">
        <f t="shared" si="11"/>
        <v>5045118</v>
      </c>
      <c r="H491" s="40">
        <f t="shared" si="12"/>
        <v>5276.02</v>
      </c>
      <c r="I491" s="93">
        <f t="shared" si="16"/>
        <v>190</v>
      </c>
      <c r="J491" s="93">
        <f t="shared" si="17"/>
        <v>5466.02</v>
      </c>
      <c r="K491" s="40">
        <f t="shared" si="13"/>
        <v>5045136.46</v>
      </c>
      <c r="M491" s="96">
        <f t="shared" si="18"/>
        <v>5276.02</v>
      </c>
      <c r="N491" s="96">
        <f t="shared" si="19"/>
        <v>190</v>
      </c>
      <c r="O491" s="96">
        <f t="shared" si="20"/>
        <v>5466.02</v>
      </c>
      <c r="P491" s="96">
        <f t="shared" si="21"/>
        <v>5045136.46</v>
      </c>
    </row>
    <row r="492" spans="1:16" x14ac:dyDescent="0.2">
      <c r="A492" s="48">
        <v>657</v>
      </c>
      <c r="B492" s="49" t="s">
        <v>83</v>
      </c>
      <c r="C492" s="40">
        <f t="shared" si="10"/>
        <v>5861</v>
      </c>
      <c r="D492" s="93">
        <f t="shared" si="14"/>
        <v>190</v>
      </c>
      <c r="E492" s="93">
        <f t="shared" si="15"/>
        <v>6051</v>
      </c>
      <c r="F492" s="40">
        <f t="shared" si="11"/>
        <v>871344</v>
      </c>
      <c r="H492" s="40">
        <f t="shared" si="12"/>
        <v>5861.21</v>
      </c>
      <c r="I492" s="93">
        <f t="shared" si="16"/>
        <v>190</v>
      </c>
      <c r="J492" s="93">
        <f t="shared" si="17"/>
        <v>6051.21</v>
      </c>
      <c r="K492" s="40">
        <f t="shared" si="13"/>
        <v>871374.24</v>
      </c>
      <c r="M492" s="96">
        <f t="shared" si="18"/>
        <v>5861.21</v>
      </c>
      <c r="N492" s="96">
        <f t="shared" si="19"/>
        <v>190</v>
      </c>
      <c r="O492" s="96">
        <f t="shared" si="20"/>
        <v>6051.21</v>
      </c>
      <c r="P492" s="96">
        <f t="shared" si="21"/>
        <v>871374.24</v>
      </c>
    </row>
    <row r="493" spans="1:16" x14ac:dyDescent="0.2">
      <c r="A493" s="48">
        <v>658</v>
      </c>
      <c r="B493" s="49" t="s">
        <v>84</v>
      </c>
      <c r="C493" s="40">
        <f t="shared" si="10"/>
        <v>5202</v>
      </c>
      <c r="D493" s="93">
        <f t="shared" si="14"/>
        <v>190</v>
      </c>
      <c r="E493" s="93">
        <f t="shared" si="15"/>
        <v>5392</v>
      </c>
      <c r="F493" s="40">
        <f t="shared" si="11"/>
        <v>4097920</v>
      </c>
      <c r="H493" s="40">
        <f t="shared" si="12"/>
        <v>5202.1499999999996</v>
      </c>
      <c r="I493" s="93">
        <f t="shared" si="16"/>
        <v>190</v>
      </c>
      <c r="J493" s="93">
        <f t="shared" si="17"/>
        <v>5392.15</v>
      </c>
      <c r="K493" s="40">
        <f t="shared" si="13"/>
        <v>4098033.9999999995</v>
      </c>
      <c r="M493" s="96">
        <f t="shared" si="18"/>
        <v>5202.1499999999996</v>
      </c>
      <c r="N493" s="96">
        <f t="shared" si="19"/>
        <v>190</v>
      </c>
      <c r="O493" s="96">
        <f t="shared" si="20"/>
        <v>5392.15</v>
      </c>
      <c r="P493" s="96">
        <f t="shared" si="21"/>
        <v>4098033.9999999995</v>
      </c>
    </row>
    <row r="494" spans="1:16" x14ac:dyDescent="0.2">
      <c r="A494" s="48">
        <v>665</v>
      </c>
      <c r="B494" s="49" t="s">
        <v>85</v>
      </c>
      <c r="C494" s="40">
        <f t="shared" si="10"/>
        <v>5226</v>
      </c>
      <c r="D494" s="93">
        <f t="shared" si="14"/>
        <v>190</v>
      </c>
      <c r="E494" s="93">
        <f t="shared" si="15"/>
        <v>5416</v>
      </c>
      <c r="F494" s="40">
        <f t="shared" si="11"/>
        <v>2220560</v>
      </c>
      <c r="H494" s="40">
        <f t="shared" si="12"/>
        <v>5225.62</v>
      </c>
      <c r="I494" s="93">
        <f t="shared" si="16"/>
        <v>190</v>
      </c>
      <c r="J494" s="93">
        <f t="shared" si="17"/>
        <v>5415.62</v>
      </c>
      <c r="K494" s="40">
        <f t="shared" si="13"/>
        <v>2220404.2000000002</v>
      </c>
      <c r="M494" s="96">
        <f t="shared" si="18"/>
        <v>5226</v>
      </c>
      <c r="N494" s="96">
        <f t="shared" si="19"/>
        <v>190</v>
      </c>
      <c r="O494" s="96">
        <f t="shared" si="20"/>
        <v>5416</v>
      </c>
      <c r="P494" s="96">
        <f t="shared" si="21"/>
        <v>2220560</v>
      </c>
    </row>
    <row r="495" spans="1:16" x14ac:dyDescent="0.2">
      <c r="A495" s="48">
        <v>700</v>
      </c>
      <c r="B495" s="49" t="s">
        <v>86</v>
      </c>
      <c r="C495" s="40">
        <f t="shared" si="10"/>
        <v>5370</v>
      </c>
      <c r="D495" s="93">
        <f t="shared" si="14"/>
        <v>190</v>
      </c>
      <c r="E495" s="93">
        <f t="shared" si="15"/>
        <v>5560</v>
      </c>
      <c r="F495" s="40">
        <f t="shared" si="11"/>
        <v>6227200</v>
      </c>
      <c r="H495" s="40">
        <f t="shared" si="12"/>
        <v>5370.41</v>
      </c>
      <c r="I495" s="93">
        <f t="shared" si="16"/>
        <v>190</v>
      </c>
      <c r="J495" s="93">
        <f t="shared" si="17"/>
        <v>5560.41</v>
      </c>
      <c r="K495" s="40">
        <f t="shared" si="13"/>
        <v>6227659.2000000002</v>
      </c>
      <c r="M495" s="96">
        <f t="shared" si="18"/>
        <v>5370.41</v>
      </c>
      <c r="N495" s="96">
        <f t="shared" si="19"/>
        <v>190</v>
      </c>
      <c r="O495" s="96">
        <f t="shared" si="20"/>
        <v>5560.41</v>
      </c>
      <c r="P495" s="96">
        <f t="shared" si="21"/>
        <v>6227659.2000000002</v>
      </c>
    </row>
    <row r="496" spans="1:16" x14ac:dyDescent="0.2">
      <c r="A496" s="48">
        <v>721</v>
      </c>
      <c r="B496" s="49" t="s">
        <v>87</v>
      </c>
      <c r="C496" s="40">
        <f t="shared" si="10"/>
        <v>7945</v>
      </c>
      <c r="D496" s="93">
        <f t="shared" si="14"/>
        <v>254</v>
      </c>
      <c r="E496" s="93">
        <f t="shared" si="15"/>
        <v>8199</v>
      </c>
      <c r="F496" s="40">
        <f t="shared" si="11"/>
        <v>12749445</v>
      </c>
      <c r="H496" s="40">
        <f t="shared" si="12"/>
        <v>7945.23</v>
      </c>
      <c r="I496" s="93">
        <f t="shared" si="16"/>
        <v>254.25</v>
      </c>
      <c r="J496" s="93">
        <f t="shared" si="17"/>
        <v>8199.48</v>
      </c>
      <c r="K496" s="40">
        <f t="shared" si="13"/>
        <v>12750191.399999999</v>
      </c>
      <c r="M496" s="96">
        <f t="shared" si="18"/>
        <v>7945.23</v>
      </c>
      <c r="N496" s="96">
        <f t="shared" si="19"/>
        <v>254.25</v>
      </c>
      <c r="O496" s="96">
        <f t="shared" si="20"/>
        <v>8199.48</v>
      </c>
      <c r="P496" s="96">
        <f t="shared" si="21"/>
        <v>12750191.399999999</v>
      </c>
    </row>
    <row r="497" spans="1:16" x14ac:dyDescent="0.2">
      <c r="A497" s="48">
        <v>735</v>
      </c>
      <c r="B497" s="49" t="s">
        <v>88</v>
      </c>
      <c r="C497" s="40">
        <f t="shared" si="10"/>
        <v>5285</v>
      </c>
      <c r="D497" s="93">
        <f t="shared" si="14"/>
        <v>190</v>
      </c>
      <c r="E497" s="93">
        <f t="shared" si="15"/>
        <v>5475</v>
      </c>
      <c r="F497" s="40">
        <f t="shared" si="11"/>
        <v>4084350</v>
      </c>
      <c r="H497" s="40">
        <f t="shared" si="12"/>
        <v>5285.44</v>
      </c>
      <c r="I497" s="93">
        <f t="shared" si="16"/>
        <v>190</v>
      </c>
      <c r="J497" s="93">
        <f t="shared" si="17"/>
        <v>5475.44</v>
      </c>
      <c r="K497" s="40">
        <f t="shared" si="13"/>
        <v>4084678.2399999998</v>
      </c>
      <c r="M497" s="96">
        <f t="shared" si="18"/>
        <v>5285.44</v>
      </c>
      <c r="N497" s="96">
        <f t="shared" si="19"/>
        <v>190</v>
      </c>
      <c r="O497" s="96">
        <f t="shared" si="20"/>
        <v>5475.44</v>
      </c>
      <c r="P497" s="96">
        <f t="shared" si="21"/>
        <v>4084678.2399999998</v>
      </c>
    </row>
    <row r="498" spans="1:16" x14ac:dyDescent="0.2">
      <c r="A498" s="48">
        <v>777</v>
      </c>
      <c r="B498" s="49" t="s">
        <v>89</v>
      </c>
      <c r="C498" s="40">
        <f t="shared" si="10"/>
        <v>4935</v>
      </c>
      <c r="D498" s="93">
        <f t="shared" si="14"/>
        <v>190</v>
      </c>
      <c r="E498" s="93">
        <f t="shared" si="15"/>
        <v>5125</v>
      </c>
      <c r="F498" s="40">
        <f t="shared" si="11"/>
        <v>16277000</v>
      </c>
      <c r="H498" s="40">
        <f t="shared" si="12"/>
        <v>4935.47</v>
      </c>
      <c r="I498" s="93">
        <f t="shared" si="16"/>
        <v>190</v>
      </c>
      <c r="J498" s="93">
        <f t="shared" si="17"/>
        <v>5125.47</v>
      </c>
      <c r="K498" s="40">
        <f t="shared" si="13"/>
        <v>16278492.720000001</v>
      </c>
      <c r="M498" s="96">
        <f t="shared" si="18"/>
        <v>4935.47</v>
      </c>
      <c r="N498" s="96">
        <f t="shared" si="19"/>
        <v>190</v>
      </c>
      <c r="O498" s="96">
        <f t="shared" si="20"/>
        <v>5125.47</v>
      </c>
      <c r="P498" s="96">
        <f t="shared" si="21"/>
        <v>16278492.720000001</v>
      </c>
    </row>
    <row r="499" spans="1:16" x14ac:dyDescent="0.2">
      <c r="A499" s="48">
        <v>840</v>
      </c>
      <c r="B499" s="49" t="s">
        <v>90</v>
      </c>
      <c r="C499" s="40">
        <f t="shared" si="10"/>
        <v>5171</v>
      </c>
      <c r="D499" s="93">
        <f t="shared" si="14"/>
        <v>190</v>
      </c>
      <c r="E499" s="93">
        <f t="shared" si="15"/>
        <v>5361</v>
      </c>
      <c r="F499" s="40">
        <f t="shared" si="11"/>
        <v>1677993</v>
      </c>
      <c r="H499" s="40">
        <f t="shared" si="12"/>
        <v>5171.13</v>
      </c>
      <c r="I499" s="93">
        <f t="shared" si="16"/>
        <v>190</v>
      </c>
      <c r="J499" s="93">
        <f t="shared" si="17"/>
        <v>5361.13</v>
      </c>
      <c r="K499" s="40">
        <f t="shared" si="13"/>
        <v>1678033.69</v>
      </c>
      <c r="M499" s="96">
        <f t="shared" si="18"/>
        <v>5171.13</v>
      </c>
      <c r="N499" s="96">
        <f t="shared" si="19"/>
        <v>190</v>
      </c>
      <c r="O499" s="96">
        <f t="shared" si="20"/>
        <v>5361.13</v>
      </c>
      <c r="P499" s="96">
        <f t="shared" si="21"/>
        <v>1678033.69</v>
      </c>
    </row>
    <row r="500" spans="1:16" x14ac:dyDescent="0.2">
      <c r="A500" s="48">
        <v>870</v>
      </c>
      <c r="B500" s="49" t="s">
        <v>91</v>
      </c>
      <c r="C500" s="40">
        <f t="shared" si="10"/>
        <v>4513</v>
      </c>
      <c r="D500" s="93">
        <f t="shared" si="14"/>
        <v>190</v>
      </c>
      <c r="E500" s="93">
        <f t="shared" si="15"/>
        <v>4703</v>
      </c>
      <c r="F500" s="40">
        <f t="shared" si="11"/>
        <v>4735921</v>
      </c>
      <c r="H500" s="40">
        <f t="shared" si="12"/>
        <v>4512.54</v>
      </c>
      <c r="I500" s="93">
        <f t="shared" si="16"/>
        <v>190</v>
      </c>
      <c r="J500" s="93">
        <f t="shared" si="17"/>
        <v>4702.54</v>
      </c>
      <c r="K500" s="40">
        <f t="shared" si="13"/>
        <v>4735457.78</v>
      </c>
      <c r="M500" s="96">
        <f t="shared" si="18"/>
        <v>4513</v>
      </c>
      <c r="N500" s="96">
        <f t="shared" si="19"/>
        <v>190</v>
      </c>
      <c r="O500" s="96">
        <f t="shared" si="20"/>
        <v>4703</v>
      </c>
      <c r="P500" s="96">
        <f t="shared" si="21"/>
        <v>4735921</v>
      </c>
    </row>
    <row r="501" spans="1:16" x14ac:dyDescent="0.2">
      <c r="A501" s="48">
        <v>882</v>
      </c>
      <c r="B501" s="49" t="s">
        <v>92</v>
      </c>
      <c r="C501" s="40">
        <f t="shared" si="10"/>
        <v>5251</v>
      </c>
      <c r="D501" s="93">
        <f t="shared" si="14"/>
        <v>190</v>
      </c>
      <c r="E501" s="93">
        <f t="shared" si="15"/>
        <v>5441</v>
      </c>
      <c r="F501" s="40">
        <f t="shared" si="11"/>
        <v>2851084</v>
      </c>
      <c r="H501" s="40">
        <f t="shared" si="12"/>
        <v>5250.61</v>
      </c>
      <c r="I501" s="93">
        <f t="shared" si="16"/>
        <v>190</v>
      </c>
      <c r="J501" s="93">
        <f t="shared" si="17"/>
        <v>5440.61</v>
      </c>
      <c r="K501" s="40">
        <f t="shared" si="13"/>
        <v>2850879.6399999997</v>
      </c>
      <c r="M501" s="96">
        <f t="shared" si="18"/>
        <v>5251</v>
      </c>
      <c r="N501" s="96">
        <f t="shared" si="19"/>
        <v>190</v>
      </c>
      <c r="O501" s="96">
        <f t="shared" si="20"/>
        <v>5441</v>
      </c>
      <c r="P501" s="96">
        <f t="shared" si="21"/>
        <v>2851084</v>
      </c>
    </row>
    <row r="502" spans="1:16" x14ac:dyDescent="0.2">
      <c r="A502" s="48">
        <v>896</v>
      </c>
      <c r="B502" s="49" t="s">
        <v>93</v>
      </c>
      <c r="C502" s="40">
        <f t="shared" si="10"/>
        <v>5824</v>
      </c>
      <c r="D502" s="93">
        <f t="shared" si="14"/>
        <v>190</v>
      </c>
      <c r="E502" s="93">
        <f t="shared" si="15"/>
        <v>6014</v>
      </c>
      <c r="F502" s="40">
        <f t="shared" si="11"/>
        <v>5520852</v>
      </c>
      <c r="H502" s="40">
        <f t="shared" si="12"/>
        <v>5824.12</v>
      </c>
      <c r="I502" s="93">
        <f t="shared" si="16"/>
        <v>190</v>
      </c>
      <c r="J502" s="93">
        <f t="shared" si="17"/>
        <v>6014.12</v>
      </c>
      <c r="K502" s="40">
        <f t="shared" si="13"/>
        <v>5520962.1600000001</v>
      </c>
      <c r="M502" s="96">
        <f t="shared" si="18"/>
        <v>5824.12</v>
      </c>
      <c r="N502" s="96">
        <f t="shared" si="19"/>
        <v>190</v>
      </c>
      <c r="O502" s="96">
        <f t="shared" si="20"/>
        <v>6014.12</v>
      </c>
      <c r="P502" s="96">
        <f t="shared" si="21"/>
        <v>5520962.1600000001</v>
      </c>
    </row>
    <row r="503" spans="1:16" x14ac:dyDescent="0.2">
      <c r="A503" s="48">
        <v>903</v>
      </c>
      <c r="B503" s="49" t="s">
        <v>94</v>
      </c>
      <c r="C503" s="40">
        <f t="shared" si="10"/>
        <v>4666</v>
      </c>
      <c r="D503" s="93">
        <f t="shared" si="14"/>
        <v>190</v>
      </c>
      <c r="E503" s="93">
        <f t="shared" si="15"/>
        <v>4856</v>
      </c>
      <c r="F503" s="40">
        <f t="shared" si="11"/>
        <v>4069328</v>
      </c>
      <c r="H503" s="40">
        <f t="shared" si="12"/>
        <v>4666.09</v>
      </c>
      <c r="I503" s="93">
        <f t="shared" si="16"/>
        <v>190</v>
      </c>
      <c r="J503" s="93">
        <f t="shared" si="17"/>
        <v>4856.09</v>
      </c>
      <c r="K503" s="40">
        <f t="shared" si="13"/>
        <v>4069403.42</v>
      </c>
      <c r="M503" s="96">
        <f t="shared" si="18"/>
        <v>4666.09</v>
      </c>
      <c r="N503" s="96">
        <f t="shared" si="19"/>
        <v>190</v>
      </c>
      <c r="O503" s="96">
        <f t="shared" si="20"/>
        <v>4856.09</v>
      </c>
      <c r="P503" s="96">
        <f t="shared" si="21"/>
        <v>4069403.42</v>
      </c>
    </row>
    <row r="504" spans="1:16" x14ac:dyDescent="0.2">
      <c r="A504" s="48">
        <v>910</v>
      </c>
      <c r="B504" s="49" t="s">
        <v>95</v>
      </c>
      <c r="C504" s="40">
        <f t="shared" si="10"/>
        <v>4252</v>
      </c>
      <c r="D504" s="93">
        <f t="shared" si="14"/>
        <v>190</v>
      </c>
      <c r="E504" s="93">
        <f t="shared" si="15"/>
        <v>4442</v>
      </c>
      <c r="F504" s="40">
        <f t="shared" si="11"/>
        <v>6711862</v>
      </c>
      <c r="H504" s="40">
        <f t="shared" si="12"/>
        <v>4252.32</v>
      </c>
      <c r="I504" s="93">
        <f t="shared" si="16"/>
        <v>190</v>
      </c>
      <c r="J504" s="93">
        <f t="shared" si="17"/>
        <v>4442.32</v>
      </c>
      <c r="K504" s="40">
        <f t="shared" si="13"/>
        <v>6712345.5199999996</v>
      </c>
      <c r="M504" s="96">
        <f t="shared" si="18"/>
        <v>4252.32</v>
      </c>
      <c r="N504" s="96">
        <f t="shared" si="19"/>
        <v>190</v>
      </c>
      <c r="O504" s="96">
        <f t="shared" si="20"/>
        <v>4442.32</v>
      </c>
      <c r="P504" s="96">
        <f t="shared" si="21"/>
        <v>6712345.5199999996</v>
      </c>
    </row>
    <row r="505" spans="1:16" x14ac:dyDescent="0.2">
      <c r="A505" s="48">
        <v>980</v>
      </c>
      <c r="B505" s="49" t="s">
        <v>96</v>
      </c>
      <c r="C505" s="40">
        <f t="shared" si="10"/>
        <v>5528</v>
      </c>
      <c r="D505" s="93">
        <f t="shared" si="14"/>
        <v>190</v>
      </c>
      <c r="E505" s="93">
        <f t="shared" si="15"/>
        <v>5718</v>
      </c>
      <c r="F505" s="40">
        <f t="shared" si="11"/>
        <v>2784666</v>
      </c>
      <c r="H505" s="40">
        <f t="shared" si="12"/>
        <v>5527.66</v>
      </c>
      <c r="I505" s="93">
        <f t="shared" si="16"/>
        <v>190</v>
      </c>
      <c r="J505" s="93">
        <f t="shared" si="17"/>
        <v>5717.66</v>
      </c>
      <c r="K505" s="40">
        <f t="shared" si="13"/>
        <v>2784500.42</v>
      </c>
      <c r="M505" s="96">
        <f t="shared" si="18"/>
        <v>5528</v>
      </c>
      <c r="N505" s="96">
        <f t="shared" si="19"/>
        <v>190</v>
      </c>
      <c r="O505" s="96">
        <f t="shared" si="20"/>
        <v>5718</v>
      </c>
      <c r="P505" s="96">
        <f t="shared" si="21"/>
        <v>2784666</v>
      </c>
    </row>
    <row r="506" spans="1:16" x14ac:dyDescent="0.2">
      <c r="A506" s="48">
        <v>994</v>
      </c>
      <c r="B506" s="49" t="s">
        <v>97</v>
      </c>
      <c r="C506" s="40">
        <f t="shared" si="10"/>
        <v>5997</v>
      </c>
      <c r="D506" s="93">
        <f t="shared" si="14"/>
        <v>192</v>
      </c>
      <c r="E506" s="93">
        <f t="shared" si="15"/>
        <v>6189</v>
      </c>
      <c r="F506" s="40">
        <f t="shared" si="11"/>
        <v>2246607</v>
      </c>
      <c r="H506" s="40">
        <f t="shared" si="12"/>
        <v>5997.41</v>
      </c>
      <c r="I506" s="93">
        <f t="shared" si="16"/>
        <v>191.92</v>
      </c>
      <c r="J506" s="93">
        <f t="shared" si="17"/>
        <v>6189.33</v>
      </c>
      <c r="K506" s="40">
        <f t="shared" si="13"/>
        <v>2246726.79</v>
      </c>
      <c r="M506" s="96">
        <f t="shared" si="18"/>
        <v>5997.41</v>
      </c>
      <c r="N506" s="96">
        <f t="shared" si="19"/>
        <v>191.92</v>
      </c>
      <c r="O506" s="96">
        <f t="shared" si="20"/>
        <v>6189.33</v>
      </c>
      <c r="P506" s="96">
        <f t="shared" si="21"/>
        <v>2246726.79</v>
      </c>
    </row>
    <row r="507" spans="1:16" x14ac:dyDescent="0.2">
      <c r="A507" s="48">
        <v>1029</v>
      </c>
      <c r="B507" s="49" t="s">
        <v>98</v>
      </c>
      <c r="C507" s="40">
        <f t="shared" si="10"/>
        <v>5699</v>
      </c>
      <c r="D507" s="93">
        <f t="shared" si="14"/>
        <v>190</v>
      </c>
      <c r="E507" s="93">
        <f t="shared" si="15"/>
        <v>5889</v>
      </c>
      <c r="F507" s="40">
        <f t="shared" si="11"/>
        <v>4310748</v>
      </c>
      <c r="H507" s="40">
        <f t="shared" si="12"/>
        <v>5699.41</v>
      </c>
      <c r="I507" s="93">
        <f t="shared" si="16"/>
        <v>190</v>
      </c>
      <c r="J507" s="93">
        <f t="shared" si="17"/>
        <v>5889.41</v>
      </c>
      <c r="K507" s="40">
        <f t="shared" si="13"/>
        <v>4311048.12</v>
      </c>
      <c r="M507" s="96">
        <f t="shared" si="18"/>
        <v>5699.41</v>
      </c>
      <c r="N507" s="96">
        <f t="shared" si="19"/>
        <v>190</v>
      </c>
      <c r="O507" s="96">
        <f t="shared" si="20"/>
        <v>5889.41</v>
      </c>
      <c r="P507" s="96">
        <f t="shared" si="21"/>
        <v>4311048.12</v>
      </c>
    </row>
    <row r="508" spans="1:16" x14ac:dyDescent="0.2">
      <c r="A508" s="48">
        <v>1015</v>
      </c>
      <c r="B508" s="49" t="s">
        <v>99</v>
      </c>
      <c r="C508" s="40">
        <f t="shared" si="10"/>
        <v>6038</v>
      </c>
      <c r="D508" s="93">
        <f t="shared" si="14"/>
        <v>193</v>
      </c>
      <c r="E508" s="93">
        <f t="shared" si="15"/>
        <v>6231</v>
      </c>
      <c r="F508" s="40">
        <f t="shared" si="11"/>
        <v>15596193</v>
      </c>
      <c r="H508" s="40">
        <f t="shared" si="12"/>
        <v>6038.2</v>
      </c>
      <c r="I508" s="93">
        <f t="shared" si="16"/>
        <v>193.22</v>
      </c>
      <c r="J508" s="93">
        <f t="shared" si="17"/>
        <v>6231.42</v>
      </c>
      <c r="K508" s="40">
        <f t="shared" si="13"/>
        <v>15597244.26</v>
      </c>
      <c r="M508" s="96">
        <f t="shared" si="18"/>
        <v>6038.2</v>
      </c>
      <c r="N508" s="96">
        <f t="shared" si="19"/>
        <v>193.22</v>
      </c>
      <c r="O508" s="96">
        <f t="shared" si="20"/>
        <v>6231.42</v>
      </c>
      <c r="P508" s="96">
        <f t="shared" si="21"/>
        <v>15597244.26</v>
      </c>
    </row>
    <row r="509" spans="1:16" x14ac:dyDescent="0.2">
      <c r="A509" s="48">
        <v>5054</v>
      </c>
      <c r="B509" s="49" t="s">
        <v>100</v>
      </c>
      <c r="C509" s="40">
        <f t="shared" si="10"/>
        <v>6075</v>
      </c>
      <c r="D509" s="93">
        <f t="shared" si="14"/>
        <v>194</v>
      </c>
      <c r="E509" s="93">
        <f t="shared" si="15"/>
        <v>6269</v>
      </c>
      <c r="F509" s="40">
        <f t="shared" si="11"/>
        <v>4965048</v>
      </c>
      <c r="H509" s="40">
        <f t="shared" si="12"/>
        <v>6075.17</v>
      </c>
      <c r="I509" s="93">
        <f t="shared" si="16"/>
        <v>194.41</v>
      </c>
      <c r="J509" s="93">
        <f t="shared" si="17"/>
        <v>6269.58</v>
      </c>
      <c r="K509" s="40">
        <f t="shared" si="13"/>
        <v>4965507.3600000003</v>
      </c>
      <c r="M509" s="96">
        <f t="shared" si="18"/>
        <v>6075.17</v>
      </c>
      <c r="N509" s="96">
        <f t="shared" si="19"/>
        <v>194.41</v>
      </c>
      <c r="O509" s="96">
        <f t="shared" si="20"/>
        <v>6269.58</v>
      </c>
      <c r="P509" s="96">
        <f t="shared" si="21"/>
        <v>4965507.3600000003</v>
      </c>
    </row>
    <row r="510" spans="1:16" x14ac:dyDescent="0.2">
      <c r="A510" s="48">
        <v>1078</v>
      </c>
      <c r="B510" s="49" t="s">
        <v>101</v>
      </c>
      <c r="C510" s="40">
        <f t="shared" si="10"/>
        <v>4817</v>
      </c>
      <c r="D510" s="93">
        <f t="shared" si="14"/>
        <v>190</v>
      </c>
      <c r="E510" s="93">
        <f t="shared" si="15"/>
        <v>5007</v>
      </c>
      <c r="F510" s="40">
        <f t="shared" si="11"/>
        <v>5522721</v>
      </c>
      <c r="H510" s="40">
        <f t="shared" si="12"/>
        <v>4816.8500000000004</v>
      </c>
      <c r="I510" s="93">
        <f t="shared" si="16"/>
        <v>190</v>
      </c>
      <c r="J510" s="93">
        <f t="shared" si="17"/>
        <v>5006.8500000000004</v>
      </c>
      <c r="K510" s="40">
        <f t="shared" si="13"/>
        <v>5522555.5500000007</v>
      </c>
      <c r="M510" s="96">
        <f t="shared" si="18"/>
        <v>4817</v>
      </c>
      <c r="N510" s="96">
        <f t="shared" si="19"/>
        <v>190</v>
      </c>
      <c r="O510" s="96">
        <f t="shared" si="20"/>
        <v>5007</v>
      </c>
      <c r="P510" s="96">
        <f t="shared" si="21"/>
        <v>5522721</v>
      </c>
    </row>
    <row r="511" spans="1:16" x14ac:dyDescent="0.2">
      <c r="A511" s="48">
        <v>1085</v>
      </c>
      <c r="B511" s="49" t="s">
        <v>102</v>
      </c>
      <c r="C511" s="40">
        <f t="shared" si="10"/>
        <v>4730</v>
      </c>
      <c r="D511" s="93">
        <f t="shared" si="14"/>
        <v>190</v>
      </c>
      <c r="E511" s="93">
        <f t="shared" si="15"/>
        <v>4920</v>
      </c>
      <c r="F511" s="40">
        <f t="shared" si="11"/>
        <v>5963040</v>
      </c>
      <c r="H511" s="40">
        <f t="shared" si="12"/>
        <v>4729.53</v>
      </c>
      <c r="I511" s="93">
        <f t="shared" si="16"/>
        <v>190</v>
      </c>
      <c r="J511" s="93">
        <f t="shared" si="17"/>
        <v>4919.53</v>
      </c>
      <c r="K511" s="40">
        <f t="shared" si="13"/>
        <v>5962470.3599999994</v>
      </c>
      <c r="M511" s="96">
        <f t="shared" si="18"/>
        <v>4730</v>
      </c>
      <c r="N511" s="96">
        <f t="shared" si="19"/>
        <v>190</v>
      </c>
      <c r="O511" s="96">
        <f t="shared" si="20"/>
        <v>4920</v>
      </c>
      <c r="P511" s="96">
        <f t="shared" si="21"/>
        <v>5963040</v>
      </c>
    </row>
    <row r="512" spans="1:16" x14ac:dyDescent="0.2">
      <c r="A512" s="48">
        <v>1092</v>
      </c>
      <c r="B512" s="49" t="s">
        <v>103</v>
      </c>
      <c r="C512" s="40">
        <f t="shared" ref="C512:C575" si="22">ROUND((C72/D72),0)</f>
        <v>5116</v>
      </c>
      <c r="D512" s="93">
        <f t="shared" si="14"/>
        <v>190</v>
      </c>
      <c r="E512" s="93">
        <f t="shared" si="15"/>
        <v>5306</v>
      </c>
      <c r="F512" s="40">
        <f t="shared" ref="F512:F575" si="23">E512*E72</f>
        <v>22454992</v>
      </c>
      <c r="H512" s="40">
        <f t="shared" ref="H512:H575" si="24">ROUND((C72/D72),2)</f>
        <v>5116.03</v>
      </c>
      <c r="I512" s="93">
        <f t="shared" si="16"/>
        <v>190</v>
      </c>
      <c r="J512" s="93">
        <f t="shared" si="17"/>
        <v>5306.03</v>
      </c>
      <c r="K512" s="40">
        <f t="shared" ref="K512:K575" si="25">J512*E72</f>
        <v>22455118.959999997</v>
      </c>
      <c r="M512" s="96">
        <f t="shared" si="18"/>
        <v>5116.03</v>
      </c>
      <c r="N512" s="96">
        <f t="shared" si="19"/>
        <v>190</v>
      </c>
      <c r="O512" s="96">
        <f t="shared" si="20"/>
        <v>5306.03</v>
      </c>
      <c r="P512" s="96">
        <f t="shared" si="21"/>
        <v>22455118.959999997</v>
      </c>
    </row>
    <row r="513" spans="1:16" x14ac:dyDescent="0.2">
      <c r="A513" s="48">
        <v>1120</v>
      </c>
      <c r="B513" s="49" t="s">
        <v>104</v>
      </c>
      <c r="C513" s="40">
        <f t="shared" si="22"/>
        <v>5637</v>
      </c>
      <c r="D513" s="93">
        <f t="shared" ref="D513:D576" si="26">ROUND((IF((C513&gt;5938),(C513*0.032),190)),0)</f>
        <v>190</v>
      </c>
      <c r="E513" s="93">
        <f t="shared" ref="E513:E576" si="27">C513+D513</f>
        <v>5827</v>
      </c>
      <c r="F513" s="40">
        <f t="shared" si="23"/>
        <v>2045277</v>
      </c>
      <c r="H513" s="40">
        <f t="shared" si="24"/>
        <v>5637.4</v>
      </c>
      <c r="I513" s="93">
        <f t="shared" ref="I513:I576" si="28">ROUND((IF((H513&gt;5938),(H513*0.032),190)),2)</f>
        <v>190</v>
      </c>
      <c r="J513" s="93">
        <f t="shared" ref="J513:J576" si="29">H513+I513</f>
        <v>5827.4</v>
      </c>
      <c r="K513" s="40">
        <f t="shared" si="25"/>
        <v>2045417.4</v>
      </c>
      <c r="M513" s="96">
        <f t="shared" ref="M513:M576" si="30">IF(K513&gt;F513,H513,C513)</f>
        <v>5637.4</v>
      </c>
      <c r="N513" s="96">
        <f t="shared" ref="N513:N576" si="31">IF(K513&gt;F513,I513,D513)</f>
        <v>190</v>
      </c>
      <c r="O513" s="96">
        <f t="shared" ref="O513:O576" si="32">IF(K513&gt;F513,J513,E513)</f>
        <v>5827.4</v>
      </c>
      <c r="P513" s="96">
        <f t="shared" ref="P513:P576" si="33">IF(K513&gt;F513,K513,F513)</f>
        <v>2045417.4</v>
      </c>
    </row>
    <row r="514" spans="1:16" x14ac:dyDescent="0.2">
      <c r="A514" s="48">
        <v>1127</v>
      </c>
      <c r="B514" s="49" t="s">
        <v>105</v>
      </c>
      <c r="C514" s="40">
        <f t="shared" si="22"/>
        <v>5227</v>
      </c>
      <c r="D514" s="93">
        <f t="shared" si="26"/>
        <v>190</v>
      </c>
      <c r="E514" s="93">
        <f t="shared" si="27"/>
        <v>5417</v>
      </c>
      <c r="F514" s="40">
        <f t="shared" si="23"/>
        <v>3651058</v>
      </c>
      <c r="H514" s="40">
        <f t="shared" si="24"/>
        <v>5226.59</v>
      </c>
      <c r="I514" s="93">
        <f t="shared" si="28"/>
        <v>190</v>
      </c>
      <c r="J514" s="93">
        <f t="shared" si="29"/>
        <v>5416.59</v>
      </c>
      <c r="K514" s="40">
        <f t="shared" si="25"/>
        <v>3650781.66</v>
      </c>
      <c r="M514" s="96">
        <f t="shared" si="30"/>
        <v>5227</v>
      </c>
      <c r="N514" s="96">
        <f t="shared" si="31"/>
        <v>190</v>
      </c>
      <c r="O514" s="96">
        <f t="shared" si="32"/>
        <v>5417</v>
      </c>
      <c r="P514" s="96">
        <f t="shared" si="33"/>
        <v>3651058</v>
      </c>
    </row>
    <row r="515" spans="1:16" x14ac:dyDescent="0.2">
      <c r="A515" s="48">
        <v>1134</v>
      </c>
      <c r="B515" s="49" t="s">
        <v>106</v>
      </c>
      <c r="C515" s="40">
        <f t="shared" si="22"/>
        <v>5397</v>
      </c>
      <c r="D515" s="93">
        <f t="shared" si="26"/>
        <v>190</v>
      </c>
      <c r="E515" s="93">
        <f t="shared" si="27"/>
        <v>5587</v>
      </c>
      <c r="F515" s="40">
        <f t="shared" si="23"/>
        <v>6520029</v>
      </c>
      <c r="H515" s="40">
        <f t="shared" si="24"/>
        <v>5397.49</v>
      </c>
      <c r="I515" s="93">
        <f t="shared" si="28"/>
        <v>190</v>
      </c>
      <c r="J515" s="93">
        <f t="shared" si="29"/>
        <v>5587.49</v>
      </c>
      <c r="K515" s="40">
        <f t="shared" si="25"/>
        <v>6520600.8300000001</v>
      </c>
      <c r="M515" s="96">
        <f t="shared" si="30"/>
        <v>5397.49</v>
      </c>
      <c r="N515" s="96">
        <f t="shared" si="31"/>
        <v>190</v>
      </c>
      <c r="O515" s="96">
        <f t="shared" si="32"/>
        <v>5587.49</v>
      </c>
      <c r="P515" s="96">
        <f t="shared" si="33"/>
        <v>6520600.8300000001</v>
      </c>
    </row>
    <row r="516" spans="1:16" x14ac:dyDescent="0.2">
      <c r="A516" s="48">
        <v>1141</v>
      </c>
      <c r="B516" s="49" t="s">
        <v>107</v>
      </c>
      <c r="C516" s="40">
        <f t="shared" si="22"/>
        <v>5277</v>
      </c>
      <c r="D516" s="93">
        <f t="shared" si="26"/>
        <v>190</v>
      </c>
      <c r="E516" s="93">
        <f t="shared" si="27"/>
        <v>5467</v>
      </c>
      <c r="F516" s="40">
        <f t="shared" si="23"/>
        <v>9146291</v>
      </c>
      <c r="H516" s="40">
        <f t="shared" si="24"/>
        <v>5277.32</v>
      </c>
      <c r="I516" s="93">
        <f t="shared" si="28"/>
        <v>190</v>
      </c>
      <c r="J516" s="93">
        <f t="shared" si="29"/>
        <v>5467.32</v>
      </c>
      <c r="K516" s="40">
        <f t="shared" si="25"/>
        <v>9146826.3599999994</v>
      </c>
      <c r="M516" s="96">
        <f t="shared" si="30"/>
        <v>5277.32</v>
      </c>
      <c r="N516" s="96">
        <f t="shared" si="31"/>
        <v>190</v>
      </c>
      <c r="O516" s="96">
        <f t="shared" si="32"/>
        <v>5467.32</v>
      </c>
      <c r="P516" s="96">
        <f t="shared" si="33"/>
        <v>9146826.3599999994</v>
      </c>
    </row>
    <row r="517" spans="1:16" x14ac:dyDescent="0.2">
      <c r="A517" s="48">
        <v>1155</v>
      </c>
      <c r="B517" s="49" t="s">
        <v>108</v>
      </c>
      <c r="C517" s="40">
        <f t="shared" si="22"/>
        <v>5569</v>
      </c>
      <c r="D517" s="93">
        <f t="shared" si="26"/>
        <v>190</v>
      </c>
      <c r="E517" s="93">
        <f t="shared" si="27"/>
        <v>5759</v>
      </c>
      <c r="F517" s="40">
        <f t="shared" si="23"/>
        <v>4630236</v>
      </c>
      <c r="H517" s="40">
        <f t="shared" si="24"/>
        <v>5568.87</v>
      </c>
      <c r="I517" s="93">
        <f t="shared" si="28"/>
        <v>190</v>
      </c>
      <c r="J517" s="93">
        <f t="shared" si="29"/>
        <v>5758.87</v>
      </c>
      <c r="K517" s="40">
        <f t="shared" si="25"/>
        <v>4630131.4799999995</v>
      </c>
      <c r="M517" s="96">
        <f t="shared" si="30"/>
        <v>5569</v>
      </c>
      <c r="N517" s="96">
        <f t="shared" si="31"/>
        <v>190</v>
      </c>
      <c r="O517" s="96">
        <f t="shared" si="32"/>
        <v>5759</v>
      </c>
      <c r="P517" s="96">
        <f t="shared" si="33"/>
        <v>4630236</v>
      </c>
    </row>
    <row r="518" spans="1:16" x14ac:dyDescent="0.2">
      <c r="A518" s="48">
        <v>1162</v>
      </c>
      <c r="B518" s="49" t="s">
        <v>109</v>
      </c>
      <c r="C518" s="40">
        <f t="shared" si="22"/>
        <v>5403</v>
      </c>
      <c r="D518" s="93">
        <f t="shared" si="26"/>
        <v>190</v>
      </c>
      <c r="E518" s="93">
        <f t="shared" si="27"/>
        <v>5593</v>
      </c>
      <c r="F518" s="40">
        <f t="shared" si="23"/>
        <v>6991250</v>
      </c>
      <c r="H518" s="40">
        <f t="shared" si="24"/>
        <v>5402.92</v>
      </c>
      <c r="I518" s="93">
        <f t="shared" si="28"/>
        <v>190</v>
      </c>
      <c r="J518" s="93">
        <f t="shared" si="29"/>
        <v>5592.92</v>
      </c>
      <c r="K518" s="40">
        <f t="shared" si="25"/>
        <v>6991150</v>
      </c>
      <c r="M518" s="96">
        <f t="shared" si="30"/>
        <v>5403</v>
      </c>
      <c r="N518" s="96">
        <f t="shared" si="31"/>
        <v>190</v>
      </c>
      <c r="O518" s="96">
        <f t="shared" si="32"/>
        <v>5593</v>
      </c>
      <c r="P518" s="96">
        <f t="shared" si="33"/>
        <v>6991250</v>
      </c>
    </row>
    <row r="519" spans="1:16" x14ac:dyDescent="0.2">
      <c r="A519" s="48">
        <v>1169</v>
      </c>
      <c r="B519" s="49" t="s">
        <v>110</v>
      </c>
      <c r="C519" s="40">
        <f t="shared" si="22"/>
        <v>4994</v>
      </c>
      <c r="D519" s="93">
        <f t="shared" si="26"/>
        <v>190</v>
      </c>
      <c r="E519" s="93">
        <f t="shared" si="27"/>
        <v>5184</v>
      </c>
      <c r="F519" s="40">
        <f t="shared" si="23"/>
        <v>4717440</v>
      </c>
      <c r="H519" s="40">
        <f t="shared" si="24"/>
        <v>4993.82</v>
      </c>
      <c r="I519" s="93">
        <f t="shared" si="28"/>
        <v>190</v>
      </c>
      <c r="J519" s="93">
        <f t="shared" si="29"/>
        <v>5183.82</v>
      </c>
      <c r="K519" s="40">
        <f t="shared" si="25"/>
        <v>4717276.2</v>
      </c>
      <c r="M519" s="96">
        <f t="shared" si="30"/>
        <v>4994</v>
      </c>
      <c r="N519" s="96">
        <f t="shared" si="31"/>
        <v>190</v>
      </c>
      <c r="O519" s="96">
        <f t="shared" si="32"/>
        <v>5184</v>
      </c>
      <c r="P519" s="96">
        <f t="shared" si="33"/>
        <v>4717440</v>
      </c>
    </row>
    <row r="520" spans="1:16" x14ac:dyDescent="0.2">
      <c r="A520" s="48">
        <v>1176</v>
      </c>
      <c r="B520" s="49" t="s">
        <v>111</v>
      </c>
      <c r="C520" s="40">
        <f t="shared" si="22"/>
        <v>4910</v>
      </c>
      <c r="D520" s="93">
        <f t="shared" si="26"/>
        <v>190</v>
      </c>
      <c r="E520" s="93">
        <f t="shared" si="27"/>
        <v>5100</v>
      </c>
      <c r="F520" s="40">
        <f t="shared" si="23"/>
        <v>4176900</v>
      </c>
      <c r="H520" s="40">
        <f t="shared" si="24"/>
        <v>4909.76</v>
      </c>
      <c r="I520" s="93">
        <f t="shared" si="28"/>
        <v>190</v>
      </c>
      <c r="J520" s="93">
        <f t="shared" si="29"/>
        <v>5099.76</v>
      </c>
      <c r="K520" s="40">
        <f t="shared" si="25"/>
        <v>4176703.4400000004</v>
      </c>
      <c r="M520" s="96">
        <f t="shared" si="30"/>
        <v>4910</v>
      </c>
      <c r="N520" s="96">
        <f t="shared" si="31"/>
        <v>190</v>
      </c>
      <c r="O520" s="96">
        <f t="shared" si="32"/>
        <v>5100</v>
      </c>
      <c r="P520" s="96">
        <f t="shared" si="33"/>
        <v>4176900</v>
      </c>
    </row>
    <row r="521" spans="1:16" x14ac:dyDescent="0.2">
      <c r="A521" s="48">
        <v>1183</v>
      </c>
      <c r="B521" s="49" t="s">
        <v>112</v>
      </c>
      <c r="C521" s="40">
        <f t="shared" si="22"/>
        <v>5613</v>
      </c>
      <c r="D521" s="93">
        <f t="shared" si="26"/>
        <v>190</v>
      </c>
      <c r="E521" s="93">
        <f t="shared" si="27"/>
        <v>5803</v>
      </c>
      <c r="F521" s="40">
        <f t="shared" si="23"/>
        <v>6418118</v>
      </c>
      <c r="H521" s="40">
        <f t="shared" si="24"/>
        <v>5613.24</v>
      </c>
      <c r="I521" s="93">
        <f t="shared" si="28"/>
        <v>190</v>
      </c>
      <c r="J521" s="93">
        <f t="shared" si="29"/>
        <v>5803.24</v>
      </c>
      <c r="K521" s="40">
        <f t="shared" si="25"/>
        <v>6418383.4399999995</v>
      </c>
      <c r="M521" s="96">
        <f t="shared" si="30"/>
        <v>5613.24</v>
      </c>
      <c r="N521" s="96">
        <f t="shared" si="31"/>
        <v>190</v>
      </c>
      <c r="O521" s="96">
        <f t="shared" si="32"/>
        <v>5803.24</v>
      </c>
      <c r="P521" s="96">
        <f t="shared" si="33"/>
        <v>6418383.4399999995</v>
      </c>
    </row>
    <row r="522" spans="1:16" x14ac:dyDescent="0.2">
      <c r="A522" s="48">
        <v>1204</v>
      </c>
      <c r="B522" s="49" t="s">
        <v>113</v>
      </c>
      <c r="C522" s="40">
        <f t="shared" si="22"/>
        <v>5165</v>
      </c>
      <c r="D522" s="93">
        <f t="shared" si="26"/>
        <v>190</v>
      </c>
      <c r="E522" s="93">
        <f t="shared" si="27"/>
        <v>5355</v>
      </c>
      <c r="F522" s="40">
        <f t="shared" si="23"/>
        <v>3159450</v>
      </c>
      <c r="H522" s="40">
        <f t="shared" si="24"/>
        <v>5164.5600000000004</v>
      </c>
      <c r="I522" s="93">
        <f t="shared" si="28"/>
        <v>190</v>
      </c>
      <c r="J522" s="93">
        <f t="shared" si="29"/>
        <v>5354.56</v>
      </c>
      <c r="K522" s="40">
        <f t="shared" si="25"/>
        <v>3159190.4000000004</v>
      </c>
      <c r="M522" s="96">
        <f t="shared" si="30"/>
        <v>5165</v>
      </c>
      <c r="N522" s="96">
        <f t="shared" si="31"/>
        <v>190</v>
      </c>
      <c r="O522" s="96">
        <f t="shared" si="32"/>
        <v>5355</v>
      </c>
      <c r="P522" s="96">
        <f t="shared" si="33"/>
        <v>3159450</v>
      </c>
    </row>
    <row r="523" spans="1:16" x14ac:dyDescent="0.2">
      <c r="A523" s="48">
        <v>1218</v>
      </c>
      <c r="B523" s="49" t="s">
        <v>114</v>
      </c>
      <c r="C523" s="40">
        <f t="shared" si="22"/>
        <v>4912</v>
      </c>
      <c r="D523" s="93">
        <f t="shared" si="26"/>
        <v>190</v>
      </c>
      <c r="E523" s="93">
        <f t="shared" si="27"/>
        <v>5102</v>
      </c>
      <c r="F523" s="40">
        <f t="shared" si="23"/>
        <v>4765268</v>
      </c>
      <c r="H523" s="40">
        <f t="shared" si="24"/>
        <v>4911.6899999999996</v>
      </c>
      <c r="I523" s="93">
        <f t="shared" si="28"/>
        <v>190</v>
      </c>
      <c r="J523" s="93">
        <f t="shared" si="29"/>
        <v>5101.6899999999996</v>
      </c>
      <c r="K523" s="40">
        <f t="shared" si="25"/>
        <v>4764978.46</v>
      </c>
      <c r="M523" s="96">
        <f t="shared" si="30"/>
        <v>4912</v>
      </c>
      <c r="N523" s="96">
        <f t="shared" si="31"/>
        <v>190</v>
      </c>
      <c r="O523" s="96">
        <f t="shared" si="32"/>
        <v>5102</v>
      </c>
      <c r="P523" s="96">
        <f t="shared" si="33"/>
        <v>4765268</v>
      </c>
    </row>
    <row r="524" spans="1:16" x14ac:dyDescent="0.2">
      <c r="A524" s="48">
        <v>1232</v>
      </c>
      <c r="B524" s="49" t="s">
        <v>115</v>
      </c>
      <c r="C524" s="40">
        <f t="shared" si="22"/>
        <v>5269</v>
      </c>
      <c r="D524" s="93">
        <f t="shared" si="26"/>
        <v>190</v>
      </c>
      <c r="E524" s="93">
        <f t="shared" si="27"/>
        <v>5459</v>
      </c>
      <c r="F524" s="40">
        <f t="shared" si="23"/>
        <v>4945854</v>
      </c>
      <c r="H524" s="40">
        <f t="shared" si="24"/>
        <v>5269.12</v>
      </c>
      <c r="I524" s="93">
        <f t="shared" si="28"/>
        <v>190</v>
      </c>
      <c r="J524" s="93">
        <f t="shared" si="29"/>
        <v>5459.12</v>
      </c>
      <c r="K524" s="40">
        <f t="shared" si="25"/>
        <v>4945962.72</v>
      </c>
      <c r="M524" s="96">
        <f t="shared" si="30"/>
        <v>5269.12</v>
      </c>
      <c r="N524" s="96">
        <f t="shared" si="31"/>
        <v>190</v>
      </c>
      <c r="O524" s="96">
        <f t="shared" si="32"/>
        <v>5459.12</v>
      </c>
      <c r="P524" s="96">
        <f t="shared" si="33"/>
        <v>4945962.72</v>
      </c>
    </row>
    <row r="525" spans="1:16" x14ac:dyDescent="0.2">
      <c r="A525" s="48">
        <v>1246</v>
      </c>
      <c r="B525" s="49" t="s">
        <v>116</v>
      </c>
      <c r="C525" s="40">
        <f t="shared" si="22"/>
        <v>4997</v>
      </c>
      <c r="D525" s="93">
        <f t="shared" si="26"/>
        <v>190</v>
      </c>
      <c r="E525" s="93">
        <f t="shared" si="27"/>
        <v>5187</v>
      </c>
      <c r="F525" s="40">
        <f t="shared" si="23"/>
        <v>4222218</v>
      </c>
      <c r="H525" s="40">
        <f t="shared" si="24"/>
        <v>4997.42</v>
      </c>
      <c r="I525" s="93">
        <f t="shared" si="28"/>
        <v>190</v>
      </c>
      <c r="J525" s="93">
        <f t="shared" si="29"/>
        <v>5187.42</v>
      </c>
      <c r="K525" s="40">
        <f t="shared" si="25"/>
        <v>4222559.88</v>
      </c>
      <c r="M525" s="96">
        <f t="shared" si="30"/>
        <v>4997.42</v>
      </c>
      <c r="N525" s="96">
        <f t="shared" si="31"/>
        <v>190</v>
      </c>
      <c r="O525" s="96">
        <f t="shared" si="32"/>
        <v>5187.42</v>
      </c>
      <c r="P525" s="96">
        <f t="shared" si="33"/>
        <v>4222559.88</v>
      </c>
    </row>
    <row r="526" spans="1:16" x14ac:dyDescent="0.2">
      <c r="A526" s="48">
        <v>1253</v>
      </c>
      <c r="B526" s="49" t="s">
        <v>117</v>
      </c>
      <c r="C526" s="40">
        <f t="shared" si="22"/>
        <v>6760</v>
      </c>
      <c r="D526" s="93">
        <f t="shared" si="26"/>
        <v>216</v>
      </c>
      <c r="E526" s="93">
        <f t="shared" si="27"/>
        <v>6976</v>
      </c>
      <c r="F526" s="40">
        <f t="shared" si="23"/>
        <v>18877056</v>
      </c>
      <c r="H526" s="40">
        <f t="shared" si="24"/>
        <v>6759.51</v>
      </c>
      <c r="I526" s="93">
        <f t="shared" si="28"/>
        <v>216.3</v>
      </c>
      <c r="J526" s="93">
        <f t="shared" si="29"/>
        <v>6975.81</v>
      </c>
      <c r="K526" s="40">
        <f t="shared" si="25"/>
        <v>18876541.859999999</v>
      </c>
      <c r="M526" s="96">
        <f t="shared" si="30"/>
        <v>6760</v>
      </c>
      <c r="N526" s="96">
        <f t="shared" si="31"/>
        <v>216</v>
      </c>
      <c r="O526" s="96">
        <f t="shared" si="32"/>
        <v>6976</v>
      </c>
      <c r="P526" s="96">
        <f t="shared" si="33"/>
        <v>18877056</v>
      </c>
    </row>
    <row r="527" spans="1:16" x14ac:dyDescent="0.2">
      <c r="A527" s="48">
        <v>1260</v>
      </c>
      <c r="B527" s="49" t="s">
        <v>118</v>
      </c>
      <c r="C527" s="40">
        <f t="shared" si="22"/>
        <v>4874</v>
      </c>
      <c r="D527" s="93">
        <f t="shared" si="26"/>
        <v>190</v>
      </c>
      <c r="E527" s="93">
        <f t="shared" si="27"/>
        <v>5064</v>
      </c>
      <c r="F527" s="40">
        <f t="shared" si="23"/>
        <v>5484312</v>
      </c>
      <c r="H527" s="40">
        <f t="shared" si="24"/>
        <v>4874.34</v>
      </c>
      <c r="I527" s="93">
        <f t="shared" si="28"/>
        <v>190</v>
      </c>
      <c r="J527" s="93">
        <f t="shared" si="29"/>
        <v>5064.34</v>
      </c>
      <c r="K527" s="40">
        <f t="shared" si="25"/>
        <v>5484680.2199999997</v>
      </c>
      <c r="M527" s="96">
        <f t="shared" si="30"/>
        <v>4874.34</v>
      </c>
      <c r="N527" s="96">
        <f t="shared" si="31"/>
        <v>190</v>
      </c>
      <c r="O527" s="96">
        <f t="shared" si="32"/>
        <v>5064.34</v>
      </c>
      <c r="P527" s="96">
        <f t="shared" si="33"/>
        <v>5484680.2199999997</v>
      </c>
    </row>
    <row r="528" spans="1:16" x14ac:dyDescent="0.2">
      <c r="A528" s="48">
        <v>4970</v>
      </c>
      <c r="B528" s="49" t="s">
        <v>119</v>
      </c>
      <c r="C528" s="40">
        <f t="shared" si="22"/>
        <v>5141</v>
      </c>
      <c r="D528" s="93">
        <f t="shared" si="26"/>
        <v>190</v>
      </c>
      <c r="E528" s="93">
        <f t="shared" si="27"/>
        <v>5331</v>
      </c>
      <c r="F528" s="40">
        <f t="shared" si="23"/>
        <v>24426642</v>
      </c>
      <c r="H528" s="40">
        <f t="shared" si="24"/>
        <v>5141.1899999999996</v>
      </c>
      <c r="I528" s="93">
        <f t="shared" si="28"/>
        <v>190</v>
      </c>
      <c r="J528" s="93">
        <f t="shared" si="29"/>
        <v>5331.19</v>
      </c>
      <c r="K528" s="40">
        <f t="shared" si="25"/>
        <v>24427512.579999998</v>
      </c>
      <c r="M528" s="96">
        <f t="shared" si="30"/>
        <v>5141.1899999999996</v>
      </c>
      <c r="N528" s="96">
        <f t="shared" si="31"/>
        <v>190</v>
      </c>
      <c r="O528" s="96">
        <f t="shared" si="32"/>
        <v>5331.19</v>
      </c>
      <c r="P528" s="96">
        <f t="shared" si="33"/>
        <v>24427512.579999998</v>
      </c>
    </row>
    <row r="529" spans="1:16" x14ac:dyDescent="0.2">
      <c r="A529" s="48">
        <v>1295</v>
      </c>
      <c r="B529" s="49" t="s">
        <v>120</v>
      </c>
      <c r="C529" s="40">
        <f t="shared" si="22"/>
        <v>5473</v>
      </c>
      <c r="D529" s="93">
        <f t="shared" si="26"/>
        <v>190</v>
      </c>
      <c r="E529" s="93">
        <f t="shared" si="27"/>
        <v>5663</v>
      </c>
      <c r="F529" s="40">
        <f t="shared" si="23"/>
        <v>5023081</v>
      </c>
      <c r="H529" s="40">
        <f t="shared" si="24"/>
        <v>5472.59</v>
      </c>
      <c r="I529" s="93">
        <f t="shared" si="28"/>
        <v>190</v>
      </c>
      <c r="J529" s="93">
        <f t="shared" si="29"/>
        <v>5662.59</v>
      </c>
      <c r="K529" s="40">
        <f t="shared" si="25"/>
        <v>5022717.33</v>
      </c>
      <c r="M529" s="96">
        <f t="shared" si="30"/>
        <v>5473</v>
      </c>
      <c r="N529" s="96">
        <f t="shared" si="31"/>
        <v>190</v>
      </c>
      <c r="O529" s="96">
        <f t="shared" si="32"/>
        <v>5663</v>
      </c>
      <c r="P529" s="96">
        <f t="shared" si="33"/>
        <v>5023081</v>
      </c>
    </row>
    <row r="530" spans="1:16" x14ac:dyDescent="0.2">
      <c r="A530" s="48">
        <v>1309</v>
      </c>
      <c r="B530" s="49" t="s">
        <v>121</v>
      </c>
      <c r="C530" s="40">
        <f t="shared" si="22"/>
        <v>6828</v>
      </c>
      <c r="D530" s="93">
        <f t="shared" si="26"/>
        <v>218</v>
      </c>
      <c r="E530" s="93">
        <f t="shared" si="27"/>
        <v>7046</v>
      </c>
      <c r="F530" s="40">
        <f t="shared" si="23"/>
        <v>4368520</v>
      </c>
      <c r="H530" s="40">
        <f t="shared" si="24"/>
        <v>6827.58</v>
      </c>
      <c r="I530" s="93">
        <f t="shared" si="28"/>
        <v>218.48</v>
      </c>
      <c r="J530" s="93">
        <f t="shared" si="29"/>
        <v>7046.0599999999995</v>
      </c>
      <c r="K530" s="40">
        <f t="shared" si="25"/>
        <v>4368557.1999999993</v>
      </c>
      <c r="M530" s="96">
        <f t="shared" si="30"/>
        <v>6827.58</v>
      </c>
      <c r="N530" s="96">
        <f t="shared" si="31"/>
        <v>218.48</v>
      </c>
      <c r="O530" s="96">
        <f t="shared" si="32"/>
        <v>7046.0599999999995</v>
      </c>
      <c r="P530" s="96">
        <f t="shared" si="33"/>
        <v>4368557.1999999993</v>
      </c>
    </row>
    <row r="531" spans="1:16" x14ac:dyDescent="0.2">
      <c r="A531" s="48">
        <v>1316</v>
      </c>
      <c r="B531" s="49" t="s">
        <v>122</v>
      </c>
      <c r="C531" s="40">
        <f t="shared" si="22"/>
        <v>6061</v>
      </c>
      <c r="D531" s="93">
        <f t="shared" si="26"/>
        <v>194</v>
      </c>
      <c r="E531" s="93">
        <f t="shared" si="27"/>
        <v>6255</v>
      </c>
      <c r="F531" s="40">
        <f t="shared" si="23"/>
        <v>16062840</v>
      </c>
      <c r="H531" s="40">
        <f t="shared" si="24"/>
        <v>6060.84</v>
      </c>
      <c r="I531" s="93">
        <f t="shared" si="28"/>
        <v>193.95</v>
      </c>
      <c r="J531" s="93">
        <f t="shared" si="29"/>
        <v>6254.79</v>
      </c>
      <c r="K531" s="40">
        <f t="shared" si="25"/>
        <v>16062300.720000001</v>
      </c>
      <c r="M531" s="96">
        <f t="shared" si="30"/>
        <v>6061</v>
      </c>
      <c r="N531" s="96">
        <f t="shared" si="31"/>
        <v>194</v>
      </c>
      <c r="O531" s="96">
        <f t="shared" si="32"/>
        <v>6255</v>
      </c>
      <c r="P531" s="96">
        <f t="shared" si="33"/>
        <v>16062840</v>
      </c>
    </row>
    <row r="532" spans="1:16" x14ac:dyDescent="0.2">
      <c r="A532" s="48">
        <v>1380</v>
      </c>
      <c r="B532" s="49" t="s">
        <v>123</v>
      </c>
      <c r="C532" s="40">
        <f t="shared" si="22"/>
        <v>5109</v>
      </c>
      <c r="D532" s="93">
        <f t="shared" si="26"/>
        <v>190</v>
      </c>
      <c r="E532" s="93">
        <f t="shared" si="27"/>
        <v>5299</v>
      </c>
      <c r="F532" s="40">
        <f t="shared" si="23"/>
        <v>11429943</v>
      </c>
      <c r="H532" s="40">
        <f t="shared" si="24"/>
        <v>5108.9799999999996</v>
      </c>
      <c r="I532" s="93">
        <f t="shared" si="28"/>
        <v>190</v>
      </c>
      <c r="J532" s="93">
        <f t="shared" si="29"/>
        <v>5298.98</v>
      </c>
      <c r="K532" s="40">
        <f t="shared" si="25"/>
        <v>11429899.859999999</v>
      </c>
      <c r="M532" s="96">
        <f t="shared" si="30"/>
        <v>5109</v>
      </c>
      <c r="N532" s="96">
        <f t="shared" si="31"/>
        <v>190</v>
      </c>
      <c r="O532" s="96">
        <f t="shared" si="32"/>
        <v>5299</v>
      </c>
      <c r="P532" s="96">
        <f t="shared" si="33"/>
        <v>11429943</v>
      </c>
    </row>
    <row r="533" spans="1:16" x14ac:dyDescent="0.2">
      <c r="A533" s="48">
        <v>1407</v>
      </c>
      <c r="B533" s="49" t="s">
        <v>124</v>
      </c>
      <c r="C533" s="40">
        <f t="shared" si="22"/>
        <v>4501</v>
      </c>
      <c r="D533" s="93">
        <f t="shared" si="26"/>
        <v>190</v>
      </c>
      <c r="E533" s="93">
        <f t="shared" si="27"/>
        <v>4691</v>
      </c>
      <c r="F533" s="40">
        <f t="shared" si="23"/>
        <v>6684675</v>
      </c>
      <c r="H533" s="40">
        <f t="shared" si="24"/>
        <v>4500.6400000000003</v>
      </c>
      <c r="I533" s="93">
        <f t="shared" si="28"/>
        <v>190</v>
      </c>
      <c r="J533" s="93">
        <f t="shared" si="29"/>
        <v>4690.6400000000003</v>
      </c>
      <c r="K533" s="40">
        <f t="shared" si="25"/>
        <v>6684162.0000000009</v>
      </c>
      <c r="M533" s="96">
        <f t="shared" si="30"/>
        <v>4501</v>
      </c>
      <c r="N533" s="96">
        <f t="shared" si="31"/>
        <v>190</v>
      </c>
      <c r="O533" s="96">
        <f t="shared" si="32"/>
        <v>4691</v>
      </c>
      <c r="P533" s="96">
        <f t="shared" si="33"/>
        <v>6684675</v>
      </c>
    </row>
    <row r="534" spans="1:16" x14ac:dyDescent="0.2">
      <c r="A534" s="48">
        <v>1414</v>
      </c>
      <c r="B534" s="49" t="s">
        <v>125</v>
      </c>
      <c r="C534" s="40">
        <f t="shared" si="22"/>
        <v>5047</v>
      </c>
      <c r="D534" s="93">
        <f t="shared" si="26"/>
        <v>190</v>
      </c>
      <c r="E534" s="93">
        <f t="shared" si="27"/>
        <v>5237</v>
      </c>
      <c r="F534" s="40">
        <f t="shared" si="23"/>
        <v>10123121</v>
      </c>
      <c r="H534" s="40">
        <f t="shared" si="24"/>
        <v>5047.3900000000003</v>
      </c>
      <c r="I534" s="93">
        <f t="shared" si="28"/>
        <v>190</v>
      </c>
      <c r="J534" s="93">
        <f t="shared" si="29"/>
        <v>5237.3900000000003</v>
      </c>
      <c r="K534" s="40">
        <f t="shared" si="25"/>
        <v>10123874.870000001</v>
      </c>
      <c r="M534" s="96">
        <f t="shared" si="30"/>
        <v>5047.3900000000003</v>
      </c>
      <c r="N534" s="96">
        <f t="shared" si="31"/>
        <v>190</v>
      </c>
      <c r="O534" s="96">
        <f t="shared" si="32"/>
        <v>5237.3900000000003</v>
      </c>
      <c r="P534" s="96">
        <f t="shared" si="33"/>
        <v>10123874.870000001</v>
      </c>
    </row>
    <row r="535" spans="1:16" x14ac:dyDescent="0.2">
      <c r="A535" s="48">
        <v>1421</v>
      </c>
      <c r="B535" s="49" t="s">
        <v>126</v>
      </c>
      <c r="C535" s="40">
        <f t="shared" si="22"/>
        <v>6562</v>
      </c>
      <c r="D535" s="93">
        <f t="shared" si="26"/>
        <v>210</v>
      </c>
      <c r="E535" s="93">
        <f t="shared" si="27"/>
        <v>6772</v>
      </c>
      <c r="F535" s="40">
        <f t="shared" si="23"/>
        <v>3975164</v>
      </c>
      <c r="H535" s="40">
        <f t="shared" si="24"/>
        <v>6561.55</v>
      </c>
      <c r="I535" s="93">
        <f t="shared" si="28"/>
        <v>209.97</v>
      </c>
      <c r="J535" s="93">
        <f t="shared" si="29"/>
        <v>6771.52</v>
      </c>
      <c r="K535" s="40">
        <f t="shared" si="25"/>
        <v>3974882.24</v>
      </c>
      <c r="M535" s="96">
        <f t="shared" si="30"/>
        <v>6562</v>
      </c>
      <c r="N535" s="96">
        <f t="shared" si="31"/>
        <v>210</v>
      </c>
      <c r="O535" s="96">
        <f t="shared" si="32"/>
        <v>6772</v>
      </c>
      <c r="P535" s="96">
        <f t="shared" si="33"/>
        <v>3975164</v>
      </c>
    </row>
    <row r="536" spans="1:16" x14ac:dyDescent="0.2">
      <c r="A536" s="48">
        <v>2744</v>
      </c>
      <c r="B536" s="49" t="s">
        <v>127</v>
      </c>
      <c r="C536" s="40">
        <f t="shared" si="22"/>
        <v>6082</v>
      </c>
      <c r="D536" s="93">
        <f t="shared" si="26"/>
        <v>195</v>
      </c>
      <c r="E536" s="93">
        <f t="shared" si="27"/>
        <v>6277</v>
      </c>
      <c r="F536" s="40">
        <f t="shared" si="23"/>
        <v>5417051</v>
      </c>
      <c r="H536" s="40">
        <f t="shared" si="24"/>
        <v>6081.69</v>
      </c>
      <c r="I536" s="93">
        <f t="shared" si="28"/>
        <v>194.61</v>
      </c>
      <c r="J536" s="93">
        <f t="shared" si="29"/>
        <v>6276.2999999999993</v>
      </c>
      <c r="K536" s="40">
        <f t="shared" si="25"/>
        <v>5416446.8999999994</v>
      </c>
      <c r="M536" s="96">
        <f t="shared" si="30"/>
        <v>6082</v>
      </c>
      <c r="N536" s="96">
        <f t="shared" si="31"/>
        <v>195</v>
      </c>
      <c r="O536" s="96">
        <f t="shared" si="32"/>
        <v>6277</v>
      </c>
      <c r="P536" s="96">
        <f t="shared" si="33"/>
        <v>5417051</v>
      </c>
    </row>
    <row r="537" spans="1:16" x14ac:dyDescent="0.2">
      <c r="A537" s="48">
        <v>1428</v>
      </c>
      <c r="B537" s="49" t="s">
        <v>128</v>
      </c>
      <c r="C537" s="40">
        <f t="shared" si="22"/>
        <v>6035</v>
      </c>
      <c r="D537" s="93">
        <f t="shared" si="26"/>
        <v>193</v>
      </c>
      <c r="E537" s="93">
        <f t="shared" si="27"/>
        <v>6228</v>
      </c>
      <c r="F537" s="40">
        <f t="shared" si="23"/>
        <v>7523424</v>
      </c>
      <c r="H537" s="40">
        <f t="shared" si="24"/>
        <v>6034.8</v>
      </c>
      <c r="I537" s="93">
        <f t="shared" si="28"/>
        <v>193.11</v>
      </c>
      <c r="J537" s="93">
        <f t="shared" si="29"/>
        <v>6227.91</v>
      </c>
      <c r="K537" s="40">
        <f t="shared" si="25"/>
        <v>7523315.2800000003</v>
      </c>
      <c r="M537" s="96">
        <f t="shared" si="30"/>
        <v>6035</v>
      </c>
      <c r="N537" s="96">
        <f t="shared" si="31"/>
        <v>193</v>
      </c>
      <c r="O537" s="96">
        <f t="shared" si="32"/>
        <v>6228</v>
      </c>
      <c r="P537" s="96">
        <f t="shared" si="33"/>
        <v>7523424</v>
      </c>
    </row>
    <row r="538" spans="1:16" x14ac:dyDescent="0.2">
      <c r="A538" s="48">
        <v>1449</v>
      </c>
      <c r="B538" s="49" t="s">
        <v>129</v>
      </c>
      <c r="C538" s="40">
        <f t="shared" si="22"/>
        <v>5382</v>
      </c>
      <c r="D538" s="93">
        <f t="shared" si="26"/>
        <v>190</v>
      </c>
      <c r="E538" s="93">
        <f t="shared" si="27"/>
        <v>5572</v>
      </c>
      <c r="F538" s="40">
        <f t="shared" si="23"/>
        <v>451332</v>
      </c>
      <c r="H538" s="40">
        <f t="shared" si="24"/>
        <v>5381.68</v>
      </c>
      <c r="I538" s="93">
        <f t="shared" si="28"/>
        <v>190</v>
      </c>
      <c r="J538" s="93">
        <f t="shared" si="29"/>
        <v>5571.68</v>
      </c>
      <c r="K538" s="40">
        <f t="shared" si="25"/>
        <v>451306.08</v>
      </c>
      <c r="M538" s="96">
        <f t="shared" si="30"/>
        <v>5382</v>
      </c>
      <c r="N538" s="96">
        <f t="shared" si="31"/>
        <v>190</v>
      </c>
      <c r="O538" s="96">
        <f t="shared" si="32"/>
        <v>5572</v>
      </c>
      <c r="P538" s="96">
        <f t="shared" si="33"/>
        <v>451332</v>
      </c>
    </row>
    <row r="539" spans="1:16" x14ac:dyDescent="0.2">
      <c r="A539" s="48">
        <v>1491</v>
      </c>
      <c r="B539" s="49" t="s">
        <v>130</v>
      </c>
      <c r="C539" s="40">
        <f t="shared" si="22"/>
        <v>6932</v>
      </c>
      <c r="D539" s="93">
        <f t="shared" si="26"/>
        <v>222</v>
      </c>
      <c r="E539" s="93">
        <f t="shared" si="27"/>
        <v>7154</v>
      </c>
      <c r="F539" s="40">
        <f t="shared" si="23"/>
        <v>3827390</v>
      </c>
      <c r="H539" s="40">
        <f t="shared" si="24"/>
        <v>6931.69</v>
      </c>
      <c r="I539" s="93">
        <f t="shared" si="28"/>
        <v>221.81</v>
      </c>
      <c r="J539" s="93">
        <f t="shared" si="29"/>
        <v>7153.5</v>
      </c>
      <c r="K539" s="40">
        <f t="shared" si="25"/>
        <v>3827122.5</v>
      </c>
      <c r="M539" s="96">
        <f t="shared" si="30"/>
        <v>6932</v>
      </c>
      <c r="N539" s="96">
        <f t="shared" si="31"/>
        <v>222</v>
      </c>
      <c r="O539" s="96">
        <f t="shared" si="32"/>
        <v>7154</v>
      </c>
      <c r="P539" s="96">
        <f t="shared" si="33"/>
        <v>3827390</v>
      </c>
    </row>
    <row r="540" spans="1:16" x14ac:dyDescent="0.2">
      <c r="A540" s="48">
        <v>1499</v>
      </c>
      <c r="B540" s="51" t="s">
        <v>652</v>
      </c>
      <c r="C540" s="40">
        <f t="shared" si="22"/>
        <v>5715</v>
      </c>
      <c r="D540" s="93">
        <f t="shared" si="26"/>
        <v>190</v>
      </c>
      <c r="E540" s="93">
        <f t="shared" si="27"/>
        <v>5905</v>
      </c>
      <c r="F540" s="40">
        <f t="shared" si="23"/>
        <v>7948130</v>
      </c>
      <c r="H540" s="40">
        <f t="shared" si="24"/>
        <v>5715.32</v>
      </c>
      <c r="I540" s="93">
        <f t="shared" si="28"/>
        <v>190</v>
      </c>
      <c r="J540" s="93">
        <f t="shared" si="29"/>
        <v>5905.32</v>
      </c>
      <c r="K540" s="40">
        <f t="shared" si="25"/>
        <v>7948560.7199999997</v>
      </c>
      <c r="M540" s="96">
        <f t="shared" si="30"/>
        <v>5715.32</v>
      </c>
      <c r="N540" s="96">
        <f t="shared" si="31"/>
        <v>190</v>
      </c>
      <c r="O540" s="96">
        <f t="shared" si="32"/>
        <v>5905.32</v>
      </c>
      <c r="P540" s="96">
        <f t="shared" si="33"/>
        <v>7948560.7199999997</v>
      </c>
    </row>
    <row r="541" spans="1:16" x14ac:dyDescent="0.2">
      <c r="A541" s="48">
        <v>1540</v>
      </c>
      <c r="B541" s="49" t="s">
        <v>131</v>
      </c>
      <c r="C541" s="40">
        <f t="shared" si="22"/>
        <v>4963</v>
      </c>
      <c r="D541" s="93">
        <f t="shared" si="26"/>
        <v>190</v>
      </c>
      <c r="E541" s="93">
        <f t="shared" si="27"/>
        <v>5153</v>
      </c>
      <c r="F541" s="40">
        <f t="shared" si="23"/>
        <v>8347860</v>
      </c>
      <c r="H541" s="40">
        <f t="shared" si="24"/>
        <v>4963.4399999999996</v>
      </c>
      <c r="I541" s="93">
        <f t="shared" si="28"/>
        <v>190</v>
      </c>
      <c r="J541" s="93">
        <f t="shared" si="29"/>
        <v>5153.4399999999996</v>
      </c>
      <c r="K541" s="40">
        <f t="shared" si="25"/>
        <v>8348572.7999999998</v>
      </c>
      <c r="M541" s="96">
        <f t="shared" si="30"/>
        <v>4963.4399999999996</v>
      </c>
      <c r="N541" s="96">
        <f t="shared" si="31"/>
        <v>190</v>
      </c>
      <c r="O541" s="96">
        <f t="shared" si="32"/>
        <v>5153.4399999999996</v>
      </c>
      <c r="P541" s="96">
        <f t="shared" si="33"/>
        <v>8348572.7999999998</v>
      </c>
    </row>
    <row r="542" spans="1:16" x14ac:dyDescent="0.2">
      <c r="A542" s="48">
        <v>1554</v>
      </c>
      <c r="B542" s="49" t="s">
        <v>132</v>
      </c>
      <c r="C542" s="40">
        <f t="shared" si="22"/>
        <v>5700</v>
      </c>
      <c r="D542" s="93">
        <f t="shared" si="26"/>
        <v>190</v>
      </c>
      <c r="E542" s="93">
        <f t="shared" si="27"/>
        <v>5890</v>
      </c>
      <c r="F542" s="40">
        <f t="shared" si="23"/>
        <v>61868560</v>
      </c>
      <c r="H542" s="40">
        <f t="shared" si="24"/>
        <v>5700.32</v>
      </c>
      <c r="I542" s="93">
        <f t="shared" si="28"/>
        <v>190</v>
      </c>
      <c r="J542" s="93">
        <f t="shared" si="29"/>
        <v>5890.32</v>
      </c>
      <c r="K542" s="40">
        <f t="shared" si="25"/>
        <v>61871921.279999994</v>
      </c>
      <c r="M542" s="96">
        <f t="shared" si="30"/>
        <v>5700.32</v>
      </c>
      <c r="N542" s="96">
        <f t="shared" si="31"/>
        <v>190</v>
      </c>
      <c r="O542" s="96">
        <f t="shared" si="32"/>
        <v>5890.32</v>
      </c>
      <c r="P542" s="96">
        <f t="shared" si="33"/>
        <v>61871921.279999994</v>
      </c>
    </row>
    <row r="543" spans="1:16" x14ac:dyDescent="0.2">
      <c r="A543" s="48">
        <v>1561</v>
      </c>
      <c r="B543" s="49" t="s">
        <v>133</v>
      </c>
      <c r="C543" s="40">
        <f t="shared" si="22"/>
        <v>5132</v>
      </c>
      <c r="D543" s="93">
        <f t="shared" si="26"/>
        <v>190</v>
      </c>
      <c r="E543" s="93">
        <f t="shared" si="27"/>
        <v>5322</v>
      </c>
      <c r="F543" s="40">
        <f t="shared" si="23"/>
        <v>3528486</v>
      </c>
      <c r="H543" s="40">
        <f t="shared" si="24"/>
        <v>5132.45</v>
      </c>
      <c r="I543" s="93">
        <f t="shared" si="28"/>
        <v>190</v>
      </c>
      <c r="J543" s="93">
        <f t="shared" si="29"/>
        <v>5322.45</v>
      </c>
      <c r="K543" s="40">
        <f t="shared" si="25"/>
        <v>3528784.35</v>
      </c>
      <c r="M543" s="96">
        <f t="shared" si="30"/>
        <v>5132.45</v>
      </c>
      <c r="N543" s="96">
        <f t="shared" si="31"/>
        <v>190</v>
      </c>
      <c r="O543" s="96">
        <f t="shared" si="32"/>
        <v>5322.45</v>
      </c>
      <c r="P543" s="96">
        <f t="shared" si="33"/>
        <v>3528784.35</v>
      </c>
    </row>
    <row r="544" spans="1:16" x14ac:dyDescent="0.2">
      <c r="A544" s="48">
        <v>1568</v>
      </c>
      <c r="B544" s="49" t="s">
        <v>134</v>
      </c>
      <c r="C544" s="40">
        <f t="shared" si="22"/>
        <v>5606</v>
      </c>
      <c r="D544" s="93">
        <f t="shared" si="26"/>
        <v>190</v>
      </c>
      <c r="E544" s="93">
        <f t="shared" si="27"/>
        <v>5796</v>
      </c>
      <c r="F544" s="40">
        <f t="shared" si="23"/>
        <v>9632952</v>
      </c>
      <c r="H544" s="40">
        <f t="shared" si="24"/>
        <v>5606.18</v>
      </c>
      <c r="I544" s="93">
        <f t="shared" si="28"/>
        <v>190</v>
      </c>
      <c r="J544" s="93">
        <f t="shared" si="29"/>
        <v>5796.18</v>
      </c>
      <c r="K544" s="40">
        <f t="shared" si="25"/>
        <v>9633251.1600000001</v>
      </c>
      <c r="M544" s="96">
        <f t="shared" si="30"/>
        <v>5606.18</v>
      </c>
      <c r="N544" s="96">
        <f t="shared" si="31"/>
        <v>190</v>
      </c>
      <c r="O544" s="96">
        <f t="shared" si="32"/>
        <v>5796.18</v>
      </c>
      <c r="P544" s="96">
        <f t="shared" si="33"/>
        <v>9633251.1600000001</v>
      </c>
    </row>
    <row r="545" spans="1:16" x14ac:dyDescent="0.2">
      <c r="A545" s="48">
        <v>1582</v>
      </c>
      <c r="B545" s="49" t="s">
        <v>135</v>
      </c>
      <c r="C545" s="40">
        <f t="shared" si="22"/>
        <v>6328</v>
      </c>
      <c r="D545" s="93">
        <f t="shared" si="26"/>
        <v>202</v>
      </c>
      <c r="E545" s="93">
        <f t="shared" si="27"/>
        <v>6530</v>
      </c>
      <c r="F545" s="40">
        <f t="shared" si="23"/>
        <v>2742600</v>
      </c>
      <c r="H545" s="40">
        <f t="shared" si="24"/>
        <v>6328.33</v>
      </c>
      <c r="I545" s="93">
        <f t="shared" si="28"/>
        <v>202.51</v>
      </c>
      <c r="J545" s="93">
        <f t="shared" si="29"/>
        <v>6530.84</v>
      </c>
      <c r="K545" s="40">
        <f t="shared" si="25"/>
        <v>2742952.8000000003</v>
      </c>
      <c r="M545" s="96">
        <f t="shared" si="30"/>
        <v>6328.33</v>
      </c>
      <c r="N545" s="96">
        <f t="shared" si="31"/>
        <v>202.51</v>
      </c>
      <c r="O545" s="96">
        <f t="shared" si="32"/>
        <v>6530.84</v>
      </c>
      <c r="P545" s="96">
        <f t="shared" si="33"/>
        <v>2742952.8000000003</v>
      </c>
    </row>
    <row r="546" spans="1:16" x14ac:dyDescent="0.2">
      <c r="A546" s="48">
        <v>1600</v>
      </c>
      <c r="B546" s="49" t="s">
        <v>136</v>
      </c>
      <c r="C546" s="40">
        <f t="shared" si="22"/>
        <v>5527</v>
      </c>
      <c r="D546" s="93">
        <f t="shared" si="26"/>
        <v>190</v>
      </c>
      <c r="E546" s="93">
        <f t="shared" si="27"/>
        <v>5717</v>
      </c>
      <c r="F546" s="40">
        <f t="shared" si="23"/>
        <v>3710333</v>
      </c>
      <c r="H546" s="40">
        <f t="shared" si="24"/>
        <v>5526.52</v>
      </c>
      <c r="I546" s="93">
        <f t="shared" si="28"/>
        <v>190</v>
      </c>
      <c r="J546" s="93">
        <f t="shared" si="29"/>
        <v>5716.52</v>
      </c>
      <c r="K546" s="40">
        <f t="shared" si="25"/>
        <v>3710021.4800000004</v>
      </c>
      <c r="M546" s="96">
        <f t="shared" si="30"/>
        <v>5527</v>
      </c>
      <c r="N546" s="96">
        <f t="shared" si="31"/>
        <v>190</v>
      </c>
      <c r="O546" s="96">
        <f t="shared" si="32"/>
        <v>5717</v>
      </c>
      <c r="P546" s="96">
        <f t="shared" si="33"/>
        <v>3710333</v>
      </c>
    </row>
    <row r="547" spans="1:16" x14ac:dyDescent="0.2">
      <c r="A547" s="48">
        <v>1645</v>
      </c>
      <c r="B547" s="49" t="s">
        <v>137</v>
      </c>
      <c r="C547" s="40">
        <f t="shared" si="22"/>
        <v>4992</v>
      </c>
      <c r="D547" s="93">
        <f t="shared" si="26"/>
        <v>190</v>
      </c>
      <c r="E547" s="93">
        <f t="shared" si="27"/>
        <v>5182</v>
      </c>
      <c r="F547" s="40">
        <f t="shared" si="23"/>
        <v>4078234</v>
      </c>
      <c r="H547" s="40">
        <f t="shared" si="24"/>
        <v>4992.49</v>
      </c>
      <c r="I547" s="93">
        <f t="shared" si="28"/>
        <v>190</v>
      </c>
      <c r="J547" s="93">
        <f t="shared" si="29"/>
        <v>5182.49</v>
      </c>
      <c r="K547" s="40">
        <f t="shared" si="25"/>
        <v>4078619.63</v>
      </c>
      <c r="M547" s="96">
        <f t="shared" si="30"/>
        <v>4992.49</v>
      </c>
      <c r="N547" s="96">
        <f t="shared" si="31"/>
        <v>190</v>
      </c>
      <c r="O547" s="96">
        <f t="shared" si="32"/>
        <v>5182.49</v>
      </c>
      <c r="P547" s="96">
        <f t="shared" si="33"/>
        <v>4078619.63</v>
      </c>
    </row>
    <row r="548" spans="1:16" x14ac:dyDescent="0.2">
      <c r="A548" s="48">
        <v>1631</v>
      </c>
      <c r="B548" s="49" t="s">
        <v>138</v>
      </c>
      <c r="C548" s="40">
        <f t="shared" si="22"/>
        <v>5489</v>
      </c>
      <c r="D548" s="93">
        <f t="shared" si="26"/>
        <v>190</v>
      </c>
      <c r="E548" s="93">
        <f t="shared" si="27"/>
        <v>5679</v>
      </c>
      <c r="F548" s="40">
        <f t="shared" si="23"/>
        <v>4264929</v>
      </c>
      <c r="H548" s="40">
        <f t="shared" si="24"/>
        <v>5489.09</v>
      </c>
      <c r="I548" s="93">
        <f t="shared" si="28"/>
        <v>190</v>
      </c>
      <c r="J548" s="93">
        <f t="shared" si="29"/>
        <v>5679.09</v>
      </c>
      <c r="K548" s="40">
        <f t="shared" si="25"/>
        <v>4264996.59</v>
      </c>
      <c r="M548" s="96">
        <f t="shared" si="30"/>
        <v>5489.09</v>
      </c>
      <c r="N548" s="96">
        <f t="shared" si="31"/>
        <v>190</v>
      </c>
      <c r="O548" s="96">
        <f t="shared" si="32"/>
        <v>5679.09</v>
      </c>
      <c r="P548" s="96">
        <f t="shared" si="33"/>
        <v>4264996.59</v>
      </c>
    </row>
    <row r="549" spans="1:16" x14ac:dyDescent="0.2">
      <c r="A549" s="48">
        <v>1638</v>
      </c>
      <c r="B549" s="49" t="s">
        <v>139</v>
      </c>
      <c r="C549" s="40">
        <f t="shared" si="22"/>
        <v>5373</v>
      </c>
      <c r="D549" s="93">
        <f t="shared" si="26"/>
        <v>190</v>
      </c>
      <c r="E549" s="93">
        <f t="shared" si="27"/>
        <v>5563</v>
      </c>
      <c r="F549" s="40">
        <f t="shared" si="23"/>
        <v>9690746</v>
      </c>
      <c r="H549" s="40">
        <f t="shared" si="24"/>
        <v>5372.7</v>
      </c>
      <c r="I549" s="93">
        <f t="shared" si="28"/>
        <v>190</v>
      </c>
      <c r="J549" s="93">
        <f t="shared" si="29"/>
        <v>5562.7</v>
      </c>
      <c r="K549" s="40">
        <f t="shared" si="25"/>
        <v>9690223.4000000004</v>
      </c>
      <c r="M549" s="96">
        <f t="shared" si="30"/>
        <v>5373</v>
      </c>
      <c r="N549" s="96">
        <f t="shared" si="31"/>
        <v>190</v>
      </c>
      <c r="O549" s="96">
        <f t="shared" si="32"/>
        <v>5563</v>
      </c>
      <c r="P549" s="96">
        <f t="shared" si="33"/>
        <v>9690746</v>
      </c>
    </row>
    <row r="550" spans="1:16" x14ac:dyDescent="0.2">
      <c r="A550" s="48">
        <v>1659</v>
      </c>
      <c r="B550" s="49" t="s">
        <v>140</v>
      </c>
      <c r="C550" s="40">
        <f t="shared" si="22"/>
        <v>5139</v>
      </c>
      <c r="D550" s="93">
        <f t="shared" si="26"/>
        <v>190</v>
      </c>
      <c r="E550" s="93">
        <f t="shared" si="27"/>
        <v>5329</v>
      </c>
      <c r="F550" s="40">
        <f t="shared" si="23"/>
        <v>9890624</v>
      </c>
      <c r="H550" s="40">
        <f t="shared" si="24"/>
        <v>5138.58</v>
      </c>
      <c r="I550" s="93">
        <f t="shared" si="28"/>
        <v>190</v>
      </c>
      <c r="J550" s="93">
        <f t="shared" si="29"/>
        <v>5328.58</v>
      </c>
      <c r="K550" s="40">
        <f t="shared" si="25"/>
        <v>9889844.4800000004</v>
      </c>
      <c r="M550" s="96">
        <f t="shared" si="30"/>
        <v>5139</v>
      </c>
      <c r="N550" s="96">
        <f t="shared" si="31"/>
        <v>190</v>
      </c>
      <c r="O550" s="96">
        <f t="shared" si="32"/>
        <v>5329</v>
      </c>
      <c r="P550" s="96">
        <f t="shared" si="33"/>
        <v>9890624</v>
      </c>
    </row>
    <row r="551" spans="1:16" x14ac:dyDescent="0.2">
      <c r="A551" s="48">
        <v>714</v>
      </c>
      <c r="B551" s="49" t="s">
        <v>141</v>
      </c>
      <c r="C551" s="40">
        <f t="shared" si="22"/>
        <v>7405</v>
      </c>
      <c r="D551" s="93">
        <f t="shared" si="26"/>
        <v>237</v>
      </c>
      <c r="E551" s="93">
        <f t="shared" si="27"/>
        <v>7642</v>
      </c>
      <c r="F551" s="40">
        <f t="shared" si="23"/>
        <v>47579092</v>
      </c>
      <c r="H551" s="40">
        <f t="shared" si="24"/>
        <v>7405.42</v>
      </c>
      <c r="I551" s="93">
        <f t="shared" si="28"/>
        <v>236.97</v>
      </c>
      <c r="J551" s="93">
        <f t="shared" si="29"/>
        <v>7642.39</v>
      </c>
      <c r="K551" s="40">
        <f t="shared" si="25"/>
        <v>47581520.140000001</v>
      </c>
      <c r="M551" s="96">
        <f t="shared" si="30"/>
        <v>7405.42</v>
      </c>
      <c r="N551" s="96">
        <f t="shared" si="31"/>
        <v>236.97</v>
      </c>
      <c r="O551" s="96">
        <f t="shared" si="32"/>
        <v>7642.39</v>
      </c>
      <c r="P551" s="96">
        <f t="shared" si="33"/>
        <v>47581520.140000001</v>
      </c>
    </row>
    <row r="552" spans="1:16" x14ac:dyDescent="0.2">
      <c r="A552" s="48">
        <v>1666</v>
      </c>
      <c r="B552" s="49" t="s">
        <v>142</v>
      </c>
      <c r="C552" s="40">
        <f t="shared" si="22"/>
        <v>6730</v>
      </c>
      <c r="D552" s="93">
        <f t="shared" si="26"/>
        <v>215</v>
      </c>
      <c r="E552" s="93">
        <f t="shared" si="27"/>
        <v>6945</v>
      </c>
      <c r="F552" s="40">
        <f t="shared" si="23"/>
        <v>2993295</v>
      </c>
      <c r="H552" s="40">
        <f t="shared" si="24"/>
        <v>6730.48</v>
      </c>
      <c r="I552" s="93">
        <f t="shared" si="28"/>
        <v>215.38</v>
      </c>
      <c r="J552" s="93">
        <f t="shared" si="29"/>
        <v>6945.86</v>
      </c>
      <c r="K552" s="40">
        <f t="shared" si="25"/>
        <v>2993665.6599999997</v>
      </c>
      <c r="M552" s="96">
        <f t="shared" si="30"/>
        <v>6730.48</v>
      </c>
      <c r="N552" s="96">
        <f t="shared" si="31"/>
        <v>215.38</v>
      </c>
      <c r="O552" s="96">
        <f t="shared" si="32"/>
        <v>6945.86</v>
      </c>
      <c r="P552" s="96">
        <f t="shared" si="33"/>
        <v>2993665.6599999997</v>
      </c>
    </row>
    <row r="553" spans="1:16" x14ac:dyDescent="0.2">
      <c r="A553" s="48">
        <v>1687</v>
      </c>
      <c r="B553" s="49" t="s">
        <v>143</v>
      </c>
      <c r="C553" s="40">
        <f t="shared" si="22"/>
        <v>5804</v>
      </c>
      <c r="D553" s="93">
        <f t="shared" si="26"/>
        <v>190</v>
      </c>
      <c r="E553" s="93">
        <f t="shared" si="27"/>
        <v>5994</v>
      </c>
      <c r="F553" s="40">
        <f t="shared" si="23"/>
        <v>1804194</v>
      </c>
      <c r="H553" s="40">
        <f t="shared" si="24"/>
        <v>5804.26</v>
      </c>
      <c r="I553" s="93">
        <f t="shared" si="28"/>
        <v>190</v>
      </c>
      <c r="J553" s="93">
        <f t="shared" si="29"/>
        <v>5994.26</v>
      </c>
      <c r="K553" s="40">
        <f t="shared" si="25"/>
        <v>1804272.26</v>
      </c>
      <c r="M553" s="96">
        <f t="shared" si="30"/>
        <v>5804.26</v>
      </c>
      <c r="N553" s="96">
        <f t="shared" si="31"/>
        <v>190</v>
      </c>
      <c r="O553" s="96">
        <f t="shared" si="32"/>
        <v>5994.26</v>
      </c>
      <c r="P553" s="96">
        <f t="shared" si="33"/>
        <v>1804272.26</v>
      </c>
    </row>
    <row r="554" spans="1:16" x14ac:dyDescent="0.2">
      <c r="A554" s="48">
        <v>1694</v>
      </c>
      <c r="B554" s="49" t="s">
        <v>144</v>
      </c>
      <c r="C554" s="40">
        <f t="shared" si="22"/>
        <v>5258</v>
      </c>
      <c r="D554" s="93">
        <f t="shared" si="26"/>
        <v>190</v>
      </c>
      <c r="E554" s="93">
        <f t="shared" si="27"/>
        <v>5448</v>
      </c>
      <c r="F554" s="40">
        <f t="shared" si="23"/>
        <v>6826344</v>
      </c>
      <c r="H554" s="40">
        <f t="shared" si="24"/>
        <v>5257.91</v>
      </c>
      <c r="I554" s="93">
        <f t="shared" si="28"/>
        <v>190</v>
      </c>
      <c r="J554" s="93">
        <f t="shared" si="29"/>
        <v>5447.91</v>
      </c>
      <c r="K554" s="40">
        <f t="shared" si="25"/>
        <v>6826231.2299999995</v>
      </c>
      <c r="M554" s="96">
        <f t="shared" si="30"/>
        <v>5258</v>
      </c>
      <c r="N554" s="96">
        <f t="shared" si="31"/>
        <v>190</v>
      </c>
      <c r="O554" s="96">
        <f t="shared" si="32"/>
        <v>5448</v>
      </c>
      <c r="P554" s="96">
        <f t="shared" si="33"/>
        <v>6826344</v>
      </c>
    </row>
    <row r="555" spans="1:16" x14ac:dyDescent="0.2">
      <c r="A555" s="48">
        <v>1729</v>
      </c>
      <c r="B555" s="49" t="s">
        <v>145</v>
      </c>
      <c r="C555" s="40">
        <f t="shared" si="22"/>
        <v>6183</v>
      </c>
      <c r="D555" s="93">
        <f t="shared" si="26"/>
        <v>198</v>
      </c>
      <c r="E555" s="93">
        <f t="shared" si="27"/>
        <v>6381</v>
      </c>
      <c r="F555" s="40">
        <f t="shared" si="23"/>
        <v>4747464</v>
      </c>
      <c r="H555" s="40">
        <f t="shared" si="24"/>
        <v>6183.26</v>
      </c>
      <c r="I555" s="93">
        <f t="shared" si="28"/>
        <v>197.86</v>
      </c>
      <c r="J555" s="93">
        <f t="shared" si="29"/>
        <v>6381.12</v>
      </c>
      <c r="K555" s="40">
        <f t="shared" si="25"/>
        <v>4747553.28</v>
      </c>
      <c r="M555" s="96">
        <f t="shared" si="30"/>
        <v>6183.26</v>
      </c>
      <c r="N555" s="96">
        <f t="shared" si="31"/>
        <v>197.86</v>
      </c>
      <c r="O555" s="96">
        <f t="shared" si="32"/>
        <v>6381.12</v>
      </c>
      <c r="P555" s="96">
        <f t="shared" si="33"/>
        <v>4747553.28</v>
      </c>
    </row>
    <row r="556" spans="1:16" x14ac:dyDescent="0.2">
      <c r="A556" s="48">
        <v>1736</v>
      </c>
      <c r="B556" s="49" t="s">
        <v>146</v>
      </c>
      <c r="C556" s="40">
        <f t="shared" si="22"/>
        <v>6097</v>
      </c>
      <c r="D556" s="93">
        <f t="shared" si="26"/>
        <v>195</v>
      </c>
      <c r="E556" s="93">
        <f t="shared" si="27"/>
        <v>6292</v>
      </c>
      <c r="F556" s="40">
        <f t="shared" si="23"/>
        <v>2095236</v>
      </c>
      <c r="H556" s="40">
        <f t="shared" si="24"/>
        <v>6096.93</v>
      </c>
      <c r="I556" s="93">
        <f t="shared" si="28"/>
        <v>195.1</v>
      </c>
      <c r="J556" s="93">
        <f t="shared" si="29"/>
        <v>6292.0300000000007</v>
      </c>
      <c r="K556" s="40">
        <f t="shared" si="25"/>
        <v>2095245.9900000002</v>
      </c>
      <c r="M556" s="96">
        <f t="shared" si="30"/>
        <v>6096.93</v>
      </c>
      <c r="N556" s="96">
        <f t="shared" si="31"/>
        <v>195.1</v>
      </c>
      <c r="O556" s="96">
        <f t="shared" si="32"/>
        <v>6292.0300000000007</v>
      </c>
      <c r="P556" s="96">
        <f t="shared" si="33"/>
        <v>2095245.9900000002</v>
      </c>
    </row>
    <row r="557" spans="1:16" x14ac:dyDescent="0.2">
      <c r="A557" s="48">
        <v>1813</v>
      </c>
      <c r="B557" s="49" t="s">
        <v>147</v>
      </c>
      <c r="C557" s="40">
        <f t="shared" si="22"/>
        <v>4603</v>
      </c>
      <c r="D557" s="93">
        <f t="shared" si="26"/>
        <v>190</v>
      </c>
      <c r="E557" s="93">
        <f t="shared" si="27"/>
        <v>4793</v>
      </c>
      <c r="F557" s="40">
        <f t="shared" si="23"/>
        <v>4620452</v>
      </c>
      <c r="H557" s="40">
        <f t="shared" si="24"/>
        <v>4602.8500000000004</v>
      </c>
      <c r="I557" s="93">
        <f t="shared" si="28"/>
        <v>190</v>
      </c>
      <c r="J557" s="93">
        <f t="shared" si="29"/>
        <v>4792.8500000000004</v>
      </c>
      <c r="K557" s="40">
        <f t="shared" si="25"/>
        <v>4620307.4000000004</v>
      </c>
      <c r="M557" s="96">
        <f t="shared" si="30"/>
        <v>4603</v>
      </c>
      <c r="N557" s="96">
        <f t="shared" si="31"/>
        <v>190</v>
      </c>
      <c r="O557" s="96">
        <f t="shared" si="32"/>
        <v>4793</v>
      </c>
      <c r="P557" s="96">
        <f t="shared" si="33"/>
        <v>4620452</v>
      </c>
    </row>
    <row r="558" spans="1:16" x14ac:dyDescent="0.2">
      <c r="A558" s="48">
        <v>5757</v>
      </c>
      <c r="B558" s="49" t="s">
        <v>148</v>
      </c>
      <c r="C558" s="40">
        <f t="shared" si="22"/>
        <v>6888</v>
      </c>
      <c r="D558" s="93">
        <f t="shared" si="26"/>
        <v>220</v>
      </c>
      <c r="E558" s="93">
        <f t="shared" si="27"/>
        <v>7108</v>
      </c>
      <c r="F558" s="40">
        <f t="shared" si="23"/>
        <v>5053788</v>
      </c>
      <c r="H558" s="40">
        <f t="shared" si="24"/>
        <v>6887.99</v>
      </c>
      <c r="I558" s="93">
        <f t="shared" si="28"/>
        <v>220.42</v>
      </c>
      <c r="J558" s="93">
        <f t="shared" si="29"/>
        <v>7108.41</v>
      </c>
      <c r="K558" s="40">
        <f t="shared" si="25"/>
        <v>5054079.51</v>
      </c>
      <c r="M558" s="96">
        <f t="shared" si="30"/>
        <v>6887.99</v>
      </c>
      <c r="N558" s="96">
        <f t="shared" si="31"/>
        <v>220.42</v>
      </c>
      <c r="O558" s="96">
        <f t="shared" si="32"/>
        <v>7108.41</v>
      </c>
      <c r="P558" s="96">
        <f t="shared" si="33"/>
        <v>5054079.51</v>
      </c>
    </row>
    <row r="559" spans="1:16" x14ac:dyDescent="0.2">
      <c r="A559" s="48">
        <v>1855</v>
      </c>
      <c r="B559" s="49" t="s">
        <v>149</v>
      </c>
      <c r="C559" s="40">
        <f t="shared" si="22"/>
        <v>5096</v>
      </c>
      <c r="D559" s="93">
        <f t="shared" si="26"/>
        <v>190</v>
      </c>
      <c r="E559" s="93">
        <f t="shared" si="27"/>
        <v>5286</v>
      </c>
      <c r="F559" s="40">
        <f t="shared" si="23"/>
        <v>4783830</v>
      </c>
      <c r="H559" s="40">
        <f t="shared" si="24"/>
        <v>5096.12</v>
      </c>
      <c r="I559" s="93">
        <f t="shared" si="28"/>
        <v>190</v>
      </c>
      <c r="J559" s="93">
        <f t="shared" si="29"/>
        <v>5286.12</v>
      </c>
      <c r="K559" s="40">
        <f t="shared" si="25"/>
        <v>4783938.5999999996</v>
      </c>
      <c r="M559" s="96">
        <f t="shared" si="30"/>
        <v>5096.12</v>
      </c>
      <c r="N559" s="96">
        <f t="shared" si="31"/>
        <v>190</v>
      </c>
      <c r="O559" s="96">
        <f t="shared" si="32"/>
        <v>5286.12</v>
      </c>
      <c r="P559" s="96">
        <f t="shared" si="33"/>
        <v>4783938.5999999996</v>
      </c>
    </row>
    <row r="560" spans="1:16" x14ac:dyDescent="0.2">
      <c r="A560" s="48">
        <v>1862</v>
      </c>
      <c r="B560" s="49" t="s">
        <v>150</v>
      </c>
      <c r="C560" s="40">
        <f t="shared" si="22"/>
        <v>4967</v>
      </c>
      <c r="D560" s="93">
        <f t="shared" si="26"/>
        <v>190</v>
      </c>
      <c r="E560" s="93">
        <f t="shared" si="27"/>
        <v>5157</v>
      </c>
      <c r="F560" s="40">
        <f t="shared" si="23"/>
        <v>36640485</v>
      </c>
      <c r="H560" s="40">
        <f t="shared" si="24"/>
        <v>4967.25</v>
      </c>
      <c r="I560" s="93">
        <f t="shared" si="28"/>
        <v>190</v>
      </c>
      <c r="J560" s="93">
        <f t="shared" si="29"/>
        <v>5157.25</v>
      </c>
      <c r="K560" s="40">
        <f t="shared" si="25"/>
        <v>36642261.25</v>
      </c>
      <c r="M560" s="96">
        <f t="shared" si="30"/>
        <v>4967.25</v>
      </c>
      <c r="N560" s="96">
        <f t="shared" si="31"/>
        <v>190</v>
      </c>
      <c r="O560" s="96">
        <f t="shared" si="32"/>
        <v>5157.25</v>
      </c>
      <c r="P560" s="96">
        <f t="shared" si="33"/>
        <v>36642261.25</v>
      </c>
    </row>
    <row r="561" spans="1:16" x14ac:dyDescent="0.2">
      <c r="A561" s="48">
        <v>1870</v>
      </c>
      <c r="B561" s="49" t="s">
        <v>151</v>
      </c>
      <c r="C561" s="40">
        <f t="shared" si="22"/>
        <v>7389</v>
      </c>
      <c r="D561" s="93">
        <f t="shared" si="26"/>
        <v>236</v>
      </c>
      <c r="E561" s="93">
        <f t="shared" si="27"/>
        <v>7625</v>
      </c>
      <c r="F561" s="40">
        <f t="shared" si="23"/>
        <v>1822375</v>
      </c>
      <c r="H561" s="40">
        <f t="shared" si="24"/>
        <v>7388.96</v>
      </c>
      <c r="I561" s="93">
        <f t="shared" si="28"/>
        <v>236.45</v>
      </c>
      <c r="J561" s="93">
        <f t="shared" si="29"/>
        <v>7625.41</v>
      </c>
      <c r="K561" s="40">
        <f t="shared" si="25"/>
        <v>1822472.99</v>
      </c>
      <c r="M561" s="96">
        <f t="shared" si="30"/>
        <v>7388.96</v>
      </c>
      <c r="N561" s="96">
        <f t="shared" si="31"/>
        <v>236.45</v>
      </c>
      <c r="O561" s="96">
        <f t="shared" si="32"/>
        <v>7625.41</v>
      </c>
      <c r="P561" s="96">
        <f t="shared" si="33"/>
        <v>1822472.99</v>
      </c>
    </row>
    <row r="562" spans="1:16" x14ac:dyDescent="0.2">
      <c r="A562" s="48">
        <v>1883</v>
      </c>
      <c r="B562" s="49" t="s">
        <v>152</v>
      </c>
      <c r="C562" s="40">
        <f t="shared" si="22"/>
        <v>5499</v>
      </c>
      <c r="D562" s="93">
        <f t="shared" si="26"/>
        <v>190</v>
      </c>
      <c r="E562" s="93">
        <f t="shared" si="27"/>
        <v>5689</v>
      </c>
      <c r="F562" s="40">
        <f t="shared" si="23"/>
        <v>13892538</v>
      </c>
      <c r="H562" s="40">
        <f t="shared" si="24"/>
        <v>5499.02</v>
      </c>
      <c r="I562" s="93">
        <f t="shared" si="28"/>
        <v>190</v>
      </c>
      <c r="J562" s="93">
        <f t="shared" si="29"/>
        <v>5689.02</v>
      </c>
      <c r="K562" s="40">
        <f t="shared" si="25"/>
        <v>13892586.840000002</v>
      </c>
      <c r="M562" s="96">
        <f t="shared" si="30"/>
        <v>5499.02</v>
      </c>
      <c r="N562" s="96">
        <f t="shared" si="31"/>
        <v>190</v>
      </c>
      <c r="O562" s="96">
        <f t="shared" si="32"/>
        <v>5689.02</v>
      </c>
      <c r="P562" s="96">
        <f t="shared" si="33"/>
        <v>13892586.840000002</v>
      </c>
    </row>
    <row r="563" spans="1:16" x14ac:dyDescent="0.2">
      <c r="A563" s="48">
        <v>1890</v>
      </c>
      <c r="B563" s="49" t="s">
        <v>153</v>
      </c>
      <c r="C563" s="40">
        <f t="shared" si="22"/>
        <v>9257</v>
      </c>
      <c r="D563" s="93">
        <f t="shared" si="26"/>
        <v>296</v>
      </c>
      <c r="E563" s="93">
        <f t="shared" si="27"/>
        <v>9553</v>
      </c>
      <c r="F563" s="40">
        <f t="shared" si="23"/>
        <v>6343192</v>
      </c>
      <c r="H563" s="40">
        <f t="shared" si="24"/>
        <v>9256.7999999999993</v>
      </c>
      <c r="I563" s="93">
        <f t="shared" si="28"/>
        <v>296.22000000000003</v>
      </c>
      <c r="J563" s="93">
        <f t="shared" si="29"/>
        <v>9553.0199999999986</v>
      </c>
      <c r="K563" s="40">
        <f t="shared" si="25"/>
        <v>6343205.2799999993</v>
      </c>
      <c r="M563" s="96">
        <f t="shared" si="30"/>
        <v>9256.7999999999993</v>
      </c>
      <c r="N563" s="96">
        <f t="shared" si="31"/>
        <v>296.22000000000003</v>
      </c>
      <c r="O563" s="96">
        <f t="shared" si="32"/>
        <v>9553.0199999999986</v>
      </c>
      <c r="P563" s="96">
        <f t="shared" si="33"/>
        <v>6343205.2799999993</v>
      </c>
    </row>
    <row r="564" spans="1:16" x14ac:dyDescent="0.2">
      <c r="A564" s="48">
        <v>1900</v>
      </c>
      <c r="B564" s="49" t="s">
        <v>154</v>
      </c>
      <c r="C564" s="40">
        <f t="shared" si="22"/>
        <v>7565</v>
      </c>
      <c r="D564" s="93">
        <f t="shared" si="26"/>
        <v>242</v>
      </c>
      <c r="E564" s="93">
        <f t="shared" si="27"/>
        <v>7807</v>
      </c>
      <c r="F564" s="40">
        <f t="shared" si="23"/>
        <v>22499774</v>
      </c>
      <c r="H564" s="40">
        <f t="shared" si="24"/>
        <v>7565.27</v>
      </c>
      <c r="I564" s="93">
        <f t="shared" si="28"/>
        <v>242.09</v>
      </c>
      <c r="J564" s="93">
        <f t="shared" si="29"/>
        <v>7807.3600000000006</v>
      </c>
      <c r="K564" s="40">
        <f t="shared" si="25"/>
        <v>22500811.520000003</v>
      </c>
      <c r="M564" s="96">
        <f t="shared" si="30"/>
        <v>7565.27</v>
      </c>
      <c r="N564" s="96">
        <f t="shared" si="31"/>
        <v>242.09</v>
      </c>
      <c r="O564" s="96">
        <f t="shared" si="32"/>
        <v>7807.3600000000006</v>
      </c>
      <c r="P564" s="96">
        <f t="shared" si="33"/>
        <v>22500811.520000003</v>
      </c>
    </row>
    <row r="565" spans="1:16" x14ac:dyDescent="0.2">
      <c r="A565" s="48">
        <v>1939</v>
      </c>
      <c r="B565" s="49" t="s">
        <v>155</v>
      </c>
      <c r="C565" s="40">
        <f t="shared" si="22"/>
        <v>5205</v>
      </c>
      <c r="D565" s="93">
        <f t="shared" si="26"/>
        <v>190</v>
      </c>
      <c r="E565" s="93">
        <f t="shared" si="27"/>
        <v>5395</v>
      </c>
      <c r="F565" s="40">
        <f t="shared" si="23"/>
        <v>3549910</v>
      </c>
      <c r="H565" s="40">
        <f t="shared" si="24"/>
        <v>5204.6000000000004</v>
      </c>
      <c r="I565" s="93">
        <f t="shared" si="28"/>
        <v>190</v>
      </c>
      <c r="J565" s="93">
        <f t="shared" si="29"/>
        <v>5394.6</v>
      </c>
      <c r="K565" s="40">
        <f t="shared" si="25"/>
        <v>3549646.8000000003</v>
      </c>
      <c r="M565" s="96">
        <f t="shared" si="30"/>
        <v>5205</v>
      </c>
      <c r="N565" s="96">
        <f t="shared" si="31"/>
        <v>190</v>
      </c>
      <c r="O565" s="96">
        <f t="shared" si="32"/>
        <v>5395</v>
      </c>
      <c r="P565" s="96">
        <f t="shared" si="33"/>
        <v>3549910</v>
      </c>
    </row>
    <row r="566" spans="1:16" x14ac:dyDescent="0.2">
      <c r="A566" s="48">
        <v>1953</v>
      </c>
      <c r="B566" s="49" t="s">
        <v>156</v>
      </c>
      <c r="C566" s="40">
        <f t="shared" si="22"/>
        <v>5411</v>
      </c>
      <c r="D566" s="93">
        <f t="shared" si="26"/>
        <v>190</v>
      </c>
      <c r="E566" s="93">
        <f t="shared" si="27"/>
        <v>5601</v>
      </c>
      <c r="F566" s="40">
        <f t="shared" si="23"/>
        <v>6978846</v>
      </c>
      <c r="H566" s="40">
        <f t="shared" si="24"/>
        <v>5410.91</v>
      </c>
      <c r="I566" s="93">
        <f t="shared" si="28"/>
        <v>190</v>
      </c>
      <c r="J566" s="93">
        <f t="shared" si="29"/>
        <v>5600.91</v>
      </c>
      <c r="K566" s="40">
        <f t="shared" si="25"/>
        <v>6978733.8599999994</v>
      </c>
      <c r="M566" s="96">
        <f t="shared" si="30"/>
        <v>5411</v>
      </c>
      <c r="N566" s="96">
        <f t="shared" si="31"/>
        <v>190</v>
      </c>
      <c r="O566" s="96">
        <f t="shared" si="32"/>
        <v>5601</v>
      </c>
      <c r="P566" s="96">
        <f t="shared" si="33"/>
        <v>6978846</v>
      </c>
    </row>
    <row r="567" spans="1:16" x14ac:dyDescent="0.2">
      <c r="A567" s="48">
        <v>2009</v>
      </c>
      <c r="B567" s="49" t="s">
        <v>157</v>
      </c>
      <c r="C567" s="40">
        <f t="shared" si="22"/>
        <v>5097</v>
      </c>
      <c r="D567" s="93">
        <f t="shared" si="26"/>
        <v>190</v>
      </c>
      <c r="E567" s="93">
        <f t="shared" si="27"/>
        <v>5287</v>
      </c>
      <c r="F567" s="40">
        <f t="shared" si="23"/>
        <v>7148024</v>
      </c>
      <c r="H567" s="40">
        <f t="shared" si="24"/>
        <v>5096.6899999999996</v>
      </c>
      <c r="I567" s="93">
        <f t="shared" si="28"/>
        <v>190</v>
      </c>
      <c r="J567" s="93">
        <f t="shared" si="29"/>
        <v>5286.69</v>
      </c>
      <c r="K567" s="40">
        <f t="shared" si="25"/>
        <v>7147604.8799999999</v>
      </c>
      <c r="M567" s="96">
        <f t="shared" si="30"/>
        <v>5097</v>
      </c>
      <c r="N567" s="96">
        <f t="shared" si="31"/>
        <v>190</v>
      </c>
      <c r="O567" s="96">
        <f t="shared" si="32"/>
        <v>5287</v>
      </c>
      <c r="P567" s="96">
        <f t="shared" si="33"/>
        <v>7148024</v>
      </c>
    </row>
    <row r="568" spans="1:16" x14ac:dyDescent="0.2">
      <c r="A568" s="48">
        <v>2044</v>
      </c>
      <c r="B568" s="49" t="s">
        <v>158</v>
      </c>
      <c r="C568" s="40">
        <f t="shared" si="22"/>
        <v>8018</v>
      </c>
      <c r="D568" s="93">
        <f t="shared" si="26"/>
        <v>257</v>
      </c>
      <c r="E568" s="93">
        <f t="shared" si="27"/>
        <v>8275</v>
      </c>
      <c r="F568" s="40">
        <f t="shared" si="23"/>
        <v>777850</v>
      </c>
      <c r="H568" s="40">
        <f t="shared" si="24"/>
        <v>8018.18</v>
      </c>
      <c r="I568" s="93">
        <f t="shared" si="28"/>
        <v>256.58</v>
      </c>
      <c r="J568" s="93">
        <f t="shared" si="29"/>
        <v>8274.76</v>
      </c>
      <c r="K568" s="40">
        <f t="shared" si="25"/>
        <v>777827.44000000006</v>
      </c>
      <c r="M568" s="96">
        <f t="shared" si="30"/>
        <v>8018</v>
      </c>
      <c r="N568" s="96">
        <f t="shared" si="31"/>
        <v>257</v>
      </c>
      <c r="O568" s="96">
        <f t="shared" si="32"/>
        <v>8275</v>
      </c>
      <c r="P568" s="96">
        <f t="shared" si="33"/>
        <v>777850</v>
      </c>
    </row>
    <row r="569" spans="1:16" x14ac:dyDescent="0.2">
      <c r="A569" s="48">
        <v>2051</v>
      </c>
      <c r="B569" s="49" t="s">
        <v>159</v>
      </c>
      <c r="C569" s="40">
        <f t="shared" si="22"/>
        <v>5068</v>
      </c>
      <c r="D569" s="93">
        <f t="shared" si="26"/>
        <v>190</v>
      </c>
      <c r="E569" s="93">
        <f t="shared" si="27"/>
        <v>5258</v>
      </c>
      <c r="F569" s="40">
        <f t="shared" si="23"/>
        <v>2118974</v>
      </c>
      <c r="H569" s="40">
        <f t="shared" si="24"/>
        <v>5068.26</v>
      </c>
      <c r="I569" s="93">
        <f t="shared" si="28"/>
        <v>190</v>
      </c>
      <c r="J569" s="93">
        <f t="shared" si="29"/>
        <v>5258.26</v>
      </c>
      <c r="K569" s="40">
        <f t="shared" si="25"/>
        <v>2119078.7800000003</v>
      </c>
      <c r="M569" s="96">
        <f t="shared" si="30"/>
        <v>5068.26</v>
      </c>
      <c r="N569" s="96">
        <f t="shared" si="31"/>
        <v>190</v>
      </c>
      <c r="O569" s="96">
        <f t="shared" si="32"/>
        <v>5258.26</v>
      </c>
      <c r="P569" s="96">
        <f t="shared" si="33"/>
        <v>2119078.7800000003</v>
      </c>
    </row>
    <row r="570" spans="1:16" x14ac:dyDescent="0.2">
      <c r="A570" s="48">
        <v>2058</v>
      </c>
      <c r="B570" s="49" t="s">
        <v>160</v>
      </c>
      <c r="C570" s="40">
        <f t="shared" si="22"/>
        <v>6502</v>
      </c>
      <c r="D570" s="93">
        <f t="shared" si="26"/>
        <v>208</v>
      </c>
      <c r="E570" s="93">
        <f t="shared" si="27"/>
        <v>6710</v>
      </c>
      <c r="F570" s="40">
        <f t="shared" si="23"/>
        <v>20069610</v>
      </c>
      <c r="H570" s="40">
        <f t="shared" si="24"/>
        <v>6501.81</v>
      </c>
      <c r="I570" s="93">
        <f t="shared" si="28"/>
        <v>208.06</v>
      </c>
      <c r="J570" s="93">
        <f t="shared" si="29"/>
        <v>6709.8700000000008</v>
      </c>
      <c r="K570" s="40">
        <f t="shared" si="25"/>
        <v>20069221.170000002</v>
      </c>
      <c r="M570" s="96">
        <f t="shared" si="30"/>
        <v>6502</v>
      </c>
      <c r="N570" s="96">
        <f t="shared" si="31"/>
        <v>208</v>
      </c>
      <c r="O570" s="96">
        <f t="shared" si="32"/>
        <v>6710</v>
      </c>
      <c r="P570" s="96">
        <f t="shared" si="33"/>
        <v>20069610</v>
      </c>
    </row>
    <row r="571" spans="1:16" x14ac:dyDescent="0.2">
      <c r="A571" s="48">
        <v>2114</v>
      </c>
      <c r="B571" s="49" t="s">
        <v>161</v>
      </c>
      <c r="C571" s="40">
        <f t="shared" si="22"/>
        <v>7284</v>
      </c>
      <c r="D571" s="93">
        <f t="shared" si="26"/>
        <v>233</v>
      </c>
      <c r="E571" s="93">
        <f t="shared" si="27"/>
        <v>7517</v>
      </c>
      <c r="F571" s="40">
        <f t="shared" si="23"/>
        <v>5081492</v>
      </c>
      <c r="H571" s="40">
        <f t="shared" si="24"/>
        <v>7283.81</v>
      </c>
      <c r="I571" s="93">
        <f t="shared" si="28"/>
        <v>233.08</v>
      </c>
      <c r="J571" s="93">
        <f t="shared" si="29"/>
        <v>7516.89</v>
      </c>
      <c r="K571" s="40">
        <f t="shared" si="25"/>
        <v>5081417.6400000006</v>
      </c>
      <c r="M571" s="96">
        <f t="shared" si="30"/>
        <v>7284</v>
      </c>
      <c r="N571" s="96">
        <f t="shared" si="31"/>
        <v>233</v>
      </c>
      <c r="O571" s="96">
        <f t="shared" si="32"/>
        <v>7517</v>
      </c>
      <c r="P571" s="96">
        <f t="shared" si="33"/>
        <v>5081492</v>
      </c>
    </row>
    <row r="572" spans="1:16" x14ac:dyDescent="0.2">
      <c r="A572" s="48">
        <v>2128</v>
      </c>
      <c r="B572" s="49" t="s">
        <v>162</v>
      </c>
      <c r="C572" s="40">
        <f t="shared" si="22"/>
        <v>5074</v>
      </c>
      <c r="D572" s="93">
        <f t="shared" si="26"/>
        <v>190</v>
      </c>
      <c r="E572" s="93">
        <f t="shared" si="27"/>
        <v>5264</v>
      </c>
      <c r="F572" s="40">
        <f t="shared" si="23"/>
        <v>4079600</v>
      </c>
      <c r="H572" s="40">
        <f t="shared" si="24"/>
        <v>5074.09</v>
      </c>
      <c r="I572" s="93">
        <f t="shared" si="28"/>
        <v>190</v>
      </c>
      <c r="J572" s="93">
        <f t="shared" si="29"/>
        <v>5264.09</v>
      </c>
      <c r="K572" s="40">
        <f t="shared" si="25"/>
        <v>4079669.75</v>
      </c>
      <c r="M572" s="96">
        <f t="shared" si="30"/>
        <v>5074.09</v>
      </c>
      <c r="N572" s="96">
        <f t="shared" si="31"/>
        <v>190</v>
      </c>
      <c r="O572" s="96">
        <f t="shared" si="32"/>
        <v>5264.09</v>
      </c>
      <c r="P572" s="96">
        <f t="shared" si="33"/>
        <v>4079669.75</v>
      </c>
    </row>
    <row r="573" spans="1:16" x14ac:dyDescent="0.2">
      <c r="A573" s="48">
        <v>2135</v>
      </c>
      <c r="B573" s="49" t="s">
        <v>163</v>
      </c>
      <c r="C573" s="40">
        <f t="shared" si="22"/>
        <v>5315</v>
      </c>
      <c r="D573" s="93">
        <f t="shared" si="26"/>
        <v>190</v>
      </c>
      <c r="E573" s="93">
        <f t="shared" si="27"/>
        <v>5505</v>
      </c>
      <c r="F573" s="40">
        <f t="shared" si="23"/>
        <v>3605775</v>
      </c>
      <c r="H573" s="40">
        <f t="shared" si="24"/>
        <v>5314.9</v>
      </c>
      <c r="I573" s="93">
        <f t="shared" si="28"/>
        <v>190</v>
      </c>
      <c r="J573" s="93">
        <f t="shared" si="29"/>
        <v>5504.9</v>
      </c>
      <c r="K573" s="40">
        <f t="shared" si="25"/>
        <v>3605709.4999999995</v>
      </c>
      <c r="M573" s="96">
        <f t="shared" si="30"/>
        <v>5315</v>
      </c>
      <c r="N573" s="96">
        <f t="shared" si="31"/>
        <v>190</v>
      </c>
      <c r="O573" s="96">
        <f t="shared" si="32"/>
        <v>5505</v>
      </c>
      <c r="P573" s="96">
        <f t="shared" si="33"/>
        <v>3605775</v>
      </c>
    </row>
    <row r="574" spans="1:16" x14ac:dyDescent="0.2">
      <c r="A574" s="48">
        <v>2142</v>
      </c>
      <c r="B574" s="49" t="s">
        <v>164</v>
      </c>
      <c r="C574" s="40">
        <f t="shared" si="22"/>
        <v>6587</v>
      </c>
      <c r="D574" s="93">
        <f t="shared" si="26"/>
        <v>211</v>
      </c>
      <c r="E574" s="93">
        <f t="shared" si="27"/>
        <v>6798</v>
      </c>
      <c r="F574" s="40">
        <f t="shared" si="23"/>
        <v>1706298</v>
      </c>
      <c r="H574" s="40">
        <f t="shared" si="24"/>
        <v>6586.73</v>
      </c>
      <c r="I574" s="93">
        <f t="shared" si="28"/>
        <v>210.78</v>
      </c>
      <c r="J574" s="93">
        <f t="shared" si="29"/>
        <v>6797.5099999999993</v>
      </c>
      <c r="K574" s="40">
        <f t="shared" si="25"/>
        <v>1706175.0099999998</v>
      </c>
      <c r="M574" s="96">
        <f t="shared" si="30"/>
        <v>6587</v>
      </c>
      <c r="N574" s="96">
        <f t="shared" si="31"/>
        <v>211</v>
      </c>
      <c r="O574" s="96">
        <f t="shared" si="32"/>
        <v>6798</v>
      </c>
      <c r="P574" s="96">
        <f t="shared" si="33"/>
        <v>1706298</v>
      </c>
    </row>
    <row r="575" spans="1:16" x14ac:dyDescent="0.2">
      <c r="A575" s="48">
        <v>2184</v>
      </c>
      <c r="B575" s="49" t="s">
        <v>165</v>
      </c>
      <c r="C575" s="40">
        <f t="shared" si="22"/>
        <v>8312</v>
      </c>
      <c r="D575" s="93">
        <f t="shared" si="26"/>
        <v>266</v>
      </c>
      <c r="E575" s="93">
        <f t="shared" si="27"/>
        <v>8578</v>
      </c>
      <c r="F575" s="40">
        <f t="shared" si="23"/>
        <v>9573048</v>
      </c>
      <c r="H575" s="40">
        <f t="shared" si="24"/>
        <v>8311.8700000000008</v>
      </c>
      <c r="I575" s="93">
        <f t="shared" si="28"/>
        <v>265.98</v>
      </c>
      <c r="J575" s="93">
        <f t="shared" si="29"/>
        <v>8577.85</v>
      </c>
      <c r="K575" s="40">
        <f t="shared" si="25"/>
        <v>9572880.5999999996</v>
      </c>
      <c r="M575" s="96">
        <f t="shared" si="30"/>
        <v>8312</v>
      </c>
      <c r="N575" s="96">
        <f t="shared" si="31"/>
        <v>266</v>
      </c>
      <c r="O575" s="96">
        <f t="shared" si="32"/>
        <v>8578</v>
      </c>
      <c r="P575" s="96">
        <f t="shared" si="33"/>
        <v>9573048</v>
      </c>
    </row>
    <row r="576" spans="1:16" x14ac:dyDescent="0.2">
      <c r="A576" s="48">
        <v>2198</v>
      </c>
      <c r="B576" s="49" t="s">
        <v>166</v>
      </c>
      <c r="C576" s="40">
        <f t="shared" ref="C576:C639" si="34">ROUND((C136/D136),0)</f>
        <v>5553</v>
      </c>
      <c r="D576" s="93">
        <f t="shared" si="26"/>
        <v>190</v>
      </c>
      <c r="E576" s="93">
        <f t="shared" si="27"/>
        <v>5743</v>
      </c>
      <c r="F576" s="40">
        <f t="shared" ref="F576:F639" si="35">E576*E136</f>
        <v>4554199</v>
      </c>
      <c r="H576" s="40">
        <f t="shared" ref="H576:H639" si="36">ROUND((C136/D136),2)</f>
        <v>5553.27</v>
      </c>
      <c r="I576" s="93">
        <f t="shared" si="28"/>
        <v>190</v>
      </c>
      <c r="J576" s="93">
        <f t="shared" si="29"/>
        <v>5743.27</v>
      </c>
      <c r="K576" s="40">
        <f t="shared" ref="K576:K639" si="37">J576*E136</f>
        <v>4554413.1100000003</v>
      </c>
      <c r="M576" s="96">
        <f t="shared" si="30"/>
        <v>5553.27</v>
      </c>
      <c r="N576" s="96">
        <f t="shared" si="31"/>
        <v>190</v>
      </c>
      <c r="O576" s="96">
        <f t="shared" si="32"/>
        <v>5743.27</v>
      </c>
      <c r="P576" s="96">
        <f t="shared" si="33"/>
        <v>4554413.1100000003</v>
      </c>
    </row>
    <row r="577" spans="1:16" x14ac:dyDescent="0.2">
      <c r="A577" s="48">
        <v>2205</v>
      </c>
      <c r="B577" s="49" t="s">
        <v>167</v>
      </c>
      <c r="C577" s="40">
        <f t="shared" si="34"/>
        <v>5978</v>
      </c>
      <c r="D577" s="93">
        <f t="shared" ref="D577:D640" si="38">ROUND((IF((C577&gt;5938),(C577*0.032),190)),0)</f>
        <v>191</v>
      </c>
      <c r="E577" s="93">
        <f t="shared" ref="E577:E640" si="39">C577+D577</f>
        <v>6169</v>
      </c>
      <c r="F577" s="40">
        <f t="shared" si="35"/>
        <v>1918559</v>
      </c>
      <c r="H577" s="40">
        <f t="shared" si="36"/>
        <v>5977.86</v>
      </c>
      <c r="I577" s="93">
        <f t="shared" ref="I577:I640" si="40">ROUND((IF((H577&gt;5938),(H577*0.032),190)),2)</f>
        <v>191.29</v>
      </c>
      <c r="J577" s="93">
        <f t="shared" ref="J577:J640" si="41">H577+I577</f>
        <v>6169.15</v>
      </c>
      <c r="K577" s="40">
        <f t="shared" si="37"/>
        <v>1918605.65</v>
      </c>
      <c r="M577" s="96">
        <f t="shared" ref="M577:M640" si="42">IF(K577&gt;F577,H577,C577)</f>
        <v>5977.86</v>
      </c>
      <c r="N577" s="96">
        <f t="shared" ref="N577:N640" si="43">IF(K577&gt;F577,I577,D577)</f>
        <v>191.29</v>
      </c>
      <c r="O577" s="96">
        <f t="shared" ref="O577:O640" si="44">IF(K577&gt;F577,J577,E577)</f>
        <v>6169.15</v>
      </c>
      <c r="P577" s="96">
        <f t="shared" ref="P577:P640" si="45">IF(K577&gt;F577,K577,F577)</f>
        <v>1918605.65</v>
      </c>
    </row>
    <row r="578" spans="1:16" x14ac:dyDescent="0.2">
      <c r="A578" s="48">
        <v>2212</v>
      </c>
      <c r="B578" s="49" t="s">
        <v>168</v>
      </c>
      <c r="C578" s="40">
        <f t="shared" si="34"/>
        <v>7841</v>
      </c>
      <c r="D578" s="93">
        <f t="shared" si="38"/>
        <v>251</v>
      </c>
      <c r="E578" s="93">
        <f t="shared" si="39"/>
        <v>8092</v>
      </c>
      <c r="F578" s="40">
        <f t="shared" si="35"/>
        <v>1844976</v>
      </c>
      <c r="H578" s="40">
        <f t="shared" si="36"/>
        <v>7840.75</v>
      </c>
      <c r="I578" s="93">
        <f t="shared" si="40"/>
        <v>250.9</v>
      </c>
      <c r="J578" s="93">
        <f t="shared" si="41"/>
        <v>8091.65</v>
      </c>
      <c r="K578" s="40">
        <f t="shared" si="37"/>
        <v>1844896.2</v>
      </c>
      <c r="M578" s="96">
        <f t="shared" si="42"/>
        <v>7841</v>
      </c>
      <c r="N578" s="96">
        <f t="shared" si="43"/>
        <v>251</v>
      </c>
      <c r="O578" s="96">
        <f t="shared" si="44"/>
        <v>8092</v>
      </c>
      <c r="P578" s="96">
        <f t="shared" si="45"/>
        <v>1844976</v>
      </c>
    </row>
    <row r="579" spans="1:16" x14ac:dyDescent="0.2">
      <c r="A579" s="48">
        <v>2217</v>
      </c>
      <c r="B579" s="49" t="s">
        <v>169</v>
      </c>
      <c r="C579" s="40">
        <f t="shared" si="34"/>
        <v>6218</v>
      </c>
      <c r="D579" s="93">
        <f t="shared" si="38"/>
        <v>199</v>
      </c>
      <c r="E579" s="93">
        <f t="shared" si="39"/>
        <v>6417</v>
      </c>
      <c r="F579" s="40">
        <f t="shared" si="35"/>
        <v>12455397</v>
      </c>
      <c r="H579" s="40">
        <f t="shared" si="36"/>
        <v>6217.91</v>
      </c>
      <c r="I579" s="93">
        <f t="shared" si="40"/>
        <v>198.97</v>
      </c>
      <c r="J579" s="93">
        <f t="shared" si="41"/>
        <v>6416.88</v>
      </c>
      <c r="K579" s="40">
        <f t="shared" si="37"/>
        <v>12455164.08</v>
      </c>
      <c r="M579" s="96">
        <f t="shared" si="42"/>
        <v>6218</v>
      </c>
      <c r="N579" s="96">
        <f t="shared" si="43"/>
        <v>199</v>
      </c>
      <c r="O579" s="96">
        <f t="shared" si="44"/>
        <v>6417</v>
      </c>
      <c r="P579" s="96">
        <f t="shared" si="45"/>
        <v>12455397</v>
      </c>
    </row>
    <row r="580" spans="1:16" x14ac:dyDescent="0.2">
      <c r="A580" s="48">
        <v>2226</v>
      </c>
      <c r="B580" s="49" t="s">
        <v>170</v>
      </c>
      <c r="C580" s="40">
        <f t="shared" si="34"/>
        <v>5203</v>
      </c>
      <c r="D580" s="93">
        <f t="shared" si="38"/>
        <v>190</v>
      </c>
      <c r="E580" s="93">
        <f t="shared" si="39"/>
        <v>5393</v>
      </c>
      <c r="F580" s="40">
        <f t="shared" si="35"/>
        <v>2167986</v>
      </c>
      <c r="H580" s="40">
        <f t="shared" si="36"/>
        <v>5203.3500000000004</v>
      </c>
      <c r="I580" s="93">
        <f t="shared" si="40"/>
        <v>190</v>
      </c>
      <c r="J580" s="93">
        <f t="shared" si="41"/>
        <v>5393.35</v>
      </c>
      <c r="K580" s="40">
        <f t="shared" si="37"/>
        <v>2168126.7000000002</v>
      </c>
      <c r="M580" s="96">
        <f t="shared" si="42"/>
        <v>5203.3500000000004</v>
      </c>
      <c r="N580" s="96">
        <f t="shared" si="43"/>
        <v>190</v>
      </c>
      <c r="O580" s="96">
        <f t="shared" si="44"/>
        <v>5393.35</v>
      </c>
      <c r="P580" s="96">
        <f t="shared" si="45"/>
        <v>2168126.7000000002</v>
      </c>
    </row>
    <row r="581" spans="1:16" x14ac:dyDescent="0.2">
      <c r="A581" s="48">
        <v>2233</v>
      </c>
      <c r="B581" s="49" t="s">
        <v>171</v>
      </c>
      <c r="C581" s="40">
        <f t="shared" si="34"/>
        <v>5119</v>
      </c>
      <c r="D581" s="93">
        <f t="shared" si="38"/>
        <v>190</v>
      </c>
      <c r="E581" s="93">
        <f t="shared" si="39"/>
        <v>5309</v>
      </c>
      <c r="F581" s="40">
        <f t="shared" si="35"/>
        <v>4937370</v>
      </c>
      <c r="H581" s="40">
        <f t="shared" si="36"/>
        <v>5119.0200000000004</v>
      </c>
      <c r="I581" s="93">
        <f t="shared" si="40"/>
        <v>190</v>
      </c>
      <c r="J581" s="93">
        <f t="shared" si="41"/>
        <v>5309.02</v>
      </c>
      <c r="K581" s="40">
        <f t="shared" si="37"/>
        <v>4937388.6000000006</v>
      </c>
      <c r="M581" s="96">
        <f t="shared" si="42"/>
        <v>5119.0200000000004</v>
      </c>
      <c r="N581" s="96">
        <f t="shared" si="43"/>
        <v>190</v>
      </c>
      <c r="O581" s="96">
        <f t="shared" si="44"/>
        <v>5309.02</v>
      </c>
      <c r="P581" s="96">
        <f t="shared" si="45"/>
        <v>4937388.6000000006</v>
      </c>
    </row>
    <row r="582" spans="1:16" x14ac:dyDescent="0.2">
      <c r="A582" s="48">
        <v>2289</v>
      </c>
      <c r="B582" s="49" t="s">
        <v>172</v>
      </c>
      <c r="C582" s="40">
        <f t="shared" si="34"/>
        <v>5356</v>
      </c>
      <c r="D582" s="93">
        <f t="shared" si="38"/>
        <v>190</v>
      </c>
      <c r="E582" s="93">
        <f t="shared" si="39"/>
        <v>5546</v>
      </c>
      <c r="F582" s="40">
        <f t="shared" si="35"/>
        <v>97714974</v>
      </c>
      <c r="H582" s="40">
        <f t="shared" si="36"/>
        <v>5356.2</v>
      </c>
      <c r="I582" s="93">
        <f t="shared" si="40"/>
        <v>190</v>
      </c>
      <c r="J582" s="93">
        <f t="shared" si="41"/>
        <v>5546.2</v>
      </c>
      <c r="K582" s="40">
        <f t="shared" si="37"/>
        <v>97718497.799999997</v>
      </c>
      <c r="M582" s="96">
        <f t="shared" si="42"/>
        <v>5356.2</v>
      </c>
      <c r="N582" s="96">
        <f t="shared" si="43"/>
        <v>190</v>
      </c>
      <c r="O582" s="96">
        <f t="shared" si="44"/>
        <v>5546.2</v>
      </c>
      <c r="P582" s="96">
        <f t="shared" si="45"/>
        <v>97718497.799999997</v>
      </c>
    </row>
    <row r="583" spans="1:16" x14ac:dyDescent="0.2">
      <c r="A583" s="48">
        <v>2310</v>
      </c>
      <c r="B583" s="49" t="s">
        <v>173</v>
      </c>
      <c r="C583" s="40">
        <f t="shared" si="34"/>
        <v>7126</v>
      </c>
      <c r="D583" s="93">
        <f t="shared" si="38"/>
        <v>228</v>
      </c>
      <c r="E583" s="93">
        <f t="shared" si="39"/>
        <v>7354</v>
      </c>
      <c r="F583" s="40">
        <f t="shared" si="35"/>
        <v>2801874</v>
      </c>
      <c r="H583" s="40">
        <f t="shared" si="36"/>
        <v>7126.17</v>
      </c>
      <c r="I583" s="93">
        <f t="shared" si="40"/>
        <v>228.04</v>
      </c>
      <c r="J583" s="93">
        <f t="shared" si="41"/>
        <v>7354.21</v>
      </c>
      <c r="K583" s="40">
        <f t="shared" si="37"/>
        <v>2801954.0100000002</v>
      </c>
      <c r="M583" s="96">
        <f t="shared" si="42"/>
        <v>7126.17</v>
      </c>
      <c r="N583" s="96">
        <f t="shared" si="43"/>
        <v>228.04</v>
      </c>
      <c r="O583" s="96">
        <f t="shared" si="44"/>
        <v>7354.21</v>
      </c>
      <c r="P583" s="96">
        <f t="shared" si="45"/>
        <v>2801954.0100000002</v>
      </c>
    </row>
    <row r="584" spans="1:16" x14ac:dyDescent="0.2">
      <c r="A584" s="48">
        <v>2296</v>
      </c>
      <c r="B584" s="49" t="s">
        <v>174</v>
      </c>
      <c r="C584" s="40">
        <f t="shared" si="34"/>
        <v>7230</v>
      </c>
      <c r="D584" s="93">
        <f t="shared" si="38"/>
        <v>231</v>
      </c>
      <c r="E584" s="93">
        <f t="shared" si="39"/>
        <v>7461</v>
      </c>
      <c r="F584" s="40">
        <f t="shared" si="35"/>
        <v>16130682</v>
      </c>
      <c r="H584" s="40">
        <f t="shared" si="36"/>
        <v>7230.09</v>
      </c>
      <c r="I584" s="93">
        <f t="shared" si="40"/>
        <v>231.36</v>
      </c>
      <c r="J584" s="93">
        <f t="shared" si="41"/>
        <v>7461.45</v>
      </c>
      <c r="K584" s="40">
        <f t="shared" si="37"/>
        <v>16131654.9</v>
      </c>
      <c r="M584" s="96">
        <f t="shared" si="42"/>
        <v>7230.09</v>
      </c>
      <c r="N584" s="96">
        <f t="shared" si="43"/>
        <v>231.36</v>
      </c>
      <c r="O584" s="96">
        <f t="shared" si="44"/>
        <v>7461.45</v>
      </c>
      <c r="P584" s="96">
        <f t="shared" si="45"/>
        <v>16131654.9</v>
      </c>
    </row>
    <row r="585" spans="1:16" x14ac:dyDescent="0.2">
      <c r="A585" s="48">
        <v>2303</v>
      </c>
      <c r="B585" s="49" t="s">
        <v>175</v>
      </c>
      <c r="C585" s="40">
        <f t="shared" si="34"/>
        <v>6453</v>
      </c>
      <c r="D585" s="93">
        <f t="shared" si="38"/>
        <v>206</v>
      </c>
      <c r="E585" s="93">
        <f t="shared" si="39"/>
        <v>6659</v>
      </c>
      <c r="F585" s="40">
        <f t="shared" si="35"/>
        <v>18611905</v>
      </c>
      <c r="H585" s="40">
        <f t="shared" si="36"/>
        <v>6452.61</v>
      </c>
      <c r="I585" s="93">
        <f t="shared" si="40"/>
        <v>206.48</v>
      </c>
      <c r="J585" s="93">
        <f t="shared" si="41"/>
        <v>6659.0899999999992</v>
      </c>
      <c r="K585" s="40">
        <f t="shared" si="37"/>
        <v>18612156.549999997</v>
      </c>
      <c r="M585" s="96">
        <f t="shared" si="42"/>
        <v>6452.61</v>
      </c>
      <c r="N585" s="96">
        <f t="shared" si="43"/>
        <v>206.48</v>
      </c>
      <c r="O585" s="96">
        <f t="shared" si="44"/>
        <v>6659.0899999999992</v>
      </c>
      <c r="P585" s="96">
        <f t="shared" si="45"/>
        <v>18612156.549999997</v>
      </c>
    </row>
    <row r="586" spans="1:16" x14ac:dyDescent="0.2">
      <c r="A586" s="48">
        <v>2394</v>
      </c>
      <c r="B586" s="49" t="s">
        <v>176</v>
      </c>
      <c r="C586" s="40">
        <f t="shared" si="34"/>
        <v>5616</v>
      </c>
      <c r="D586" s="93">
        <f t="shared" si="38"/>
        <v>190</v>
      </c>
      <c r="E586" s="93">
        <f t="shared" si="39"/>
        <v>5806</v>
      </c>
      <c r="F586" s="40">
        <f t="shared" si="35"/>
        <v>3541660</v>
      </c>
      <c r="H586" s="40">
        <f t="shared" si="36"/>
        <v>5616.38</v>
      </c>
      <c r="I586" s="93">
        <f t="shared" si="40"/>
        <v>190</v>
      </c>
      <c r="J586" s="93">
        <f t="shared" si="41"/>
        <v>5806.38</v>
      </c>
      <c r="K586" s="40">
        <f t="shared" si="37"/>
        <v>3541891.8000000003</v>
      </c>
      <c r="M586" s="96">
        <f t="shared" si="42"/>
        <v>5616.38</v>
      </c>
      <c r="N586" s="96">
        <f t="shared" si="43"/>
        <v>190</v>
      </c>
      <c r="O586" s="96">
        <f t="shared" si="44"/>
        <v>5806.38</v>
      </c>
      <c r="P586" s="96">
        <f t="shared" si="45"/>
        <v>3541891.8000000003</v>
      </c>
    </row>
    <row r="587" spans="1:16" x14ac:dyDescent="0.2">
      <c r="A587" s="48">
        <v>2420</v>
      </c>
      <c r="B587" s="49" t="s">
        <v>177</v>
      </c>
      <c r="C587" s="40">
        <f t="shared" si="34"/>
        <v>6471</v>
      </c>
      <c r="D587" s="93">
        <f t="shared" si="38"/>
        <v>207</v>
      </c>
      <c r="E587" s="93">
        <f t="shared" si="39"/>
        <v>6678</v>
      </c>
      <c r="F587" s="40">
        <f t="shared" si="35"/>
        <v>18518094</v>
      </c>
      <c r="H587" s="40">
        <f t="shared" si="36"/>
        <v>6471.39</v>
      </c>
      <c r="I587" s="93">
        <f t="shared" si="40"/>
        <v>207.08</v>
      </c>
      <c r="J587" s="93">
        <f t="shared" si="41"/>
        <v>6678.47</v>
      </c>
      <c r="K587" s="40">
        <f t="shared" si="37"/>
        <v>18519397.310000002</v>
      </c>
      <c r="M587" s="96">
        <f t="shared" si="42"/>
        <v>6471.39</v>
      </c>
      <c r="N587" s="96">
        <f t="shared" si="43"/>
        <v>207.08</v>
      </c>
      <c r="O587" s="96">
        <f t="shared" si="44"/>
        <v>6678.47</v>
      </c>
      <c r="P587" s="96">
        <f t="shared" si="45"/>
        <v>18519397.310000002</v>
      </c>
    </row>
    <row r="588" spans="1:16" x14ac:dyDescent="0.2">
      <c r="A588" s="48">
        <v>2443</v>
      </c>
      <c r="B588" s="49" t="s">
        <v>178</v>
      </c>
      <c r="C588" s="40">
        <f t="shared" si="34"/>
        <v>5845</v>
      </c>
      <c r="D588" s="93">
        <f t="shared" si="38"/>
        <v>190</v>
      </c>
      <c r="E588" s="93">
        <f t="shared" si="39"/>
        <v>6035</v>
      </c>
      <c r="F588" s="40">
        <f t="shared" si="35"/>
        <v>9143025</v>
      </c>
      <c r="H588" s="40">
        <f t="shared" si="36"/>
        <v>5845.33</v>
      </c>
      <c r="I588" s="93">
        <f t="shared" si="40"/>
        <v>190</v>
      </c>
      <c r="J588" s="93">
        <f t="shared" si="41"/>
        <v>6035.33</v>
      </c>
      <c r="K588" s="40">
        <f t="shared" si="37"/>
        <v>9143524.9499999993</v>
      </c>
      <c r="M588" s="96">
        <f t="shared" si="42"/>
        <v>5845.33</v>
      </c>
      <c r="N588" s="96">
        <f t="shared" si="43"/>
        <v>190</v>
      </c>
      <c r="O588" s="96">
        <f t="shared" si="44"/>
        <v>6035.33</v>
      </c>
      <c r="P588" s="96">
        <f t="shared" si="45"/>
        <v>9143524.9499999993</v>
      </c>
    </row>
    <row r="589" spans="1:16" x14ac:dyDescent="0.2">
      <c r="A589" s="48">
        <v>2436</v>
      </c>
      <c r="B589" s="49" t="s">
        <v>179</v>
      </c>
      <c r="C589" s="40">
        <f t="shared" si="34"/>
        <v>6810</v>
      </c>
      <c r="D589" s="93">
        <f t="shared" si="38"/>
        <v>218</v>
      </c>
      <c r="E589" s="93">
        <f t="shared" si="39"/>
        <v>7028</v>
      </c>
      <c r="F589" s="40">
        <f t="shared" si="35"/>
        <v>9635388</v>
      </c>
      <c r="H589" s="40">
        <f t="shared" si="36"/>
        <v>6810.39</v>
      </c>
      <c r="I589" s="93">
        <f t="shared" si="40"/>
        <v>217.93</v>
      </c>
      <c r="J589" s="93">
        <f t="shared" si="41"/>
        <v>7028.3200000000006</v>
      </c>
      <c r="K589" s="40">
        <f t="shared" si="37"/>
        <v>9635826.7200000007</v>
      </c>
      <c r="M589" s="96">
        <f t="shared" si="42"/>
        <v>6810.39</v>
      </c>
      <c r="N589" s="96">
        <f t="shared" si="43"/>
        <v>217.93</v>
      </c>
      <c r="O589" s="96">
        <f t="shared" si="44"/>
        <v>7028.3200000000006</v>
      </c>
      <c r="P589" s="96">
        <f t="shared" si="45"/>
        <v>9635826.7200000007</v>
      </c>
    </row>
    <row r="590" spans="1:16" x14ac:dyDescent="0.2">
      <c r="A590" s="48">
        <v>2460</v>
      </c>
      <c r="B590" s="49" t="s">
        <v>180</v>
      </c>
      <c r="C590" s="40">
        <f t="shared" si="34"/>
        <v>5594</v>
      </c>
      <c r="D590" s="93">
        <f t="shared" si="38"/>
        <v>190</v>
      </c>
      <c r="E590" s="93">
        <f t="shared" si="39"/>
        <v>5784</v>
      </c>
      <c r="F590" s="40">
        <f t="shared" si="35"/>
        <v>7241568</v>
      </c>
      <c r="H590" s="40">
        <f t="shared" si="36"/>
        <v>5593.85</v>
      </c>
      <c r="I590" s="93">
        <f t="shared" si="40"/>
        <v>190</v>
      </c>
      <c r="J590" s="93">
        <f t="shared" si="41"/>
        <v>5783.85</v>
      </c>
      <c r="K590" s="40">
        <f t="shared" si="37"/>
        <v>7241380.2000000002</v>
      </c>
      <c r="M590" s="96">
        <f t="shared" si="42"/>
        <v>5594</v>
      </c>
      <c r="N590" s="96">
        <f t="shared" si="43"/>
        <v>190</v>
      </c>
      <c r="O590" s="96">
        <f t="shared" si="44"/>
        <v>5784</v>
      </c>
      <c r="P590" s="96">
        <f t="shared" si="45"/>
        <v>7241568</v>
      </c>
    </row>
    <row r="591" spans="1:16" x14ac:dyDescent="0.2">
      <c r="A591" s="48">
        <v>2478</v>
      </c>
      <c r="B591" s="49" t="s">
        <v>181</v>
      </c>
      <c r="C591" s="40">
        <f t="shared" si="34"/>
        <v>4695</v>
      </c>
      <c r="D591" s="93">
        <f t="shared" si="38"/>
        <v>190</v>
      </c>
      <c r="E591" s="93">
        <f t="shared" si="39"/>
        <v>4885</v>
      </c>
      <c r="F591" s="40">
        <f t="shared" si="35"/>
        <v>9081215</v>
      </c>
      <c r="H591" s="40">
        <f t="shared" si="36"/>
        <v>4695.22</v>
      </c>
      <c r="I591" s="93">
        <f t="shared" si="40"/>
        <v>190</v>
      </c>
      <c r="J591" s="93">
        <f t="shared" si="41"/>
        <v>4885.22</v>
      </c>
      <c r="K591" s="40">
        <f t="shared" si="37"/>
        <v>9081623.9800000004</v>
      </c>
      <c r="M591" s="96">
        <f t="shared" si="42"/>
        <v>4695.22</v>
      </c>
      <c r="N591" s="96">
        <f t="shared" si="43"/>
        <v>190</v>
      </c>
      <c r="O591" s="96">
        <f t="shared" si="44"/>
        <v>4885.22</v>
      </c>
      <c r="P591" s="96">
        <f t="shared" si="45"/>
        <v>9081623.9800000004</v>
      </c>
    </row>
    <row r="592" spans="1:16" x14ac:dyDescent="0.2">
      <c r="A592" s="48">
        <v>2523</v>
      </c>
      <c r="B592" s="49" t="s">
        <v>182</v>
      </c>
      <c r="C592" s="40">
        <f t="shared" si="34"/>
        <v>7112</v>
      </c>
      <c r="D592" s="93">
        <f t="shared" si="38"/>
        <v>228</v>
      </c>
      <c r="E592" s="93">
        <f t="shared" si="39"/>
        <v>7340</v>
      </c>
      <c r="F592" s="40">
        <f t="shared" si="35"/>
        <v>932180</v>
      </c>
      <c r="H592" s="40">
        <f t="shared" si="36"/>
        <v>7111.63</v>
      </c>
      <c r="I592" s="93">
        <f t="shared" si="40"/>
        <v>227.57</v>
      </c>
      <c r="J592" s="93">
        <f t="shared" si="41"/>
        <v>7339.2</v>
      </c>
      <c r="K592" s="40">
        <f t="shared" si="37"/>
        <v>932078.4</v>
      </c>
      <c r="M592" s="96">
        <f t="shared" si="42"/>
        <v>7112</v>
      </c>
      <c r="N592" s="96">
        <f t="shared" si="43"/>
        <v>228</v>
      </c>
      <c r="O592" s="96">
        <f t="shared" si="44"/>
        <v>7340</v>
      </c>
      <c r="P592" s="96">
        <f t="shared" si="45"/>
        <v>932180</v>
      </c>
    </row>
    <row r="593" spans="1:16" x14ac:dyDescent="0.2">
      <c r="A593" s="48">
        <v>2527</v>
      </c>
      <c r="B593" s="49" t="s">
        <v>183</v>
      </c>
      <c r="C593" s="40">
        <f t="shared" si="34"/>
        <v>5494</v>
      </c>
      <c r="D593" s="93">
        <f t="shared" si="38"/>
        <v>190</v>
      </c>
      <c r="E593" s="93">
        <f t="shared" si="39"/>
        <v>5684</v>
      </c>
      <c r="F593" s="40">
        <f t="shared" si="35"/>
        <v>2159920</v>
      </c>
      <c r="H593" s="40">
        <f t="shared" si="36"/>
        <v>5494.44</v>
      </c>
      <c r="I593" s="93">
        <f t="shared" si="40"/>
        <v>190</v>
      </c>
      <c r="J593" s="93">
        <f t="shared" si="41"/>
        <v>5684.44</v>
      </c>
      <c r="K593" s="40">
        <f t="shared" si="37"/>
        <v>2160087.1999999997</v>
      </c>
      <c r="M593" s="96">
        <f t="shared" si="42"/>
        <v>5494.44</v>
      </c>
      <c r="N593" s="96">
        <f t="shared" si="43"/>
        <v>190</v>
      </c>
      <c r="O593" s="96">
        <f t="shared" si="44"/>
        <v>5684.44</v>
      </c>
      <c r="P593" s="96">
        <f t="shared" si="45"/>
        <v>2160087.1999999997</v>
      </c>
    </row>
    <row r="594" spans="1:16" x14ac:dyDescent="0.2">
      <c r="A594" s="48">
        <v>2534</v>
      </c>
      <c r="B594" s="49" t="s">
        <v>184</v>
      </c>
      <c r="C594" s="40">
        <f t="shared" si="34"/>
        <v>5456</v>
      </c>
      <c r="D594" s="93">
        <f t="shared" si="38"/>
        <v>190</v>
      </c>
      <c r="E594" s="93">
        <f t="shared" si="39"/>
        <v>5646</v>
      </c>
      <c r="F594" s="40">
        <f t="shared" si="35"/>
        <v>2924628</v>
      </c>
      <c r="H594" s="40">
        <f t="shared" si="36"/>
        <v>5455.87</v>
      </c>
      <c r="I594" s="93">
        <f t="shared" si="40"/>
        <v>190</v>
      </c>
      <c r="J594" s="93">
        <f t="shared" si="41"/>
        <v>5645.87</v>
      </c>
      <c r="K594" s="40">
        <f t="shared" si="37"/>
        <v>2924560.66</v>
      </c>
      <c r="M594" s="96">
        <f t="shared" si="42"/>
        <v>5456</v>
      </c>
      <c r="N594" s="96">
        <f t="shared" si="43"/>
        <v>190</v>
      </c>
      <c r="O594" s="96">
        <f t="shared" si="44"/>
        <v>5646</v>
      </c>
      <c r="P594" s="96">
        <f t="shared" si="45"/>
        <v>2924628</v>
      </c>
    </row>
    <row r="595" spans="1:16" x14ac:dyDescent="0.2">
      <c r="A595" s="48">
        <v>2541</v>
      </c>
      <c r="B595" s="49" t="s">
        <v>185</v>
      </c>
      <c r="C595" s="40">
        <f t="shared" si="34"/>
        <v>5068</v>
      </c>
      <c r="D595" s="93">
        <f t="shared" si="38"/>
        <v>190</v>
      </c>
      <c r="E595" s="93">
        <f t="shared" si="39"/>
        <v>5258</v>
      </c>
      <c r="F595" s="40">
        <f t="shared" si="35"/>
        <v>3160058</v>
      </c>
      <c r="H595" s="40">
        <f t="shared" si="36"/>
        <v>5068.13</v>
      </c>
      <c r="I595" s="93">
        <f t="shared" si="40"/>
        <v>190</v>
      </c>
      <c r="J595" s="93">
        <f t="shared" si="41"/>
        <v>5258.13</v>
      </c>
      <c r="K595" s="40">
        <f t="shared" si="37"/>
        <v>3160136.13</v>
      </c>
      <c r="M595" s="96">
        <f t="shared" si="42"/>
        <v>5068.13</v>
      </c>
      <c r="N595" s="96">
        <f t="shared" si="43"/>
        <v>190</v>
      </c>
      <c r="O595" s="96">
        <f t="shared" si="44"/>
        <v>5258.13</v>
      </c>
      <c r="P595" s="96">
        <f t="shared" si="45"/>
        <v>3160136.13</v>
      </c>
    </row>
    <row r="596" spans="1:16" x14ac:dyDescent="0.2">
      <c r="A596" s="48">
        <v>2562</v>
      </c>
      <c r="B596" s="49" t="s">
        <v>186</v>
      </c>
      <c r="C596" s="40">
        <f t="shared" si="34"/>
        <v>4823</v>
      </c>
      <c r="D596" s="93">
        <f t="shared" si="38"/>
        <v>190</v>
      </c>
      <c r="E596" s="93">
        <f t="shared" si="39"/>
        <v>5013</v>
      </c>
      <c r="F596" s="40">
        <f t="shared" si="35"/>
        <v>12096369</v>
      </c>
      <c r="H596" s="40">
        <f t="shared" si="36"/>
        <v>4823.3599999999997</v>
      </c>
      <c r="I596" s="93">
        <f t="shared" si="40"/>
        <v>190</v>
      </c>
      <c r="J596" s="93">
        <f t="shared" si="41"/>
        <v>5013.3599999999997</v>
      </c>
      <c r="K596" s="40">
        <f t="shared" si="37"/>
        <v>12097237.68</v>
      </c>
      <c r="M596" s="96">
        <f t="shared" si="42"/>
        <v>4823.3599999999997</v>
      </c>
      <c r="N596" s="96">
        <f t="shared" si="43"/>
        <v>190</v>
      </c>
      <c r="O596" s="96">
        <f t="shared" si="44"/>
        <v>5013.3599999999997</v>
      </c>
      <c r="P596" s="96">
        <f t="shared" si="45"/>
        <v>12097237.68</v>
      </c>
    </row>
    <row r="597" spans="1:16" x14ac:dyDescent="0.2">
      <c r="A597" s="48">
        <v>2576</v>
      </c>
      <c r="B597" s="49" t="s">
        <v>187</v>
      </c>
      <c r="C597" s="40">
        <f t="shared" si="34"/>
        <v>5408</v>
      </c>
      <c r="D597" s="93">
        <f t="shared" si="38"/>
        <v>190</v>
      </c>
      <c r="E597" s="93">
        <f t="shared" si="39"/>
        <v>5598</v>
      </c>
      <c r="F597" s="40">
        <f t="shared" si="35"/>
        <v>5933880</v>
      </c>
      <c r="H597" s="40">
        <f t="shared" si="36"/>
        <v>5407.93</v>
      </c>
      <c r="I597" s="93">
        <f t="shared" si="40"/>
        <v>190</v>
      </c>
      <c r="J597" s="93">
        <f t="shared" si="41"/>
        <v>5597.93</v>
      </c>
      <c r="K597" s="40">
        <f t="shared" si="37"/>
        <v>5933805.8000000007</v>
      </c>
      <c r="M597" s="96">
        <f t="shared" si="42"/>
        <v>5408</v>
      </c>
      <c r="N597" s="96">
        <f t="shared" si="43"/>
        <v>190</v>
      </c>
      <c r="O597" s="96">
        <f t="shared" si="44"/>
        <v>5598</v>
      </c>
      <c r="P597" s="96">
        <f t="shared" si="45"/>
        <v>5933880</v>
      </c>
    </row>
    <row r="598" spans="1:16" x14ac:dyDescent="0.2">
      <c r="A598" s="48">
        <v>2583</v>
      </c>
      <c r="B598" s="49" t="s">
        <v>188</v>
      </c>
      <c r="C598" s="40">
        <f t="shared" si="34"/>
        <v>4876</v>
      </c>
      <c r="D598" s="93">
        <f t="shared" si="38"/>
        <v>190</v>
      </c>
      <c r="E598" s="93">
        <f t="shared" si="39"/>
        <v>5066</v>
      </c>
      <c r="F598" s="40">
        <f t="shared" si="35"/>
        <v>8657794</v>
      </c>
      <c r="H598" s="40">
        <f t="shared" si="36"/>
        <v>4875.8500000000004</v>
      </c>
      <c r="I598" s="93">
        <f t="shared" si="40"/>
        <v>190</v>
      </c>
      <c r="J598" s="93">
        <f t="shared" si="41"/>
        <v>5065.8500000000004</v>
      </c>
      <c r="K598" s="40">
        <f t="shared" si="37"/>
        <v>8657537.6500000004</v>
      </c>
      <c r="M598" s="96">
        <f t="shared" si="42"/>
        <v>4876</v>
      </c>
      <c r="N598" s="96">
        <f t="shared" si="43"/>
        <v>190</v>
      </c>
      <c r="O598" s="96">
        <f t="shared" si="44"/>
        <v>5066</v>
      </c>
      <c r="P598" s="96">
        <f t="shared" si="45"/>
        <v>8657794</v>
      </c>
    </row>
    <row r="599" spans="1:16" x14ac:dyDescent="0.2">
      <c r="A599" s="48">
        <v>2605</v>
      </c>
      <c r="B599" s="49" t="s">
        <v>190</v>
      </c>
      <c r="C599" s="40">
        <f t="shared" si="34"/>
        <v>5731</v>
      </c>
      <c r="D599" s="93">
        <f t="shared" si="38"/>
        <v>190</v>
      </c>
      <c r="E599" s="93">
        <f t="shared" si="39"/>
        <v>5921</v>
      </c>
      <c r="F599" s="40">
        <f t="shared" si="35"/>
        <v>5642713</v>
      </c>
      <c r="H599" s="40">
        <f t="shared" si="36"/>
        <v>5730.98</v>
      </c>
      <c r="I599" s="93">
        <f t="shared" si="40"/>
        <v>190</v>
      </c>
      <c r="J599" s="93">
        <f t="shared" si="41"/>
        <v>5920.98</v>
      </c>
      <c r="K599" s="40">
        <f t="shared" si="37"/>
        <v>5642693.9399999995</v>
      </c>
      <c r="M599" s="96">
        <f t="shared" si="42"/>
        <v>5731</v>
      </c>
      <c r="N599" s="96">
        <f t="shared" si="43"/>
        <v>190</v>
      </c>
      <c r="O599" s="96">
        <f t="shared" si="44"/>
        <v>5921</v>
      </c>
      <c r="P599" s="96">
        <f t="shared" si="45"/>
        <v>5642713</v>
      </c>
    </row>
    <row r="600" spans="1:16" x14ac:dyDescent="0.2">
      <c r="A600" s="48">
        <v>2604</v>
      </c>
      <c r="B600" s="49" t="s">
        <v>189</v>
      </c>
      <c r="C600" s="40">
        <f t="shared" si="34"/>
        <v>5082</v>
      </c>
      <c r="D600" s="93">
        <f t="shared" si="38"/>
        <v>190</v>
      </c>
      <c r="E600" s="93">
        <f t="shared" si="39"/>
        <v>5272</v>
      </c>
      <c r="F600" s="40">
        <f t="shared" si="35"/>
        <v>16079600</v>
      </c>
      <c r="H600" s="40">
        <f t="shared" si="36"/>
        <v>5081.82</v>
      </c>
      <c r="I600" s="93">
        <f t="shared" si="40"/>
        <v>190</v>
      </c>
      <c r="J600" s="93">
        <f t="shared" si="41"/>
        <v>5271.82</v>
      </c>
      <c r="K600" s="40">
        <f t="shared" si="37"/>
        <v>16079051</v>
      </c>
      <c r="M600" s="96">
        <f t="shared" si="42"/>
        <v>5082</v>
      </c>
      <c r="N600" s="96">
        <f t="shared" si="43"/>
        <v>190</v>
      </c>
      <c r="O600" s="96">
        <f t="shared" si="44"/>
        <v>5272</v>
      </c>
      <c r="P600" s="96">
        <f t="shared" si="45"/>
        <v>16079600</v>
      </c>
    </row>
    <row r="601" spans="1:16" x14ac:dyDescent="0.2">
      <c r="A601" s="48">
        <v>2611</v>
      </c>
      <c r="B601" s="49" t="s">
        <v>191</v>
      </c>
      <c r="C601" s="40">
        <f t="shared" si="34"/>
        <v>5239</v>
      </c>
      <c r="D601" s="93">
        <f t="shared" si="38"/>
        <v>190</v>
      </c>
      <c r="E601" s="93">
        <f t="shared" si="39"/>
        <v>5429</v>
      </c>
      <c r="F601" s="40">
        <f t="shared" si="35"/>
        <v>17638821</v>
      </c>
      <c r="H601" s="40">
        <f t="shared" si="36"/>
        <v>5239.26</v>
      </c>
      <c r="I601" s="93">
        <f t="shared" si="40"/>
        <v>190</v>
      </c>
      <c r="J601" s="93">
        <f t="shared" si="41"/>
        <v>5429.26</v>
      </c>
      <c r="K601" s="40">
        <f t="shared" si="37"/>
        <v>17639665.740000002</v>
      </c>
      <c r="M601" s="96">
        <f t="shared" si="42"/>
        <v>5239.26</v>
      </c>
      <c r="N601" s="96">
        <f t="shared" si="43"/>
        <v>190</v>
      </c>
      <c r="O601" s="96">
        <f t="shared" si="44"/>
        <v>5429.26</v>
      </c>
      <c r="P601" s="96">
        <f t="shared" si="45"/>
        <v>17639665.740000002</v>
      </c>
    </row>
    <row r="602" spans="1:16" x14ac:dyDescent="0.2">
      <c r="A602" s="48">
        <v>2618</v>
      </c>
      <c r="B602" s="49" t="s">
        <v>192</v>
      </c>
      <c r="C602" s="40">
        <f t="shared" si="34"/>
        <v>6035</v>
      </c>
      <c r="D602" s="93">
        <f t="shared" si="38"/>
        <v>193</v>
      </c>
      <c r="E602" s="93">
        <f t="shared" si="39"/>
        <v>6228</v>
      </c>
      <c r="F602" s="40">
        <f t="shared" si="35"/>
        <v>4770648</v>
      </c>
      <c r="H602" s="40">
        <f t="shared" si="36"/>
        <v>6034.65</v>
      </c>
      <c r="I602" s="93">
        <f t="shared" si="40"/>
        <v>193.11</v>
      </c>
      <c r="J602" s="93">
        <f t="shared" si="41"/>
        <v>6227.7599999999993</v>
      </c>
      <c r="K602" s="40">
        <f t="shared" si="37"/>
        <v>4770464.1599999992</v>
      </c>
      <c r="M602" s="96">
        <f t="shared" si="42"/>
        <v>6035</v>
      </c>
      <c r="N602" s="96">
        <f t="shared" si="43"/>
        <v>193</v>
      </c>
      <c r="O602" s="96">
        <f t="shared" si="44"/>
        <v>6228</v>
      </c>
      <c r="P602" s="96">
        <f t="shared" si="45"/>
        <v>4770648</v>
      </c>
    </row>
    <row r="603" spans="1:16" x14ac:dyDescent="0.2">
      <c r="A603" s="48">
        <v>2625</v>
      </c>
      <c r="B603" s="49" t="s">
        <v>193</v>
      </c>
      <c r="C603" s="40">
        <f t="shared" si="34"/>
        <v>6036</v>
      </c>
      <c r="D603" s="93">
        <f t="shared" si="38"/>
        <v>193</v>
      </c>
      <c r="E603" s="93">
        <f t="shared" si="39"/>
        <v>6229</v>
      </c>
      <c r="F603" s="40">
        <f t="shared" si="35"/>
        <v>2790592</v>
      </c>
      <c r="H603" s="40">
        <f t="shared" si="36"/>
        <v>6036.39</v>
      </c>
      <c r="I603" s="93">
        <f t="shared" si="40"/>
        <v>193.16</v>
      </c>
      <c r="J603" s="93">
        <f t="shared" si="41"/>
        <v>6229.55</v>
      </c>
      <c r="K603" s="40">
        <f t="shared" si="37"/>
        <v>2790838.4</v>
      </c>
      <c r="M603" s="96">
        <f t="shared" si="42"/>
        <v>6036.39</v>
      </c>
      <c r="N603" s="96">
        <f t="shared" si="43"/>
        <v>193.16</v>
      </c>
      <c r="O603" s="96">
        <f t="shared" si="44"/>
        <v>6229.55</v>
      </c>
      <c r="P603" s="96">
        <f t="shared" si="45"/>
        <v>2790838.4</v>
      </c>
    </row>
    <row r="604" spans="1:16" x14ac:dyDescent="0.2">
      <c r="A604" s="48">
        <v>2632</v>
      </c>
      <c r="B604" s="49" t="s">
        <v>194</v>
      </c>
      <c r="C604" s="40">
        <f t="shared" si="34"/>
        <v>6355</v>
      </c>
      <c r="D604" s="93">
        <f t="shared" si="38"/>
        <v>203</v>
      </c>
      <c r="E604" s="93">
        <f t="shared" si="39"/>
        <v>6558</v>
      </c>
      <c r="F604" s="40">
        <f t="shared" si="35"/>
        <v>2328090</v>
      </c>
      <c r="H604" s="40">
        <f t="shared" si="36"/>
        <v>6354.83</v>
      </c>
      <c r="I604" s="93">
        <f t="shared" si="40"/>
        <v>203.35</v>
      </c>
      <c r="J604" s="93">
        <f t="shared" si="41"/>
        <v>6558.18</v>
      </c>
      <c r="K604" s="40">
        <f t="shared" si="37"/>
        <v>2328153.9</v>
      </c>
      <c r="M604" s="96">
        <f t="shared" si="42"/>
        <v>6354.83</v>
      </c>
      <c r="N604" s="96">
        <f t="shared" si="43"/>
        <v>203.35</v>
      </c>
      <c r="O604" s="96">
        <f t="shared" si="44"/>
        <v>6558.18</v>
      </c>
      <c r="P604" s="96">
        <f t="shared" si="45"/>
        <v>2328153.9</v>
      </c>
    </row>
    <row r="605" spans="1:16" x14ac:dyDescent="0.2">
      <c r="A605" s="48">
        <v>2639</v>
      </c>
      <c r="B605" s="49" t="s">
        <v>195</v>
      </c>
      <c r="C605" s="40">
        <f t="shared" si="34"/>
        <v>4669</v>
      </c>
      <c r="D605" s="93">
        <f t="shared" si="38"/>
        <v>190</v>
      </c>
      <c r="E605" s="93">
        <f t="shared" si="39"/>
        <v>4859</v>
      </c>
      <c r="F605" s="40">
        <f t="shared" si="35"/>
        <v>3493621</v>
      </c>
      <c r="H605" s="40">
        <f t="shared" si="36"/>
        <v>4669.38</v>
      </c>
      <c r="I605" s="93">
        <f t="shared" si="40"/>
        <v>190</v>
      </c>
      <c r="J605" s="93">
        <f t="shared" si="41"/>
        <v>4859.38</v>
      </c>
      <c r="K605" s="40">
        <f t="shared" si="37"/>
        <v>3493894.22</v>
      </c>
      <c r="M605" s="96">
        <f t="shared" si="42"/>
        <v>4669.38</v>
      </c>
      <c r="N605" s="96">
        <f t="shared" si="43"/>
        <v>190</v>
      </c>
      <c r="O605" s="96">
        <f t="shared" si="44"/>
        <v>4859.38</v>
      </c>
      <c r="P605" s="96">
        <f t="shared" si="45"/>
        <v>3493894.22</v>
      </c>
    </row>
    <row r="606" spans="1:16" x14ac:dyDescent="0.2">
      <c r="A606" s="48">
        <v>2646</v>
      </c>
      <c r="B606" s="49" t="s">
        <v>196</v>
      </c>
      <c r="C606" s="40">
        <f t="shared" si="34"/>
        <v>5935</v>
      </c>
      <c r="D606" s="93">
        <f t="shared" si="38"/>
        <v>190</v>
      </c>
      <c r="E606" s="93">
        <f t="shared" si="39"/>
        <v>6125</v>
      </c>
      <c r="F606" s="40">
        <f t="shared" si="35"/>
        <v>5310375</v>
      </c>
      <c r="H606" s="40">
        <f t="shared" si="36"/>
        <v>5934.9</v>
      </c>
      <c r="I606" s="93">
        <f t="shared" si="40"/>
        <v>190</v>
      </c>
      <c r="J606" s="93">
        <f t="shared" si="41"/>
        <v>6124.9</v>
      </c>
      <c r="K606" s="40">
        <f t="shared" si="37"/>
        <v>5310288.3</v>
      </c>
      <c r="M606" s="96">
        <f t="shared" si="42"/>
        <v>5935</v>
      </c>
      <c r="N606" s="96">
        <f t="shared" si="43"/>
        <v>190</v>
      </c>
      <c r="O606" s="96">
        <f t="shared" si="44"/>
        <v>6125</v>
      </c>
      <c r="P606" s="96">
        <f t="shared" si="45"/>
        <v>5310375</v>
      </c>
    </row>
    <row r="607" spans="1:16" x14ac:dyDescent="0.2">
      <c r="A607" s="48">
        <v>2660</v>
      </c>
      <c r="B607" s="49" t="s">
        <v>197</v>
      </c>
      <c r="C607" s="40">
        <f t="shared" si="34"/>
        <v>5843</v>
      </c>
      <c r="D607" s="93">
        <f t="shared" si="38"/>
        <v>190</v>
      </c>
      <c r="E607" s="93">
        <f t="shared" si="39"/>
        <v>6033</v>
      </c>
      <c r="F607" s="40">
        <f t="shared" si="35"/>
        <v>2069319</v>
      </c>
      <c r="H607" s="40">
        <f t="shared" si="36"/>
        <v>5842.92</v>
      </c>
      <c r="I607" s="93">
        <f t="shared" si="40"/>
        <v>190</v>
      </c>
      <c r="J607" s="93">
        <f t="shared" si="41"/>
        <v>6032.92</v>
      </c>
      <c r="K607" s="40">
        <f t="shared" si="37"/>
        <v>2069291.56</v>
      </c>
      <c r="M607" s="96">
        <f t="shared" si="42"/>
        <v>5843</v>
      </c>
      <c r="N607" s="96">
        <f t="shared" si="43"/>
        <v>190</v>
      </c>
      <c r="O607" s="96">
        <f t="shared" si="44"/>
        <v>6033</v>
      </c>
      <c r="P607" s="96">
        <f t="shared" si="45"/>
        <v>2069319</v>
      </c>
    </row>
    <row r="608" spans="1:16" x14ac:dyDescent="0.2">
      <c r="A608" s="48">
        <v>2695</v>
      </c>
      <c r="B608" s="49" t="s">
        <v>198</v>
      </c>
      <c r="C608" s="40">
        <f t="shared" si="34"/>
        <v>5594</v>
      </c>
      <c r="D608" s="93">
        <f t="shared" si="38"/>
        <v>190</v>
      </c>
      <c r="E608" s="93">
        <f t="shared" si="39"/>
        <v>5784</v>
      </c>
      <c r="F608" s="40">
        <f t="shared" si="35"/>
        <v>54225000</v>
      </c>
      <c r="H608" s="40">
        <f t="shared" si="36"/>
        <v>5594.14</v>
      </c>
      <c r="I608" s="93">
        <f t="shared" si="40"/>
        <v>190</v>
      </c>
      <c r="J608" s="93">
        <f t="shared" si="41"/>
        <v>5784.14</v>
      </c>
      <c r="K608" s="40">
        <f t="shared" si="37"/>
        <v>54226312.5</v>
      </c>
      <c r="M608" s="96">
        <f t="shared" si="42"/>
        <v>5594.14</v>
      </c>
      <c r="N608" s="96">
        <f t="shared" si="43"/>
        <v>190</v>
      </c>
      <c r="O608" s="96">
        <f t="shared" si="44"/>
        <v>5784.14</v>
      </c>
      <c r="P608" s="96">
        <f t="shared" si="45"/>
        <v>54226312.5</v>
      </c>
    </row>
    <row r="609" spans="1:16" x14ac:dyDescent="0.2">
      <c r="A609" s="48">
        <v>2702</v>
      </c>
      <c r="B609" s="49" t="s">
        <v>199</v>
      </c>
      <c r="C609" s="40">
        <f t="shared" si="34"/>
        <v>6011</v>
      </c>
      <c r="D609" s="93">
        <f t="shared" si="38"/>
        <v>192</v>
      </c>
      <c r="E609" s="93">
        <f t="shared" si="39"/>
        <v>6203</v>
      </c>
      <c r="F609" s="40">
        <f t="shared" si="35"/>
        <v>10234950</v>
      </c>
      <c r="H609" s="40">
        <f t="shared" si="36"/>
        <v>6011.13</v>
      </c>
      <c r="I609" s="93">
        <f t="shared" si="40"/>
        <v>192.36</v>
      </c>
      <c r="J609" s="93">
        <f t="shared" si="41"/>
        <v>6203.49</v>
      </c>
      <c r="K609" s="40">
        <f t="shared" si="37"/>
        <v>10235758.5</v>
      </c>
      <c r="M609" s="96">
        <f t="shared" si="42"/>
        <v>6011.13</v>
      </c>
      <c r="N609" s="96">
        <f t="shared" si="43"/>
        <v>192.36</v>
      </c>
      <c r="O609" s="96">
        <f t="shared" si="44"/>
        <v>6203.49</v>
      </c>
      <c r="P609" s="96">
        <f t="shared" si="45"/>
        <v>10235758.5</v>
      </c>
    </row>
    <row r="610" spans="1:16" x14ac:dyDescent="0.2">
      <c r="A610" s="48">
        <v>2730</v>
      </c>
      <c r="B610" s="49" t="s">
        <v>200</v>
      </c>
      <c r="C610" s="40">
        <f t="shared" si="34"/>
        <v>6680</v>
      </c>
      <c r="D610" s="93">
        <f t="shared" si="38"/>
        <v>214</v>
      </c>
      <c r="E610" s="93">
        <f t="shared" si="39"/>
        <v>6894</v>
      </c>
      <c r="F610" s="40">
        <f t="shared" si="35"/>
        <v>3571092</v>
      </c>
      <c r="H610" s="40">
        <f t="shared" si="36"/>
        <v>6679.71</v>
      </c>
      <c r="I610" s="93">
        <f t="shared" si="40"/>
        <v>213.75</v>
      </c>
      <c r="J610" s="93">
        <f t="shared" si="41"/>
        <v>6893.46</v>
      </c>
      <c r="K610" s="40">
        <f t="shared" si="37"/>
        <v>3570812.28</v>
      </c>
      <c r="M610" s="96">
        <f t="shared" si="42"/>
        <v>6680</v>
      </c>
      <c r="N610" s="96">
        <f t="shared" si="43"/>
        <v>214</v>
      </c>
      <c r="O610" s="96">
        <f t="shared" si="44"/>
        <v>6894</v>
      </c>
      <c r="P610" s="96">
        <f t="shared" si="45"/>
        <v>3571092</v>
      </c>
    </row>
    <row r="611" spans="1:16" x14ac:dyDescent="0.2">
      <c r="A611" s="48">
        <v>2737</v>
      </c>
      <c r="B611" s="49" t="s">
        <v>201</v>
      </c>
      <c r="C611" s="40">
        <f t="shared" si="34"/>
        <v>5821</v>
      </c>
      <c r="D611" s="93">
        <f t="shared" si="38"/>
        <v>190</v>
      </c>
      <c r="E611" s="93">
        <f t="shared" si="39"/>
        <v>6011</v>
      </c>
      <c r="F611" s="40">
        <f t="shared" si="35"/>
        <v>1713135</v>
      </c>
      <c r="H611" s="40">
        <f t="shared" si="36"/>
        <v>5820.64</v>
      </c>
      <c r="I611" s="93">
        <f t="shared" si="40"/>
        <v>190</v>
      </c>
      <c r="J611" s="93">
        <f t="shared" si="41"/>
        <v>6010.64</v>
      </c>
      <c r="K611" s="40">
        <f t="shared" si="37"/>
        <v>1713032.4000000001</v>
      </c>
      <c r="M611" s="96">
        <f t="shared" si="42"/>
        <v>5821</v>
      </c>
      <c r="N611" s="96">
        <f t="shared" si="43"/>
        <v>190</v>
      </c>
      <c r="O611" s="96">
        <f t="shared" si="44"/>
        <v>6011</v>
      </c>
      <c r="P611" s="96">
        <f t="shared" si="45"/>
        <v>1713135</v>
      </c>
    </row>
    <row r="612" spans="1:16" x14ac:dyDescent="0.2">
      <c r="A612" s="48">
        <v>2758</v>
      </c>
      <c r="B612" s="49" t="s">
        <v>202</v>
      </c>
      <c r="C612" s="40">
        <f t="shared" si="34"/>
        <v>5582</v>
      </c>
      <c r="D612" s="93">
        <f t="shared" si="38"/>
        <v>190</v>
      </c>
      <c r="E612" s="93">
        <f t="shared" si="39"/>
        <v>5772</v>
      </c>
      <c r="F612" s="40">
        <f t="shared" si="35"/>
        <v>17771988</v>
      </c>
      <c r="H612" s="40">
        <f t="shared" si="36"/>
        <v>5581.9</v>
      </c>
      <c r="I612" s="93">
        <f t="shared" si="40"/>
        <v>190</v>
      </c>
      <c r="J612" s="93">
        <f t="shared" si="41"/>
        <v>5771.9</v>
      </c>
      <c r="K612" s="40">
        <f t="shared" si="37"/>
        <v>17771680.099999998</v>
      </c>
      <c r="M612" s="96">
        <f t="shared" si="42"/>
        <v>5582</v>
      </c>
      <c r="N612" s="96">
        <f t="shared" si="43"/>
        <v>190</v>
      </c>
      <c r="O612" s="96">
        <f t="shared" si="44"/>
        <v>5772</v>
      </c>
      <c r="P612" s="96">
        <f t="shared" si="45"/>
        <v>17771988</v>
      </c>
    </row>
    <row r="613" spans="1:16" x14ac:dyDescent="0.2">
      <c r="A613" s="48">
        <v>2793</v>
      </c>
      <c r="B613" s="49" t="s">
        <v>203</v>
      </c>
      <c r="C613" s="40">
        <f t="shared" si="34"/>
        <v>5399</v>
      </c>
      <c r="D613" s="93">
        <f t="shared" si="38"/>
        <v>190</v>
      </c>
      <c r="E613" s="93">
        <f t="shared" si="39"/>
        <v>5589</v>
      </c>
      <c r="F613" s="40">
        <f t="shared" si="35"/>
        <v>89574903</v>
      </c>
      <c r="H613" s="40">
        <f t="shared" si="36"/>
        <v>5399.25</v>
      </c>
      <c r="I613" s="93">
        <f t="shared" si="40"/>
        <v>190</v>
      </c>
      <c r="J613" s="93">
        <f t="shared" si="41"/>
        <v>5589.25</v>
      </c>
      <c r="K613" s="40">
        <f t="shared" si="37"/>
        <v>89578909.75</v>
      </c>
      <c r="M613" s="96">
        <f t="shared" si="42"/>
        <v>5399.25</v>
      </c>
      <c r="N613" s="96">
        <f t="shared" si="43"/>
        <v>190</v>
      </c>
      <c r="O613" s="96">
        <f t="shared" si="44"/>
        <v>5589.25</v>
      </c>
      <c r="P613" s="96">
        <f t="shared" si="45"/>
        <v>89578909.75</v>
      </c>
    </row>
    <row r="614" spans="1:16" x14ac:dyDescent="0.2">
      <c r="A614" s="48">
        <v>1376</v>
      </c>
      <c r="B614" s="49" t="s">
        <v>204</v>
      </c>
      <c r="C614" s="40">
        <f t="shared" si="34"/>
        <v>6011</v>
      </c>
      <c r="D614" s="93">
        <f t="shared" si="38"/>
        <v>192</v>
      </c>
      <c r="E614" s="93">
        <f t="shared" si="39"/>
        <v>6203</v>
      </c>
      <c r="F614" s="40">
        <f t="shared" si="35"/>
        <v>22740198</v>
      </c>
      <c r="H614" s="40">
        <f t="shared" si="36"/>
        <v>6010.96</v>
      </c>
      <c r="I614" s="93">
        <f t="shared" si="40"/>
        <v>192.35</v>
      </c>
      <c r="J614" s="93">
        <f t="shared" si="41"/>
        <v>6203.31</v>
      </c>
      <c r="K614" s="40">
        <f t="shared" si="37"/>
        <v>22741334.460000001</v>
      </c>
      <c r="M614" s="96">
        <f t="shared" si="42"/>
        <v>6010.96</v>
      </c>
      <c r="N614" s="96">
        <f t="shared" si="43"/>
        <v>192.35</v>
      </c>
      <c r="O614" s="96">
        <f t="shared" si="44"/>
        <v>6203.31</v>
      </c>
      <c r="P614" s="96">
        <f t="shared" si="45"/>
        <v>22741334.460000001</v>
      </c>
    </row>
    <row r="615" spans="1:16" x14ac:dyDescent="0.2">
      <c r="A615" s="48">
        <v>2800</v>
      </c>
      <c r="B615" s="49" t="s">
        <v>205</v>
      </c>
      <c r="C615" s="40">
        <f t="shared" si="34"/>
        <v>5205</v>
      </c>
      <c r="D615" s="93">
        <f t="shared" si="38"/>
        <v>190</v>
      </c>
      <c r="E615" s="93">
        <f t="shared" si="39"/>
        <v>5395</v>
      </c>
      <c r="F615" s="40">
        <f t="shared" si="35"/>
        <v>9166105</v>
      </c>
      <c r="H615" s="40">
        <f t="shared" si="36"/>
        <v>5205.04</v>
      </c>
      <c r="I615" s="93">
        <f t="shared" si="40"/>
        <v>190</v>
      </c>
      <c r="J615" s="93">
        <f t="shared" si="41"/>
        <v>5395.04</v>
      </c>
      <c r="K615" s="40">
        <f t="shared" si="37"/>
        <v>9166172.959999999</v>
      </c>
      <c r="M615" s="96">
        <f t="shared" si="42"/>
        <v>5205.04</v>
      </c>
      <c r="N615" s="96">
        <f t="shared" si="43"/>
        <v>190</v>
      </c>
      <c r="O615" s="96">
        <f t="shared" si="44"/>
        <v>5395.04</v>
      </c>
      <c r="P615" s="96">
        <f t="shared" si="45"/>
        <v>9166172.959999999</v>
      </c>
    </row>
    <row r="616" spans="1:16" x14ac:dyDescent="0.2">
      <c r="A616" s="48">
        <v>2814</v>
      </c>
      <c r="B616" s="49" t="s">
        <v>206</v>
      </c>
      <c r="C616" s="40">
        <f t="shared" si="34"/>
        <v>5370</v>
      </c>
      <c r="D616" s="93">
        <f t="shared" si="38"/>
        <v>190</v>
      </c>
      <c r="E616" s="93">
        <f t="shared" si="39"/>
        <v>5560</v>
      </c>
      <c r="F616" s="40">
        <f t="shared" si="35"/>
        <v>5821320</v>
      </c>
      <c r="H616" s="40">
        <f t="shared" si="36"/>
        <v>5370.17</v>
      </c>
      <c r="I616" s="93">
        <f t="shared" si="40"/>
        <v>190</v>
      </c>
      <c r="J616" s="93">
        <f t="shared" si="41"/>
        <v>5560.17</v>
      </c>
      <c r="K616" s="40">
        <f t="shared" si="37"/>
        <v>5821497.9900000002</v>
      </c>
      <c r="M616" s="96">
        <f t="shared" si="42"/>
        <v>5370.17</v>
      </c>
      <c r="N616" s="96">
        <f t="shared" si="43"/>
        <v>190</v>
      </c>
      <c r="O616" s="96">
        <f t="shared" si="44"/>
        <v>5560.17</v>
      </c>
      <c r="P616" s="96">
        <f t="shared" si="45"/>
        <v>5821497.9900000002</v>
      </c>
    </row>
    <row r="617" spans="1:16" x14ac:dyDescent="0.2">
      <c r="A617" s="48">
        <v>5960</v>
      </c>
      <c r="B617" s="49" t="s">
        <v>207</v>
      </c>
      <c r="C617" s="40">
        <f t="shared" si="34"/>
        <v>5596</v>
      </c>
      <c r="D617" s="93">
        <f t="shared" si="38"/>
        <v>190</v>
      </c>
      <c r="E617" s="93">
        <f t="shared" si="39"/>
        <v>5786</v>
      </c>
      <c r="F617" s="40">
        <f t="shared" si="35"/>
        <v>3159156</v>
      </c>
      <c r="H617" s="40">
        <f t="shared" si="36"/>
        <v>5596.27</v>
      </c>
      <c r="I617" s="93">
        <f t="shared" si="40"/>
        <v>190</v>
      </c>
      <c r="J617" s="93">
        <f t="shared" si="41"/>
        <v>5786.27</v>
      </c>
      <c r="K617" s="40">
        <f t="shared" si="37"/>
        <v>3159303.4200000004</v>
      </c>
      <c r="M617" s="96">
        <f t="shared" si="42"/>
        <v>5596.27</v>
      </c>
      <c r="N617" s="96">
        <f t="shared" si="43"/>
        <v>190</v>
      </c>
      <c r="O617" s="96">
        <f t="shared" si="44"/>
        <v>5786.27</v>
      </c>
      <c r="P617" s="96">
        <f t="shared" si="45"/>
        <v>3159303.4200000004</v>
      </c>
    </row>
    <row r="618" spans="1:16" x14ac:dyDescent="0.2">
      <c r="A618" s="48">
        <v>2828</v>
      </c>
      <c r="B618" s="49" t="s">
        <v>208</v>
      </c>
      <c r="C618" s="40">
        <f t="shared" si="34"/>
        <v>5341</v>
      </c>
      <c r="D618" s="93">
        <f t="shared" si="38"/>
        <v>190</v>
      </c>
      <c r="E618" s="93">
        <f t="shared" si="39"/>
        <v>5531</v>
      </c>
      <c r="F618" s="40">
        <f t="shared" si="35"/>
        <v>7406009</v>
      </c>
      <c r="H618" s="40">
        <f t="shared" si="36"/>
        <v>5341.24</v>
      </c>
      <c r="I618" s="93">
        <f t="shared" si="40"/>
        <v>190</v>
      </c>
      <c r="J618" s="93">
        <f t="shared" si="41"/>
        <v>5531.24</v>
      </c>
      <c r="K618" s="40">
        <f t="shared" si="37"/>
        <v>7406330.3599999994</v>
      </c>
      <c r="M618" s="96">
        <f t="shared" si="42"/>
        <v>5341.24</v>
      </c>
      <c r="N618" s="96">
        <f t="shared" si="43"/>
        <v>190</v>
      </c>
      <c r="O618" s="96">
        <f t="shared" si="44"/>
        <v>5531.24</v>
      </c>
      <c r="P618" s="96">
        <f t="shared" si="45"/>
        <v>7406330.3599999994</v>
      </c>
    </row>
    <row r="619" spans="1:16" x14ac:dyDescent="0.2">
      <c r="A619" s="48">
        <v>2835</v>
      </c>
      <c r="B619" s="49" t="s">
        <v>209</v>
      </c>
      <c r="C619" s="40">
        <f t="shared" si="34"/>
        <v>5492</v>
      </c>
      <c r="D619" s="93">
        <f t="shared" si="38"/>
        <v>190</v>
      </c>
      <c r="E619" s="93">
        <f t="shared" si="39"/>
        <v>5682</v>
      </c>
      <c r="F619" s="40">
        <f t="shared" si="35"/>
        <v>10562838</v>
      </c>
      <c r="H619" s="40">
        <f t="shared" si="36"/>
        <v>5492.44</v>
      </c>
      <c r="I619" s="93">
        <f t="shared" si="40"/>
        <v>190</v>
      </c>
      <c r="J619" s="93">
        <f t="shared" si="41"/>
        <v>5682.44</v>
      </c>
      <c r="K619" s="40">
        <f t="shared" si="37"/>
        <v>10563655.959999999</v>
      </c>
      <c r="M619" s="96">
        <f t="shared" si="42"/>
        <v>5492.44</v>
      </c>
      <c r="N619" s="96">
        <f t="shared" si="43"/>
        <v>190</v>
      </c>
      <c r="O619" s="96">
        <f t="shared" si="44"/>
        <v>5682.44</v>
      </c>
      <c r="P619" s="96">
        <f t="shared" si="45"/>
        <v>10563655.959999999</v>
      </c>
    </row>
    <row r="620" spans="1:16" x14ac:dyDescent="0.2">
      <c r="A620" s="48">
        <v>2842</v>
      </c>
      <c r="B620" s="49" t="s">
        <v>210</v>
      </c>
      <c r="C620" s="40">
        <f t="shared" si="34"/>
        <v>6729</v>
      </c>
      <c r="D620" s="93">
        <f t="shared" si="38"/>
        <v>215</v>
      </c>
      <c r="E620" s="93">
        <f t="shared" si="39"/>
        <v>6944</v>
      </c>
      <c r="F620" s="40">
        <f t="shared" si="35"/>
        <v>3187296</v>
      </c>
      <c r="H620" s="40">
        <f t="shared" si="36"/>
        <v>6729.47</v>
      </c>
      <c r="I620" s="93">
        <f t="shared" si="40"/>
        <v>215.34</v>
      </c>
      <c r="J620" s="93">
        <f t="shared" si="41"/>
        <v>6944.81</v>
      </c>
      <c r="K620" s="40">
        <f t="shared" si="37"/>
        <v>3187667.79</v>
      </c>
      <c r="M620" s="96">
        <f t="shared" si="42"/>
        <v>6729.47</v>
      </c>
      <c r="N620" s="96">
        <f t="shared" si="43"/>
        <v>215.34</v>
      </c>
      <c r="O620" s="96">
        <f t="shared" si="44"/>
        <v>6944.81</v>
      </c>
      <c r="P620" s="96">
        <f t="shared" si="45"/>
        <v>3187667.79</v>
      </c>
    </row>
    <row r="621" spans="1:16" x14ac:dyDescent="0.2">
      <c r="A621" s="48">
        <v>1848</v>
      </c>
      <c r="B621" s="49" t="s">
        <v>211</v>
      </c>
      <c r="C621" s="40">
        <f t="shared" si="34"/>
        <v>4771</v>
      </c>
      <c r="D621" s="93">
        <f t="shared" si="38"/>
        <v>190</v>
      </c>
      <c r="E621" s="93">
        <f t="shared" si="39"/>
        <v>4961</v>
      </c>
      <c r="F621" s="40">
        <f t="shared" si="35"/>
        <v>2004244</v>
      </c>
      <c r="H621" s="40">
        <f t="shared" si="36"/>
        <v>4770.59</v>
      </c>
      <c r="I621" s="93">
        <f t="shared" si="40"/>
        <v>190</v>
      </c>
      <c r="J621" s="93">
        <f t="shared" si="41"/>
        <v>4960.59</v>
      </c>
      <c r="K621" s="40">
        <f t="shared" si="37"/>
        <v>2004078.36</v>
      </c>
      <c r="M621" s="96">
        <f t="shared" si="42"/>
        <v>4771</v>
      </c>
      <c r="N621" s="96">
        <f t="shared" si="43"/>
        <v>190</v>
      </c>
      <c r="O621" s="96">
        <f t="shared" si="44"/>
        <v>4961</v>
      </c>
      <c r="P621" s="96">
        <f t="shared" si="45"/>
        <v>2004244</v>
      </c>
    </row>
    <row r="622" spans="1:16" x14ac:dyDescent="0.2">
      <c r="A622" s="48">
        <v>2849</v>
      </c>
      <c r="B622" s="49" t="s">
        <v>212</v>
      </c>
      <c r="C622" s="40">
        <f t="shared" si="34"/>
        <v>6001</v>
      </c>
      <c r="D622" s="93">
        <f t="shared" si="38"/>
        <v>192</v>
      </c>
      <c r="E622" s="93">
        <f t="shared" si="39"/>
        <v>6193</v>
      </c>
      <c r="F622" s="40">
        <f t="shared" si="35"/>
        <v>46466079</v>
      </c>
      <c r="H622" s="40">
        <f t="shared" si="36"/>
        <v>6001.1</v>
      </c>
      <c r="I622" s="93">
        <f t="shared" si="40"/>
        <v>192.04</v>
      </c>
      <c r="J622" s="93">
        <f t="shared" si="41"/>
        <v>6193.14</v>
      </c>
      <c r="K622" s="40">
        <f t="shared" si="37"/>
        <v>46467129.420000002</v>
      </c>
      <c r="M622" s="96">
        <f t="shared" si="42"/>
        <v>6001.1</v>
      </c>
      <c r="N622" s="96">
        <f t="shared" si="43"/>
        <v>192.04</v>
      </c>
      <c r="O622" s="96">
        <f t="shared" si="44"/>
        <v>6193.14</v>
      </c>
      <c r="P622" s="96">
        <f t="shared" si="45"/>
        <v>46467129.420000002</v>
      </c>
    </row>
    <row r="623" spans="1:16" x14ac:dyDescent="0.2">
      <c r="A623" s="48">
        <v>2856</v>
      </c>
      <c r="B623" s="49" t="s">
        <v>213</v>
      </c>
      <c r="C623" s="40">
        <f t="shared" si="34"/>
        <v>6161</v>
      </c>
      <c r="D623" s="93">
        <f t="shared" si="38"/>
        <v>197</v>
      </c>
      <c r="E623" s="93">
        <f t="shared" si="39"/>
        <v>6358</v>
      </c>
      <c r="F623" s="40">
        <f t="shared" si="35"/>
        <v>7909352</v>
      </c>
      <c r="H623" s="40">
        <f t="shared" si="36"/>
        <v>6160.82</v>
      </c>
      <c r="I623" s="93">
        <f t="shared" si="40"/>
        <v>197.15</v>
      </c>
      <c r="J623" s="93">
        <f t="shared" si="41"/>
        <v>6357.9699999999993</v>
      </c>
      <c r="K623" s="40">
        <f t="shared" si="37"/>
        <v>7909314.6799999988</v>
      </c>
      <c r="M623" s="96">
        <f t="shared" si="42"/>
        <v>6161</v>
      </c>
      <c r="N623" s="96">
        <f t="shared" si="43"/>
        <v>197</v>
      </c>
      <c r="O623" s="96">
        <f t="shared" si="44"/>
        <v>6358</v>
      </c>
      <c r="P623" s="96">
        <f t="shared" si="45"/>
        <v>7909352</v>
      </c>
    </row>
    <row r="624" spans="1:16" x14ac:dyDescent="0.2">
      <c r="A624" s="48">
        <v>2863</v>
      </c>
      <c r="B624" s="49" t="s">
        <v>214</v>
      </c>
      <c r="C624" s="40">
        <f t="shared" si="34"/>
        <v>5845</v>
      </c>
      <c r="D624" s="93">
        <f t="shared" si="38"/>
        <v>190</v>
      </c>
      <c r="E624" s="93">
        <f t="shared" si="39"/>
        <v>6035</v>
      </c>
      <c r="F624" s="40">
        <f t="shared" si="35"/>
        <v>1822570</v>
      </c>
      <c r="H624" s="40">
        <f t="shared" si="36"/>
        <v>5844.68</v>
      </c>
      <c r="I624" s="93">
        <f t="shared" si="40"/>
        <v>190</v>
      </c>
      <c r="J624" s="93">
        <f t="shared" si="41"/>
        <v>6034.68</v>
      </c>
      <c r="K624" s="40">
        <f t="shared" si="37"/>
        <v>1822473.36</v>
      </c>
      <c r="M624" s="96">
        <f t="shared" si="42"/>
        <v>5845</v>
      </c>
      <c r="N624" s="96">
        <f t="shared" si="43"/>
        <v>190</v>
      </c>
      <c r="O624" s="96">
        <f t="shared" si="44"/>
        <v>6035</v>
      </c>
      <c r="P624" s="96">
        <f t="shared" si="45"/>
        <v>1822570</v>
      </c>
    </row>
    <row r="625" spans="1:16" x14ac:dyDescent="0.2">
      <c r="A625" s="48">
        <v>3862</v>
      </c>
      <c r="B625" s="51" t="s">
        <v>215</v>
      </c>
      <c r="C625" s="40">
        <f t="shared" si="34"/>
        <v>7327</v>
      </c>
      <c r="D625" s="93">
        <f t="shared" si="38"/>
        <v>234</v>
      </c>
      <c r="E625" s="93">
        <f t="shared" si="39"/>
        <v>7561</v>
      </c>
      <c r="F625" s="40">
        <f t="shared" si="35"/>
        <v>2510252</v>
      </c>
      <c r="H625" s="40">
        <f t="shared" si="36"/>
        <v>7326.94</v>
      </c>
      <c r="I625" s="93">
        <f t="shared" si="40"/>
        <v>234.46</v>
      </c>
      <c r="J625" s="93">
        <f t="shared" si="41"/>
        <v>7561.4</v>
      </c>
      <c r="K625" s="40">
        <f t="shared" si="37"/>
        <v>2510384.7999999998</v>
      </c>
      <c r="M625" s="96">
        <f t="shared" si="42"/>
        <v>7326.94</v>
      </c>
      <c r="N625" s="96">
        <f t="shared" si="43"/>
        <v>234.46</v>
      </c>
      <c r="O625" s="96">
        <f t="shared" si="44"/>
        <v>7561.4</v>
      </c>
      <c r="P625" s="96">
        <f t="shared" si="45"/>
        <v>2510384.7999999998</v>
      </c>
    </row>
    <row r="626" spans="1:16" x14ac:dyDescent="0.2">
      <c r="A626" s="48">
        <v>2885</v>
      </c>
      <c r="B626" s="49" t="s">
        <v>216</v>
      </c>
      <c r="C626" s="40">
        <f t="shared" si="34"/>
        <v>4853</v>
      </c>
      <c r="D626" s="93">
        <f t="shared" si="38"/>
        <v>190</v>
      </c>
      <c r="E626" s="93">
        <f t="shared" si="39"/>
        <v>5043</v>
      </c>
      <c r="F626" s="40">
        <f t="shared" si="35"/>
        <v>6525642</v>
      </c>
      <c r="H626" s="40">
        <f t="shared" si="36"/>
        <v>4853.46</v>
      </c>
      <c r="I626" s="93">
        <f t="shared" si="40"/>
        <v>190</v>
      </c>
      <c r="J626" s="93">
        <f t="shared" si="41"/>
        <v>5043.46</v>
      </c>
      <c r="K626" s="40">
        <f t="shared" si="37"/>
        <v>6526237.2400000002</v>
      </c>
      <c r="M626" s="96">
        <f t="shared" si="42"/>
        <v>4853.46</v>
      </c>
      <c r="N626" s="96">
        <f t="shared" si="43"/>
        <v>190</v>
      </c>
      <c r="O626" s="96">
        <f t="shared" si="44"/>
        <v>5043.46</v>
      </c>
      <c r="P626" s="96">
        <f t="shared" si="45"/>
        <v>6526237.2400000002</v>
      </c>
    </row>
    <row r="627" spans="1:16" x14ac:dyDescent="0.2">
      <c r="A627" s="48">
        <v>2884</v>
      </c>
      <c r="B627" s="49" t="s">
        <v>217</v>
      </c>
      <c r="C627" s="40">
        <f t="shared" si="34"/>
        <v>7627</v>
      </c>
      <c r="D627" s="93">
        <f t="shared" si="38"/>
        <v>244</v>
      </c>
      <c r="E627" s="93">
        <f t="shared" si="39"/>
        <v>7871</v>
      </c>
      <c r="F627" s="40">
        <f t="shared" si="35"/>
        <v>6060670</v>
      </c>
      <c r="H627" s="40">
        <f t="shared" si="36"/>
        <v>7627.48</v>
      </c>
      <c r="I627" s="93">
        <f t="shared" si="40"/>
        <v>244.08</v>
      </c>
      <c r="J627" s="93">
        <f t="shared" si="41"/>
        <v>7871.5599999999995</v>
      </c>
      <c r="K627" s="40">
        <f t="shared" si="37"/>
        <v>6061101.1999999993</v>
      </c>
      <c r="M627" s="96">
        <f t="shared" si="42"/>
        <v>7627.48</v>
      </c>
      <c r="N627" s="96">
        <f t="shared" si="43"/>
        <v>244.08</v>
      </c>
      <c r="O627" s="96">
        <f t="shared" si="44"/>
        <v>7871.5599999999995</v>
      </c>
      <c r="P627" s="96">
        <f t="shared" si="45"/>
        <v>6061101.1999999993</v>
      </c>
    </row>
    <row r="628" spans="1:16" x14ac:dyDescent="0.2">
      <c r="A628" s="48">
        <v>2891</v>
      </c>
      <c r="B628" s="49" t="s">
        <v>218</v>
      </c>
      <c r="C628" s="40">
        <f t="shared" si="34"/>
        <v>6024</v>
      </c>
      <c r="D628" s="93">
        <f t="shared" si="38"/>
        <v>193</v>
      </c>
      <c r="E628" s="93">
        <f t="shared" si="39"/>
        <v>6217</v>
      </c>
      <c r="F628" s="40">
        <f t="shared" si="35"/>
        <v>3027679</v>
      </c>
      <c r="H628" s="40">
        <f t="shared" si="36"/>
        <v>6024.16</v>
      </c>
      <c r="I628" s="93">
        <f t="shared" si="40"/>
        <v>192.77</v>
      </c>
      <c r="J628" s="93">
        <f t="shared" si="41"/>
        <v>6216.93</v>
      </c>
      <c r="K628" s="40">
        <f t="shared" si="37"/>
        <v>3027644.91</v>
      </c>
      <c r="M628" s="96">
        <f t="shared" si="42"/>
        <v>6024</v>
      </c>
      <c r="N628" s="96">
        <f t="shared" si="43"/>
        <v>193</v>
      </c>
      <c r="O628" s="96">
        <f t="shared" si="44"/>
        <v>6217</v>
      </c>
      <c r="P628" s="96">
        <f t="shared" si="45"/>
        <v>3027679</v>
      </c>
    </row>
    <row r="629" spans="1:16" x14ac:dyDescent="0.2">
      <c r="A629" s="48">
        <v>2898</v>
      </c>
      <c r="B629" s="49" t="s">
        <v>219</v>
      </c>
      <c r="C629" s="40">
        <f t="shared" si="34"/>
        <v>6142</v>
      </c>
      <c r="D629" s="93">
        <f t="shared" si="38"/>
        <v>197</v>
      </c>
      <c r="E629" s="93">
        <f t="shared" si="39"/>
        <v>6339</v>
      </c>
      <c r="F629" s="40">
        <f t="shared" si="35"/>
        <v>6909510</v>
      </c>
      <c r="H629" s="40">
        <f t="shared" si="36"/>
        <v>6141.59</v>
      </c>
      <c r="I629" s="93">
        <f t="shared" si="40"/>
        <v>196.53</v>
      </c>
      <c r="J629" s="93">
        <f t="shared" si="41"/>
        <v>6338.12</v>
      </c>
      <c r="K629" s="40">
        <f t="shared" si="37"/>
        <v>6908550.7999999998</v>
      </c>
      <c r="M629" s="96">
        <f t="shared" si="42"/>
        <v>6142</v>
      </c>
      <c r="N629" s="96">
        <f t="shared" si="43"/>
        <v>197</v>
      </c>
      <c r="O629" s="96">
        <f t="shared" si="44"/>
        <v>6339</v>
      </c>
      <c r="P629" s="96">
        <f t="shared" si="45"/>
        <v>6909510</v>
      </c>
    </row>
    <row r="630" spans="1:16" x14ac:dyDescent="0.2">
      <c r="A630" s="48">
        <v>3647</v>
      </c>
      <c r="B630" s="49" t="s">
        <v>220</v>
      </c>
      <c r="C630" s="40">
        <f t="shared" si="34"/>
        <v>8213</v>
      </c>
      <c r="D630" s="93">
        <f t="shared" si="38"/>
        <v>263</v>
      </c>
      <c r="E630" s="93">
        <f t="shared" si="39"/>
        <v>8476</v>
      </c>
      <c r="F630" s="40">
        <f t="shared" si="35"/>
        <v>6238336</v>
      </c>
      <c r="H630" s="40">
        <f t="shared" si="36"/>
        <v>8213.15</v>
      </c>
      <c r="I630" s="93">
        <f t="shared" si="40"/>
        <v>262.82</v>
      </c>
      <c r="J630" s="93">
        <f t="shared" si="41"/>
        <v>8475.9699999999993</v>
      </c>
      <c r="K630" s="40">
        <f t="shared" si="37"/>
        <v>6238313.9199999999</v>
      </c>
      <c r="M630" s="96">
        <f t="shared" si="42"/>
        <v>8213</v>
      </c>
      <c r="N630" s="96">
        <f t="shared" si="43"/>
        <v>263</v>
      </c>
      <c r="O630" s="96">
        <f t="shared" si="44"/>
        <v>8476</v>
      </c>
      <c r="P630" s="96">
        <f t="shared" si="45"/>
        <v>6238336</v>
      </c>
    </row>
    <row r="631" spans="1:16" x14ac:dyDescent="0.2">
      <c r="A631" s="48">
        <v>2912</v>
      </c>
      <c r="B631" s="49" t="s">
        <v>221</v>
      </c>
      <c r="C631" s="40">
        <f t="shared" si="34"/>
        <v>5469</v>
      </c>
      <c r="D631" s="93">
        <f t="shared" si="38"/>
        <v>190</v>
      </c>
      <c r="E631" s="93">
        <f t="shared" si="39"/>
        <v>5659</v>
      </c>
      <c r="F631" s="40">
        <f t="shared" si="35"/>
        <v>7073750</v>
      </c>
      <c r="H631" s="40">
        <f t="shared" si="36"/>
        <v>5468.82</v>
      </c>
      <c r="I631" s="93">
        <f t="shared" si="40"/>
        <v>190</v>
      </c>
      <c r="J631" s="93">
        <f t="shared" si="41"/>
        <v>5658.82</v>
      </c>
      <c r="K631" s="40">
        <f t="shared" si="37"/>
        <v>7073525</v>
      </c>
      <c r="M631" s="96">
        <f t="shared" si="42"/>
        <v>5469</v>
      </c>
      <c r="N631" s="96">
        <f t="shared" si="43"/>
        <v>190</v>
      </c>
      <c r="O631" s="96">
        <f t="shared" si="44"/>
        <v>5659</v>
      </c>
      <c r="P631" s="96">
        <f t="shared" si="45"/>
        <v>7073750</v>
      </c>
    </row>
    <row r="632" spans="1:16" x14ac:dyDescent="0.2">
      <c r="A632" s="48">
        <v>2940</v>
      </c>
      <c r="B632" s="49" t="s">
        <v>222</v>
      </c>
      <c r="C632" s="40">
        <f t="shared" si="34"/>
        <v>6111</v>
      </c>
      <c r="D632" s="93">
        <f t="shared" si="38"/>
        <v>196</v>
      </c>
      <c r="E632" s="93">
        <f t="shared" si="39"/>
        <v>6307</v>
      </c>
      <c r="F632" s="40">
        <f t="shared" si="35"/>
        <v>2144380</v>
      </c>
      <c r="H632" s="40">
        <f t="shared" si="36"/>
        <v>6111.46</v>
      </c>
      <c r="I632" s="93">
        <f t="shared" si="40"/>
        <v>195.57</v>
      </c>
      <c r="J632" s="93">
        <f t="shared" si="41"/>
        <v>6307.03</v>
      </c>
      <c r="K632" s="40">
        <f t="shared" si="37"/>
        <v>2144390.1999999997</v>
      </c>
      <c r="M632" s="96">
        <f t="shared" si="42"/>
        <v>6111.46</v>
      </c>
      <c r="N632" s="96">
        <f t="shared" si="43"/>
        <v>195.57</v>
      </c>
      <c r="O632" s="96">
        <f t="shared" si="44"/>
        <v>6307.03</v>
      </c>
      <c r="P632" s="96">
        <f t="shared" si="45"/>
        <v>2144390.1999999997</v>
      </c>
    </row>
    <row r="633" spans="1:16" x14ac:dyDescent="0.2">
      <c r="A633" s="48">
        <v>2961</v>
      </c>
      <c r="B633" s="49" t="s">
        <v>223</v>
      </c>
      <c r="C633" s="40">
        <f t="shared" si="34"/>
        <v>5632</v>
      </c>
      <c r="D633" s="93">
        <f t="shared" si="38"/>
        <v>190</v>
      </c>
      <c r="E633" s="93">
        <f t="shared" si="39"/>
        <v>5822</v>
      </c>
      <c r="F633" s="40">
        <f t="shared" si="35"/>
        <v>2678120</v>
      </c>
      <c r="H633" s="40">
        <f t="shared" si="36"/>
        <v>5631.78</v>
      </c>
      <c r="I633" s="93">
        <f t="shared" si="40"/>
        <v>190</v>
      </c>
      <c r="J633" s="93">
        <f t="shared" si="41"/>
        <v>5821.78</v>
      </c>
      <c r="K633" s="40">
        <f t="shared" si="37"/>
        <v>2678018.7999999998</v>
      </c>
      <c r="M633" s="96">
        <f t="shared" si="42"/>
        <v>5632</v>
      </c>
      <c r="N633" s="96">
        <f t="shared" si="43"/>
        <v>190</v>
      </c>
      <c r="O633" s="96">
        <f t="shared" si="44"/>
        <v>5822</v>
      </c>
      <c r="P633" s="96">
        <f t="shared" si="45"/>
        <v>2678120</v>
      </c>
    </row>
    <row r="634" spans="1:16" x14ac:dyDescent="0.2">
      <c r="A634" s="48">
        <v>3087</v>
      </c>
      <c r="B634" s="49" t="s">
        <v>224</v>
      </c>
      <c r="C634" s="40">
        <f t="shared" si="34"/>
        <v>8949</v>
      </c>
      <c r="D634" s="93">
        <f t="shared" si="38"/>
        <v>286</v>
      </c>
      <c r="E634" s="93">
        <f t="shared" si="39"/>
        <v>9235</v>
      </c>
      <c r="F634" s="40">
        <f t="shared" si="35"/>
        <v>618745</v>
      </c>
      <c r="H634" s="40">
        <f t="shared" si="36"/>
        <v>8948.9</v>
      </c>
      <c r="I634" s="93">
        <f t="shared" si="40"/>
        <v>286.36</v>
      </c>
      <c r="J634" s="93">
        <f t="shared" si="41"/>
        <v>9235.26</v>
      </c>
      <c r="K634" s="40">
        <f t="shared" si="37"/>
        <v>618762.42000000004</v>
      </c>
      <c r="M634" s="96">
        <f t="shared" si="42"/>
        <v>8948.9</v>
      </c>
      <c r="N634" s="96">
        <f t="shared" si="43"/>
        <v>286.36</v>
      </c>
      <c r="O634" s="96">
        <f t="shared" si="44"/>
        <v>9235.26</v>
      </c>
      <c r="P634" s="96">
        <f t="shared" si="45"/>
        <v>618762.42000000004</v>
      </c>
    </row>
    <row r="635" spans="1:16" x14ac:dyDescent="0.2">
      <c r="A635" s="48">
        <v>3094</v>
      </c>
      <c r="B635" s="49" t="s">
        <v>225</v>
      </c>
      <c r="C635" s="40">
        <f t="shared" si="34"/>
        <v>7750</v>
      </c>
      <c r="D635" s="93">
        <f t="shared" si="38"/>
        <v>248</v>
      </c>
      <c r="E635" s="93">
        <f t="shared" si="39"/>
        <v>7998</v>
      </c>
      <c r="F635" s="40">
        <f t="shared" si="35"/>
        <v>1007748</v>
      </c>
      <c r="H635" s="40">
        <f t="shared" si="36"/>
        <v>7750.49</v>
      </c>
      <c r="I635" s="93">
        <f t="shared" si="40"/>
        <v>248.02</v>
      </c>
      <c r="J635" s="93">
        <f t="shared" si="41"/>
        <v>7998.51</v>
      </c>
      <c r="K635" s="40">
        <f t="shared" si="37"/>
        <v>1007812.26</v>
      </c>
      <c r="M635" s="96">
        <f t="shared" si="42"/>
        <v>7750.49</v>
      </c>
      <c r="N635" s="96">
        <f t="shared" si="43"/>
        <v>248.02</v>
      </c>
      <c r="O635" s="96">
        <f t="shared" si="44"/>
        <v>7998.51</v>
      </c>
      <c r="P635" s="96">
        <f t="shared" si="45"/>
        <v>1007812.26</v>
      </c>
    </row>
    <row r="636" spans="1:16" x14ac:dyDescent="0.2">
      <c r="A636" s="48">
        <v>3129</v>
      </c>
      <c r="B636" s="49" t="s">
        <v>226</v>
      </c>
      <c r="C636" s="40">
        <f t="shared" si="34"/>
        <v>5030</v>
      </c>
      <c r="D636" s="93">
        <f t="shared" si="38"/>
        <v>190</v>
      </c>
      <c r="E636" s="93">
        <f t="shared" si="39"/>
        <v>5220</v>
      </c>
      <c r="F636" s="40">
        <f t="shared" si="35"/>
        <v>6096960</v>
      </c>
      <c r="H636" s="40">
        <f t="shared" si="36"/>
        <v>5030.3599999999997</v>
      </c>
      <c r="I636" s="93">
        <f t="shared" si="40"/>
        <v>190</v>
      </c>
      <c r="J636" s="93">
        <f t="shared" si="41"/>
        <v>5220.3599999999997</v>
      </c>
      <c r="K636" s="40">
        <f t="shared" si="37"/>
        <v>6097380.4799999995</v>
      </c>
      <c r="M636" s="96">
        <f t="shared" si="42"/>
        <v>5030.3599999999997</v>
      </c>
      <c r="N636" s="96">
        <f t="shared" si="43"/>
        <v>190</v>
      </c>
      <c r="O636" s="96">
        <f t="shared" si="44"/>
        <v>5220.3599999999997</v>
      </c>
      <c r="P636" s="96">
        <f t="shared" si="45"/>
        <v>6097380.4799999995</v>
      </c>
    </row>
    <row r="637" spans="1:16" x14ac:dyDescent="0.2">
      <c r="A637" s="48">
        <v>3150</v>
      </c>
      <c r="B637" s="49" t="s">
        <v>227</v>
      </c>
      <c r="C637" s="40">
        <f t="shared" si="34"/>
        <v>5411</v>
      </c>
      <c r="D637" s="93">
        <f t="shared" si="38"/>
        <v>190</v>
      </c>
      <c r="E637" s="93">
        <f t="shared" si="39"/>
        <v>5601</v>
      </c>
      <c r="F637" s="40">
        <f t="shared" si="35"/>
        <v>6872427</v>
      </c>
      <c r="H637" s="40">
        <f t="shared" si="36"/>
        <v>5410.77</v>
      </c>
      <c r="I637" s="93">
        <f t="shared" si="40"/>
        <v>190</v>
      </c>
      <c r="J637" s="93">
        <f t="shared" si="41"/>
        <v>5600.77</v>
      </c>
      <c r="K637" s="40">
        <f t="shared" si="37"/>
        <v>6872144.790000001</v>
      </c>
      <c r="M637" s="96">
        <f t="shared" si="42"/>
        <v>5411</v>
      </c>
      <c r="N637" s="96">
        <f t="shared" si="43"/>
        <v>190</v>
      </c>
      <c r="O637" s="96">
        <f t="shared" si="44"/>
        <v>5601</v>
      </c>
      <c r="P637" s="96">
        <f t="shared" si="45"/>
        <v>6872427</v>
      </c>
    </row>
    <row r="638" spans="1:16" x14ac:dyDescent="0.2">
      <c r="A638" s="48">
        <v>3171</v>
      </c>
      <c r="B638" s="49" t="s">
        <v>228</v>
      </c>
      <c r="C638" s="40">
        <f t="shared" si="34"/>
        <v>5499</v>
      </c>
      <c r="D638" s="93">
        <f t="shared" si="38"/>
        <v>190</v>
      </c>
      <c r="E638" s="93">
        <f t="shared" si="39"/>
        <v>5689</v>
      </c>
      <c r="F638" s="40">
        <f t="shared" si="35"/>
        <v>5165612</v>
      </c>
      <c r="H638" s="40">
        <f t="shared" si="36"/>
        <v>5498.89</v>
      </c>
      <c r="I638" s="93">
        <f t="shared" si="40"/>
        <v>190</v>
      </c>
      <c r="J638" s="93">
        <f t="shared" si="41"/>
        <v>5688.89</v>
      </c>
      <c r="K638" s="40">
        <f t="shared" si="37"/>
        <v>5165512.12</v>
      </c>
      <c r="M638" s="96">
        <f t="shared" si="42"/>
        <v>5499</v>
      </c>
      <c r="N638" s="96">
        <f t="shared" si="43"/>
        <v>190</v>
      </c>
      <c r="O638" s="96">
        <f t="shared" si="44"/>
        <v>5689</v>
      </c>
      <c r="P638" s="96">
        <f t="shared" si="45"/>
        <v>5165612</v>
      </c>
    </row>
    <row r="639" spans="1:16" x14ac:dyDescent="0.2">
      <c r="A639" s="48">
        <v>3206</v>
      </c>
      <c r="B639" s="49" t="s">
        <v>229</v>
      </c>
      <c r="C639" s="40">
        <f t="shared" si="34"/>
        <v>5590</v>
      </c>
      <c r="D639" s="93">
        <f t="shared" si="38"/>
        <v>190</v>
      </c>
      <c r="E639" s="93">
        <f t="shared" si="39"/>
        <v>5780</v>
      </c>
      <c r="F639" s="40">
        <f t="shared" si="35"/>
        <v>3560480</v>
      </c>
      <c r="H639" s="40">
        <f t="shared" si="36"/>
        <v>5589.86</v>
      </c>
      <c r="I639" s="93">
        <f t="shared" si="40"/>
        <v>190</v>
      </c>
      <c r="J639" s="93">
        <f t="shared" si="41"/>
        <v>5779.86</v>
      </c>
      <c r="K639" s="40">
        <f t="shared" si="37"/>
        <v>3560393.76</v>
      </c>
      <c r="M639" s="96">
        <f t="shared" si="42"/>
        <v>5590</v>
      </c>
      <c r="N639" s="96">
        <f t="shared" si="43"/>
        <v>190</v>
      </c>
      <c r="O639" s="96">
        <f t="shared" si="44"/>
        <v>5780</v>
      </c>
      <c r="P639" s="96">
        <f t="shared" si="45"/>
        <v>3560480</v>
      </c>
    </row>
    <row r="640" spans="1:16" x14ac:dyDescent="0.2">
      <c r="A640" s="48">
        <v>3213</v>
      </c>
      <c r="B640" s="49" t="s">
        <v>230</v>
      </c>
      <c r="C640" s="40">
        <f t="shared" ref="C640:C703" si="46">ROUND((C200/D200),0)</f>
        <v>5198</v>
      </c>
      <c r="D640" s="93">
        <f t="shared" si="38"/>
        <v>190</v>
      </c>
      <c r="E640" s="93">
        <f t="shared" si="39"/>
        <v>5388</v>
      </c>
      <c r="F640" s="40">
        <f t="shared" ref="F640:F703" si="47">E640*E200</f>
        <v>3362112</v>
      </c>
      <c r="H640" s="40">
        <f t="shared" ref="H640:H703" si="48">ROUND((C200/D200),2)</f>
        <v>5198.42</v>
      </c>
      <c r="I640" s="93">
        <f t="shared" si="40"/>
        <v>190</v>
      </c>
      <c r="J640" s="93">
        <f t="shared" si="41"/>
        <v>5388.42</v>
      </c>
      <c r="K640" s="40">
        <f t="shared" ref="K640:K703" si="49">J640*E200</f>
        <v>3362374.08</v>
      </c>
      <c r="M640" s="96">
        <f t="shared" si="42"/>
        <v>5198.42</v>
      </c>
      <c r="N640" s="96">
        <f t="shared" si="43"/>
        <v>190</v>
      </c>
      <c r="O640" s="96">
        <f t="shared" si="44"/>
        <v>5388.42</v>
      </c>
      <c r="P640" s="96">
        <f t="shared" si="45"/>
        <v>3362374.08</v>
      </c>
    </row>
    <row r="641" spans="1:16" x14ac:dyDescent="0.2">
      <c r="A641" s="48">
        <v>3220</v>
      </c>
      <c r="B641" s="49" t="s">
        <v>231</v>
      </c>
      <c r="C641" s="40">
        <f t="shared" si="46"/>
        <v>4450</v>
      </c>
      <c r="D641" s="93">
        <f t="shared" ref="D641:D704" si="50">ROUND((IF((C641&gt;5938),(C641*0.032),190)),0)</f>
        <v>190</v>
      </c>
      <c r="E641" s="93">
        <f t="shared" ref="E641:E704" si="51">C641+D641</f>
        <v>4640</v>
      </c>
      <c r="F641" s="40">
        <f t="shared" si="47"/>
        <v>7618880</v>
      </c>
      <c r="H641" s="40">
        <f t="shared" si="48"/>
        <v>4449.66</v>
      </c>
      <c r="I641" s="93">
        <f t="shared" ref="I641:I704" si="52">ROUND((IF((H641&gt;5938),(H641*0.032),190)),2)</f>
        <v>190</v>
      </c>
      <c r="J641" s="93">
        <f t="shared" ref="J641:J704" si="53">H641+I641</f>
        <v>4639.66</v>
      </c>
      <c r="K641" s="40">
        <f t="shared" si="49"/>
        <v>7618321.7199999997</v>
      </c>
      <c r="M641" s="96">
        <f t="shared" ref="M641:M704" si="54">IF(K641&gt;F641,H641,C641)</f>
        <v>4450</v>
      </c>
      <c r="N641" s="96">
        <f t="shared" ref="N641:N704" si="55">IF(K641&gt;F641,I641,D641)</f>
        <v>190</v>
      </c>
      <c r="O641" s="96">
        <f t="shared" ref="O641:O704" si="56">IF(K641&gt;F641,J641,E641)</f>
        <v>4640</v>
      </c>
      <c r="P641" s="96">
        <f t="shared" ref="P641:P704" si="57">IF(K641&gt;F641,K641,F641)</f>
        <v>7618880</v>
      </c>
    </row>
    <row r="642" spans="1:16" x14ac:dyDescent="0.2">
      <c r="A642" s="48">
        <v>3269</v>
      </c>
      <c r="B642" s="49" t="s">
        <v>232</v>
      </c>
      <c r="C642" s="40">
        <f t="shared" si="46"/>
        <v>6479</v>
      </c>
      <c r="D642" s="93">
        <f t="shared" si="50"/>
        <v>207</v>
      </c>
      <c r="E642" s="93">
        <f t="shared" si="51"/>
        <v>6686</v>
      </c>
      <c r="F642" s="40">
        <f t="shared" si="47"/>
        <v>155422756</v>
      </c>
      <c r="H642" s="40">
        <f t="shared" si="48"/>
        <v>6479.47</v>
      </c>
      <c r="I642" s="93">
        <f t="shared" si="52"/>
        <v>207.34</v>
      </c>
      <c r="J642" s="93">
        <f t="shared" si="53"/>
        <v>6686.81</v>
      </c>
      <c r="K642" s="40">
        <f t="shared" si="49"/>
        <v>155441585.26000002</v>
      </c>
      <c r="M642" s="96">
        <f t="shared" si="54"/>
        <v>6479.47</v>
      </c>
      <c r="N642" s="96">
        <f t="shared" si="55"/>
        <v>207.34</v>
      </c>
      <c r="O642" s="96">
        <f t="shared" si="56"/>
        <v>6686.81</v>
      </c>
      <c r="P642" s="96">
        <f t="shared" si="57"/>
        <v>155441585.26000002</v>
      </c>
    </row>
    <row r="643" spans="1:16" x14ac:dyDescent="0.2">
      <c r="A643" s="48">
        <v>3276</v>
      </c>
      <c r="B643" s="49" t="s">
        <v>233</v>
      </c>
      <c r="C643" s="40">
        <f t="shared" si="46"/>
        <v>4996</v>
      </c>
      <c r="D643" s="93">
        <f t="shared" si="50"/>
        <v>190</v>
      </c>
      <c r="E643" s="93">
        <f t="shared" si="51"/>
        <v>5186</v>
      </c>
      <c r="F643" s="40">
        <f t="shared" si="47"/>
        <v>4636284</v>
      </c>
      <c r="H643" s="40">
        <f t="shared" si="48"/>
        <v>4995.8900000000003</v>
      </c>
      <c r="I643" s="93">
        <f t="shared" si="52"/>
        <v>190</v>
      </c>
      <c r="J643" s="93">
        <f t="shared" si="53"/>
        <v>5185.8900000000003</v>
      </c>
      <c r="K643" s="40">
        <f t="shared" si="49"/>
        <v>4636185.66</v>
      </c>
      <c r="M643" s="96">
        <f t="shared" si="54"/>
        <v>4996</v>
      </c>
      <c r="N643" s="96">
        <f t="shared" si="55"/>
        <v>190</v>
      </c>
      <c r="O643" s="96">
        <f t="shared" si="56"/>
        <v>5186</v>
      </c>
      <c r="P643" s="96">
        <f t="shared" si="57"/>
        <v>4636284</v>
      </c>
    </row>
    <row r="644" spans="1:16" x14ac:dyDescent="0.2">
      <c r="A644" s="48">
        <v>3290</v>
      </c>
      <c r="B644" s="49" t="s">
        <v>234</v>
      </c>
      <c r="C644" s="40">
        <f t="shared" si="46"/>
        <v>4642</v>
      </c>
      <c r="D644" s="93">
        <f t="shared" si="50"/>
        <v>190</v>
      </c>
      <c r="E644" s="93">
        <f t="shared" si="51"/>
        <v>4832</v>
      </c>
      <c r="F644" s="40">
        <f t="shared" si="47"/>
        <v>23734784</v>
      </c>
      <c r="H644" s="40">
        <f t="shared" si="48"/>
        <v>4642.13</v>
      </c>
      <c r="I644" s="93">
        <f t="shared" si="52"/>
        <v>190</v>
      </c>
      <c r="J644" s="93">
        <f t="shared" si="53"/>
        <v>4832.13</v>
      </c>
      <c r="K644" s="40">
        <f t="shared" si="49"/>
        <v>23735422.560000002</v>
      </c>
      <c r="M644" s="96">
        <f t="shared" si="54"/>
        <v>4642.13</v>
      </c>
      <c r="N644" s="96">
        <f t="shared" si="55"/>
        <v>190</v>
      </c>
      <c r="O644" s="96">
        <f t="shared" si="56"/>
        <v>4832.13</v>
      </c>
      <c r="P644" s="96">
        <f t="shared" si="57"/>
        <v>23735422.560000002</v>
      </c>
    </row>
    <row r="645" spans="1:16" x14ac:dyDescent="0.2">
      <c r="A645" s="48">
        <v>3297</v>
      </c>
      <c r="B645" s="49" t="s">
        <v>235</v>
      </c>
      <c r="C645" s="40">
        <f t="shared" si="46"/>
        <v>5320</v>
      </c>
      <c r="D645" s="93">
        <f t="shared" si="50"/>
        <v>190</v>
      </c>
      <c r="E645" s="93">
        <f t="shared" si="51"/>
        <v>5510</v>
      </c>
      <c r="F645" s="40">
        <f t="shared" si="47"/>
        <v>7135450</v>
      </c>
      <c r="H645" s="40">
        <f t="shared" si="48"/>
        <v>5319.55</v>
      </c>
      <c r="I645" s="93">
        <f t="shared" si="52"/>
        <v>190</v>
      </c>
      <c r="J645" s="93">
        <f t="shared" si="53"/>
        <v>5509.55</v>
      </c>
      <c r="K645" s="40">
        <f t="shared" si="49"/>
        <v>7134867.25</v>
      </c>
      <c r="M645" s="96">
        <f t="shared" si="54"/>
        <v>5320</v>
      </c>
      <c r="N645" s="96">
        <f t="shared" si="55"/>
        <v>190</v>
      </c>
      <c r="O645" s="96">
        <f t="shared" si="56"/>
        <v>5510</v>
      </c>
      <c r="P645" s="96">
        <f t="shared" si="57"/>
        <v>7135450</v>
      </c>
    </row>
    <row r="646" spans="1:16" x14ac:dyDescent="0.2">
      <c r="A646" s="48">
        <v>1897</v>
      </c>
      <c r="B646" s="49" t="s">
        <v>236</v>
      </c>
      <c r="C646" s="40">
        <f t="shared" si="46"/>
        <v>10827</v>
      </c>
      <c r="D646" s="93">
        <f t="shared" si="50"/>
        <v>346</v>
      </c>
      <c r="E646" s="93">
        <f t="shared" si="51"/>
        <v>11173</v>
      </c>
      <c r="F646" s="40">
        <f t="shared" si="47"/>
        <v>5698230</v>
      </c>
      <c r="H646" s="40">
        <f t="shared" si="48"/>
        <v>10827.22</v>
      </c>
      <c r="I646" s="93">
        <f t="shared" si="52"/>
        <v>346.47</v>
      </c>
      <c r="J646" s="93">
        <f t="shared" si="53"/>
        <v>11173.689999999999</v>
      </c>
      <c r="K646" s="40">
        <f t="shared" si="49"/>
        <v>5698581.8999999994</v>
      </c>
      <c r="M646" s="96">
        <f t="shared" si="54"/>
        <v>10827.22</v>
      </c>
      <c r="N646" s="96">
        <f t="shared" si="55"/>
        <v>346.47</v>
      </c>
      <c r="O646" s="96">
        <f t="shared" si="56"/>
        <v>11173.689999999999</v>
      </c>
      <c r="P646" s="96">
        <f t="shared" si="57"/>
        <v>5698581.8999999994</v>
      </c>
    </row>
    <row r="647" spans="1:16" x14ac:dyDescent="0.2">
      <c r="A647" s="48">
        <v>3304</v>
      </c>
      <c r="B647" s="49" t="s">
        <v>237</v>
      </c>
      <c r="C647" s="40">
        <f t="shared" si="46"/>
        <v>5321</v>
      </c>
      <c r="D647" s="93">
        <f t="shared" si="50"/>
        <v>190</v>
      </c>
      <c r="E647" s="93">
        <f t="shared" si="51"/>
        <v>5511</v>
      </c>
      <c r="F647" s="40">
        <f t="shared" si="47"/>
        <v>3741969</v>
      </c>
      <c r="H647" s="40">
        <f t="shared" si="48"/>
        <v>5321.15</v>
      </c>
      <c r="I647" s="93">
        <f t="shared" si="52"/>
        <v>190</v>
      </c>
      <c r="J647" s="93">
        <f t="shared" si="53"/>
        <v>5511.15</v>
      </c>
      <c r="K647" s="40">
        <f t="shared" si="49"/>
        <v>3742070.8499999996</v>
      </c>
      <c r="M647" s="96">
        <f t="shared" si="54"/>
        <v>5321.15</v>
      </c>
      <c r="N647" s="96">
        <f t="shared" si="55"/>
        <v>190</v>
      </c>
      <c r="O647" s="96">
        <f t="shared" si="56"/>
        <v>5511.15</v>
      </c>
      <c r="P647" s="96">
        <f t="shared" si="57"/>
        <v>3742070.8499999996</v>
      </c>
    </row>
    <row r="648" spans="1:16" x14ac:dyDescent="0.2">
      <c r="A648" s="48">
        <v>3311</v>
      </c>
      <c r="B648" s="49" t="s">
        <v>238</v>
      </c>
      <c r="C648" s="40">
        <f t="shared" si="46"/>
        <v>4679</v>
      </c>
      <c r="D648" s="93">
        <f t="shared" si="50"/>
        <v>190</v>
      </c>
      <c r="E648" s="93">
        <f t="shared" si="51"/>
        <v>4869</v>
      </c>
      <c r="F648" s="40">
        <f t="shared" si="47"/>
        <v>13993506</v>
      </c>
      <c r="H648" s="40">
        <f t="shared" si="48"/>
        <v>4678.57</v>
      </c>
      <c r="I648" s="93">
        <f t="shared" si="52"/>
        <v>190</v>
      </c>
      <c r="J648" s="93">
        <f t="shared" si="53"/>
        <v>4868.57</v>
      </c>
      <c r="K648" s="40">
        <f t="shared" si="49"/>
        <v>13992270.18</v>
      </c>
      <c r="M648" s="96">
        <f t="shared" si="54"/>
        <v>4679</v>
      </c>
      <c r="N648" s="96">
        <f t="shared" si="55"/>
        <v>190</v>
      </c>
      <c r="O648" s="96">
        <f t="shared" si="56"/>
        <v>4869</v>
      </c>
      <c r="P648" s="96">
        <f t="shared" si="57"/>
        <v>13993506</v>
      </c>
    </row>
    <row r="649" spans="1:16" x14ac:dyDescent="0.2">
      <c r="A649" s="48">
        <v>3318</v>
      </c>
      <c r="B649" s="49" t="s">
        <v>239</v>
      </c>
      <c r="C649" s="40">
        <f t="shared" si="46"/>
        <v>4686</v>
      </c>
      <c r="D649" s="93">
        <f t="shared" si="50"/>
        <v>190</v>
      </c>
      <c r="E649" s="93">
        <f t="shared" si="51"/>
        <v>4876</v>
      </c>
      <c r="F649" s="40">
        <f t="shared" si="47"/>
        <v>3383944</v>
      </c>
      <c r="H649" s="40">
        <f t="shared" si="48"/>
        <v>4685.8900000000003</v>
      </c>
      <c r="I649" s="93">
        <f t="shared" si="52"/>
        <v>190</v>
      </c>
      <c r="J649" s="93">
        <f t="shared" si="53"/>
        <v>4875.8900000000003</v>
      </c>
      <c r="K649" s="40">
        <f t="shared" si="49"/>
        <v>3383867.66</v>
      </c>
      <c r="M649" s="96">
        <f t="shared" si="54"/>
        <v>4686</v>
      </c>
      <c r="N649" s="96">
        <f t="shared" si="55"/>
        <v>190</v>
      </c>
      <c r="O649" s="96">
        <f t="shared" si="56"/>
        <v>4876</v>
      </c>
      <c r="P649" s="96">
        <f t="shared" si="57"/>
        <v>3383944</v>
      </c>
    </row>
    <row r="650" spans="1:16" x14ac:dyDescent="0.2">
      <c r="A650" s="48">
        <v>3325</v>
      </c>
      <c r="B650" s="49" t="s">
        <v>240</v>
      </c>
      <c r="C650" s="40">
        <f t="shared" si="46"/>
        <v>4829</v>
      </c>
      <c r="D650" s="93">
        <f t="shared" si="50"/>
        <v>190</v>
      </c>
      <c r="E650" s="93">
        <f t="shared" si="51"/>
        <v>5019</v>
      </c>
      <c r="F650" s="40">
        <f t="shared" si="47"/>
        <v>5862192</v>
      </c>
      <c r="H650" s="40">
        <f t="shared" si="48"/>
        <v>4829.49</v>
      </c>
      <c r="I650" s="93">
        <f t="shared" si="52"/>
        <v>190</v>
      </c>
      <c r="J650" s="93">
        <f t="shared" si="53"/>
        <v>5019.49</v>
      </c>
      <c r="K650" s="40">
        <f t="shared" si="49"/>
        <v>5862764.3199999994</v>
      </c>
      <c r="M650" s="96">
        <f t="shared" si="54"/>
        <v>4829.49</v>
      </c>
      <c r="N650" s="96">
        <f t="shared" si="55"/>
        <v>190</v>
      </c>
      <c r="O650" s="96">
        <f t="shared" si="56"/>
        <v>5019.49</v>
      </c>
      <c r="P650" s="96">
        <f t="shared" si="57"/>
        <v>5862764.3199999994</v>
      </c>
    </row>
    <row r="651" spans="1:16" x14ac:dyDescent="0.2">
      <c r="A651" s="48">
        <v>3332</v>
      </c>
      <c r="B651" s="49" t="s">
        <v>241</v>
      </c>
      <c r="C651" s="40">
        <f t="shared" si="46"/>
        <v>5511</v>
      </c>
      <c r="D651" s="93">
        <f t="shared" si="50"/>
        <v>190</v>
      </c>
      <c r="E651" s="93">
        <f t="shared" si="51"/>
        <v>5701</v>
      </c>
      <c r="F651" s="40">
        <f t="shared" si="47"/>
        <v>4709026</v>
      </c>
      <c r="H651" s="40">
        <f t="shared" si="48"/>
        <v>5510.98</v>
      </c>
      <c r="I651" s="93">
        <f t="shared" si="52"/>
        <v>190</v>
      </c>
      <c r="J651" s="93">
        <f t="shared" si="53"/>
        <v>5700.98</v>
      </c>
      <c r="K651" s="40">
        <f t="shared" si="49"/>
        <v>4709009.4799999995</v>
      </c>
      <c r="M651" s="96">
        <f t="shared" si="54"/>
        <v>5511</v>
      </c>
      <c r="N651" s="96">
        <f t="shared" si="55"/>
        <v>190</v>
      </c>
      <c r="O651" s="96">
        <f t="shared" si="56"/>
        <v>5701</v>
      </c>
      <c r="P651" s="96">
        <f t="shared" si="57"/>
        <v>4709026</v>
      </c>
    </row>
    <row r="652" spans="1:16" x14ac:dyDescent="0.2">
      <c r="A652" s="48">
        <v>3339</v>
      </c>
      <c r="B652" s="49" t="s">
        <v>242</v>
      </c>
      <c r="C652" s="40">
        <f t="shared" si="46"/>
        <v>5334</v>
      </c>
      <c r="D652" s="93">
        <f t="shared" si="50"/>
        <v>190</v>
      </c>
      <c r="E652" s="93">
        <f t="shared" si="51"/>
        <v>5524</v>
      </c>
      <c r="F652" s="40">
        <f t="shared" si="47"/>
        <v>22118096</v>
      </c>
      <c r="H652" s="40">
        <f t="shared" si="48"/>
        <v>5334.46</v>
      </c>
      <c r="I652" s="93">
        <f t="shared" si="52"/>
        <v>190</v>
      </c>
      <c r="J652" s="93">
        <f t="shared" si="53"/>
        <v>5524.46</v>
      </c>
      <c r="K652" s="40">
        <f t="shared" si="49"/>
        <v>22119937.84</v>
      </c>
      <c r="M652" s="96">
        <f t="shared" si="54"/>
        <v>5334.46</v>
      </c>
      <c r="N652" s="96">
        <f t="shared" si="55"/>
        <v>190</v>
      </c>
      <c r="O652" s="96">
        <f t="shared" si="56"/>
        <v>5524.46</v>
      </c>
      <c r="P652" s="96">
        <f t="shared" si="57"/>
        <v>22119937.84</v>
      </c>
    </row>
    <row r="653" spans="1:16" x14ac:dyDescent="0.2">
      <c r="A653" s="48">
        <v>3360</v>
      </c>
      <c r="B653" s="49" t="s">
        <v>243</v>
      </c>
      <c r="C653" s="40">
        <f t="shared" si="46"/>
        <v>5236</v>
      </c>
      <c r="D653" s="93">
        <f t="shared" si="50"/>
        <v>190</v>
      </c>
      <c r="E653" s="93">
        <f t="shared" si="51"/>
        <v>5426</v>
      </c>
      <c r="F653" s="40">
        <f t="shared" si="47"/>
        <v>8035906</v>
      </c>
      <c r="H653" s="40">
        <f t="shared" si="48"/>
        <v>5236.1499999999996</v>
      </c>
      <c r="I653" s="93">
        <f t="shared" si="52"/>
        <v>190</v>
      </c>
      <c r="J653" s="93">
        <f t="shared" si="53"/>
        <v>5426.15</v>
      </c>
      <c r="K653" s="40">
        <f t="shared" si="49"/>
        <v>8036128.1499999994</v>
      </c>
      <c r="M653" s="96">
        <f t="shared" si="54"/>
        <v>5236.1499999999996</v>
      </c>
      <c r="N653" s="96">
        <f t="shared" si="55"/>
        <v>190</v>
      </c>
      <c r="O653" s="96">
        <f t="shared" si="56"/>
        <v>5426.15</v>
      </c>
      <c r="P653" s="96">
        <f t="shared" si="57"/>
        <v>8036128.1499999994</v>
      </c>
    </row>
    <row r="654" spans="1:16" x14ac:dyDescent="0.2">
      <c r="A654" s="48">
        <v>3367</v>
      </c>
      <c r="B654" s="49" t="s">
        <v>244</v>
      </c>
      <c r="C654" s="40">
        <f t="shared" si="46"/>
        <v>5855</v>
      </c>
      <c r="D654" s="93">
        <f t="shared" si="50"/>
        <v>190</v>
      </c>
      <c r="E654" s="93">
        <f t="shared" si="51"/>
        <v>6045</v>
      </c>
      <c r="F654" s="40">
        <f t="shared" si="47"/>
        <v>6522555</v>
      </c>
      <c r="H654" s="40">
        <f t="shared" si="48"/>
        <v>5855</v>
      </c>
      <c r="I654" s="93">
        <f t="shared" si="52"/>
        <v>190</v>
      </c>
      <c r="J654" s="93">
        <f t="shared" si="53"/>
        <v>6045</v>
      </c>
      <c r="K654" s="40">
        <f t="shared" si="49"/>
        <v>6522555</v>
      </c>
      <c r="M654" s="96">
        <f t="shared" si="54"/>
        <v>5855</v>
      </c>
      <c r="N654" s="96">
        <f t="shared" si="55"/>
        <v>190</v>
      </c>
      <c r="O654" s="96">
        <f t="shared" si="56"/>
        <v>6045</v>
      </c>
      <c r="P654" s="96">
        <f t="shared" si="57"/>
        <v>6522555</v>
      </c>
    </row>
    <row r="655" spans="1:16" x14ac:dyDescent="0.2">
      <c r="A655" s="48">
        <v>3381</v>
      </c>
      <c r="B655" s="49" t="s">
        <v>245</v>
      </c>
      <c r="C655" s="40">
        <f t="shared" si="46"/>
        <v>5373</v>
      </c>
      <c r="D655" s="93">
        <f t="shared" si="50"/>
        <v>190</v>
      </c>
      <c r="E655" s="93">
        <f t="shared" si="51"/>
        <v>5563</v>
      </c>
      <c r="F655" s="40">
        <f t="shared" si="47"/>
        <v>10007837</v>
      </c>
      <c r="H655" s="40">
        <f t="shared" si="48"/>
        <v>5373.25</v>
      </c>
      <c r="I655" s="93">
        <f t="shared" si="52"/>
        <v>190</v>
      </c>
      <c r="J655" s="93">
        <f t="shared" si="53"/>
        <v>5563.25</v>
      </c>
      <c r="K655" s="40">
        <f t="shared" si="49"/>
        <v>10008286.75</v>
      </c>
      <c r="M655" s="96">
        <f t="shared" si="54"/>
        <v>5373.25</v>
      </c>
      <c r="N655" s="96">
        <f t="shared" si="55"/>
        <v>190</v>
      </c>
      <c r="O655" s="96">
        <f t="shared" si="56"/>
        <v>5563.25</v>
      </c>
      <c r="P655" s="96">
        <f t="shared" si="57"/>
        <v>10008286.75</v>
      </c>
    </row>
    <row r="656" spans="1:16" x14ac:dyDescent="0.2">
      <c r="A656" s="48">
        <v>3409</v>
      </c>
      <c r="B656" s="49" t="s">
        <v>246</v>
      </c>
      <c r="C656" s="40">
        <f t="shared" si="46"/>
        <v>4516</v>
      </c>
      <c r="D656" s="93">
        <f t="shared" si="50"/>
        <v>190</v>
      </c>
      <c r="E656" s="93">
        <f t="shared" si="51"/>
        <v>4706</v>
      </c>
      <c r="F656" s="40">
        <f t="shared" si="47"/>
        <v>11092042</v>
      </c>
      <c r="H656" s="40">
        <f t="shared" si="48"/>
        <v>4515.8100000000004</v>
      </c>
      <c r="I656" s="93">
        <f t="shared" si="52"/>
        <v>190</v>
      </c>
      <c r="J656" s="93">
        <f t="shared" si="53"/>
        <v>4705.8100000000004</v>
      </c>
      <c r="K656" s="40">
        <f t="shared" si="49"/>
        <v>11091594.170000002</v>
      </c>
      <c r="M656" s="96">
        <f t="shared" si="54"/>
        <v>4516</v>
      </c>
      <c r="N656" s="96">
        <f t="shared" si="55"/>
        <v>190</v>
      </c>
      <c r="O656" s="96">
        <f t="shared" si="56"/>
        <v>4706</v>
      </c>
      <c r="P656" s="96">
        <f t="shared" si="57"/>
        <v>11092042</v>
      </c>
    </row>
    <row r="657" spans="1:16" x14ac:dyDescent="0.2">
      <c r="A657" s="48">
        <v>3427</v>
      </c>
      <c r="B657" s="49" t="s">
        <v>247</v>
      </c>
      <c r="C657" s="40">
        <f t="shared" si="46"/>
        <v>6483</v>
      </c>
      <c r="D657" s="93">
        <f t="shared" si="50"/>
        <v>207</v>
      </c>
      <c r="E657" s="93">
        <f t="shared" si="51"/>
        <v>6690</v>
      </c>
      <c r="F657" s="40">
        <f t="shared" si="47"/>
        <v>2990430</v>
      </c>
      <c r="H657" s="40">
        <f t="shared" si="48"/>
        <v>6483.16</v>
      </c>
      <c r="I657" s="93">
        <f t="shared" si="52"/>
        <v>207.46</v>
      </c>
      <c r="J657" s="93">
        <f t="shared" si="53"/>
        <v>6690.62</v>
      </c>
      <c r="K657" s="40">
        <f t="shared" si="49"/>
        <v>2990707.14</v>
      </c>
      <c r="M657" s="96">
        <f t="shared" si="54"/>
        <v>6483.16</v>
      </c>
      <c r="N657" s="96">
        <f t="shared" si="55"/>
        <v>207.46</v>
      </c>
      <c r="O657" s="96">
        <f t="shared" si="56"/>
        <v>6690.62</v>
      </c>
      <c r="P657" s="96">
        <f t="shared" si="57"/>
        <v>2990707.14</v>
      </c>
    </row>
    <row r="658" spans="1:16" x14ac:dyDescent="0.2">
      <c r="A658" s="48">
        <v>3428</v>
      </c>
      <c r="B658" s="49" t="s">
        <v>248</v>
      </c>
      <c r="C658" s="40">
        <f t="shared" si="46"/>
        <v>5007</v>
      </c>
      <c r="D658" s="93">
        <f t="shared" si="50"/>
        <v>190</v>
      </c>
      <c r="E658" s="93">
        <f t="shared" si="51"/>
        <v>5197</v>
      </c>
      <c r="F658" s="40">
        <f t="shared" si="47"/>
        <v>3741840</v>
      </c>
      <c r="H658" s="40">
        <f t="shared" si="48"/>
        <v>5007.21</v>
      </c>
      <c r="I658" s="93">
        <f t="shared" si="52"/>
        <v>190</v>
      </c>
      <c r="J658" s="93">
        <f t="shared" si="53"/>
        <v>5197.21</v>
      </c>
      <c r="K658" s="40">
        <f t="shared" si="49"/>
        <v>3741991.2</v>
      </c>
      <c r="M658" s="96">
        <f t="shared" si="54"/>
        <v>5007.21</v>
      </c>
      <c r="N658" s="96">
        <f t="shared" si="55"/>
        <v>190</v>
      </c>
      <c r="O658" s="96">
        <f t="shared" si="56"/>
        <v>5197.21</v>
      </c>
      <c r="P658" s="96">
        <f t="shared" si="57"/>
        <v>3741991.2</v>
      </c>
    </row>
    <row r="659" spans="1:16" x14ac:dyDescent="0.2">
      <c r="A659" s="48">
        <v>3430</v>
      </c>
      <c r="B659" s="49" t="s">
        <v>249</v>
      </c>
      <c r="C659" s="40">
        <f t="shared" si="46"/>
        <v>5165</v>
      </c>
      <c r="D659" s="93">
        <f t="shared" si="50"/>
        <v>190</v>
      </c>
      <c r="E659" s="93">
        <f t="shared" si="51"/>
        <v>5355</v>
      </c>
      <c r="F659" s="40">
        <f t="shared" si="47"/>
        <v>17446590</v>
      </c>
      <c r="H659" s="40">
        <f t="shared" si="48"/>
        <v>5165.47</v>
      </c>
      <c r="I659" s="93">
        <f t="shared" si="52"/>
        <v>190</v>
      </c>
      <c r="J659" s="93">
        <f t="shared" si="53"/>
        <v>5355.47</v>
      </c>
      <c r="K659" s="40">
        <f t="shared" si="49"/>
        <v>17448121.260000002</v>
      </c>
      <c r="M659" s="96">
        <f t="shared" si="54"/>
        <v>5165.47</v>
      </c>
      <c r="N659" s="96">
        <f t="shared" si="55"/>
        <v>190</v>
      </c>
      <c r="O659" s="96">
        <f t="shared" si="56"/>
        <v>5355.47</v>
      </c>
      <c r="P659" s="96">
        <f t="shared" si="57"/>
        <v>17448121.260000002</v>
      </c>
    </row>
    <row r="660" spans="1:16" x14ac:dyDescent="0.2">
      <c r="A660" s="48">
        <v>3434</v>
      </c>
      <c r="B660" s="49" t="s">
        <v>250</v>
      </c>
      <c r="C660" s="40">
        <f t="shared" si="46"/>
        <v>6421</v>
      </c>
      <c r="D660" s="93">
        <f t="shared" si="50"/>
        <v>205</v>
      </c>
      <c r="E660" s="93">
        <f t="shared" si="51"/>
        <v>6626</v>
      </c>
      <c r="F660" s="40">
        <f t="shared" si="47"/>
        <v>6559740</v>
      </c>
      <c r="H660" s="40">
        <f t="shared" si="48"/>
        <v>6421.07</v>
      </c>
      <c r="I660" s="93">
        <f t="shared" si="52"/>
        <v>205.47</v>
      </c>
      <c r="J660" s="93">
        <f t="shared" si="53"/>
        <v>6626.54</v>
      </c>
      <c r="K660" s="40">
        <f t="shared" si="49"/>
        <v>6560274.5999999996</v>
      </c>
      <c r="M660" s="96">
        <f t="shared" si="54"/>
        <v>6421.07</v>
      </c>
      <c r="N660" s="96">
        <f t="shared" si="55"/>
        <v>205.47</v>
      </c>
      <c r="O660" s="96">
        <f t="shared" si="56"/>
        <v>6626.54</v>
      </c>
      <c r="P660" s="96">
        <f t="shared" si="57"/>
        <v>6560274.5999999996</v>
      </c>
    </row>
    <row r="661" spans="1:16" x14ac:dyDescent="0.2">
      <c r="A661" s="48">
        <v>3437</v>
      </c>
      <c r="B661" s="49" t="s">
        <v>251</v>
      </c>
      <c r="C661" s="40">
        <f t="shared" si="46"/>
        <v>7460</v>
      </c>
      <c r="D661" s="93">
        <f t="shared" si="50"/>
        <v>239</v>
      </c>
      <c r="E661" s="93">
        <f t="shared" si="51"/>
        <v>7699</v>
      </c>
      <c r="F661" s="40">
        <f t="shared" si="47"/>
        <v>25583777</v>
      </c>
      <c r="H661" s="40">
        <f t="shared" si="48"/>
        <v>7460.34</v>
      </c>
      <c r="I661" s="93">
        <f t="shared" si="52"/>
        <v>238.73</v>
      </c>
      <c r="J661" s="93">
        <f t="shared" si="53"/>
        <v>7699.07</v>
      </c>
      <c r="K661" s="40">
        <f t="shared" si="49"/>
        <v>25584009.609999999</v>
      </c>
      <c r="M661" s="96">
        <f t="shared" si="54"/>
        <v>7460.34</v>
      </c>
      <c r="N661" s="96">
        <f t="shared" si="55"/>
        <v>238.73</v>
      </c>
      <c r="O661" s="96">
        <f t="shared" si="56"/>
        <v>7699.07</v>
      </c>
      <c r="P661" s="96">
        <f t="shared" si="57"/>
        <v>25584009.609999999</v>
      </c>
    </row>
    <row r="662" spans="1:16" x14ac:dyDescent="0.2">
      <c r="A662" s="48">
        <v>3444</v>
      </c>
      <c r="B662" s="49" t="s">
        <v>252</v>
      </c>
      <c r="C662" s="40">
        <f t="shared" si="46"/>
        <v>5541</v>
      </c>
      <c r="D662" s="93">
        <f t="shared" si="50"/>
        <v>190</v>
      </c>
      <c r="E662" s="93">
        <f t="shared" si="51"/>
        <v>5731</v>
      </c>
      <c r="F662" s="40">
        <f t="shared" si="47"/>
        <v>17548322</v>
      </c>
      <c r="H662" s="40">
        <f t="shared" si="48"/>
        <v>5541.33</v>
      </c>
      <c r="I662" s="93">
        <f t="shared" si="52"/>
        <v>190</v>
      </c>
      <c r="J662" s="93">
        <f t="shared" si="53"/>
        <v>5731.33</v>
      </c>
      <c r="K662" s="40">
        <f t="shared" si="49"/>
        <v>17549332.460000001</v>
      </c>
      <c r="M662" s="96">
        <f t="shared" si="54"/>
        <v>5541.33</v>
      </c>
      <c r="N662" s="96">
        <f t="shared" si="55"/>
        <v>190</v>
      </c>
      <c r="O662" s="96">
        <f t="shared" si="56"/>
        <v>5731.33</v>
      </c>
      <c r="P662" s="96">
        <f t="shared" si="57"/>
        <v>17549332.460000001</v>
      </c>
    </row>
    <row r="663" spans="1:16" x14ac:dyDescent="0.2">
      <c r="A663" s="48">
        <v>3479</v>
      </c>
      <c r="B663" s="49" t="s">
        <v>253</v>
      </c>
      <c r="C663" s="40">
        <f t="shared" si="46"/>
        <v>7127</v>
      </c>
      <c r="D663" s="93">
        <f t="shared" si="50"/>
        <v>228</v>
      </c>
      <c r="E663" s="93">
        <f t="shared" si="51"/>
        <v>7355</v>
      </c>
      <c r="F663" s="40">
        <f t="shared" si="47"/>
        <v>25838115</v>
      </c>
      <c r="H663" s="40">
        <f t="shared" si="48"/>
        <v>7126.81</v>
      </c>
      <c r="I663" s="93">
        <f t="shared" si="52"/>
        <v>228.06</v>
      </c>
      <c r="J663" s="93">
        <f t="shared" si="53"/>
        <v>7354.8700000000008</v>
      </c>
      <c r="K663" s="40">
        <f t="shared" si="49"/>
        <v>25837658.310000002</v>
      </c>
      <c r="M663" s="96">
        <f t="shared" si="54"/>
        <v>7127</v>
      </c>
      <c r="N663" s="96">
        <f t="shared" si="55"/>
        <v>228</v>
      </c>
      <c r="O663" s="96">
        <f t="shared" si="56"/>
        <v>7355</v>
      </c>
      <c r="P663" s="96">
        <f t="shared" si="57"/>
        <v>25838115</v>
      </c>
    </row>
    <row r="664" spans="1:16" x14ac:dyDescent="0.2">
      <c r="A664" s="48">
        <v>3484</v>
      </c>
      <c r="B664" s="49" t="s">
        <v>254</v>
      </c>
      <c r="C664" s="40">
        <f t="shared" si="46"/>
        <v>7017</v>
      </c>
      <c r="D664" s="93">
        <f t="shared" si="50"/>
        <v>225</v>
      </c>
      <c r="E664" s="93">
        <f t="shared" si="51"/>
        <v>7242</v>
      </c>
      <c r="F664" s="40">
        <f t="shared" si="47"/>
        <v>1506336</v>
      </c>
      <c r="H664" s="40">
        <f t="shared" si="48"/>
        <v>7016.73</v>
      </c>
      <c r="I664" s="93">
        <f t="shared" si="52"/>
        <v>224.54</v>
      </c>
      <c r="J664" s="93">
        <f t="shared" si="53"/>
        <v>7241.2699999999995</v>
      </c>
      <c r="K664" s="40">
        <f t="shared" si="49"/>
        <v>1506184.16</v>
      </c>
      <c r="M664" s="96">
        <f t="shared" si="54"/>
        <v>7017</v>
      </c>
      <c r="N664" s="96">
        <f t="shared" si="55"/>
        <v>225</v>
      </c>
      <c r="O664" s="96">
        <f t="shared" si="56"/>
        <v>7242</v>
      </c>
      <c r="P664" s="96">
        <f t="shared" si="57"/>
        <v>1506336</v>
      </c>
    </row>
    <row r="665" spans="1:16" x14ac:dyDescent="0.2">
      <c r="A665" s="48">
        <v>3500</v>
      </c>
      <c r="B665" s="49" t="s">
        <v>255</v>
      </c>
      <c r="C665" s="40">
        <f t="shared" si="46"/>
        <v>5095</v>
      </c>
      <c r="D665" s="93">
        <f t="shared" si="50"/>
        <v>190</v>
      </c>
      <c r="E665" s="93">
        <f t="shared" si="51"/>
        <v>5285</v>
      </c>
      <c r="F665" s="40">
        <f t="shared" si="47"/>
        <v>17308375</v>
      </c>
      <c r="H665" s="40">
        <f t="shared" si="48"/>
        <v>5095.49</v>
      </c>
      <c r="I665" s="93">
        <f t="shared" si="52"/>
        <v>190</v>
      </c>
      <c r="J665" s="93">
        <f t="shared" si="53"/>
        <v>5285.49</v>
      </c>
      <c r="K665" s="40">
        <f t="shared" si="49"/>
        <v>17309979.75</v>
      </c>
      <c r="M665" s="96">
        <f t="shared" si="54"/>
        <v>5095.49</v>
      </c>
      <c r="N665" s="96">
        <f t="shared" si="55"/>
        <v>190</v>
      </c>
      <c r="O665" s="96">
        <f t="shared" si="56"/>
        <v>5285.49</v>
      </c>
      <c r="P665" s="96">
        <f t="shared" si="57"/>
        <v>17309979.75</v>
      </c>
    </row>
    <row r="666" spans="1:16" x14ac:dyDescent="0.2">
      <c r="A666" s="48">
        <v>3528</v>
      </c>
      <c r="B666" s="49" t="s">
        <v>256</v>
      </c>
      <c r="C666" s="40">
        <f t="shared" si="46"/>
        <v>5613</v>
      </c>
      <c r="D666" s="93">
        <f t="shared" si="50"/>
        <v>190</v>
      </c>
      <c r="E666" s="93">
        <f t="shared" si="51"/>
        <v>5803</v>
      </c>
      <c r="F666" s="40">
        <f t="shared" si="47"/>
        <v>3209059</v>
      </c>
      <c r="H666" s="40">
        <f t="shared" si="48"/>
        <v>5613.46</v>
      </c>
      <c r="I666" s="93">
        <f t="shared" si="52"/>
        <v>190</v>
      </c>
      <c r="J666" s="93">
        <f t="shared" si="53"/>
        <v>5803.46</v>
      </c>
      <c r="K666" s="40">
        <f t="shared" si="49"/>
        <v>3209313.38</v>
      </c>
      <c r="M666" s="96">
        <f t="shared" si="54"/>
        <v>5613.46</v>
      </c>
      <c r="N666" s="96">
        <f t="shared" si="55"/>
        <v>190</v>
      </c>
      <c r="O666" s="96">
        <f t="shared" si="56"/>
        <v>5803.46</v>
      </c>
      <c r="P666" s="96">
        <f t="shared" si="57"/>
        <v>3209313.38</v>
      </c>
    </row>
    <row r="667" spans="1:16" x14ac:dyDescent="0.2">
      <c r="A667" s="48">
        <v>3549</v>
      </c>
      <c r="B667" s="49" t="s">
        <v>257</v>
      </c>
      <c r="C667" s="40">
        <f t="shared" si="46"/>
        <v>5536</v>
      </c>
      <c r="D667" s="93">
        <f t="shared" si="50"/>
        <v>190</v>
      </c>
      <c r="E667" s="93">
        <f t="shared" si="51"/>
        <v>5726</v>
      </c>
      <c r="F667" s="40">
        <f t="shared" si="47"/>
        <v>23969036</v>
      </c>
      <c r="H667" s="40">
        <f t="shared" si="48"/>
        <v>5536.27</v>
      </c>
      <c r="I667" s="93">
        <f t="shared" si="52"/>
        <v>190</v>
      </c>
      <c r="J667" s="93">
        <f t="shared" si="53"/>
        <v>5726.27</v>
      </c>
      <c r="K667" s="40">
        <f t="shared" si="49"/>
        <v>23970166.220000003</v>
      </c>
      <c r="M667" s="96">
        <f t="shared" si="54"/>
        <v>5536.27</v>
      </c>
      <c r="N667" s="96">
        <f t="shared" si="55"/>
        <v>190</v>
      </c>
      <c r="O667" s="96">
        <f t="shared" si="56"/>
        <v>5726.27</v>
      </c>
      <c r="P667" s="96">
        <f t="shared" si="57"/>
        <v>23970166.220000003</v>
      </c>
    </row>
    <row r="668" spans="1:16" x14ac:dyDescent="0.2">
      <c r="A668" s="48">
        <v>3612</v>
      </c>
      <c r="B668" s="49" t="s">
        <v>258</v>
      </c>
      <c r="C668" s="40">
        <f t="shared" si="46"/>
        <v>5273</v>
      </c>
      <c r="D668" s="93">
        <f t="shared" si="50"/>
        <v>190</v>
      </c>
      <c r="E668" s="93">
        <f t="shared" si="51"/>
        <v>5463</v>
      </c>
      <c r="F668" s="40">
        <f t="shared" si="47"/>
        <v>13499073</v>
      </c>
      <c r="H668" s="40">
        <f t="shared" si="48"/>
        <v>5273.34</v>
      </c>
      <c r="I668" s="93">
        <f t="shared" si="52"/>
        <v>190</v>
      </c>
      <c r="J668" s="93">
        <f t="shared" si="53"/>
        <v>5463.34</v>
      </c>
      <c r="K668" s="40">
        <f t="shared" si="49"/>
        <v>13499913.140000001</v>
      </c>
      <c r="M668" s="96">
        <f t="shared" si="54"/>
        <v>5273.34</v>
      </c>
      <c r="N668" s="96">
        <f t="shared" si="55"/>
        <v>190</v>
      </c>
      <c r="O668" s="96">
        <f t="shared" si="56"/>
        <v>5463.34</v>
      </c>
      <c r="P668" s="96">
        <f t="shared" si="57"/>
        <v>13499913.140000001</v>
      </c>
    </row>
    <row r="669" spans="1:16" x14ac:dyDescent="0.2">
      <c r="A669" s="48">
        <v>3619</v>
      </c>
      <c r="B669" s="49" t="s">
        <v>259</v>
      </c>
      <c r="C669" s="40">
        <f t="shared" si="46"/>
        <v>5614</v>
      </c>
      <c r="D669" s="93">
        <f t="shared" si="50"/>
        <v>190</v>
      </c>
      <c r="E669" s="93">
        <f t="shared" si="51"/>
        <v>5804</v>
      </c>
      <c r="F669" s="40">
        <f t="shared" si="47"/>
        <v>553028336</v>
      </c>
      <c r="H669" s="40">
        <f t="shared" si="48"/>
        <v>5613.59</v>
      </c>
      <c r="I669" s="93">
        <f t="shared" si="52"/>
        <v>190</v>
      </c>
      <c r="J669" s="93">
        <f t="shared" si="53"/>
        <v>5803.59</v>
      </c>
      <c r="K669" s="40">
        <f t="shared" si="49"/>
        <v>552989269.56000006</v>
      </c>
      <c r="M669" s="96">
        <f t="shared" si="54"/>
        <v>5614</v>
      </c>
      <c r="N669" s="96">
        <f t="shared" si="55"/>
        <v>190</v>
      </c>
      <c r="O669" s="96">
        <f t="shared" si="56"/>
        <v>5804</v>
      </c>
      <c r="P669" s="96">
        <f t="shared" si="57"/>
        <v>553028336</v>
      </c>
    </row>
    <row r="670" spans="1:16" x14ac:dyDescent="0.2">
      <c r="A670" s="48">
        <v>3633</v>
      </c>
      <c r="B670" s="49" t="s">
        <v>260</v>
      </c>
      <c r="C670" s="40">
        <f t="shared" si="46"/>
        <v>6000</v>
      </c>
      <c r="D670" s="93">
        <f t="shared" si="50"/>
        <v>192</v>
      </c>
      <c r="E670" s="93">
        <f t="shared" si="51"/>
        <v>6192</v>
      </c>
      <c r="F670" s="40">
        <f t="shared" si="47"/>
        <v>4761648</v>
      </c>
      <c r="H670" s="40">
        <f t="shared" si="48"/>
        <v>6000.25</v>
      </c>
      <c r="I670" s="93">
        <f t="shared" si="52"/>
        <v>192.01</v>
      </c>
      <c r="J670" s="93">
        <f t="shared" si="53"/>
        <v>6192.26</v>
      </c>
      <c r="K670" s="40">
        <f t="shared" si="49"/>
        <v>4761847.9400000004</v>
      </c>
      <c r="M670" s="96">
        <f t="shared" si="54"/>
        <v>6000.25</v>
      </c>
      <c r="N670" s="96">
        <f t="shared" si="55"/>
        <v>192.01</v>
      </c>
      <c r="O670" s="96">
        <f t="shared" si="56"/>
        <v>6192.26</v>
      </c>
      <c r="P670" s="96">
        <f t="shared" si="57"/>
        <v>4761847.9400000004</v>
      </c>
    </row>
    <row r="671" spans="1:16" x14ac:dyDescent="0.2">
      <c r="A671" s="48">
        <v>3640</v>
      </c>
      <c r="B671" s="49" t="s">
        <v>261</v>
      </c>
      <c r="C671" s="40">
        <f t="shared" si="46"/>
        <v>5016</v>
      </c>
      <c r="D671" s="93">
        <f t="shared" si="50"/>
        <v>190</v>
      </c>
      <c r="E671" s="93">
        <f t="shared" si="51"/>
        <v>5206</v>
      </c>
      <c r="F671" s="40">
        <f t="shared" si="47"/>
        <v>3284986</v>
      </c>
      <c r="H671" s="40">
        <f t="shared" si="48"/>
        <v>5016.49</v>
      </c>
      <c r="I671" s="93">
        <f t="shared" si="52"/>
        <v>190</v>
      </c>
      <c r="J671" s="93">
        <f t="shared" si="53"/>
        <v>5206.49</v>
      </c>
      <c r="K671" s="40">
        <f t="shared" si="49"/>
        <v>3285295.19</v>
      </c>
      <c r="M671" s="96">
        <f t="shared" si="54"/>
        <v>5016.49</v>
      </c>
      <c r="N671" s="96">
        <f t="shared" si="55"/>
        <v>190</v>
      </c>
      <c r="O671" s="96">
        <f t="shared" si="56"/>
        <v>5206.49</v>
      </c>
      <c r="P671" s="96">
        <f t="shared" si="57"/>
        <v>3285295.19</v>
      </c>
    </row>
    <row r="672" spans="1:16" x14ac:dyDescent="0.2">
      <c r="A672" s="48">
        <v>3661</v>
      </c>
      <c r="B672" s="49" t="s">
        <v>262</v>
      </c>
      <c r="C672" s="40">
        <f t="shared" si="46"/>
        <v>4476</v>
      </c>
      <c r="D672" s="93">
        <f t="shared" si="50"/>
        <v>190</v>
      </c>
      <c r="E672" s="93">
        <f t="shared" si="51"/>
        <v>4666</v>
      </c>
      <c r="F672" s="40">
        <f t="shared" si="47"/>
        <v>4092082</v>
      </c>
      <c r="H672" s="40">
        <f t="shared" si="48"/>
        <v>4475.62</v>
      </c>
      <c r="I672" s="93">
        <f t="shared" si="52"/>
        <v>190</v>
      </c>
      <c r="J672" s="93">
        <f t="shared" si="53"/>
        <v>4665.62</v>
      </c>
      <c r="K672" s="40">
        <f t="shared" si="49"/>
        <v>4091748.7399999998</v>
      </c>
      <c r="M672" s="96">
        <f t="shared" si="54"/>
        <v>4476</v>
      </c>
      <c r="N672" s="96">
        <f t="shared" si="55"/>
        <v>190</v>
      </c>
      <c r="O672" s="96">
        <f t="shared" si="56"/>
        <v>4666</v>
      </c>
      <c r="P672" s="96">
        <f t="shared" si="57"/>
        <v>4092082</v>
      </c>
    </row>
    <row r="673" spans="1:16" x14ac:dyDescent="0.2">
      <c r="A673" s="48">
        <v>3668</v>
      </c>
      <c r="B673" s="49" t="s">
        <v>263</v>
      </c>
      <c r="C673" s="40">
        <f t="shared" si="46"/>
        <v>5240</v>
      </c>
      <c r="D673" s="93">
        <f t="shared" si="50"/>
        <v>190</v>
      </c>
      <c r="E673" s="93">
        <f t="shared" si="51"/>
        <v>5430</v>
      </c>
      <c r="F673" s="40">
        <f t="shared" si="47"/>
        <v>5506020</v>
      </c>
      <c r="H673" s="40">
        <f t="shared" si="48"/>
        <v>5240.29</v>
      </c>
      <c r="I673" s="93">
        <f t="shared" si="52"/>
        <v>190</v>
      </c>
      <c r="J673" s="93">
        <f t="shared" si="53"/>
        <v>5430.29</v>
      </c>
      <c r="K673" s="40">
        <f t="shared" si="49"/>
        <v>5506314.0599999996</v>
      </c>
      <c r="M673" s="96">
        <f t="shared" si="54"/>
        <v>5240.29</v>
      </c>
      <c r="N673" s="96">
        <f t="shared" si="55"/>
        <v>190</v>
      </c>
      <c r="O673" s="96">
        <f t="shared" si="56"/>
        <v>5430.29</v>
      </c>
      <c r="P673" s="96">
        <f t="shared" si="57"/>
        <v>5506314.0599999996</v>
      </c>
    </row>
    <row r="674" spans="1:16" x14ac:dyDescent="0.2">
      <c r="A674" s="48">
        <v>3675</v>
      </c>
      <c r="B674" s="49" t="s">
        <v>264</v>
      </c>
      <c r="C674" s="40">
        <f t="shared" si="46"/>
        <v>6662</v>
      </c>
      <c r="D674" s="93">
        <f t="shared" si="50"/>
        <v>213</v>
      </c>
      <c r="E674" s="93">
        <f t="shared" si="51"/>
        <v>6875</v>
      </c>
      <c r="F674" s="40">
        <f t="shared" si="47"/>
        <v>13151875</v>
      </c>
      <c r="H674" s="40">
        <f t="shared" si="48"/>
        <v>6661.76</v>
      </c>
      <c r="I674" s="93">
        <f t="shared" si="52"/>
        <v>213.18</v>
      </c>
      <c r="J674" s="93">
        <f t="shared" si="53"/>
        <v>6874.9400000000005</v>
      </c>
      <c r="K674" s="40">
        <f t="shared" si="49"/>
        <v>13151760.220000001</v>
      </c>
      <c r="M674" s="96">
        <f t="shared" si="54"/>
        <v>6662</v>
      </c>
      <c r="N674" s="96">
        <f t="shared" si="55"/>
        <v>213</v>
      </c>
      <c r="O674" s="96">
        <f t="shared" si="56"/>
        <v>6875</v>
      </c>
      <c r="P674" s="96">
        <f t="shared" si="57"/>
        <v>13151875</v>
      </c>
    </row>
    <row r="675" spans="1:16" x14ac:dyDescent="0.2">
      <c r="A675" s="48">
        <v>3682</v>
      </c>
      <c r="B675" s="49" t="s">
        <v>265</v>
      </c>
      <c r="C675" s="40">
        <f t="shared" si="46"/>
        <v>5202</v>
      </c>
      <c r="D675" s="93">
        <f t="shared" si="50"/>
        <v>190</v>
      </c>
      <c r="E675" s="93">
        <f t="shared" si="51"/>
        <v>5392</v>
      </c>
      <c r="F675" s="40">
        <f t="shared" si="47"/>
        <v>13604016</v>
      </c>
      <c r="H675" s="40">
        <f t="shared" si="48"/>
        <v>5201.96</v>
      </c>
      <c r="I675" s="93">
        <f t="shared" si="52"/>
        <v>190</v>
      </c>
      <c r="J675" s="93">
        <f t="shared" si="53"/>
        <v>5391.96</v>
      </c>
      <c r="K675" s="40">
        <f t="shared" si="49"/>
        <v>13603915.08</v>
      </c>
      <c r="M675" s="96">
        <f t="shared" si="54"/>
        <v>5202</v>
      </c>
      <c r="N675" s="96">
        <f t="shared" si="55"/>
        <v>190</v>
      </c>
      <c r="O675" s="96">
        <f t="shared" si="56"/>
        <v>5392</v>
      </c>
      <c r="P675" s="96">
        <f t="shared" si="57"/>
        <v>13604016</v>
      </c>
    </row>
    <row r="676" spans="1:16" x14ac:dyDescent="0.2">
      <c r="A676" s="48">
        <v>3689</v>
      </c>
      <c r="B676" s="49" t="s">
        <v>266</v>
      </c>
      <c r="C676" s="40">
        <f t="shared" si="46"/>
        <v>4837</v>
      </c>
      <c r="D676" s="93">
        <f t="shared" si="50"/>
        <v>190</v>
      </c>
      <c r="E676" s="93">
        <f t="shared" si="51"/>
        <v>5027</v>
      </c>
      <c r="F676" s="40">
        <f t="shared" si="47"/>
        <v>4212626</v>
      </c>
      <c r="H676" s="40">
        <f t="shared" si="48"/>
        <v>4836.62</v>
      </c>
      <c r="I676" s="93">
        <f t="shared" si="52"/>
        <v>190</v>
      </c>
      <c r="J676" s="93">
        <f t="shared" si="53"/>
        <v>5026.62</v>
      </c>
      <c r="K676" s="40">
        <f t="shared" si="49"/>
        <v>4212307.5599999996</v>
      </c>
      <c r="M676" s="96">
        <f t="shared" si="54"/>
        <v>4837</v>
      </c>
      <c r="N676" s="96">
        <f t="shared" si="55"/>
        <v>190</v>
      </c>
      <c r="O676" s="96">
        <f t="shared" si="56"/>
        <v>5027</v>
      </c>
      <c r="P676" s="96">
        <f t="shared" si="57"/>
        <v>4212626</v>
      </c>
    </row>
    <row r="677" spans="1:16" x14ac:dyDescent="0.2">
      <c r="A677" s="48">
        <v>3696</v>
      </c>
      <c r="B677" s="49" t="s">
        <v>267</v>
      </c>
      <c r="C677" s="40">
        <f t="shared" si="46"/>
        <v>5786</v>
      </c>
      <c r="D677" s="93">
        <f t="shared" si="50"/>
        <v>190</v>
      </c>
      <c r="E677" s="93">
        <f t="shared" si="51"/>
        <v>5976</v>
      </c>
      <c r="F677" s="40">
        <f t="shared" si="47"/>
        <v>2557728</v>
      </c>
      <c r="H677" s="40">
        <f t="shared" si="48"/>
        <v>5786.34</v>
      </c>
      <c r="I677" s="93">
        <f t="shared" si="52"/>
        <v>190</v>
      </c>
      <c r="J677" s="93">
        <f t="shared" si="53"/>
        <v>5976.34</v>
      </c>
      <c r="K677" s="40">
        <f t="shared" si="49"/>
        <v>2557873.52</v>
      </c>
      <c r="M677" s="96">
        <f t="shared" si="54"/>
        <v>5786.34</v>
      </c>
      <c r="N677" s="96">
        <f t="shared" si="55"/>
        <v>190</v>
      </c>
      <c r="O677" s="96">
        <f t="shared" si="56"/>
        <v>5976.34</v>
      </c>
      <c r="P677" s="96">
        <f t="shared" si="57"/>
        <v>2557873.52</v>
      </c>
    </row>
    <row r="678" spans="1:16" x14ac:dyDescent="0.2">
      <c r="A678" s="48">
        <v>3787</v>
      </c>
      <c r="B678" s="49" t="s">
        <v>268</v>
      </c>
      <c r="C678" s="40">
        <f t="shared" si="46"/>
        <v>5740</v>
      </c>
      <c r="D678" s="93">
        <f t="shared" si="50"/>
        <v>190</v>
      </c>
      <c r="E678" s="93">
        <f t="shared" si="51"/>
        <v>5930</v>
      </c>
      <c r="F678" s="40">
        <f t="shared" si="47"/>
        <v>10561330</v>
      </c>
      <c r="H678" s="40">
        <f t="shared" si="48"/>
        <v>5740.37</v>
      </c>
      <c r="I678" s="93">
        <f t="shared" si="52"/>
        <v>190</v>
      </c>
      <c r="J678" s="93">
        <f t="shared" si="53"/>
        <v>5930.37</v>
      </c>
      <c r="K678" s="40">
        <f t="shared" si="49"/>
        <v>10561988.970000001</v>
      </c>
      <c r="M678" s="96">
        <f t="shared" si="54"/>
        <v>5740.37</v>
      </c>
      <c r="N678" s="96">
        <f t="shared" si="55"/>
        <v>190</v>
      </c>
      <c r="O678" s="96">
        <f t="shared" si="56"/>
        <v>5930.37</v>
      </c>
      <c r="P678" s="96">
        <f t="shared" si="57"/>
        <v>10561988.970000001</v>
      </c>
    </row>
    <row r="679" spans="1:16" x14ac:dyDescent="0.2">
      <c r="A679" s="48">
        <v>3794</v>
      </c>
      <c r="B679" s="49" t="s">
        <v>269</v>
      </c>
      <c r="C679" s="40">
        <f t="shared" si="46"/>
        <v>5140</v>
      </c>
      <c r="D679" s="93">
        <f t="shared" si="50"/>
        <v>190</v>
      </c>
      <c r="E679" s="93">
        <f t="shared" si="51"/>
        <v>5330</v>
      </c>
      <c r="F679" s="40">
        <f t="shared" si="47"/>
        <v>7963020</v>
      </c>
      <c r="H679" s="40">
        <f t="shared" si="48"/>
        <v>5140.3999999999996</v>
      </c>
      <c r="I679" s="93">
        <f t="shared" si="52"/>
        <v>190</v>
      </c>
      <c r="J679" s="93">
        <f t="shared" si="53"/>
        <v>5330.4</v>
      </c>
      <c r="K679" s="40">
        <f t="shared" si="49"/>
        <v>7963617.5999999996</v>
      </c>
      <c r="M679" s="96">
        <f t="shared" si="54"/>
        <v>5140.3999999999996</v>
      </c>
      <c r="N679" s="96">
        <f t="shared" si="55"/>
        <v>190</v>
      </c>
      <c r="O679" s="96">
        <f t="shared" si="56"/>
        <v>5330.4</v>
      </c>
      <c r="P679" s="96">
        <f t="shared" si="57"/>
        <v>7963617.5999999996</v>
      </c>
    </row>
    <row r="680" spans="1:16" x14ac:dyDescent="0.2">
      <c r="A680" s="48">
        <v>3822</v>
      </c>
      <c r="B680" s="49" t="s">
        <v>270</v>
      </c>
      <c r="C680" s="40">
        <f t="shared" si="46"/>
        <v>5130</v>
      </c>
      <c r="D680" s="93">
        <f t="shared" si="50"/>
        <v>190</v>
      </c>
      <c r="E680" s="93">
        <f t="shared" si="51"/>
        <v>5320</v>
      </c>
      <c r="F680" s="40">
        <f t="shared" si="47"/>
        <v>25312560</v>
      </c>
      <c r="H680" s="40">
        <f t="shared" si="48"/>
        <v>5130.2</v>
      </c>
      <c r="I680" s="93">
        <f t="shared" si="52"/>
        <v>190</v>
      </c>
      <c r="J680" s="93">
        <f t="shared" si="53"/>
        <v>5320.2</v>
      </c>
      <c r="K680" s="40">
        <f t="shared" si="49"/>
        <v>25313511.599999998</v>
      </c>
      <c r="M680" s="96">
        <f t="shared" si="54"/>
        <v>5130.2</v>
      </c>
      <c r="N680" s="96">
        <f t="shared" si="55"/>
        <v>190</v>
      </c>
      <c r="O680" s="96">
        <f t="shared" si="56"/>
        <v>5320.2</v>
      </c>
      <c r="P680" s="96">
        <f t="shared" si="57"/>
        <v>25313511.599999998</v>
      </c>
    </row>
    <row r="681" spans="1:16" x14ac:dyDescent="0.2">
      <c r="A681" s="48">
        <v>3857</v>
      </c>
      <c r="B681" s="49" t="s">
        <v>271</v>
      </c>
      <c r="C681" s="40">
        <f t="shared" si="46"/>
        <v>6008</v>
      </c>
      <c r="D681" s="93">
        <f t="shared" si="50"/>
        <v>192</v>
      </c>
      <c r="E681" s="93">
        <f t="shared" si="51"/>
        <v>6200</v>
      </c>
      <c r="F681" s="40">
        <f t="shared" si="47"/>
        <v>22555600</v>
      </c>
      <c r="H681" s="40">
        <f t="shared" si="48"/>
        <v>6007.54</v>
      </c>
      <c r="I681" s="93">
        <f t="shared" si="52"/>
        <v>192.24</v>
      </c>
      <c r="J681" s="93">
        <f t="shared" si="53"/>
        <v>6199.78</v>
      </c>
      <c r="K681" s="40">
        <f t="shared" si="49"/>
        <v>22554799.640000001</v>
      </c>
      <c r="M681" s="96">
        <f t="shared" si="54"/>
        <v>6008</v>
      </c>
      <c r="N681" s="96">
        <f t="shared" si="55"/>
        <v>192</v>
      </c>
      <c r="O681" s="96">
        <f t="shared" si="56"/>
        <v>6200</v>
      </c>
      <c r="P681" s="96">
        <f t="shared" si="57"/>
        <v>22555600</v>
      </c>
    </row>
    <row r="682" spans="1:16" x14ac:dyDescent="0.2">
      <c r="A682" s="48">
        <v>3871</v>
      </c>
      <c r="B682" s="49" t="s">
        <v>272</v>
      </c>
      <c r="C682" s="40">
        <f t="shared" si="46"/>
        <v>5708</v>
      </c>
      <c r="D682" s="93">
        <f t="shared" si="50"/>
        <v>190</v>
      </c>
      <c r="E682" s="93">
        <f t="shared" si="51"/>
        <v>5898</v>
      </c>
      <c r="F682" s="40">
        <f t="shared" si="47"/>
        <v>3367758</v>
      </c>
      <c r="H682" s="40">
        <f t="shared" si="48"/>
        <v>5708.4</v>
      </c>
      <c r="I682" s="93">
        <f t="shared" si="52"/>
        <v>190</v>
      </c>
      <c r="J682" s="93">
        <f t="shared" si="53"/>
        <v>5898.4</v>
      </c>
      <c r="K682" s="40">
        <f t="shared" si="49"/>
        <v>3367986.4</v>
      </c>
      <c r="M682" s="96">
        <f t="shared" si="54"/>
        <v>5708.4</v>
      </c>
      <c r="N682" s="96">
        <f t="shared" si="55"/>
        <v>190</v>
      </c>
      <c r="O682" s="96">
        <f t="shared" si="56"/>
        <v>5898.4</v>
      </c>
      <c r="P682" s="96">
        <f t="shared" si="57"/>
        <v>3367986.4</v>
      </c>
    </row>
    <row r="683" spans="1:16" x14ac:dyDescent="0.2">
      <c r="A683" s="48">
        <v>3892</v>
      </c>
      <c r="B683" s="49" t="s">
        <v>273</v>
      </c>
      <c r="C683" s="40">
        <f t="shared" si="46"/>
        <v>5692</v>
      </c>
      <c r="D683" s="93">
        <f t="shared" si="50"/>
        <v>190</v>
      </c>
      <c r="E683" s="93">
        <f t="shared" si="51"/>
        <v>5882</v>
      </c>
      <c r="F683" s="40">
        <f t="shared" si="47"/>
        <v>35480224</v>
      </c>
      <c r="H683" s="40">
        <f t="shared" si="48"/>
        <v>5691.93</v>
      </c>
      <c r="I683" s="93">
        <f t="shared" si="52"/>
        <v>190</v>
      </c>
      <c r="J683" s="93">
        <f t="shared" si="53"/>
        <v>5881.93</v>
      </c>
      <c r="K683" s="40">
        <f t="shared" si="49"/>
        <v>35479801.760000005</v>
      </c>
      <c r="M683" s="96">
        <f t="shared" si="54"/>
        <v>5692</v>
      </c>
      <c r="N683" s="96">
        <f t="shared" si="55"/>
        <v>190</v>
      </c>
      <c r="O683" s="96">
        <f t="shared" si="56"/>
        <v>5882</v>
      </c>
      <c r="P683" s="96">
        <f t="shared" si="57"/>
        <v>35480224</v>
      </c>
    </row>
    <row r="684" spans="1:16" x14ac:dyDescent="0.2">
      <c r="A684" s="48">
        <v>3899</v>
      </c>
      <c r="B684" s="49" t="s">
        <v>274</v>
      </c>
      <c r="C684" s="40">
        <f t="shared" si="46"/>
        <v>4961</v>
      </c>
      <c r="D684" s="93">
        <f t="shared" si="50"/>
        <v>190</v>
      </c>
      <c r="E684" s="93">
        <f t="shared" si="51"/>
        <v>5151</v>
      </c>
      <c r="F684" s="40">
        <f t="shared" si="47"/>
        <v>6634488</v>
      </c>
      <c r="H684" s="40">
        <f t="shared" si="48"/>
        <v>4961.2700000000004</v>
      </c>
      <c r="I684" s="93">
        <f t="shared" si="52"/>
        <v>190</v>
      </c>
      <c r="J684" s="93">
        <f t="shared" si="53"/>
        <v>5151.2700000000004</v>
      </c>
      <c r="K684" s="40">
        <f t="shared" si="49"/>
        <v>6634835.7600000007</v>
      </c>
      <c r="M684" s="96">
        <f t="shared" si="54"/>
        <v>4961.2700000000004</v>
      </c>
      <c r="N684" s="96">
        <f t="shared" si="55"/>
        <v>190</v>
      </c>
      <c r="O684" s="96">
        <f t="shared" si="56"/>
        <v>5151.2700000000004</v>
      </c>
      <c r="P684" s="96">
        <f t="shared" si="57"/>
        <v>6634835.7600000007</v>
      </c>
    </row>
    <row r="685" spans="1:16" x14ac:dyDescent="0.2">
      <c r="A685" s="48">
        <v>3906</v>
      </c>
      <c r="B685" s="49" t="s">
        <v>275</v>
      </c>
      <c r="C685" s="40">
        <f t="shared" si="46"/>
        <v>5037</v>
      </c>
      <c r="D685" s="93">
        <f t="shared" si="50"/>
        <v>190</v>
      </c>
      <c r="E685" s="93">
        <f t="shared" si="51"/>
        <v>5227</v>
      </c>
      <c r="F685" s="40">
        <f t="shared" si="47"/>
        <v>7532107</v>
      </c>
      <c r="H685" s="40">
        <f t="shared" si="48"/>
        <v>5036.88</v>
      </c>
      <c r="I685" s="93">
        <f t="shared" si="52"/>
        <v>190</v>
      </c>
      <c r="J685" s="93">
        <f t="shared" si="53"/>
        <v>5226.88</v>
      </c>
      <c r="K685" s="40">
        <f t="shared" si="49"/>
        <v>7531934.0800000001</v>
      </c>
      <c r="M685" s="96">
        <f t="shared" si="54"/>
        <v>5037</v>
      </c>
      <c r="N685" s="96">
        <f t="shared" si="55"/>
        <v>190</v>
      </c>
      <c r="O685" s="96">
        <f t="shared" si="56"/>
        <v>5227</v>
      </c>
      <c r="P685" s="96">
        <f t="shared" si="57"/>
        <v>7532107</v>
      </c>
    </row>
    <row r="686" spans="1:16" x14ac:dyDescent="0.2">
      <c r="A686" s="48">
        <v>3913</v>
      </c>
      <c r="B686" s="49" t="s">
        <v>276</v>
      </c>
      <c r="C686" s="40">
        <f t="shared" si="46"/>
        <v>5890</v>
      </c>
      <c r="D686" s="93">
        <f t="shared" si="50"/>
        <v>190</v>
      </c>
      <c r="E686" s="93">
        <f t="shared" si="51"/>
        <v>6080</v>
      </c>
      <c r="F686" s="40">
        <f t="shared" si="47"/>
        <v>1775360</v>
      </c>
      <c r="H686" s="40">
        <f t="shared" si="48"/>
        <v>5889.82</v>
      </c>
      <c r="I686" s="93">
        <f t="shared" si="52"/>
        <v>190</v>
      </c>
      <c r="J686" s="93">
        <f t="shared" si="53"/>
        <v>6079.82</v>
      </c>
      <c r="K686" s="40">
        <f t="shared" si="49"/>
        <v>1775307.44</v>
      </c>
      <c r="M686" s="96">
        <f t="shared" si="54"/>
        <v>5890</v>
      </c>
      <c r="N686" s="96">
        <f t="shared" si="55"/>
        <v>190</v>
      </c>
      <c r="O686" s="96">
        <f t="shared" si="56"/>
        <v>6080</v>
      </c>
      <c r="P686" s="96">
        <f t="shared" si="57"/>
        <v>1775360</v>
      </c>
    </row>
    <row r="687" spans="1:16" x14ac:dyDescent="0.2">
      <c r="A687" s="48">
        <v>3920</v>
      </c>
      <c r="B687" s="49" t="s">
        <v>277</v>
      </c>
      <c r="C687" s="40">
        <f t="shared" si="46"/>
        <v>5282</v>
      </c>
      <c r="D687" s="93">
        <f t="shared" si="50"/>
        <v>190</v>
      </c>
      <c r="E687" s="93">
        <f t="shared" si="51"/>
        <v>5472</v>
      </c>
      <c r="F687" s="40">
        <f t="shared" si="47"/>
        <v>2035584</v>
      </c>
      <c r="H687" s="40">
        <f t="shared" si="48"/>
        <v>5282.13</v>
      </c>
      <c r="I687" s="93">
        <f t="shared" si="52"/>
        <v>190</v>
      </c>
      <c r="J687" s="93">
        <f t="shared" si="53"/>
        <v>5472.13</v>
      </c>
      <c r="K687" s="40">
        <f t="shared" si="49"/>
        <v>2035632.36</v>
      </c>
      <c r="M687" s="96">
        <f t="shared" si="54"/>
        <v>5282.13</v>
      </c>
      <c r="N687" s="96">
        <f t="shared" si="55"/>
        <v>190</v>
      </c>
      <c r="O687" s="96">
        <f t="shared" si="56"/>
        <v>5472.13</v>
      </c>
      <c r="P687" s="96">
        <f t="shared" si="57"/>
        <v>2035632.36</v>
      </c>
    </row>
    <row r="688" spans="1:16" x14ac:dyDescent="0.2">
      <c r="A688" s="48">
        <v>3925</v>
      </c>
      <c r="B688" s="49" t="s">
        <v>278</v>
      </c>
      <c r="C688" s="40">
        <f t="shared" si="46"/>
        <v>7334</v>
      </c>
      <c r="D688" s="93">
        <f t="shared" si="50"/>
        <v>235</v>
      </c>
      <c r="E688" s="93">
        <f t="shared" si="51"/>
        <v>7569</v>
      </c>
      <c r="F688" s="40">
        <f t="shared" si="47"/>
        <v>32667804</v>
      </c>
      <c r="H688" s="40">
        <f t="shared" si="48"/>
        <v>7334.14</v>
      </c>
      <c r="I688" s="93">
        <f t="shared" si="52"/>
        <v>234.69</v>
      </c>
      <c r="J688" s="93">
        <f t="shared" si="53"/>
        <v>7568.83</v>
      </c>
      <c r="K688" s="40">
        <f t="shared" si="49"/>
        <v>32667070.280000001</v>
      </c>
      <c r="M688" s="96">
        <f t="shared" si="54"/>
        <v>7334</v>
      </c>
      <c r="N688" s="96">
        <f t="shared" si="55"/>
        <v>235</v>
      </c>
      <c r="O688" s="96">
        <f t="shared" si="56"/>
        <v>7569</v>
      </c>
      <c r="P688" s="96">
        <f t="shared" si="57"/>
        <v>32667804</v>
      </c>
    </row>
    <row r="689" spans="1:16" x14ac:dyDescent="0.2">
      <c r="A689" s="48">
        <v>3934</v>
      </c>
      <c r="B689" s="49" t="s">
        <v>279</v>
      </c>
      <c r="C689" s="40">
        <f t="shared" si="46"/>
        <v>5320</v>
      </c>
      <c r="D689" s="93">
        <f t="shared" si="50"/>
        <v>190</v>
      </c>
      <c r="E689" s="93">
        <f t="shared" si="51"/>
        <v>5510</v>
      </c>
      <c r="F689" s="40">
        <f t="shared" si="47"/>
        <v>3361100</v>
      </c>
      <c r="H689" s="40">
        <f t="shared" si="48"/>
        <v>5320.49</v>
      </c>
      <c r="I689" s="93">
        <f t="shared" si="52"/>
        <v>190</v>
      </c>
      <c r="J689" s="93">
        <f t="shared" si="53"/>
        <v>5510.49</v>
      </c>
      <c r="K689" s="40">
        <f t="shared" si="49"/>
        <v>3361398.9</v>
      </c>
      <c r="M689" s="96">
        <f t="shared" si="54"/>
        <v>5320.49</v>
      </c>
      <c r="N689" s="96">
        <f t="shared" si="55"/>
        <v>190</v>
      </c>
      <c r="O689" s="96">
        <f t="shared" si="56"/>
        <v>5510.49</v>
      </c>
      <c r="P689" s="96">
        <f t="shared" si="57"/>
        <v>3361398.9</v>
      </c>
    </row>
    <row r="690" spans="1:16" x14ac:dyDescent="0.2">
      <c r="A690" s="48">
        <v>3941</v>
      </c>
      <c r="B690" s="49" t="s">
        <v>280</v>
      </c>
      <c r="C690" s="40">
        <f t="shared" si="46"/>
        <v>5058</v>
      </c>
      <c r="D690" s="93">
        <f t="shared" si="50"/>
        <v>190</v>
      </c>
      <c r="E690" s="93">
        <f t="shared" si="51"/>
        <v>5248</v>
      </c>
      <c r="F690" s="40">
        <f t="shared" si="47"/>
        <v>7399680</v>
      </c>
      <c r="H690" s="40">
        <f t="shared" si="48"/>
        <v>5057.6000000000004</v>
      </c>
      <c r="I690" s="93">
        <f t="shared" si="52"/>
        <v>190</v>
      </c>
      <c r="J690" s="93">
        <f t="shared" si="53"/>
        <v>5247.6</v>
      </c>
      <c r="K690" s="40">
        <f t="shared" si="49"/>
        <v>7399116.0000000009</v>
      </c>
      <c r="M690" s="96">
        <f t="shared" si="54"/>
        <v>5058</v>
      </c>
      <c r="N690" s="96">
        <f t="shared" si="55"/>
        <v>190</v>
      </c>
      <c r="O690" s="96">
        <f t="shared" si="56"/>
        <v>5248</v>
      </c>
      <c r="P690" s="96">
        <f t="shared" si="57"/>
        <v>7399680</v>
      </c>
    </row>
    <row r="691" spans="1:16" x14ac:dyDescent="0.2">
      <c r="A691" s="48">
        <v>3948</v>
      </c>
      <c r="B691" s="49" t="s">
        <v>281</v>
      </c>
      <c r="C691" s="40">
        <f t="shared" si="46"/>
        <v>5599</v>
      </c>
      <c r="D691" s="93">
        <f t="shared" si="50"/>
        <v>190</v>
      </c>
      <c r="E691" s="93">
        <f t="shared" si="51"/>
        <v>5789</v>
      </c>
      <c r="F691" s="40">
        <f t="shared" si="47"/>
        <v>4220181</v>
      </c>
      <c r="H691" s="40">
        <f t="shared" si="48"/>
        <v>5598.96</v>
      </c>
      <c r="I691" s="93">
        <f t="shared" si="52"/>
        <v>190</v>
      </c>
      <c r="J691" s="93">
        <f t="shared" si="53"/>
        <v>5788.96</v>
      </c>
      <c r="K691" s="40">
        <f t="shared" si="49"/>
        <v>4220151.84</v>
      </c>
      <c r="M691" s="96">
        <f t="shared" si="54"/>
        <v>5599</v>
      </c>
      <c r="N691" s="96">
        <f t="shared" si="55"/>
        <v>190</v>
      </c>
      <c r="O691" s="96">
        <f t="shared" si="56"/>
        <v>5789</v>
      </c>
      <c r="P691" s="96">
        <f t="shared" si="57"/>
        <v>4220181</v>
      </c>
    </row>
    <row r="692" spans="1:16" x14ac:dyDescent="0.2">
      <c r="A692" s="48">
        <v>3955</v>
      </c>
      <c r="B692" s="49" t="s">
        <v>282</v>
      </c>
      <c r="C692" s="40">
        <f t="shared" si="46"/>
        <v>5024</v>
      </c>
      <c r="D692" s="93">
        <f t="shared" si="50"/>
        <v>190</v>
      </c>
      <c r="E692" s="93">
        <f t="shared" si="51"/>
        <v>5214</v>
      </c>
      <c r="F692" s="40">
        <f t="shared" si="47"/>
        <v>12242472</v>
      </c>
      <c r="H692" s="40">
        <f t="shared" si="48"/>
        <v>5024.0600000000004</v>
      </c>
      <c r="I692" s="93">
        <f t="shared" si="52"/>
        <v>190</v>
      </c>
      <c r="J692" s="93">
        <f t="shared" si="53"/>
        <v>5214.0600000000004</v>
      </c>
      <c r="K692" s="40">
        <f t="shared" si="49"/>
        <v>12242612.880000001</v>
      </c>
      <c r="M692" s="96">
        <f t="shared" si="54"/>
        <v>5024.0600000000004</v>
      </c>
      <c r="N692" s="96">
        <f t="shared" si="55"/>
        <v>190</v>
      </c>
      <c r="O692" s="96">
        <f t="shared" si="56"/>
        <v>5214.0600000000004</v>
      </c>
      <c r="P692" s="96">
        <f t="shared" si="57"/>
        <v>12242612.880000001</v>
      </c>
    </row>
    <row r="693" spans="1:16" x14ac:dyDescent="0.2">
      <c r="A693" s="48">
        <v>3962</v>
      </c>
      <c r="B693" s="49" t="s">
        <v>283</v>
      </c>
      <c r="C693" s="40">
        <f t="shared" si="46"/>
        <v>5351</v>
      </c>
      <c r="D693" s="93">
        <f t="shared" si="50"/>
        <v>190</v>
      </c>
      <c r="E693" s="93">
        <f t="shared" si="51"/>
        <v>5541</v>
      </c>
      <c r="F693" s="40">
        <f t="shared" si="47"/>
        <v>12384135</v>
      </c>
      <c r="H693" s="40">
        <f t="shared" si="48"/>
        <v>5351.07</v>
      </c>
      <c r="I693" s="93">
        <f t="shared" si="52"/>
        <v>190</v>
      </c>
      <c r="J693" s="93">
        <f t="shared" si="53"/>
        <v>5541.07</v>
      </c>
      <c r="K693" s="40">
        <f t="shared" si="49"/>
        <v>12384291.449999999</v>
      </c>
      <c r="M693" s="96">
        <f t="shared" si="54"/>
        <v>5351.07</v>
      </c>
      <c r="N693" s="96">
        <f t="shared" si="55"/>
        <v>190</v>
      </c>
      <c r="O693" s="96">
        <f t="shared" si="56"/>
        <v>5541.07</v>
      </c>
      <c r="P693" s="96">
        <f t="shared" si="57"/>
        <v>12384291.449999999</v>
      </c>
    </row>
    <row r="694" spans="1:16" x14ac:dyDescent="0.2">
      <c r="A694" s="48">
        <v>3969</v>
      </c>
      <c r="B694" s="49" t="s">
        <v>284</v>
      </c>
      <c r="C694" s="40">
        <f t="shared" si="46"/>
        <v>5907</v>
      </c>
      <c r="D694" s="93">
        <f t="shared" si="50"/>
        <v>190</v>
      </c>
      <c r="E694" s="93">
        <f t="shared" si="51"/>
        <v>6097</v>
      </c>
      <c r="F694" s="40">
        <f t="shared" si="47"/>
        <v>3646006</v>
      </c>
      <c r="H694" s="40">
        <f t="shared" si="48"/>
        <v>5907.37</v>
      </c>
      <c r="I694" s="93">
        <f t="shared" si="52"/>
        <v>190</v>
      </c>
      <c r="J694" s="93">
        <f t="shared" si="53"/>
        <v>6097.37</v>
      </c>
      <c r="K694" s="40">
        <f t="shared" si="49"/>
        <v>3646227.26</v>
      </c>
      <c r="M694" s="96">
        <f t="shared" si="54"/>
        <v>5907.37</v>
      </c>
      <c r="N694" s="96">
        <f t="shared" si="55"/>
        <v>190</v>
      </c>
      <c r="O694" s="96">
        <f t="shared" si="56"/>
        <v>6097.37</v>
      </c>
      <c r="P694" s="96">
        <f t="shared" si="57"/>
        <v>3646227.26</v>
      </c>
    </row>
    <row r="695" spans="1:16" x14ac:dyDescent="0.2">
      <c r="A695" s="48">
        <v>2177</v>
      </c>
      <c r="B695" s="49" t="s">
        <v>285</v>
      </c>
      <c r="C695" s="40">
        <f t="shared" si="46"/>
        <v>11035</v>
      </c>
      <c r="D695" s="93">
        <f t="shared" si="50"/>
        <v>353</v>
      </c>
      <c r="E695" s="93">
        <f t="shared" si="51"/>
        <v>11388</v>
      </c>
      <c r="F695" s="40">
        <f t="shared" si="47"/>
        <v>12321816</v>
      </c>
      <c r="H695" s="40">
        <f t="shared" si="48"/>
        <v>11034.87</v>
      </c>
      <c r="I695" s="93">
        <f t="shared" si="52"/>
        <v>353.12</v>
      </c>
      <c r="J695" s="93">
        <f t="shared" si="53"/>
        <v>11387.990000000002</v>
      </c>
      <c r="K695" s="40">
        <f t="shared" si="49"/>
        <v>12321805.180000002</v>
      </c>
      <c r="M695" s="96">
        <f t="shared" si="54"/>
        <v>11035</v>
      </c>
      <c r="N695" s="96">
        <f t="shared" si="55"/>
        <v>353</v>
      </c>
      <c r="O695" s="96">
        <f t="shared" si="56"/>
        <v>11388</v>
      </c>
      <c r="P695" s="96">
        <f t="shared" si="57"/>
        <v>12321816</v>
      </c>
    </row>
    <row r="696" spans="1:16" x14ac:dyDescent="0.2">
      <c r="A696" s="48">
        <v>3976</v>
      </c>
      <c r="B696" s="49" t="s">
        <v>286</v>
      </c>
      <c r="C696" s="40">
        <f t="shared" si="46"/>
        <v>534</v>
      </c>
      <c r="D696" s="93">
        <f t="shared" si="50"/>
        <v>190</v>
      </c>
      <c r="E696" s="93">
        <f t="shared" si="51"/>
        <v>724</v>
      </c>
      <c r="F696" s="40">
        <f t="shared" si="47"/>
        <v>41268</v>
      </c>
      <c r="H696" s="40">
        <f t="shared" si="48"/>
        <v>533.69000000000005</v>
      </c>
      <c r="I696" s="93">
        <f t="shared" si="52"/>
        <v>190</v>
      </c>
      <c r="J696" s="93">
        <f t="shared" si="53"/>
        <v>723.69</v>
      </c>
      <c r="K696" s="40">
        <f t="shared" si="49"/>
        <v>41250.33</v>
      </c>
      <c r="M696" s="96">
        <f t="shared" si="54"/>
        <v>534</v>
      </c>
      <c r="N696" s="96">
        <f t="shared" si="55"/>
        <v>190</v>
      </c>
      <c r="O696" s="96">
        <f t="shared" si="56"/>
        <v>724</v>
      </c>
      <c r="P696" s="96">
        <f t="shared" si="57"/>
        <v>41268</v>
      </c>
    </row>
    <row r="697" spans="1:16" x14ac:dyDescent="0.2">
      <c r="A697" s="48">
        <v>4690</v>
      </c>
      <c r="B697" s="49" t="s">
        <v>287</v>
      </c>
      <c r="C697" s="40">
        <f t="shared" si="46"/>
        <v>4670</v>
      </c>
      <c r="D697" s="93">
        <f t="shared" si="50"/>
        <v>190</v>
      </c>
      <c r="E697" s="93">
        <f t="shared" si="51"/>
        <v>4860</v>
      </c>
      <c r="F697" s="40">
        <f t="shared" si="47"/>
        <v>592920</v>
      </c>
      <c r="H697" s="40">
        <f t="shared" si="48"/>
        <v>4670.3100000000004</v>
      </c>
      <c r="I697" s="93">
        <f t="shared" si="52"/>
        <v>190</v>
      </c>
      <c r="J697" s="93">
        <f t="shared" si="53"/>
        <v>4860.3100000000004</v>
      </c>
      <c r="K697" s="40">
        <f t="shared" si="49"/>
        <v>592957.82000000007</v>
      </c>
      <c r="M697" s="96">
        <f t="shared" si="54"/>
        <v>4670.3100000000004</v>
      </c>
      <c r="N697" s="96">
        <f t="shared" si="55"/>
        <v>190</v>
      </c>
      <c r="O697" s="96">
        <f t="shared" si="56"/>
        <v>4860.3100000000004</v>
      </c>
      <c r="P697" s="96">
        <f t="shared" si="57"/>
        <v>592957.82000000007</v>
      </c>
    </row>
    <row r="698" spans="1:16" x14ac:dyDescent="0.2">
      <c r="A698" s="48">
        <v>2016</v>
      </c>
      <c r="B698" s="49" t="s">
        <v>288</v>
      </c>
      <c r="C698" s="40">
        <f t="shared" si="46"/>
        <v>5240</v>
      </c>
      <c r="D698" s="93">
        <f t="shared" si="50"/>
        <v>190</v>
      </c>
      <c r="E698" s="93">
        <f t="shared" si="51"/>
        <v>5430</v>
      </c>
      <c r="F698" s="40">
        <f t="shared" si="47"/>
        <v>3529500</v>
      </c>
      <c r="H698" s="40">
        <f t="shared" si="48"/>
        <v>5240.0200000000004</v>
      </c>
      <c r="I698" s="93">
        <f t="shared" si="52"/>
        <v>190</v>
      </c>
      <c r="J698" s="93">
        <f t="shared" si="53"/>
        <v>5430.02</v>
      </c>
      <c r="K698" s="40">
        <f t="shared" si="49"/>
        <v>3529513.0000000005</v>
      </c>
      <c r="M698" s="96">
        <f t="shared" si="54"/>
        <v>5240.0200000000004</v>
      </c>
      <c r="N698" s="96">
        <f t="shared" si="55"/>
        <v>190</v>
      </c>
      <c r="O698" s="96">
        <f t="shared" si="56"/>
        <v>5430.02</v>
      </c>
      <c r="P698" s="96">
        <f t="shared" si="57"/>
        <v>3529513.0000000005</v>
      </c>
    </row>
    <row r="699" spans="1:16" x14ac:dyDescent="0.2">
      <c r="A699" s="48">
        <v>3983</v>
      </c>
      <c r="B699" s="49" t="s">
        <v>289</v>
      </c>
      <c r="C699" s="40">
        <f t="shared" si="46"/>
        <v>4857</v>
      </c>
      <c r="D699" s="93">
        <f t="shared" si="50"/>
        <v>190</v>
      </c>
      <c r="E699" s="93">
        <f t="shared" si="51"/>
        <v>5047</v>
      </c>
      <c r="F699" s="40">
        <f t="shared" si="47"/>
        <v>5854520</v>
      </c>
      <c r="H699" s="40">
        <f t="shared" si="48"/>
        <v>4857.26</v>
      </c>
      <c r="I699" s="93">
        <f t="shared" si="52"/>
        <v>190</v>
      </c>
      <c r="J699" s="93">
        <f t="shared" si="53"/>
        <v>5047.26</v>
      </c>
      <c r="K699" s="40">
        <f t="shared" si="49"/>
        <v>5854821.6000000006</v>
      </c>
      <c r="M699" s="96">
        <f t="shared" si="54"/>
        <v>4857.26</v>
      </c>
      <c r="N699" s="96">
        <f t="shared" si="55"/>
        <v>190</v>
      </c>
      <c r="O699" s="96">
        <f t="shared" si="56"/>
        <v>5047.26</v>
      </c>
      <c r="P699" s="96">
        <f t="shared" si="57"/>
        <v>5854821.6000000006</v>
      </c>
    </row>
    <row r="700" spans="1:16" x14ac:dyDescent="0.2">
      <c r="A700" s="48">
        <v>3514</v>
      </c>
      <c r="B700" s="49" t="s">
        <v>290</v>
      </c>
      <c r="C700" s="40">
        <f t="shared" si="46"/>
        <v>6110</v>
      </c>
      <c r="D700" s="93">
        <f t="shared" si="50"/>
        <v>196</v>
      </c>
      <c r="E700" s="93">
        <f t="shared" si="51"/>
        <v>6306</v>
      </c>
      <c r="F700" s="40">
        <f t="shared" si="47"/>
        <v>1557582</v>
      </c>
      <c r="H700" s="40">
        <f t="shared" si="48"/>
        <v>6110.37</v>
      </c>
      <c r="I700" s="93">
        <f t="shared" si="52"/>
        <v>195.53</v>
      </c>
      <c r="J700" s="93">
        <f t="shared" si="53"/>
        <v>6305.9</v>
      </c>
      <c r="K700" s="40">
        <f t="shared" si="49"/>
        <v>1557557.2999999998</v>
      </c>
      <c r="M700" s="96">
        <f t="shared" si="54"/>
        <v>6110</v>
      </c>
      <c r="N700" s="96">
        <f t="shared" si="55"/>
        <v>196</v>
      </c>
      <c r="O700" s="96">
        <f t="shared" si="56"/>
        <v>6306</v>
      </c>
      <c r="P700" s="96">
        <f t="shared" si="57"/>
        <v>1557582</v>
      </c>
    </row>
    <row r="701" spans="1:16" x14ac:dyDescent="0.2">
      <c r="A701" s="48">
        <v>616</v>
      </c>
      <c r="B701" s="49" t="s">
        <v>291</v>
      </c>
      <c r="C701" s="40">
        <f t="shared" si="46"/>
        <v>8284</v>
      </c>
      <c r="D701" s="93">
        <f t="shared" si="50"/>
        <v>265</v>
      </c>
      <c r="E701" s="93">
        <f t="shared" si="51"/>
        <v>8549</v>
      </c>
      <c r="F701" s="40">
        <f t="shared" si="47"/>
        <v>2026113</v>
      </c>
      <c r="H701" s="40">
        <f t="shared" si="48"/>
        <v>8284.4599999999991</v>
      </c>
      <c r="I701" s="93">
        <f t="shared" si="52"/>
        <v>265.10000000000002</v>
      </c>
      <c r="J701" s="93">
        <f t="shared" si="53"/>
        <v>8549.56</v>
      </c>
      <c r="K701" s="40">
        <f t="shared" si="49"/>
        <v>2026245.72</v>
      </c>
      <c r="M701" s="96">
        <f t="shared" si="54"/>
        <v>8284.4599999999991</v>
      </c>
      <c r="N701" s="96">
        <f t="shared" si="55"/>
        <v>265.10000000000002</v>
      </c>
      <c r="O701" s="96">
        <f t="shared" si="56"/>
        <v>8549.56</v>
      </c>
      <c r="P701" s="96">
        <f t="shared" si="57"/>
        <v>2026245.72</v>
      </c>
    </row>
    <row r="702" spans="1:16" x14ac:dyDescent="0.2">
      <c r="A702" s="48">
        <v>1945</v>
      </c>
      <c r="B702" s="49" t="s">
        <v>292</v>
      </c>
      <c r="C702" s="40">
        <f t="shared" si="46"/>
        <v>6282</v>
      </c>
      <c r="D702" s="93">
        <f t="shared" si="50"/>
        <v>201</v>
      </c>
      <c r="E702" s="93">
        <f t="shared" si="51"/>
        <v>6483</v>
      </c>
      <c r="F702" s="40">
        <f t="shared" si="47"/>
        <v>5238264</v>
      </c>
      <c r="H702" s="40">
        <f t="shared" si="48"/>
        <v>6281.83</v>
      </c>
      <c r="I702" s="93">
        <f t="shared" si="52"/>
        <v>201.02</v>
      </c>
      <c r="J702" s="93">
        <f t="shared" si="53"/>
        <v>6482.85</v>
      </c>
      <c r="K702" s="40">
        <f t="shared" si="49"/>
        <v>5238142.8000000007</v>
      </c>
      <c r="M702" s="96">
        <f t="shared" si="54"/>
        <v>6282</v>
      </c>
      <c r="N702" s="96">
        <f t="shared" si="55"/>
        <v>201</v>
      </c>
      <c r="O702" s="96">
        <f t="shared" si="56"/>
        <v>6483</v>
      </c>
      <c r="P702" s="96">
        <f t="shared" si="57"/>
        <v>5238264</v>
      </c>
    </row>
    <row r="703" spans="1:16" x14ac:dyDescent="0.2">
      <c r="A703" s="48">
        <v>1526</v>
      </c>
      <c r="B703" s="49" t="s">
        <v>293</v>
      </c>
      <c r="C703" s="40">
        <f t="shared" si="46"/>
        <v>6057</v>
      </c>
      <c r="D703" s="93">
        <f t="shared" si="50"/>
        <v>194</v>
      </c>
      <c r="E703" s="93">
        <f t="shared" si="51"/>
        <v>6251</v>
      </c>
      <c r="F703" s="40">
        <f t="shared" si="47"/>
        <v>8732647</v>
      </c>
      <c r="H703" s="40">
        <f t="shared" si="48"/>
        <v>6057.16</v>
      </c>
      <c r="I703" s="93">
        <f t="shared" si="52"/>
        <v>193.83</v>
      </c>
      <c r="J703" s="93">
        <f t="shared" si="53"/>
        <v>6250.99</v>
      </c>
      <c r="K703" s="40">
        <f t="shared" si="49"/>
        <v>8732633.0299999993</v>
      </c>
      <c r="M703" s="96">
        <f t="shared" si="54"/>
        <v>6057</v>
      </c>
      <c r="N703" s="96">
        <f t="shared" si="55"/>
        <v>194</v>
      </c>
      <c r="O703" s="96">
        <f t="shared" si="56"/>
        <v>6251</v>
      </c>
      <c r="P703" s="96">
        <f t="shared" si="57"/>
        <v>8732647</v>
      </c>
    </row>
    <row r="704" spans="1:16" x14ac:dyDescent="0.2">
      <c r="A704" s="48">
        <v>3654</v>
      </c>
      <c r="B704" s="49" t="s">
        <v>294</v>
      </c>
      <c r="C704" s="40">
        <f t="shared" ref="C704:C767" si="58">ROUND((C264/D264),0)</f>
        <v>7813</v>
      </c>
      <c r="D704" s="93">
        <f t="shared" si="50"/>
        <v>250</v>
      </c>
      <c r="E704" s="93">
        <f t="shared" si="51"/>
        <v>8063</v>
      </c>
      <c r="F704" s="40">
        <f t="shared" ref="F704:F767" si="59">E704*E264</f>
        <v>2959121</v>
      </c>
      <c r="H704" s="40">
        <f t="shared" ref="H704:H767" si="60">ROUND((C264/D264),2)</f>
        <v>7812.92</v>
      </c>
      <c r="I704" s="93">
        <f t="shared" si="52"/>
        <v>250.01</v>
      </c>
      <c r="J704" s="93">
        <f t="shared" si="53"/>
        <v>8062.93</v>
      </c>
      <c r="K704" s="40">
        <f t="shared" ref="K704:K767" si="61">J704*E264</f>
        <v>2959095.31</v>
      </c>
      <c r="M704" s="96">
        <f t="shared" si="54"/>
        <v>7813</v>
      </c>
      <c r="N704" s="96">
        <f t="shared" si="55"/>
        <v>250</v>
      </c>
      <c r="O704" s="96">
        <f t="shared" si="56"/>
        <v>8063</v>
      </c>
      <c r="P704" s="96">
        <f t="shared" si="57"/>
        <v>2959121</v>
      </c>
    </row>
    <row r="705" spans="1:16" x14ac:dyDescent="0.2">
      <c r="A705" s="48">
        <v>3990</v>
      </c>
      <c r="B705" s="49" t="s">
        <v>295</v>
      </c>
      <c r="C705" s="40">
        <f t="shared" si="58"/>
        <v>5807</v>
      </c>
      <c r="D705" s="93">
        <f t="shared" ref="D705:D768" si="62">ROUND((IF((C705&gt;5938),(C705*0.032),190)),0)</f>
        <v>190</v>
      </c>
      <c r="E705" s="93">
        <f t="shared" ref="E705:E768" si="63">C705+D705</f>
        <v>5997</v>
      </c>
      <c r="F705" s="40">
        <f t="shared" si="59"/>
        <v>2488755</v>
      </c>
      <c r="H705" s="40">
        <f t="shared" si="60"/>
        <v>5807.01</v>
      </c>
      <c r="I705" s="93">
        <f t="shared" ref="I705:I768" si="64">ROUND((IF((H705&gt;5938),(H705*0.032),190)),2)</f>
        <v>190</v>
      </c>
      <c r="J705" s="93">
        <f t="shared" ref="J705:J768" si="65">H705+I705</f>
        <v>5997.01</v>
      </c>
      <c r="K705" s="40">
        <f t="shared" si="61"/>
        <v>2488759.15</v>
      </c>
      <c r="M705" s="96">
        <f t="shared" ref="M705:M768" si="66">IF(K705&gt;F705,H705,C705)</f>
        <v>5807.01</v>
      </c>
      <c r="N705" s="96">
        <f t="shared" ref="N705:N768" si="67">IF(K705&gt;F705,I705,D705)</f>
        <v>190</v>
      </c>
      <c r="O705" s="96">
        <f t="shared" ref="O705:O768" si="68">IF(K705&gt;F705,J705,E705)</f>
        <v>5997.01</v>
      </c>
      <c r="P705" s="96">
        <f t="shared" ref="P705:P768" si="69">IF(K705&gt;F705,K705,F705)</f>
        <v>2488759.15</v>
      </c>
    </row>
    <row r="706" spans="1:16" x14ac:dyDescent="0.2">
      <c r="A706" s="48">
        <v>4011</v>
      </c>
      <c r="B706" s="49" t="s">
        <v>296</v>
      </c>
      <c r="C706" s="40">
        <f t="shared" si="58"/>
        <v>5726</v>
      </c>
      <c r="D706" s="93">
        <f t="shared" si="62"/>
        <v>190</v>
      </c>
      <c r="E706" s="93">
        <f t="shared" si="63"/>
        <v>5916</v>
      </c>
      <c r="F706" s="40">
        <f t="shared" si="59"/>
        <v>680340</v>
      </c>
      <c r="H706" s="40">
        <f t="shared" si="60"/>
        <v>5725.7</v>
      </c>
      <c r="I706" s="93">
        <f t="shared" si="64"/>
        <v>190</v>
      </c>
      <c r="J706" s="93">
        <f t="shared" si="65"/>
        <v>5915.7</v>
      </c>
      <c r="K706" s="40">
        <f t="shared" si="61"/>
        <v>680305.5</v>
      </c>
      <c r="M706" s="96">
        <f t="shared" si="66"/>
        <v>5726</v>
      </c>
      <c r="N706" s="96">
        <f t="shared" si="67"/>
        <v>190</v>
      </c>
      <c r="O706" s="96">
        <f t="shared" si="68"/>
        <v>5916</v>
      </c>
      <c r="P706" s="96">
        <f t="shared" si="69"/>
        <v>680340</v>
      </c>
    </row>
    <row r="707" spans="1:16" x14ac:dyDescent="0.2">
      <c r="A707" s="48">
        <v>4018</v>
      </c>
      <c r="B707" s="49" t="s">
        <v>297</v>
      </c>
      <c r="C707" s="40">
        <f t="shared" si="58"/>
        <v>5731</v>
      </c>
      <c r="D707" s="93">
        <f t="shared" si="62"/>
        <v>190</v>
      </c>
      <c r="E707" s="93">
        <f t="shared" si="63"/>
        <v>5921</v>
      </c>
      <c r="F707" s="40">
        <f t="shared" si="59"/>
        <v>22274802</v>
      </c>
      <c r="H707" s="40">
        <f t="shared" si="60"/>
        <v>5731.27</v>
      </c>
      <c r="I707" s="93">
        <f t="shared" si="64"/>
        <v>190</v>
      </c>
      <c r="J707" s="93">
        <f t="shared" si="65"/>
        <v>5921.27</v>
      </c>
      <c r="K707" s="40">
        <f t="shared" si="61"/>
        <v>22275817.740000002</v>
      </c>
      <c r="M707" s="96">
        <f t="shared" si="66"/>
        <v>5731.27</v>
      </c>
      <c r="N707" s="96">
        <f t="shared" si="67"/>
        <v>190</v>
      </c>
      <c r="O707" s="96">
        <f t="shared" si="68"/>
        <v>5921.27</v>
      </c>
      <c r="P707" s="96">
        <f t="shared" si="69"/>
        <v>22275817.740000002</v>
      </c>
    </row>
    <row r="708" spans="1:16" x14ac:dyDescent="0.2">
      <c r="A708" s="48">
        <v>4025</v>
      </c>
      <c r="B708" s="49" t="s">
        <v>298</v>
      </c>
      <c r="C708" s="40">
        <f t="shared" si="58"/>
        <v>5685</v>
      </c>
      <c r="D708" s="93">
        <f t="shared" si="62"/>
        <v>190</v>
      </c>
      <c r="E708" s="93">
        <f t="shared" si="63"/>
        <v>5875</v>
      </c>
      <c r="F708" s="40">
        <f t="shared" si="59"/>
        <v>3654250</v>
      </c>
      <c r="H708" s="40">
        <f t="shared" si="60"/>
        <v>5684.56</v>
      </c>
      <c r="I708" s="93">
        <f t="shared" si="64"/>
        <v>190</v>
      </c>
      <c r="J708" s="93">
        <f t="shared" si="65"/>
        <v>5874.56</v>
      </c>
      <c r="K708" s="40">
        <f t="shared" si="61"/>
        <v>3653976.3200000003</v>
      </c>
      <c r="M708" s="96">
        <f t="shared" si="66"/>
        <v>5685</v>
      </c>
      <c r="N708" s="96">
        <f t="shared" si="67"/>
        <v>190</v>
      </c>
      <c r="O708" s="96">
        <f t="shared" si="68"/>
        <v>5875</v>
      </c>
      <c r="P708" s="96">
        <f t="shared" si="69"/>
        <v>3654250</v>
      </c>
    </row>
    <row r="709" spans="1:16" x14ac:dyDescent="0.2">
      <c r="A709" s="48">
        <v>4060</v>
      </c>
      <c r="B709" s="49" t="s">
        <v>299</v>
      </c>
      <c r="C709" s="40">
        <f t="shared" si="58"/>
        <v>5983</v>
      </c>
      <c r="D709" s="93">
        <f t="shared" si="62"/>
        <v>191</v>
      </c>
      <c r="E709" s="93">
        <f t="shared" si="63"/>
        <v>6174</v>
      </c>
      <c r="F709" s="40">
        <f t="shared" si="59"/>
        <v>25134354</v>
      </c>
      <c r="H709" s="40">
        <f t="shared" si="60"/>
        <v>5983.38</v>
      </c>
      <c r="I709" s="93">
        <f t="shared" si="64"/>
        <v>191.47</v>
      </c>
      <c r="J709" s="93">
        <f t="shared" si="65"/>
        <v>6174.85</v>
      </c>
      <c r="K709" s="40">
        <f t="shared" si="61"/>
        <v>25137814.350000001</v>
      </c>
      <c r="M709" s="96">
        <f t="shared" si="66"/>
        <v>5983.38</v>
      </c>
      <c r="N709" s="96">
        <f t="shared" si="67"/>
        <v>191.47</v>
      </c>
      <c r="O709" s="96">
        <f t="shared" si="68"/>
        <v>6174.85</v>
      </c>
      <c r="P709" s="96">
        <f t="shared" si="69"/>
        <v>25137814.350000001</v>
      </c>
    </row>
    <row r="710" spans="1:16" x14ac:dyDescent="0.2">
      <c r="A710" s="48">
        <v>4067</v>
      </c>
      <c r="B710" s="49" t="s">
        <v>300</v>
      </c>
      <c r="C710" s="40">
        <f t="shared" si="58"/>
        <v>4577</v>
      </c>
      <c r="D710" s="93">
        <f t="shared" si="62"/>
        <v>190</v>
      </c>
      <c r="E710" s="93">
        <f t="shared" si="63"/>
        <v>4767</v>
      </c>
      <c r="F710" s="40">
        <f t="shared" si="59"/>
        <v>5863410</v>
      </c>
      <c r="H710" s="40">
        <f t="shared" si="60"/>
        <v>4576.8100000000004</v>
      </c>
      <c r="I710" s="93">
        <f t="shared" si="64"/>
        <v>190</v>
      </c>
      <c r="J710" s="93">
        <f t="shared" si="65"/>
        <v>4766.8100000000004</v>
      </c>
      <c r="K710" s="40">
        <f t="shared" si="61"/>
        <v>5863176.3000000007</v>
      </c>
      <c r="M710" s="96">
        <f t="shared" si="66"/>
        <v>4577</v>
      </c>
      <c r="N710" s="96">
        <f t="shared" si="67"/>
        <v>190</v>
      </c>
      <c r="O710" s="96">
        <f t="shared" si="68"/>
        <v>4767</v>
      </c>
      <c r="P710" s="96">
        <f t="shared" si="69"/>
        <v>5863410</v>
      </c>
    </row>
    <row r="711" spans="1:16" x14ac:dyDescent="0.2">
      <c r="A711" s="48">
        <v>4074</v>
      </c>
      <c r="B711" s="49" t="s">
        <v>301</v>
      </c>
      <c r="C711" s="40">
        <f t="shared" si="58"/>
        <v>5029</v>
      </c>
      <c r="D711" s="93">
        <f t="shared" si="62"/>
        <v>190</v>
      </c>
      <c r="E711" s="93">
        <f t="shared" si="63"/>
        <v>5219</v>
      </c>
      <c r="F711" s="40">
        <f t="shared" si="59"/>
        <v>9007994</v>
      </c>
      <c r="H711" s="40">
        <f t="shared" si="60"/>
        <v>5028.7700000000004</v>
      </c>
      <c r="I711" s="93">
        <f t="shared" si="64"/>
        <v>190</v>
      </c>
      <c r="J711" s="93">
        <f t="shared" si="65"/>
        <v>5218.7700000000004</v>
      </c>
      <c r="K711" s="40">
        <f t="shared" si="61"/>
        <v>9007597.0200000014</v>
      </c>
      <c r="M711" s="96">
        <f t="shared" si="66"/>
        <v>5029</v>
      </c>
      <c r="N711" s="96">
        <f t="shared" si="67"/>
        <v>190</v>
      </c>
      <c r="O711" s="96">
        <f t="shared" si="68"/>
        <v>5219</v>
      </c>
      <c r="P711" s="96">
        <f t="shared" si="69"/>
        <v>9007994</v>
      </c>
    </row>
    <row r="712" spans="1:16" x14ac:dyDescent="0.2">
      <c r="A712" s="48">
        <v>4088</v>
      </c>
      <c r="B712" s="49" t="s">
        <v>302</v>
      </c>
      <c r="C712" s="40">
        <f t="shared" si="58"/>
        <v>5479</v>
      </c>
      <c r="D712" s="93">
        <f t="shared" si="62"/>
        <v>190</v>
      </c>
      <c r="E712" s="93">
        <f t="shared" si="63"/>
        <v>5669</v>
      </c>
      <c r="F712" s="40">
        <f t="shared" si="59"/>
        <v>6383294</v>
      </c>
      <c r="H712" s="40">
        <f t="shared" si="60"/>
        <v>5478.57</v>
      </c>
      <c r="I712" s="93">
        <f t="shared" si="64"/>
        <v>190</v>
      </c>
      <c r="J712" s="93">
        <f t="shared" si="65"/>
        <v>5668.57</v>
      </c>
      <c r="K712" s="40">
        <f t="shared" si="61"/>
        <v>6382809.8199999994</v>
      </c>
      <c r="M712" s="96">
        <f t="shared" si="66"/>
        <v>5479</v>
      </c>
      <c r="N712" s="96">
        <f t="shared" si="67"/>
        <v>190</v>
      </c>
      <c r="O712" s="96">
        <f t="shared" si="68"/>
        <v>5669</v>
      </c>
      <c r="P712" s="96">
        <f t="shared" si="69"/>
        <v>6383294</v>
      </c>
    </row>
    <row r="713" spans="1:16" x14ac:dyDescent="0.2">
      <c r="A713" s="48">
        <v>4095</v>
      </c>
      <c r="B713" s="49" t="s">
        <v>303</v>
      </c>
      <c r="C713" s="40">
        <f t="shared" si="58"/>
        <v>5343</v>
      </c>
      <c r="D713" s="93">
        <f t="shared" si="62"/>
        <v>190</v>
      </c>
      <c r="E713" s="93">
        <f t="shared" si="63"/>
        <v>5533</v>
      </c>
      <c r="F713" s="40">
        <f t="shared" si="59"/>
        <v>13378794</v>
      </c>
      <c r="H713" s="40">
        <f t="shared" si="60"/>
        <v>5343.47</v>
      </c>
      <c r="I713" s="93">
        <f t="shared" si="64"/>
        <v>190</v>
      </c>
      <c r="J713" s="93">
        <f t="shared" si="65"/>
        <v>5533.47</v>
      </c>
      <c r="K713" s="40">
        <f t="shared" si="61"/>
        <v>13379930.460000001</v>
      </c>
      <c r="M713" s="96">
        <f t="shared" si="66"/>
        <v>5343.47</v>
      </c>
      <c r="N713" s="96">
        <f t="shared" si="67"/>
        <v>190</v>
      </c>
      <c r="O713" s="96">
        <f t="shared" si="68"/>
        <v>5533.47</v>
      </c>
      <c r="P713" s="96">
        <f t="shared" si="69"/>
        <v>13379930.460000001</v>
      </c>
    </row>
    <row r="714" spans="1:16" x14ac:dyDescent="0.2">
      <c r="A714" s="48">
        <v>4137</v>
      </c>
      <c r="B714" s="49" t="s">
        <v>304</v>
      </c>
      <c r="C714" s="40">
        <f t="shared" si="58"/>
        <v>5012</v>
      </c>
      <c r="D714" s="93">
        <f t="shared" si="62"/>
        <v>190</v>
      </c>
      <c r="E714" s="93">
        <f t="shared" si="63"/>
        <v>5202</v>
      </c>
      <c r="F714" s="40">
        <f t="shared" si="59"/>
        <v>4811850</v>
      </c>
      <c r="H714" s="40">
        <f t="shared" si="60"/>
        <v>5012.3599999999997</v>
      </c>
      <c r="I714" s="93">
        <f t="shared" si="64"/>
        <v>190</v>
      </c>
      <c r="J714" s="93">
        <f t="shared" si="65"/>
        <v>5202.3599999999997</v>
      </c>
      <c r="K714" s="40">
        <f t="shared" si="61"/>
        <v>4812183</v>
      </c>
      <c r="M714" s="96">
        <f t="shared" si="66"/>
        <v>5012.3599999999997</v>
      </c>
      <c r="N714" s="96">
        <f t="shared" si="67"/>
        <v>190</v>
      </c>
      <c r="O714" s="96">
        <f t="shared" si="68"/>
        <v>5202.3599999999997</v>
      </c>
      <c r="P714" s="96">
        <f t="shared" si="69"/>
        <v>4812183</v>
      </c>
    </row>
    <row r="715" spans="1:16" x14ac:dyDescent="0.2">
      <c r="A715" s="48">
        <v>4144</v>
      </c>
      <c r="B715" s="49" t="s">
        <v>305</v>
      </c>
      <c r="C715" s="40">
        <f t="shared" si="58"/>
        <v>6191</v>
      </c>
      <c r="D715" s="93">
        <f t="shared" si="62"/>
        <v>198</v>
      </c>
      <c r="E715" s="93">
        <f t="shared" si="63"/>
        <v>6389</v>
      </c>
      <c r="F715" s="40">
        <f t="shared" si="59"/>
        <v>16937239</v>
      </c>
      <c r="H715" s="40">
        <f t="shared" si="60"/>
        <v>6190.82</v>
      </c>
      <c r="I715" s="93">
        <f t="shared" si="64"/>
        <v>198.11</v>
      </c>
      <c r="J715" s="93">
        <f t="shared" si="65"/>
        <v>6388.9299999999994</v>
      </c>
      <c r="K715" s="40">
        <f t="shared" si="61"/>
        <v>16937053.43</v>
      </c>
      <c r="M715" s="96">
        <f t="shared" si="66"/>
        <v>6191</v>
      </c>
      <c r="N715" s="96">
        <f t="shared" si="67"/>
        <v>198</v>
      </c>
      <c r="O715" s="96">
        <f t="shared" si="68"/>
        <v>6389</v>
      </c>
      <c r="P715" s="96">
        <f t="shared" si="69"/>
        <v>16937239</v>
      </c>
    </row>
    <row r="716" spans="1:16" x14ac:dyDescent="0.2">
      <c r="A716" s="48">
        <v>4165</v>
      </c>
      <c r="B716" s="49" t="s">
        <v>306</v>
      </c>
      <c r="C716" s="40">
        <f t="shared" si="58"/>
        <v>4926</v>
      </c>
      <c r="D716" s="93">
        <f t="shared" si="62"/>
        <v>190</v>
      </c>
      <c r="E716" s="93">
        <f t="shared" si="63"/>
        <v>5116</v>
      </c>
      <c r="F716" s="40">
        <f t="shared" si="59"/>
        <v>6783816</v>
      </c>
      <c r="H716" s="40">
        <f t="shared" si="60"/>
        <v>4925.87</v>
      </c>
      <c r="I716" s="93">
        <f t="shared" si="64"/>
        <v>190</v>
      </c>
      <c r="J716" s="93">
        <f t="shared" si="65"/>
        <v>5115.87</v>
      </c>
      <c r="K716" s="40">
        <f t="shared" si="61"/>
        <v>6783643.6200000001</v>
      </c>
      <c r="M716" s="96">
        <f t="shared" si="66"/>
        <v>4926</v>
      </c>
      <c r="N716" s="96">
        <f t="shared" si="67"/>
        <v>190</v>
      </c>
      <c r="O716" s="96">
        <f t="shared" si="68"/>
        <v>5116</v>
      </c>
      <c r="P716" s="96">
        <f t="shared" si="69"/>
        <v>6783816</v>
      </c>
    </row>
    <row r="717" spans="1:16" x14ac:dyDescent="0.2">
      <c r="A717" s="48">
        <v>4179</v>
      </c>
      <c r="B717" s="49" t="s">
        <v>307</v>
      </c>
      <c r="C717" s="40">
        <f t="shared" si="58"/>
        <v>5283</v>
      </c>
      <c r="D717" s="93">
        <f t="shared" si="62"/>
        <v>190</v>
      </c>
      <c r="E717" s="93">
        <f t="shared" si="63"/>
        <v>5473</v>
      </c>
      <c r="F717" s="40">
        <f t="shared" si="59"/>
        <v>48622132</v>
      </c>
      <c r="H717" s="40">
        <f t="shared" si="60"/>
        <v>5283.28</v>
      </c>
      <c r="I717" s="93">
        <f t="shared" si="64"/>
        <v>190</v>
      </c>
      <c r="J717" s="93">
        <f t="shared" si="65"/>
        <v>5473.28</v>
      </c>
      <c r="K717" s="40">
        <f t="shared" si="61"/>
        <v>48624619.519999996</v>
      </c>
      <c r="M717" s="96">
        <f t="shared" si="66"/>
        <v>5283.28</v>
      </c>
      <c r="N717" s="96">
        <f t="shared" si="67"/>
        <v>190</v>
      </c>
      <c r="O717" s="96">
        <f t="shared" si="68"/>
        <v>5473.28</v>
      </c>
      <c r="P717" s="96">
        <f t="shared" si="69"/>
        <v>48624619.519999996</v>
      </c>
    </row>
    <row r="718" spans="1:16" x14ac:dyDescent="0.2">
      <c r="A718" s="48">
        <v>4186</v>
      </c>
      <c r="B718" s="49" t="s">
        <v>308</v>
      </c>
      <c r="C718" s="40">
        <f t="shared" si="58"/>
        <v>5283</v>
      </c>
      <c r="D718" s="93">
        <f t="shared" si="62"/>
        <v>190</v>
      </c>
      <c r="E718" s="93">
        <f t="shared" si="63"/>
        <v>5473</v>
      </c>
      <c r="F718" s="40">
        <f t="shared" si="59"/>
        <v>5007795</v>
      </c>
      <c r="H718" s="40">
        <f t="shared" si="60"/>
        <v>5283.33</v>
      </c>
      <c r="I718" s="93">
        <f t="shared" si="64"/>
        <v>190</v>
      </c>
      <c r="J718" s="93">
        <f t="shared" si="65"/>
        <v>5473.33</v>
      </c>
      <c r="K718" s="40">
        <f t="shared" si="61"/>
        <v>5008096.95</v>
      </c>
      <c r="M718" s="96">
        <f t="shared" si="66"/>
        <v>5283.33</v>
      </c>
      <c r="N718" s="96">
        <f t="shared" si="67"/>
        <v>190</v>
      </c>
      <c r="O718" s="96">
        <f t="shared" si="68"/>
        <v>5473.33</v>
      </c>
      <c r="P718" s="96">
        <f t="shared" si="69"/>
        <v>5008096.95</v>
      </c>
    </row>
    <row r="719" spans="1:16" x14ac:dyDescent="0.2">
      <c r="A719" s="48">
        <v>4207</v>
      </c>
      <c r="B719" s="49" t="s">
        <v>309</v>
      </c>
      <c r="C719" s="40">
        <f t="shared" si="58"/>
        <v>4750</v>
      </c>
      <c r="D719" s="93">
        <f t="shared" si="62"/>
        <v>190</v>
      </c>
      <c r="E719" s="93">
        <f t="shared" si="63"/>
        <v>4940</v>
      </c>
      <c r="F719" s="40">
        <f t="shared" si="59"/>
        <v>3630900</v>
      </c>
      <c r="H719" s="40">
        <f t="shared" si="60"/>
        <v>4749.7299999999996</v>
      </c>
      <c r="I719" s="93">
        <f t="shared" si="64"/>
        <v>190</v>
      </c>
      <c r="J719" s="93">
        <f t="shared" si="65"/>
        <v>4939.7299999999996</v>
      </c>
      <c r="K719" s="40">
        <f t="shared" si="61"/>
        <v>3630701.55</v>
      </c>
      <c r="M719" s="96">
        <f t="shared" si="66"/>
        <v>4750</v>
      </c>
      <c r="N719" s="96">
        <f t="shared" si="67"/>
        <v>190</v>
      </c>
      <c r="O719" s="96">
        <f t="shared" si="68"/>
        <v>4940</v>
      </c>
      <c r="P719" s="96">
        <f t="shared" si="69"/>
        <v>3630900</v>
      </c>
    </row>
    <row r="720" spans="1:16" x14ac:dyDescent="0.2">
      <c r="A720" s="48">
        <v>4221</v>
      </c>
      <c r="B720" s="49" t="s">
        <v>310</v>
      </c>
      <c r="C720" s="40">
        <f t="shared" si="58"/>
        <v>5974</v>
      </c>
      <c r="D720" s="93">
        <f t="shared" si="62"/>
        <v>191</v>
      </c>
      <c r="E720" s="93">
        <f t="shared" si="63"/>
        <v>6165</v>
      </c>
      <c r="F720" s="40">
        <f t="shared" si="59"/>
        <v>7681590</v>
      </c>
      <c r="H720" s="40">
        <f t="shared" si="60"/>
        <v>5974.33</v>
      </c>
      <c r="I720" s="93">
        <f t="shared" si="64"/>
        <v>191.18</v>
      </c>
      <c r="J720" s="93">
        <f t="shared" si="65"/>
        <v>6165.51</v>
      </c>
      <c r="K720" s="40">
        <f t="shared" si="61"/>
        <v>7682225.46</v>
      </c>
      <c r="M720" s="96">
        <f t="shared" si="66"/>
        <v>5974.33</v>
      </c>
      <c r="N720" s="96">
        <f t="shared" si="67"/>
        <v>191.18</v>
      </c>
      <c r="O720" s="96">
        <f t="shared" si="68"/>
        <v>6165.51</v>
      </c>
      <c r="P720" s="96">
        <f t="shared" si="69"/>
        <v>7682225.46</v>
      </c>
    </row>
    <row r="721" spans="1:16" x14ac:dyDescent="0.2">
      <c r="A721" s="48">
        <v>4228</v>
      </c>
      <c r="B721" s="49" t="s">
        <v>311</v>
      </c>
      <c r="C721" s="40">
        <f t="shared" si="58"/>
        <v>5087</v>
      </c>
      <c r="D721" s="93">
        <f t="shared" si="62"/>
        <v>190</v>
      </c>
      <c r="E721" s="93">
        <f t="shared" si="63"/>
        <v>5277</v>
      </c>
      <c r="F721" s="40">
        <f t="shared" si="59"/>
        <v>4569882</v>
      </c>
      <c r="H721" s="40">
        <f t="shared" si="60"/>
        <v>5087.0200000000004</v>
      </c>
      <c r="I721" s="93">
        <f t="shared" si="64"/>
        <v>190</v>
      </c>
      <c r="J721" s="93">
        <f t="shared" si="65"/>
        <v>5277.02</v>
      </c>
      <c r="K721" s="40">
        <f t="shared" si="61"/>
        <v>4569899.32</v>
      </c>
      <c r="M721" s="96">
        <f t="shared" si="66"/>
        <v>5087.0200000000004</v>
      </c>
      <c r="N721" s="96">
        <f t="shared" si="67"/>
        <v>190</v>
      </c>
      <c r="O721" s="96">
        <f t="shared" si="68"/>
        <v>5277.02</v>
      </c>
      <c r="P721" s="96">
        <f t="shared" si="69"/>
        <v>4569899.32</v>
      </c>
    </row>
    <row r="722" spans="1:16" x14ac:dyDescent="0.2">
      <c r="A722" s="48">
        <v>4235</v>
      </c>
      <c r="B722" s="49" t="s">
        <v>312</v>
      </c>
      <c r="C722" s="40">
        <f t="shared" si="58"/>
        <v>6310</v>
      </c>
      <c r="D722" s="93">
        <f t="shared" si="62"/>
        <v>202</v>
      </c>
      <c r="E722" s="93">
        <f t="shared" si="63"/>
        <v>6512</v>
      </c>
      <c r="F722" s="40">
        <f t="shared" si="59"/>
        <v>1152624</v>
      </c>
      <c r="H722" s="40">
        <f t="shared" si="60"/>
        <v>6309.64</v>
      </c>
      <c r="I722" s="93">
        <f t="shared" si="64"/>
        <v>201.91</v>
      </c>
      <c r="J722" s="93">
        <f t="shared" si="65"/>
        <v>6511.55</v>
      </c>
      <c r="K722" s="40">
        <f t="shared" si="61"/>
        <v>1152544.3500000001</v>
      </c>
      <c r="M722" s="96">
        <f t="shared" si="66"/>
        <v>6310</v>
      </c>
      <c r="N722" s="96">
        <f t="shared" si="67"/>
        <v>202</v>
      </c>
      <c r="O722" s="96">
        <f t="shared" si="68"/>
        <v>6512</v>
      </c>
      <c r="P722" s="96">
        <f t="shared" si="69"/>
        <v>1152624</v>
      </c>
    </row>
    <row r="723" spans="1:16" x14ac:dyDescent="0.2">
      <c r="A723" s="48">
        <v>4242</v>
      </c>
      <c r="B723" s="49" t="s">
        <v>313</v>
      </c>
      <c r="C723" s="40">
        <f t="shared" si="58"/>
        <v>4957</v>
      </c>
      <c r="D723" s="93">
        <f t="shared" si="62"/>
        <v>190</v>
      </c>
      <c r="E723" s="93">
        <f t="shared" si="63"/>
        <v>5147</v>
      </c>
      <c r="F723" s="40">
        <f t="shared" si="59"/>
        <v>4838180</v>
      </c>
      <c r="H723" s="40">
        <f t="shared" si="60"/>
        <v>4957.07</v>
      </c>
      <c r="I723" s="93">
        <f t="shared" si="64"/>
        <v>190</v>
      </c>
      <c r="J723" s="93">
        <f t="shared" si="65"/>
        <v>5147.07</v>
      </c>
      <c r="K723" s="40">
        <f t="shared" si="61"/>
        <v>4838245.8</v>
      </c>
      <c r="M723" s="96">
        <f t="shared" si="66"/>
        <v>4957.07</v>
      </c>
      <c r="N723" s="96">
        <f t="shared" si="67"/>
        <v>190</v>
      </c>
      <c r="O723" s="96">
        <f t="shared" si="68"/>
        <v>5147.07</v>
      </c>
      <c r="P723" s="96">
        <f t="shared" si="69"/>
        <v>4838245.8</v>
      </c>
    </row>
    <row r="724" spans="1:16" x14ac:dyDescent="0.2">
      <c r="A724" s="48">
        <v>4151</v>
      </c>
      <c r="B724" s="49" t="s">
        <v>314</v>
      </c>
      <c r="C724" s="40">
        <f t="shared" si="58"/>
        <v>5756</v>
      </c>
      <c r="D724" s="93">
        <f t="shared" si="62"/>
        <v>190</v>
      </c>
      <c r="E724" s="93">
        <f t="shared" si="63"/>
        <v>5946</v>
      </c>
      <c r="F724" s="40">
        <f t="shared" si="59"/>
        <v>6808170</v>
      </c>
      <c r="H724" s="40">
        <f t="shared" si="60"/>
        <v>5756.47</v>
      </c>
      <c r="I724" s="93">
        <f t="shared" si="64"/>
        <v>190</v>
      </c>
      <c r="J724" s="93">
        <f t="shared" si="65"/>
        <v>5946.47</v>
      </c>
      <c r="K724" s="40">
        <f t="shared" si="61"/>
        <v>6808708.1500000004</v>
      </c>
      <c r="M724" s="96">
        <f t="shared" si="66"/>
        <v>5756.47</v>
      </c>
      <c r="N724" s="96">
        <f t="shared" si="67"/>
        <v>190</v>
      </c>
      <c r="O724" s="96">
        <f t="shared" si="68"/>
        <v>5946.47</v>
      </c>
      <c r="P724" s="96">
        <f t="shared" si="69"/>
        <v>6808708.1500000004</v>
      </c>
    </row>
    <row r="725" spans="1:16" x14ac:dyDescent="0.2">
      <c r="A725" s="48">
        <v>490</v>
      </c>
      <c r="B725" s="49" t="s">
        <v>315</v>
      </c>
      <c r="C725" s="40">
        <f t="shared" si="58"/>
        <v>5195</v>
      </c>
      <c r="D725" s="93">
        <f t="shared" si="62"/>
        <v>190</v>
      </c>
      <c r="E725" s="93">
        <f t="shared" si="63"/>
        <v>5385</v>
      </c>
      <c r="F725" s="40">
        <f t="shared" si="59"/>
        <v>2730195</v>
      </c>
      <c r="H725" s="40">
        <f t="shared" si="60"/>
        <v>5194.99</v>
      </c>
      <c r="I725" s="93">
        <f t="shared" si="64"/>
        <v>190</v>
      </c>
      <c r="J725" s="93">
        <f t="shared" si="65"/>
        <v>5384.99</v>
      </c>
      <c r="K725" s="40">
        <f t="shared" si="61"/>
        <v>2730189.9299999997</v>
      </c>
      <c r="M725" s="96">
        <f t="shared" si="66"/>
        <v>5195</v>
      </c>
      <c r="N725" s="96">
        <f t="shared" si="67"/>
        <v>190</v>
      </c>
      <c r="O725" s="96">
        <f t="shared" si="68"/>
        <v>5385</v>
      </c>
      <c r="P725" s="96">
        <f t="shared" si="69"/>
        <v>2730195</v>
      </c>
    </row>
    <row r="726" spans="1:16" x14ac:dyDescent="0.2">
      <c r="A726" s="48">
        <v>4270</v>
      </c>
      <c r="B726" s="49" t="s">
        <v>316</v>
      </c>
      <c r="C726" s="40">
        <f t="shared" si="58"/>
        <v>6259</v>
      </c>
      <c r="D726" s="93">
        <f t="shared" si="62"/>
        <v>200</v>
      </c>
      <c r="E726" s="93">
        <f t="shared" si="63"/>
        <v>6459</v>
      </c>
      <c r="F726" s="40">
        <f t="shared" si="59"/>
        <v>2383371</v>
      </c>
      <c r="H726" s="40">
        <f t="shared" si="60"/>
        <v>6259.03</v>
      </c>
      <c r="I726" s="93">
        <f t="shared" si="64"/>
        <v>200.29</v>
      </c>
      <c r="J726" s="93">
        <f t="shared" si="65"/>
        <v>6459.32</v>
      </c>
      <c r="K726" s="40">
        <f t="shared" si="61"/>
        <v>2383489.08</v>
      </c>
      <c r="M726" s="96">
        <f t="shared" si="66"/>
        <v>6259.03</v>
      </c>
      <c r="N726" s="96">
        <f t="shared" si="67"/>
        <v>200.29</v>
      </c>
      <c r="O726" s="96">
        <f t="shared" si="68"/>
        <v>6459.32</v>
      </c>
      <c r="P726" s="96">
        <f t="shared" si="69"/>
        <v>2383489.08</v>
      </c>
    </row>
    <row r="727" spans="1:16" x14ac:dyDescent="0.2">
      <c r="A727" s="48">
        <v>4305</v>
      </c>
      <c r="B727" s="49" t="s">
        <v>317</v>
      </c>
      <c r="C727" s="40">
        <f t="shared" si="58"/>
        <v>5369</v>
      </c>
      <c r="D727" s="93">
        <f t="shared" si="62"/>
        <v>190</v>
      </c>
      <c r="E727" s="93">
        <f t="shared" si="63"/>
        <v>5559</v>
      </c>
      <c r="F727" s="40">
        <f t="shared" si="59"/>
        <v>5736888</v>
      </c>
      <c r="H727" s="40">
        <f t="shared" si="60"/>
        <v>5369.41</v>
      </c>
      <c r="I727" s="93">
        <f t="shared" si="64"/>
        <v>190</v>
      </c>
      <c r="J727" s="93">
        <f t="shared" si="65"/>
        <v>5559.41</v>
      </c>
      <c r="K727" s="40">
        <f t="shared" si="61"/>
        <v>5737311.1200000001</v>
      </c>
      <c r="M727" s="96">
        <f t="shared" si="66"/>
        <v>5369.41</v>
      </c>
      <c r="N727" s="96">
        <f t="shared" si="67"/>
        <v>190</v>
      </c>
      <c r="O727" s="96">
        <f t="shared" si="68"/>
        <v>5559.41</v>
      </c>
      <c r="P727" s="96">
        <f t="shared" si="69"/>
        <v>5737311.1200000001</v>
      </c>
    </row>
    <row r="728" spans="1:16" x14ac:dyDescent="0.2">
      <c r="A728" s="48">
        <v>4312</v>
      </c>
      <c r="B728" s="49" t="s">
        <v>318</v>
      </c>
      <c r="C728" s="40">
        <f t="shared" si="58"/>
        <v>6372</v>
      </c>
      <c r="D728" s="93">
        <f t="shared" si="62"/>
        <v>204</v>
      </c>
      <c r="E728" s="93">
        <f t="shared" si="63"/>
        <v>6576</v>
      </c>
      <c r="F728" s="40">
        <f t="shared" si="59"/>
        <v>10225680</v>
      </c>
      <c r="H728" s="40">
        <f t="shared" si="60"/>
        <v>6371.74</v>
      </c>
      <c r="I728" s="93">
        <f t="shared" si="64"/>
        <v>203.9</v>
      </c>
      <c r="J728" s="93">
        <f t="shared" si="65"/>
        <v>6575.6399999999994</v>
      </c>
      <c r="K728" s="40">
        <f t="shared" si="61"/>
        <v>10225120.199999999</v>
      </c>
      <c r="M728" s="96">
        <f t="shared" si="66"/>
        <v>6372</v>
      </c>
      <c r="N728" s="96">
        <f t="shared" si="67"/>
        <v>204</v>
      </c>
      <c r="O728" s="96">
        <f t="shared" si="68"/>
        <v>6576</v>
      </c>
      <c r="P728" s="96">
        <f t="shared" si="69"/>
        <v>10225680</v>
      </c>
    </row>
    <row r="729" spans="1:16" x14ac:dyDescent="0.2">
      <c r="A729" s="48">
        <v>4330</v>
      </c>
      <c r="B729" s="49" t="s">
        <v>319</v>
      </c>
      <c r="C729" s="40">
        <f t="shared" si="58"/>
        <v>7223</v>
      </c>
      <c r="D729" s="93">
        <f t="shared" si="62"/>
        <v>231</v>
      </c>
      <c r="E729" s="93">
        <f t="shared" si="63"/>
        <v>7454</v>
      </c>
      <c r="F729" s="40">
        <f t="shared" si="59"/>
        <v>1520616</v>
      </c>
      <c r="H729" s="40">
        <f t="shared" si="60"/>
        <v>7223.3</v>
      </c>
      <c r="I729" s="93">
        <f t="shared" si="64"/>
        <v>231.15</v>
      </c>
      <c r="J729" s="93">
        <f t="shared" si="65"/>
        <v>7454.45</v>
      </c>
      <c r="K729" s="40">
        <f t="shared" si="61"/>
        <v>1520707.8</v>
      </c>
      <c r="M729" s="96">
        <f t="shared" si="66"/>
        <v>7223.3</v>
      </c>
      <c r="N729" s="96">
        <f t="shared" si="67"/>
        <v>231.15</v>
      </c>
      <c r="O729" s="96">
        <f t="shared" si="68"/>
        <v>7454.45</v>
      </c>
      <c r="P729" s="96">
        <f t="shared" si="69"/>
        <v>1520707.8</v>
      </c>
    </row>
    <row r="730" spans="1:16" x14ac:dyDescent="0.2">
      <c r="A730" s="48">
        <v>4347</v>
      </c>
      <c r="B730" s="49" t="s">
        <v>320</v>
      </c>
      <c r="C730" s="40">
        <f t="shared" si="58"/>
        <v>5039</v>
      </c>
      <c r="D730" s="93">
        <f t="shared" si="62"/>
        <v>190</v>
      </c>
      <c r="E730" s="93">
        <f t="shared" si="63"/>
        <v>5229</v>
      </c>
      <c r="F730" s="40">
        <f t="shared" si="59"/>
        <v>6468273</v>
      </c>
      <c r="H730" s="40">
        <f t="shared" si="60"/>
        <v>5038.7299999999996</v>
      </c>
      <c r="I730" s="93">
        <f t="shared" si="64"/>
        <v>190</v>
      </c>
      <c r="J730" s="93">
        <f t="shared" si="65"/>
        <v>5228.7299999999996</v>
      </c>
      <c r="K730" s="40">
        <f t="shared" si="61"/>
        <v>6467939.0099999998</v>
      </c>
      <c r="M730" s="96">
        <f t="shared" si="66"/>
        <v>5039</v>
      </c>
      <c r="N730" s="96">
        <f t="shared" si="67"/>
        <v>190</v>
      </c>
      <c r="O730" s="96">
        <f t="shared" si="68"/>
        <v>5229</v>
      </c>
      <c r="P730" s="96">
        <f t="shared" si="69"/>
        <v>6468273</v>
      </c>
    </row>
    <row r="731" spans="1:16" x14ac:dyDescent="0.2">
      <c r="A731" s="48">
        <v>4368</v>
      </c>
      <c r="B731" s="49" t="s">
        <v>321</v>
      </c>
      <c r="C731" s="40">
        <f t="shared" si="58"/>
        <v>4398</v>
      </c>
      <c r="D731" s="93">
        <f t="shared" si="62"/>
        <v>190</v>
      </c>
      <c r="E731" s="93">
        <f t="shared" si="63"/>
        <v>4588</v>
      </c>
      <c r="F731" s="40">
        <f t="shared" si="59"/>
        <v>3835568</v>
      </c>
      <c r="H731" s="40">
        <f t="shared" si="60"/>
        <v>4397.97</v>
      </c>
      <c r="I731" s="93">
        <f t="shared" si="64"/>
        <v>190</v>
      </c>
      <c r="J731" s="93">
        <f t="shared" si="65"/>
        <v>4587.97</v>
      </c>
      <c r="K731" s="40">
        <f t="shared" si="61"/>
        <v>3835542.9200000004</v>
      </c>
      <c r="M731" s="96">
        <f t="shared" si="66"/>
        <v>4398</v>
      </c>
      <c r="N731" s="96">
        <f t="shared" si="67"/>
        <v>190</v>
      </c>
      <c r="O731" s="96">
        <f t="shared" si="68"/>
        <v>4588</v>
      </c>
      <c r="P731" s="96">
        <f t="shared" si="69"/>
        <v>3835568</v>
      </c>
    </row>
    <row r="732" spans="1:16" x14ac:dyDescent="0.2">
      <c r="A732" s="48">
        <v>4389</v>
      </c>
      <c r="B732" s="49" t="s">
        <v>322</v>
      </c>
      <c r="C732" s="40">
        <f t="shared" si="58"/>
        <v>5549</v>
      </c>
      <c r="D732" s="93">
        <f t="shared" si="62"/>
        <v>190</v>
      </c>
      <c r="E732" s="93">
        <f t="shared" si="63"/>
        <v>5739</v>
      </c>
      <c r="F732" s="40">
        <f t="shared" si="59"/>
        <v>10152291</v>
      </c>
      <c r="H732" s="40">
        <f t="shared" si="60"/>
        <v>5549.09</v>
      </c>
      <c r="I732" s="93">
        <f t="shared" si="64"/>
        <v>190</v>
      </c>
      <c r="J732" s="93">
        <f t="shared" si="65"/>
        <v>5739.09</v>
      </c>
      <c r="K732" s="40">
        <f t="shared" si="61"/>
        <v>10152450.210000001</v>
      </c>
      <c r="M732" s="96">
        <f t="shared" si="66"/>
        <v>5549.09</v>
      </c>
      <c r="N732" s="96">
        <f t="shared" si="67"/>
        <v>190</v>
      </c>
      <c r="O732" s="96">
        <f t="shared" si="68"/>
        <v>5739.09</v>
      </c>
      <c r="P732" s="96">
        <f t="shared" si="69"/>
        <v>10152450.210000001</v>
      </c>
    </row>
    <row r="733" spans="1:16" x14ac:dyDescent="0.2">
      <c r="A733" s="48">
        <v>4459</v>
      </c>
      <c r="B733" s="49" t="s">
        <v>323</v>
      </c>
      <c r="C733" s="40">
        <f t="shared" si="58"/>
        <v>6212</v>
      </c>
      <c r="D733" s="93">
        <f t="shared" si="62"/>
        <v>199</v>
      </c>
      <c r="E733" s="93">
        <f t="shared" si="63"/>
        <v>6411</v>
      </c>
      <c r="F733" s="40">
        <f t="shared" si="59"/>
        <v>2186151</v>
      </c>
      <c r="H733" s="40">
        <f t="shared" si="60"/>
        <v>6212.46</v>
      </c>
      <c r="I733" s="93">
        <f t="shared" si="64"/>
        <v>198.8</v>
      </c>
      <c r="J733" s="93">
        <f t="shared" si="65"/>
        <v>6411.26</v>
      </c>
      <c r="K733" s="40">
        <f t="shared" si="61"/>
        <v>2186239.66</v>
      </c>
      <c r="M733" s="96">
        <f t="shared" si="66"/>
        <v>6212.46</v>
      </c>
      <c r="N733" s="96">
        <f t="shared" si="67"/>
        <v>198.8</v>
      </c>
      <c r="O733" s="96">
        <f t="shared" si="68"/>
        <v>6411.26</v>
      </c>
      <c r="P733" s="96">
        <f t="shared" si="69"/>
        <v>2186239.66</v>
      </c>
    </row>
    <row r="734" spans="1:16" x14ac:dyDescent="0.2">
      <c r="A734" s="48">
        <v>4473</v>
      </c>
      <c r="B734" s="49" t="s">
        <v>324</v>
      </c>
      <c r="C734" s="40">
        <f t="shared" si="58"/>
        <v>4977</v>
      </c>
      <c r="D734" s="93">
        <f t="shared" si="62"/>
        <v>190</v>
      </c>
      <c r="E734" s="93">
        <f t="shared" si="63"/>
        <v>5167</v>
      </c>
      <c r="F734" s="40">
        <f t="shared" si="59"/>
        <v>12204454</v>
      </c>
      <c r="H734" s="40">
        <f t="shared" si="60"/>
        <v>4977.01</v>
      </c>
      <c r="I734" s="93">
        <f t="shared" si="64"/>
        <v>190</v>
      </c>
      <c r="J734" s="93">
        <f t="shared" si="65"/>
        <v>5167.01</v>
      </c>
      <c r="K734" s="40">
        <f t="shared" si="61"/>
        <v>12204477.620000001</v>
      </c>
      <c r="M734" s="96">
        <f t="shared" si="66"/>
        <v>4977.01</v>
      </c>
      <c r="N734" s="96">
        <f t="shared" si="67"/>
        <v>190</v>
      </c>
      <c r="O734" s="96">
        <f t="shared" si="68"/>
        <v>5167.01</v>
      </c>
      <c r="P734" s="96">
        <f t="shared" si="69"/>
        <v>12204477.620000001</v>
      </c>
    </row>
    <row r="735" spans="1:16" x14ac:dyDescent="0.2">
      <c r="A735" s="48">
        <v>4508</v>
      </c>
      <c r="B735" s="49" t="s">
        <v>325</v>
      </c>
      <c r="C735" s="40">
        <f t="shared" si="58"/>
        <v>6693</v>
      </c>
      <c r="D735" s="93">
        <f t="shared" si="62"/>
        <v>214</v>
      </c>
      <c r="E735" s="93">
        <f t="shared" si="63"/>
        <v>6907</v>
      </c>
      <c r="F735" s="40">
        <f t="shared" si="59"/>
        <v>3108150</v>
      </c>
      <c r="H735" s="40">
        <f t="shared" si="60"/>
        <v>6692.51</v>
      </c>
      <c r="I735" s="93">
        <f t="shared" si="64"/>
        <v>214.16</v>
      </c>
      <c r="J735" s="93">
        <f t="shared" si="65"/>
        <v>6906.67</v>
      </c>
      <c r="K735" s="40">
        <f t="shared" si="61"/>
        <v>3108001.5</v>
      </c>
      <c r="M735" s="96">
        <f t="shared" si="66"/>
        <v>6693</v>
      </c>
      <c r="N735" s="96">
        <f t="shared" si="67"/>
        <v>214</v>
      </c>
      <c r="O735" s="96">
        <f t="shared" si="68"/>
        <v>6907</v>
      </c>
      <c r="P735" s="96">
        <f t="shared" si="69"/>
        <v>3108150</v>
      </c>
    </row>
    <row r="736" spans="1:16" x14ac:dyDescent="0.2">
      <c r="A736" s="48">
        <v>4515</v>
      </c>
      <c r="B736" s="49" t="s">
        <v>655</v>
      </c>
      <c r="C736" s="40">
        <f t="shared" si="58"/>
        <v>6510</v>
      </c>
      <c r="D736" s="93">
        <f t="shared" si="62"/>
        <v>208</v>
      </c>
      <c r="E736" s="93">
        <f t="shared" si="63"/>
        <v>6718</v>
      </c>
      <c r="F736" s="40">
        <f t="shared" si="59"/>
        <v>17628032</v>
      </c>
      <c r="H736" s="40">
        <f t="shared" si="60"/>
        <v>6509.7</v>
      </c>
      <c r="I736" s="93">
        <f t="shared" si="64"/>
        <v>208.31</v>
      </c>
      <c r="J736" s="93">
        <f t="shared" si="65"/>
        <v>6718.01</v>
      </c>
      <c r="K736" s="40">
        <f t="shared" si="61"/>
        <v>17628058.240000002</v>
      </c>
      <c r="M736" s="96">
        <f t="shared" si="66"/>
        <v>6509.7</v>
      </c>
      <c r="N736" s="96">
        <f t="shared" si="67"/>
        <v>208.31</v>
      </c>
      <c r="O736" s="96">
        <f t="shared" si="68"/>
        <v>6718.01</v>
      </c>
      <c r="P736" s="96">
        <f t="shared" si="69"/>
        <v>17628058.240000002</v>
      </c>
    </row>
    <row r="737" spans="1:16" x14ac:dyDescent="0.2">
      <c r="A737" s="48">
        <v>4501</v>
      </c>
      <c r="B737" s="49" t="s">
        <v>326</v>
      </c>
      <c r="C737" s="40">
        <f t="shared" si="58"/>
        <v>4934</v>
      </c>
      <c r="D737" s="93">
        <f t="shared" si="62"/>
        <v>190</v>
      </c>
      <c r="E737" s="93">
        <f t="shared" si="63"/>
        <v>5124</v>
      </c>
      <c r="F737" s="40">
        <f t="shared" si="59"/>
        <v>12184872</v>
      </c>
      <c r="H737" s="40">
        <f t="shared" si="60"/>
        <v>4933.67</v>
      </c>
      <c r="I737" s="93">
        <f t="shared" si="64"/>
        <v>190</v>
      </c>
      <c r="J737" s="93">
        <f t="shared" si="65"/>
        <v>5123.67</v>
      </c>
      <c r="K737" s="40">
        <f t="shared" si="61"/>
        <v>12184087.26</v>
      </c>
      <c r="M737" s="96">
        <f t="shared" si="66"/>
        <v>4934</v>
      </c>
      <c r="N737" s="96">
        <f t="shared" si="67"/>
        <v>190</v>
      </c>
      <c r="O737" s="96">
        <f t="shared" si="68"/>
        <v>5124</v>
      </c>
      <c r="P737" s="96">
        <f t="shared" si="69"/>
        <v>12184872</v>
      </c>
    </row>
    <row r="738" spans="1:16" x14ac:dyDescent="0.2">
      <c r="A738" s="48">
        <v>4529</v>
      </c>
      <c r="B738" s="49" t="s">
        <v>327</v>
      </c>
      <c r="C738" s="40">
        <f t="shared" si="58"/>
        <v>6935</v>
      </c>
      <c r="D738" s="93">
        <f t="shared" si="62"/>
        <v>222</v>
      </c>
      <c r="E738" s="93">
        <f t="shared" si="63"/>
        <v>7157</v>
      </c>
      <c r="F738" s="40">
        <f t="shared" si="59"/>
        <v>3063196</v>
      </c>
      <c r="H738" s="40">
        <f t="shared" si="60"/>
        <v>6935.02</v>
      </c>
      <c r="I738" s="93">
        <f t="shared" si="64"/>
        <v>221.92</v>
      </c>
      <c r="J738" s="93">
        <f t="shared" si="65"/>
        <v>7156.9400000000005</v>
      </c>
      <c r="K738" s="40">
        <f t="shared" si="61"/>
        <v>3063170.3200000003</v>
      </c>
      <c r="M738" s="96">
        <f t="shared" si="66"/>
        <v>6935</v>
      </c>
      <c r="N738" s="96">
        <f t="shared" si="67"/>
        <v>222</v>
      </c>
      <c r="O738" s="96">
        <f t="shared" si="68"/>
        <v>7157</v>
      </c>
      <c r="P738" s="96">
        <f t="shared" si="69"/>
        <v>3063196</v>
      </c>
    </row>
    <row r="739" spans="1:16" x14ac:dyDescent="0.2">
      <c r="A739" s="48">
        <v>4536</v>
      </c>
      <c r="B739" s="49" t="s">
        <v>328</v>
      </c>
      <c r="C739" s="40">
        <f t="shared" si="58"/>
        <v>5245</v>
      </c>
      <c r="D739" s="93">
        <f t="shared" si="62"/>
        <v>190</v>
      </c>
      <c r="E739" s="93">
        <f t="shared" si="63"/>
        <v>5435</v>
      </c>
      <c r="F739" s="40">
        <f t="shared" si="59"/>
        <v>5690445</v>
      </c>
      <c r="H739" s="40">
        <f t="shared" si="60"/>
        <v>5244.51</v>
      </c>
      <c r="I739" s="93">
        <f t="shared" si="64"/>
        <v>190</v>
      </c>
      <c r="J739" s="93">
        <f t="shared" si="65"/>
        <v>5434.51</v>
      </c>
      <c r="K739" s="40">
        <f t="shared" si="61"/>
        <v>5689931.9700000007</v>
      </c>
      <c r="M739" s="96">
        <f t="shared" si="66"/>
        <v>5245</v>
      </c>
      <c r="N739" s="96">
        <f t="shared" si="67"/>
        <v>190</v>
      </c>
      <c r="O739" s="96">
        <f t="shared" si="68"/>
        <v>5435</v>
      </c>
      <c r="P739" s="96">
        <f t="shared" si="69"/>
        <v>5690445</v>
      </c>
    </row>
    <row r="740" spans="1:16" x14ac:dyDescent="0.2">
      <c r="A740" s="48">
        <v>4543</v>
      </c>
      <c r="B740" s="49" t="s">
        <v>329</v>
      </c>
      <c r="C740" s="40">
        <f t="shared" si="58"/>
        <v>5291</v>
      </c>
      <c r="D740" s="93">
        <f t="shared" si="62"/>
        <v>190</v>
      </c>
      <c r="E740" s="93">
        <f t="shared" si="63"/>
        <v>5481</v>
      </c>
      <c r="F740" s="40">
        <f t="shared" si="59"/>
        <v>6292188</v>
      </c>
      <c r="H740" s="40">
        <f t="shared" si="60"/>
        <v>5291.29</v>
      </c>
      <c r="I740" s="93">
        <f t="shared" si="64"/>
        <v>190</v>
      </c>
      <c r="J740" s="93">
        <f t="shared" si="65"/>
        <v>5481.29</v>
      </c>
      <c r="K740" s="40">
        <f t="shared" si="61"/>
        <v>6292520.9199999999</v>
      </c>
      <c r="M740" s="96">
        <f t="shared" si="66"/>
        <v>5291.29</v>
      </c>
      <c r="N740" s="96">
        <f t="shared" si="67"/>
        <v>190</v>
      </c>
      <c r="O740" s="96">
        <f t="shared" si="68"/>
        <v>5481.29</v>
      </c>
      <c r="P740" s="96">
        <f t="shared" si="69"/>
        <v>6292520.9199999999</v>
      </c>
    </row>
    <row r="741" spans="1:16" x14ac:dyDescent="0.2">
      <c r="A741" s="48">
        <v>4557</v>
      </c>
      <c r="B741" s="49" t="s">
        <v>330</v>
      </c>
      <c r="C741" s="40">
        <f t="shared" si="58"/>
        <v>5435</v>
      </c>
      <c r="D741" s="93">
        <f t="shared" si="62"/>
        <v>190</v>
      </c>
      <c r="E741" s="93">
        <f t="shared" si="63"/>
        <v>5625</v>
      </c>
      <c r="F741" s="40">
        <f t="shared" si="59"/>
        <v>2497500</v>
      </c>
      <c r="H741" s="40">
        <f t="shared" si="60"/>
        <v>5434.91</v>
      </c>
      <c r="I741" s="93">
        <f t="shared" si="64"/>
        <v>190</v>
      </c>
      <c r="J741" s="93">
        <f t="shared" si="65"/>
        <v>5624.91</v>
      </c>
      <c r="K741" s="40">
        <f t="shared" si="61"/>
        <v>2497460.04</v>
      </c>
      <c r="M741" s="96">
        <f t="shared" si="66"/>
        <v>5435</v>
      </c>
      <c r="N741" s="96">
        <f t="shared" si="67"/>
        <v>190</v>
      </c>
      <c r="O741" s="96">
        <f t="shared" si="68"/>
        <v>5625</v>
      </c>
      <c r="P741" s="96">
        <f t="shared" si="69"/>
        <v>2497500</v>
      </c>
    </row>
    <row r="742" spans="1:16" x14ac:dyDescent="0.2">
      <c r="A742" s="48">
        <v>4571</v>
      </c>
      <c r="B742" s="49" t="s">
        <v>331</v>
      </c>
      <c r="C742" s="40">
        <f t="shared" si="58"/>
        <v>4891</v>
      </c>
      <c r="D742" s="93">
        <f t="shared" si="62"/>
        <v>190</v>
      </c>
      <c r="E742" s="93">
        <f t="shared" si="63"/>
        <v>5081</v>
      </c>
      <c r="F742" s="40">
        <f t="shared" si="59"/>
        <v>3160382</v>
      </c>
      <c r="H742" s="40">
        <f t="shared" si="60"/>
        <v>4891.1000000000004</v>
      </c>
      <c r="I742" s="93">
        <f t="shared" si="64"/>
        <v>190</v>
      </c>
      <c r="J742" s="93">
        <f t="shared" si="65"/>
        <v>5081.1000000000004</v>
      </c>
      <c r="K742" s="40">
        <f t="shared" si="61"/>
        <v>3160444.2</v>
      </c>
      <c r="M742" s="96">
        <f t="shared" si="66"/>
        <v>4891.1000000000004</v>
      </c>
      <c r="N742" s="96">
        <f t="shared" si="67"/>
        <v>190</v>
      </c>
      <c r="O742" s="96">
        <f t="shared" si="68"/>
        <v>5081.1000000000004</v>
      </c>
      <c r="P742" s="96">
        <f t="shared" si="69"/>
        <v>3160444.2</v>
      </c>
    </row>
    <row r="743" spans="1:16" x14ac:dyDescent="0.2">
      <c r="A743" s="48">
        <v>4578</v>
      </c>
      <c r="B743" s="49" t="s">
        <v>332</v>
      </c>
      <c r="C743" s="40">
        <f t="shared" si="58"/>
        <v>5201</v>
      </c>
      <c r="D743" s="93">
        <f t="shared" si="62"/>
        <v>190</v>
      </c>
      <c r="E743" s="93">
        <f t="shared" si="63"/>
        <v>5391</v>
      </c>
      <c r="F743" s="40">
        <f t="shared" si="59"/>
        <v>6010965</v>
      </c>
      <c r="H743" s="40">
        <f t="shared" si="60"/>
        <v>5201.3</v>
      </c>
      <c r="I743" s="93">
        <f t="shared" si="64"/>
        <v>190</v>
      </c>
      <c r="J743" s="93">
        <f t="shared" si="65"/>
        <v>5391.3</v>
      </c>
      <c r="K743" s="40">
        <f t="shared" si="61"/>
        <v>6011299.5</v>
      </c>
      <c r="M743" s="96">
        <f t="shared" si="66"/>
        <v>5201.3</v>
      </c>
      <c r="N743" s="96">
        <f t="shared" si="67"/>
        <v>190</v>
      </c>
      <c r="O743" s="96">
        <f t="shared" si="68"/>
        <v>5391.3</v>
      </c>
      <c r="P743" s="96">
        <f t="shared" si="69"/>
        <v>6011299.5</v>
      </c>
    </row>
    <row r="744" spans="1:16" x14ac:dyDescent="0.2">
      <c r="A744" s="48">
        <v>4606</v>
      </c>
      <c r="B744" s="49" t="s">
        <v>333</v>
      </c>
      <c r="C744" s="40">
        <f t="shared" si="58"/>
        <v>5055</v>
      </c>
      <c r="D744" s="93">
        <f t="shared" si="62"/>
        <v>190</v>
      </c>
      <c r="E744" s="93">
        <f t="shared" si="63"/>
        <v>5245</v>
      </c>
      <c r="F744" s="40">
        <f t="shared" si="59"/>
        <v>2386475</v>
      </c>
      <c r="H744" s="40">
        <f t="shared" si="60"/>
        <v>5055.16</v>
      </c>
      <c r="I744" s="93">
        <f t="shared" si="64"/>
        <v>190</v>
      </c>
      <c r="J744" s="93">
        <f t="shared" si="65"/>
        <v>5245.16</v>
      </c>
      <c r="K744" s="40">
        <f t="shared" si="61"/>
        <v>2386547.7999999998</v>
      </c>
      <c r="M744" s="96">
        <f t="shared" si="66"/>
        <v>5055.16</v>
      </c>
      <c r="N744" s="96">
        <f t="shared" si="67"/>
        <v>190</v>
      </c>
      <c r="O744" s="96">
        <f t="shared" si="68"/>
        <v>5245.16</v>
      </c>
      <c r="P744" s="96">
        <f t="shared" si="69"/>
        <v>2386547.7999999998</v>
      </c>
    </row>
    <row r="745" spans="1:16" x14ac:dyDescent="0.2">
      <c r="A745" s="48">
        <v>4613</v>
      </c>
      <c r="B745" s="49" t="s">
        <v>334</v>
      </c>
      <c r="C745" s="40">
        <f t="shared" si="58"/>
        <v>5019</v>
      </c>
      <c r="D745" s="93">
        <f t="shared" si="62"/>
        <v>190</v>
      </c>
      <c r="E745" s="93">
        <f t="shared" si="63"/>
        <v>5209</v>
      </c>
      <c r="F745" s="40">
        <f t="shared" si="59"/>
        <v>14163271</v>
      </c>
      <c r="H745" s="40">
        <f t="shared" si="60"/>
        <v>5018.66</v>
      </c>
      <c r="I745" s="93">
        <f t="shared" si="64"/>
        <v>190</v>
      </c>
      <c r="J745" s="93">
        <f t="shared" si="65"/>
        <v>5208.66</v>
      </c>
      <c r="K745" s="40">
        <f t="shared" si="61"/>
        <v>14162346.539999999</v>
      </c>
      <c r="M745" s="96">
        <f t="shared" si="66"/>
        <v>5019</v>
      </c>
      <c r="N745" s="96">
        <f t="shared" si="67"/>
        <v>190</v>
      </c>
      <c r="O745" s="96">
        <f t="shared" si="68"/>
        <v>5209</v>
      </c>
      <c r="P745" s="96">
        <f t="shared" si="69"/>
        <v>14163271</v>
      </c>
    </row>
    <row r="746" spans="1:16" x14ac:dyDescent="0.2">
      <c r="A746" s="48">
        <v>4620</v>
      </c>
      <c r="B746" s="49" t="s">
        <v>335</v>
      </c>
      <c r="C746" s="40">
        <f t="shared" si="58"/>
        <v>5501</v>
      </c>
      <c r="D746" s="93">
        <f t="shared" si="62"/>
        <v>190</v>
      </c>
      <c r="E746" s="93">
        <f t="shared" si="63"/>
        <v>5691</v>
      </c>
      <c r="F746" s="40">
        <f t="shared" si="59"/>
        <v>121508541</v>
      </c>
      <c r="H746" s="40">
        <f t="shared" si="60"/>
        <v>5501.11</v>
      </c>
      <c r="I746" s="93">
        <f t="shared" si="64"/>
        <v>190</v>
      </c>
      <c r="J746" s="93">
        <f t="shared" si="65"/>
        <v>5691.11</v>
      </c>
      <c r="K746" s="40">
        <f t="shared" si="61"/>
        <v>121510889.61</v>
      </c>
      <c r="M746" s="96">
        <f t="shared" si="66"/>
        <v>5501.11</v>
      </c>
      <c r="N746" s="96">
        <f t="shared" si="67"/>
        <v>190</v>
      </c>
      <c r="O746" s="96">
        <f t="shared" si="68"/>
        <v>5691.11</v>
      </c>
      <c r="P746" s="96">
        <f t="shared" si="69"/>
        <v>121510889.61</v>
      </c>
    </row>
    <row r="747" spans="1:16" x14ac:dyDescent="0.2">
      <c r="A747" s="48">
        <v>4627</v>
      </c>
      <c r="B747" s="49" t="s">
        <v>336</v>
      </c>
      <c r="C747" s="40">
        <f t="shared" si="58"/>
        <v>5061</v>
      </c>
      <c r="D747" s="93">
        <f t="shared" si="62"/>
        <v>190</v>
      </c>
      <c r="E747" s="93">
        <f t="shared" si="63"/>
        <v>5251</v>
      </c>
      <c r="F747" s="40">
        <f t="shared" si="59"/>
        <v>3008823</v>
      </c>
      <c r="H747" s="40">
        <f t="shared" si="60"/>
        <v>5060.88</v>
      </c>
      <c r="I747" s="93">
        <f t="shared" si="64"/>
        <v>190</v>
      </c>
      <c r="J747" s="93">
        <f t="shared" si="65"/>
        <v>5250.88</v>
      </c>
      <c r="K747" s="40">
        <f t="shared" si="61"/>
        <v>3008754.24</v>
      </c>
      <c r="M747" s="96">
        <f t="shared" si="66"/>
        <v>5061</v>
      </c>
      <c r="N747" s="96">
        <f t="shared" si="67"/>
        <v>190</v>
      </c>
      <c r="O747" s="96">
        <f t="shared" si="68"/>
        <v>5251</v>
      </c>
      <c r="P747" s="96">
        <f t="shared" si="69"/>
        <v>3008823</v>
      </c>
    </row>
    <row r="748" spans="1:16" x14ac:dyDescent="0.2">
      <c r="A748" s="48">
        <v>4634</v>
      </c>
      <c r="B748" s="49" t="s">
        <v>337</v>
      </c>
      <c r="C748" s="40">
        <f t="shared" si="58"/>
        <v>6019</v>
      </c>
      <c r="D748" s="93">
        <f t="shared" si="62"/>
        <v>193</v>
      </c>
      <c r="E748" s="93">
        <f t="shared" si="63"/>
        <v>6212</v>
      </c>
      <c r="F748" s="40">
        <f t="shared" si="59"/>
        <v>3124636</v>
      </c>
      <c r="H748" s="40">
        <f t="shared" si="60"/>
        <v>6019.5</v>
      </c>
      <c r="I748" s="93">
        <f t="shared" si="64"/>
        <v>192.62</v>
      </c>
      <c r="J748" s="93">
        <f t="shared" si="65"/>
        <v>6212.12</v>
      </c>
      <c r="K748" s="40">
        <f t="shared" si="61"/>
        <v>3124696.36</v>
      </c>
      <c r="M748" s="96">
        <f t="shared" si="66"/>
        <v>6019.5</v>
      </c>
      <c r="N748" s="96">
        <f t="shared" si="67"/>
        <v>192.62</v>
      </c>
      <c r="O748" s="96">
        <f t="shared" si="68"/>
        <v>6212.12</v>
      </c>
      <c r="P748" s="96">
        <f t="shared" si="69"/>
        <v>3124696.36</v>
      </c>
    </row>
    <row r="749" spans="1:16" x14ac:dyDescent="0.2">
      <c r="A749" s="48">
        <v>4641</v>
      </c>
      <c r="B749" s="49" t="s">
        <v>338</v>
      </c>
      <c r="C749" s="40">
        <f t="shared" si="58"/>
        <v>5412</v>
      </c>
      <c r="D749" s="93">
        <f t="shared" si="62"/>
        <v>190</v>
      </c>
      <c r="E749" s="93">
        <f t="shared" si="63"/>
        <v>5602</v>
      </c>
      <c r="F749" s="40">
        <f t="shared" si="59"/>
        <v>6263036</v>
      </c>
      <c r="H749" s="40">
        <f t="shared" si="60"/>
        <v>5412.47</v>
      </c>
      <c r="I749" s="93">
        <f t="shared" si="64"/>
        <v>190</v>
      </c>
      <c r="J749" s="93">
        <f t="shared" si="65"/>
        <v>5602.47</v>
      </c>
      <c r="K749" s="40">
        <f t="shared" si="61"/>
        <v>6263561.46</v>
      </c>
      <c r="M749" s="96">
        <f t="shared" si="66"/>
        <v>5412.47</v>
      </c>
      <c r="N749" s="96">
        <f t="shared" si="67"/>
        <v>190</v>
      </c>
      <c r="O749" s="96">
        <f t="shared" si="68"/>
        <v>5602.47</v>
      </c>
      <c r="P749" s="96">
        <f t="shared" si="69"/>
        <v>6263561.46</v>
      </c>
    </row>
    <row r="750" spans="1:16" x14ac:dyDescent="0.2">
      <c r="A750" s="48">
        <v>4686</v>
      </c>
      <c r="B750" s="49" t="s">
        <v>339</v>
      </c>
      <c r="C750" s="40">
        <f t="shared" si="58"/>
        <v>4391</v>
      </c>
      <c r="D750" s="93">
        <f t="shared" si="62"/>
        <v>190</v>
      </c>
      <c r="E750" s="93">
        <f t="shared" si="63"/>
        <v>4581</v>
      </c>
      <c r="F750" s="40">
        <f t="shared" si="59"/>
        <v>1452177</v>
      </c>
      <c r="H750" s="40">
        <f t="shared" si="60"/>
        <v>4390.72</v>
      </c>
      <c r="I750" s="93">
        <f t="shared" si="64"/>
        <v>190</v>
      </c>
      <c r="J750" s="93">
        <f t="shared" si="65"/>
        <v>4580.72</v>
      </c>
      <c r="K750" s="40">
        <f t="shared" si="61"/>
        <v>1452088.24</v>
      </c>
      <c r="M750" s="96">
        <f t="shared" si="66"/>
        <v>4391</v>
      </c>
      <c r="N750" s="96">
        <f t="shared" si="67"/>
        <v>190</v>
      </c>
      <c r="O750" s="96">
        <f t="shared" si="68"/>
        <v>4581</v>
      </c>
      <c r="P750" s="96">
        <f t="shared" si="69"/>
        <v>1452177</v>
      </c>
    </row>
    <row r="751" spans="1:16" x14ac:dyDescent="0.2">
      <c r="A751" s="48">
        <v>4753</v>
      </c>
      <c r="B751" s="49" t="s">
        <v>340</v>
      </c>
      <c r="C751" s="40">
        <f t="shared" si="58"/>
        <v>5092</v>
      </c>
      <c r="D751" s="93">
        <f t="shared" si="62"/>
        <v>190</v>
      </c>
      <c r="E751" s="93">
        <f t="shared" si="63"/>
        <v>5282</v>
      </c>
      <c r="F751" s="40">
        <f t="shared" si="59"/>
        <v>10970714</v>
      </c>
      <c r="H751" s="40">
        <f t="shared" si="60"/>
        <v>5091.55</v>
      </c>
      <c r="I751" s="93">
        <f t="shared" si="64"/>
        <v>190</v>
      </c>
      <c r="J751" s="93">
        <f t="shared" si="65"/>
        <v>5281.55</v>
      </c>
      <c r="K751" s="40">
        <f t="shared" si="61"/>
        <v>10969779.35</v>
      </c>
      <c r="M751" s="96">
        <f t="shared" si="66"/>
        <v>5092</v>
      </c>
      <c r="N751" s="96">
        <f t="shared" si="67"/>
        <v>190</v>
      </c>
      <c r="O751" s="96">
        <f t="shared" si="68"/>
        <v>5282</v>
      </c>
      <c r="P751" s="96">
        <f t="shared" si="69"/>
        <v>10970714</v>
      </c>
    </row>
    <row r="752" spans="1:16" x14ac:dyDescent="0.2">
      <c r="A752" s="48">
        <v>4760</v>
      </c>
      <c r="B752" s="49" t="s">
        <v>341</v>
      </c>
      <c r="C752" s="40">
        <f t="shared" si="58"/>
        <v>4454</v>
      </c>
      <c r="D752" s="93">
        <f t="shared" si="62"/>
        <v>190</v>
      </c>
      <c r="E752" s="93">
        <f t="shared" si="63"/>
        <v>4644</v>
      </c>
      <c r="F752" s="40">
        <f t="shared" si="59"/>
        <v>3352968</v>
      </c>
      <c r="H752" s="40">
        <f t="shared" si="60"/>
        <v>4454</v>
      </c>
      <c r="I752" s="93">
        <f t="shared" si="64"/>
        <v>190</v>
      </c>
      <c r="J752" s="93">
        <f t="shared" si="65"/>
        <v>4644</v>
      </c>
      <c r="K752" s="40">
        <f t="shared" si="61"/>
        <v>3352968</v>
      </c>
      <c r="M752" s="96">
        <f t="shared" si="66"/>
        <v>4454</v>
      </c>
      <c r="N752" s="96">
        <f t="shared" si="67"/>
        <v>190</v>
      </c>
      <c r="O752" s="96">
        <f t="shared" si="68"/>
        <v>4644</v>
      </c>
      <c r="P752" s="96">
        <f t="shared" si="69"/>
        <v>3352968</v>
      </c>
    </row>
    <row r="753" spans="1:16" x14ac:dyDescent="0.2">
      <c r="A753" s="48">
        <v>4781</v>
      </c>
      <c r="B753" s="49" t="s">
        <v>342</v>
      </c>
      <c r="C753" s="40">
        <f t="shared" si="58"/>
        <v>5736</v>
      </c>
      <c r="D753" s="93">
        <f t="shared" si="62"/>
        <v>190</v>
      </c>
      <c r="E753" s="93">
        <f t="shared" si="63"/>
        <v>5926</v>
      </c>
      <c r="F753" s="40">
        <f t="shared" si="59"/>
        <v>18939496</v>
      </c>
      <c r="H753" s="40">
        <f t="shared" si="60"/>
        <v>5736.35</v>
      </c>
      <c r="I753" s="93">
        <f t="shared" si="64"/>
        <v>190</v>
      </c>
      <c r="J753" s="93">
        <f t="shared" si="65"/>
        <v>5926.35</v>
      </c>
      <c r="K753" s="40">
        <f t="shared" si="61"/>
        <v>18940614.600000001</v>
      </c>
      <c r="M753" s="96">
        <f t="shared" si="66"/>
        <v>5736.35</v>
      </c>
      <c r="N753" s="96">
        <f t="shared" si="67"/>
        <v>190</v>
      </c>
      <c r="O753" s="96">
        <f t="shared" si="68"/>
        <v>5926.35</v>
      </c>
      <c r="P753" s="96">
        <f t="shared" si="69"/>
        <v>18940614.600000001</v>
      </c>
    </row>
    <row r="754" spans="1:16" x14ac:dyDescent="0.2">
      <c r="A754" s="48">
        <v>4795</v>
      </c>
      <c r="B754" s="49" t="s">
        <v>343</v>
      </c>
      <c r="C754" s="40">
        <f t="shared" si="58"/>
        <v>4757</v>
      </c>
      <c r="D754" s="93">
        <f t="shared" si="62"/>
        <v>190</v>
      </c>
      <c r="E754" s="93">
        <f t="shared" si="63"/>
        <v>4947</v>
      </c>
      <c r="F754" s="40">
        <f t="shared" si="59"/>
        <v>3151239</v>
      </c>
      <c r="H754" s="40">
        <f t="shared" si="60"/>
        <v>4756.93</v>
      </c>
      <c r="I754" s="93">
        <f t="shared" si="64"/>
        <v>190</v>
      </c>
      <c r="J754" s="93">
        <f t="shared" si="65"/>
        <v>4946.93</v>
      </c>
      <c r="K754" s="40">
        <f t="shared" si="61"/>
        <v>3151194.41</v>
      </c>
      <c r="M754" s="96">
        <f t="shared" si="66"/>
        <v>4757</v>
      </c>
      <c r="N754" s="96">
        <f t="shared" si="67"/>
        <v>190</v>
      </c>
      <c r="O754" s="96">
        <f t="shared" si="68"/>
        <v>4947</v>
      </c>
      <c r="P754" s="96">
        <f t="shared" si="69"/>
        <v>3151239</v>
      </c>
    </row>
    <row r="755" spans="1:16" x14ac:dyDescent="0.2">
      <c r="A755" s="48">
        <v>4802</v>
      </c>
      <c r="B755" s="49" t="s">
        <v>344</v>
      </c>
      <c r="C755" s="40">
        <f t="shared" si="58"/>
        <v>4654</v>
      </c>
      <c r="D755" s="93">
        <f t="shared" si="62"/>
        <v>190</v>
      </c>
      <c r="E755" s="93">
        <f t="shared" si="63"/>
        <v>4844</v>
      </c>
      <c r="F755" s="40">
        <f t="shared" si="59"/>
        <v>13228964</v>
      </c>
      <c r="H755" s="40">
        <f t="shared" si="60"/>
        <v>4654.34</v>
      </c>
      <c r="I755" s="93">
        <f t="shared" si="64"/>
        <v>190</v>
      </c>
      <c r="J755" s="93">
        <f t="shared" si="65"/>
        <v>4844.34</v>
      </c>
      <c r="K755" s="40">
        <f t="shared" si="61"/>
        <v>13229892.540000001</v>
      </c>
      <c r="M755" s="96">
        <f t="shared" si="66"/>
        <v>4654.34</v>
      </c>
      <c r="N755" s="96">
        <f t="shared" si="67"/>
        <v>190</v>
      </c>
      <c r="O755" s="96">
        <f t="shared" si="68"/>
        <v>4844.34</v>
      </c>
      <c r="P755" s="96">
        <f t="shared" si="69"/>
        <v>13229892.540000001</v>
      </c>
    </row>
    <row r="756" spans="1:16" x14ac:dyDescent="0.2">
      <c r="A756" s="48">
        <v>4820</v>
      </c>
      <c r="B756" s="51" t="s">
        <v>345</v>
      </c>
      <c r="C756" s="40">
        <f t="shared" si="58"/>
        <v>6020</v>
      </c>
      <c r="D756" s="93">
        <f t="shared" si="62"/>
        <v>193</v>
      </c>
      <c r="E756" s="93">
        <f t="shared" si="63"/>
        <v>6213</v>
      </c>
      <c r="F756" s="40">
        <f t="shared" si="59"/>
        <v>2783424</v>
      </c>
      <c r="H756" s="40">
        <f t="shared" si="60"/>
        <v>6020.3</v>
      </c>
      <c r="I756" s="93">
        <f t="shared" si="64"/>
        <v>192.65</v>
      </c>
      <c r="J756" s="93">
        <f t="shared" si="65"/>
        <v>6212.95</v>
      </c>
      <c r="K756" s="40">
        <f t="shared" si="61"/>
        <v>2783401.6</v>
      </c>
      <c r="M756" s="96">
        <f t="shared" si="66"/>
        <v>6020</v>
      </c>
      <c r="N756" s="96">
        <f t="shared" si="67"/>
        <v>193</v>
      </c>
      <c r="O756" s="96">
        <f t="shared" si="68"/>
        <v>6213</v>
      </c>
      <c r="P756" s="96">
        <f t="shared" si="69"/>
        <v>2783424</v>
      </c>
    </row>
    <row r="757" spans="1:16" x14ac:dyDescent="0.2">
      <c r="A757" s="48">
        <v>4843</v>
      </c>
      <c r="B757" s="51" t="s">
        <v>656</v>
      </c>
      <c r="C757" s="40">
        <f t="shared" si="58"/>
        <v>5843</v>
      </c>
      <c r="D757" s="93">
        <f t="shared" si="62"/>
        <v>190</v>
      </c>
      <c r="E757" s="93">
        <f t="shared" si="63"/>
        <v>6033</v>
      </c>
      <c r="F757" s="40">
        <f t="shared" si="59"/>
        <v>1170402</v>
      </c>
      <c r="H757" s="40">
        <f t="shared" si="60"/>
        <v>5842.6</v>
      </c>
      <c r="I757" s="93">
        <f t="shared" si="64"/>
        <v>190</v>
      </c>
      <c r="J757" s="93">
        <f t="shared" si="65"/>
        <v>6032.6</v>
      </c>
      <c r="K757" s="40">
        <f t="shared" si="61"/>
        <v>1170324.4000000001</v>
      </c>
      <c r="M757" s="96">
        <f t="shared" si="66"/>
        <v>5843</v>
      </c>
      <c r="N757" s="96">
        <f t="shared" si="67"/>
        <v>190</v>
      </c>
      <c r="O757" s="96">
        <f t="shared" si="68"/>
        <v>6033</v>
      </c>
      <c r="P757" s="96">
        <f t="shared" si="69"/>
        <v>1170402</v>
      </c>
    </row>
    <row r="758" spans="1:16" x14ac:dyDescent="0.2">
      <c r="A758" s="48">
        <v>4851</v>
      </c>
      <c r="B758" s="49" t="s">
        <v>346</v>
      </c>
      <c r="C758" s="40">
        <f t="shared" si="58"/>
        <v>5545</v>
      </c>
      <c r="D758" s="93">
        <f t="shared" si="62"/>
        <v>190</v>
      </c>
      <c r="E758" s="93">
        <f t="shared" si="63"/>
        <v>5735</v>
      </c>
      <c r="F758" s="40">
        <f t="shared" si="59"/>
        <v>10150950</v>
      </c>
      <c r="H758" s="40">
        <f t="shared" si="60"/>
        <v>5544.76</v>
      </c>
      <c r="I758" s="93">
        <f t="shared" si="64"/>
        <v>190</v>
      </c>
      <c r="J758" s="93">
        <f t="shared" si="65"/>
        <v>5734.76</v>
      </c>
      <c r="K758" s="40">
        <f t="shared" si="61"/>
        <v>10150525.200000001</v>
      </c>
      <c r="M758" s="96">
        <f t="shared" si="66"/>
        <v>5545</v>
      </c>
      <c r="N758" s="96">
        <f t="shared" si="67"/>
        <v>190</v>
      </c>
      <c r="O758" s="96">
        <f t="shared" si="68"/>
        <v>5735</v>
      </c>
      <c r="P758" s="96">
        <f t="shared" si="69"/>
        <v>10150950</v>
      </c>
    </row>
    <row r="759" spans="1:16" x14ac:dyDescent="0.2">
      <c r="A759" s="48">
        <v>3122</v>
      </c>
      <c r="B759" s="49" t="s">
        <v>347</v>
      </c>
      <c r="C759" s="40">
        <f t="shared" si="58"/>
        <v>7026</v>
      </c>
      <c r="D759" s="93">
        <f t="shared" si="62"/>
        <v>225</v>
      </c>
      <c r="E759" s="93">
        <f t="shared" si="63"/>
        <v>7251</v>
      </c>
      <c r="F759" s="40">
        <f t="shared" si="59"/>
        <v>1573467</v>
      </c>
      <c r="H759" s="40">
        <f t="shared" si="60"/>
        <v>7025.62</v>
      </c>
      <c r="I759" s="93">
        <f t="shared" si="64"/>
        <v>224.82</v>
      </c>
      <c r="J759" s="93">
        <f t="shared" si="65"/>
        <v>7250.44</v>
      </c>
      <c r="K759" s="40">
        <f t="shared" si="61"/>
        <v>1573345.48</v>
      </c>
      <c r="M759" s="96">
        <f t="shared" si="66"/>
        <v>7026</v>
      </c>
      <c r="N759" s="96">
        <f t="shared" si="67"/>
        <v>225</v>
      </c>
      <c r="O759" s="96">
        <f t="shared" si="68"/>
        <v>7251</v>
      </c>
      <c r="P759" s="96">
        <f t="shared" si="69"/>
        <v>1573467</v>
      </c>
    </row>
    <row r="760" spans="1:16" x14ac:dyDescent="0.2">
      <c r="A760" s="48">
        <v>4865</v>
      </c>
      <c r="B760" s="49" t="s">
        <v>348</v>
      </c>
      <c r="C760" s="40">
        <f t="shared" si="58"/>
        <v>5091</v>
      </c>
      <c r="D760" s="93">
        <f t="shared" si="62"/>
        <v>190</v>
      </c>
      <c r="E760" s="93">
        <f t="shared" si="63"/>
        <v>5281</v>
      </c>
      <c r="F760" s="40">
        <f t="shared" si="59"/>
        <v>2767244</v>
      </c>
      <c r="H760" s="40">
        <f t="shared" si="60"/>
        <v>5091.2</v>
      </c>
      <c r="I760" s="93">
        <f t="shared" si="64"/>
        <v>190</v>
      </c>
      <c r="J760" s="93">
        <f t="shared" si="65"/>
        <v>5281.2</v>
      </c>
      <c r="K760" s="40">
        <f t="shared" si="61"/>
        <v>2767348.8</v>
      </c>
      <c r="M760" s="96">
        <f t="shared" si="66"/>
        <v>5091.2</v>
      </c>
      <c r="N760" s="96">
        <f t="shared" si="67"/>
        <v>190</v>
      </c>
      <c r="O760" s="96">
        <f t="shared" si="68"/>
        <v>5281.2</v>
      </c>
      <c r="P760" s="96">
        <f t="shared" si="69"/>
        <v>2767348.8</v>
      </c>
    </row>
    <row r="761" spans="1:16" x14ac:dyDescent="0.2">
      <c r="A761" s="48">
        <v>4872</v>
      </c>
      <c r="B761" s="49" t="s">
        <v>657</v>
      </c>
      <c r="C761" s="40">
        <f t="shared" si="58"/>
        <v>5672</v>
      </c>
      <c r="D761" s="93">
        <f t="shared" si="62"/>
        <v>190</v>
      </c>
      <c r="E761" s="93">
        <f t="shared" si="63"/>
        <v>5862</v>
      </c>
      <c r="F761" s="40">
        <f t="shared" si="59"/>
        <v>9566784</v>
      </c>
      <c r="H761" s="40">
        <f t="shared" si="60"/>
        <v>5672.21</v>
      </c>
      <c r="I761" s="93">
        <f t="shared" si="64"/>
        <v>190</v>
      </c>
      <c r="J761" s="93">
        <f t="shared" si="65"/>
        <v>5862.21</v>
      </c>
      <c r="K761" s="40">
        <f t="shared" si="61"/>
        <v>9567126.7200000007</v>
      </c>
      <c r="M761" s="96">
        <f t="shared" si="66"/>
        <v>5672.21</v>
      </c>
      <c r="N761" s="96">
        <f t="shared" si="67"/>
        <v>190</v>
      </c>
      <c r="O761" s="96">
        <f t="shared" si="68"/>
        <v>5862.21</v>
      </c>
      <c r="P761" s="96">
        <f t="shared" si="69"/>
        <v>9567126.7200000007</v>
      </c>
    </row>
    <row r="762" spans="1:16" x14ac:dyDescent="0.2">
      <c r="A762" s="48">
        <v>4893</v>
      </c>
      <c r="B762" s="49" t="s">
        <v>349</v>
      </c>
      <c r="C762" s="40">
        <f t="shared" si="58"/>
        <v>5340</v>
      </c>
      <c r="D762" s="93">
        <f t="shared" si="62"/>
        <v>190</v>
      </c>
      <c r="E762" s="93">
        <f t="shared" si="63"/>
        <v>5530</v>
      </c>
      <c r="F762" s="40">
        <f t="shared" si="59"/>
        <v>14665560</v>
      </c>
      <c r="H762" s="40">
        <f t="shared" si="60"/>
        <v>5339.6</v>
      </c>
      <c r="I762" s="93">
        <f t="shared" si="64"/>
        <v>190</v>
      </c>
      <c r="J762" s="93">
        <f t="shared" si="65"/>
        <v>5529.6</v>
      </c>
      <c r="K762" s="40">
        <f t="shared" si="61"/>
        <v>14664499.200000001</v>
      </c>
      <c r="M762" s="96">
        <f t="shared" si="66"/>
        <v>5340</v>
      </c>
      <c r="N762" s="96">
        <f t="shared" si="67"/>
        <v>190</v>
      </c>
      <c r="O762" s="96">
        <f t="shared" si="68"/>
        <v>5530</v>
      </c>
      <c r="P762" s="96">
        <f t="shared" si="69"/>
        <v>14665560</v>
      </c>
    </row>
    <row r="763" spans="1:16" x14ac:dyDescent="0.2">
      <c r="A763" s="37">
        <v>4904</v>
      </c>
      <c r="B763" s="37" t="s">
        <v>350</v>
      </c>
      <c r="C763" s="40" t="e">
        <f t="shared" si="58"/>
        <v>#DIV/0!</v>
      </c>
      <c r="D763" s="93" t="e">
        <f t="shared" si="62"/>
        <v>#DIV/0!</v>
      </c>
      <c r="E763" s="93" t="e">
        <f t="shared" si="63"/>
        <v>#DIV/0!</v>
      </c>
      <c r="F763" s="40" t="e">
        <f t="shared" si="59"/>
        <v>#DIV/0!</v>
      </c>
      <c r="H763" s="40" t="e">
        <f t="shared" si="60"/>
        <v>#DIV/0!</v>
      </c>
      <c r="I763" s="93" t="e">
        <f t="shared" si="64"/>
        <v>#DIV/0!</v>
      </c>
      <c r="J763" s="93" t="e">
        <f t="shared" si="65"/>
        <v>#DIV/0!</v>
      </c>
      <c r="K763" s="40" t="e">
        <f t="shared" si="61"/>
        <v>#DIV/0!</v>
      </c>
      <c r="M763" s="96" t="e">
        <f t="shared" si="66"/>
        <v>#DIV/0!</v>
      </c>
      <c r="N763" s="96" t="e">
        <f t="shared" si="67"/>
        <v>#DIV/0!</v>
      </c>
      <c r="O763" s="96" t="e">
        <f t="shared" si="68"/>
        <v>#DIV/0!</v>
      </c>
      <c r="P763" s="96" t="e">
        <f t="shared" si="69"/>
        <v>#DIV/0!</v>
      </c>
    </row>
    <row r="764" spans="1:16" x14ac:dyDescent="0.2">
      <c r="A764" s="48">
        <v>5523</v>
      </c>
      <c r="B764" s="49" t="s">
        <v>351</v>
      </c>
      <c r="C764" s="40">
        <f t="shared" si="58"/>
        <v>5427</v>
      </c>
      <c r="D764" s="93">
        <f t="shared" si="62"/>
        <v>190</v>
      </c>
      <c r="E764" s="93">
        <f t="shared" si="63"/>
        <v>5617</v>
      </c>
      <c r="F764" s="40">
        <f t="shared" si="59"/>
        <v>8296309</v>
      </c>
      <c r="H764" s="40">
        <f t="shared" si="60"/>
        <v>5427.37</v>
      </c>
      <c r="I764" s="93">
        <f t="shared" si="64"/>
        <v>190</v>
      </c>
      <c r="J764" s="93">
        <f t="shared" si="65"/>
        <v>5617.37</v>
      </c>
      <c r="K764" s="40">
        <f t="shared" si="61"/>
        <v>8296855.4900000002</v>
      </c>
      <c r="M764" s="96">
        <f t="shared" si="66"/>
        <v>5427.37</v>
      </c>
      <c r="N764" s="96">
        <f t="shared" si="67"/>
        <v>190</v>
      </c>
      <c r="O764" s="96">
        <f t="shared" si="68"/>
        <v>5617.37</v>
      </c>
      <c r="P764" s="96">
        <f t="shared" si="69"/>
        <v>8296855.4900000002</v>
      </c>
    </row>
    <row r="765" spans="1:16" x14ac:dyDescent="0.2">
      <c r="A765" s="48">
        <v>3850</v>
      </c>
      <c r="B765" s="49" t="s">
        <v>352</v>
      </c>
      <c r="C765" s="40">
        <f t="shared" si="58"/>
        <v>5418</v>
      </c>
      <c r="D765" s="93">
        <f t="shared" si="62"/>
        <v>190</v>
      </c>
      <c r="E765" s="93">
        <f t="shared" si="63"/>
        <v>5608</v>
      </c>
      <c r="F765" s="40">
        <f t="shared" si="59"/>
        <v>5176184</v>
      </c>
      <c r="H765" s="40">
        <f t="shared" si="60"/>
        <v>5418.23</v>
      </c>
      <c r="I765" s="93">
        <f t="shared" si="64"/>
        <v>190</v>
      </c>
      <c r="J765" s="93">
        <f t="shared" si="65"/>
        <v>5608.23</v>
      </c>
      <c r="K765" s="40">
        <f t="shared" si="61"/>
        <v>5176396.29</v>
      </c>
      <c r="M765" s="96">
        <f t="shared" si="66"/>
        <v>5418.23</v>
      </c>
      <c r="N765" s="96">
        <f t="shared" si="67"/>
        <v>190</v>
      </c>
      <c r="O765" s="96">
        <f t="shared" si="68"/>
        <v>5608.23</v>
      </c>
      <c r="P765" s="96">
        <f t="shared" si="69"/>
        <v>5176396.29</v>
      </c>
    </row>
    <row r="766" spans="1:16" x14ac:dyDescent="0.2">
      <c r="A766" s="48">
        <v>4956</v>
      </c>
      <c r="B766" s="49" t="s">
        <v>353</v>
      </c>
      <c r="C766" s="40">
        <f t="shared" si="58"/>
        <v>5467</v>
      </c>
      <c r="D766" s="93">
        <f t="shared" si="62"/>
        <v>190</v>
      </c>
      <c r="E766" s="93">
        <f t="shared" si="63"/>
        <v>5657</v>
      </c>
      <c r="F766" s="40">
        <f t="shared" si="59"/>
        <v>6194415</v>
      </c>
      <c r="H766" s="40">
        <f t="shared" si="60"/>
        <v>5467.24</v>
      </c>
      <c r="I766" s="93">
        <f t="shared" si="64"/>
        <v>190</v>
      </c>
      <c r="J766" s="93">
        <f t="shared" si="65"/>
        <v>5657.24</v>
      </c>
      <c r="K766" s="40">
        <f t="shared" si="61"/>
        <v>6194677.7999999998</v>
      </c>
      <c r="M766" s="96">
        <f t="shared" si="66"/>
        <v>5467.24</v>
      </c>
      <c r="N766" s="96">
        <f t="shared" si="67"/>
        <v>190</v>
      </c>
      <c r="O766" s="96">
        <f t="shared" si="68"/>
        <v>5657.24</v>
      </c>
      <c r="P766" s="96">
        <f t="shared" si="69"/>
        <v>6194677.7999999998</v>
      </c>
    </row>
    <row r="767" spans="1:16" x14ac:dyDescent="0.2">
      <c r="A767" s="48">
        <v>4963</v>
      </c>
      <c r="B767" s="49" t="s">
        <v>354</v>
      </c>
      <c r="C767" s="40">
        <f t="shared" si="58"/>
        <v>5054</v>
      </c>
      <c r="D767" s="93">
        <f t="shared" si="62"/>
        <v>190</v>
      </c>
      <c r="E767" s="93">
        <f t="shared" si="63"/>
        <v>5244</v>
      </c>
      <c r="F767" s="40">
        <f t="shared" si="59"/>
        <v>3828120</v>
      </c>
      <c r="H767" s="40">
        <f t="shared" si="60"/>
        <v>5054.1400000000003</v>
      </c>
      <c r="I767" s="93">
        <f t="shared" si="64"/>
        <v>190</v>
      </c>
      <c r="J767" s="93">
        <f t="shared" si="65"/>
        <v>5244.14</v>
      </c>
      <c r="K767" s="40">
        <f t="shared" si="61"/>
        <v>3828222.2</v>
      </c>
      <c r="M767" s="96">
        <f t="shared" si="66"/>
        <v>5054.1400000000003</v>
      </c>
      <c r="N767" s="96">
        <f t="shared" si="67"/>
        <v>190</v>
      </c>
      <c r="O767" s="96">
        <f t="shared" si="68"/>
        <v>5244.14</v>
      </c>
      <c r="P767" s="96">
        <f t="shared" si="69"/>
        <v>3828222.2</v>
      </c>
    </row>
    <row r="768" spans="1:16" x14ac:dyDescent="0.2">
      <c r="A768" s="48">
        <v>1673</v>
      </c>
      <c r="B768" s="49" t="s">
        <v>355</v>
      </c>
      <c r="C768" s="40">
        <f t="shared" ref="C768:C831" si="70">ROUND((C328/D328),0)</f>
        <v>4337</v>
      </c>
      <c r="D768" s="93">
        <f t="shared" si="62"/>
        <v>190</v>
      </c>
      <c r="E768" s="93">
        <f t="shared" si="63"/>
        <v>4527</v>
      </c>
      <c r="F768" s="40">
        <f t="shared" ref="F768:F831" si="71">E768*E328</f>
        <v>4572270</v>
      </c>
      <c r="H768" s="40">
        <f t="shared" ref="H768:H831" si="72">ROUND((C328/D328),2)</f>
        <v>4336.68</v>
      </c>
      <c r="I768" s="93">
        <f t="shared" si="64"/>
        <v>190</v>
      </c>
      <c r="J768" s="93">
        <f t="shared" si="65"/>
        <v>4526.68</v>
      </c>
      <c r="K768" s="40">
        <f t="shared" ref="K768:K831" si="73">J768*E328</f>
        <v>4571946.8000000007</v>
      </c>
      <c r="M768" s="96">
        <f t="shared" si="66"/>
        <v>4337</v>
      </c>
      <c r="N768" s="96">
        <f t="shared" si="67"/>
        <v>190</v>
      </c>
      <c r="O768" s="96">
        <f t="shared" si="68"/>
        <v>4527</v>
      </c>
      <c r="P768" s="96">
        <f t="shared" si="69"/>
        <v>4572270</v>
      </c>
    </row>
    <row r="769" spans="1:16" x14ac:dyDescent="0.2">
      <c r="A769" s="48">
        <v>4998</v>
      </c>
      <c r="B769" s="49" t="s">
        <v>356</v>
      </c>
      <c r="C769" s="40">
        <f t="shared" si="70"/>
        <v>6936</v>
      </c>
      <c r="D769" s="93">
        <f t="shared" ref="D769:D832" si="74">ROUND((IF((C769&gt;5938),(C769*0.032),190)),0)</f>
        <v>222</v>
      </c>
      <c r="E769" s="93">
        <f t="shared" ref="E769:E832" si="75">C769+D769</f>
        <v>7158</v>
      </c>
      <c r="F769" s="40">
        <f t="shared" si="71"/>
        <v>737274</v>
      </c>
      <c r="H769" s="40">
        <f t="shared" si="72"/>
        <v>6935.55</v>
      </c>
      <c r="I769" s="93">
        <f t="shared" ref="I769:I832" si="76">ROUND((IF((H769&gt;5938),(H769*0.032),190)),2)</f>
        <v>221.94</v>
      </c>
      <c r="J769" s="93">
        <f t="shared" ref="J769:J832" si="77">H769+I769</f>
        <v>7157.49</v>
      </c>
      <c r="K769" s="40">
        <f t="shared" si="73"/>
        <v>737221.47</v>
      </c>
      <c r="M769" s="96">
        <f t="shared" ref="M769:M832" si="78">IF(K769&gt;F769,H769,C769)</f>
        <v>6936</v>
      </c>
      <c r="N769" s="96">
        <f t="shared" ref="N769:N832" si="79">IF(K769&gt;F769,I769,D769)</f>
        <v>222</v>
      </c>
      <c r="O769" s="96">
        <f t="shared" ref="O769:O832" si="80">IF(K769&gt;F769,J769,E769)</f>
        <v>7158</v>
      </c>
      <c r="P769" s="96">
        <f t="shared" ref="P769:P832" si="81">IF(K769&gt;F769,K769,F769)</f>
        <v>737274</v>
      </c>
    </row>
    <row r="770" spans="1:16" x14ac:dyDescent="0.2">
      <c r="A770" s="48">
        <v>2422</v>
      </c>
      <c r="B770" s="49" t="s">
        <v>357</v>
      </c>
      <c r="C770" s="40">
        <f t="shared" si="70"/>
        <v>5012</v>
      </c>
      <c r="D770" s="93">
        <f t="shared" si="74"/>
        <v>190</v>
      </c>
      <c r="E770" s="93">
        <f t="shared" si="75"/>
        <v>5202</v>
      </c>
      <c r="F770" s="40">
        <f t="shared" si="71"/>
        <v>4889880</v>
      </c>
      <c r="H770" s="40">
        <f t="shared" si="72"/>
        <v>5012.0600000000004</v>
      </c>
      <c r="I770" s="93">
        <f t="shared" si="76"/>
        <v>190</v>
      </c>
      <c r="J770" s="93">
        <f t="shared" si="77"/>
        <v>5202.0600000000004</v>
      </c>
      <c r="K770" s="40">
        <f t="shared" si="73"/>
        <v>4889936.4000000004</v>
      </c>
      <c r="M770" s="96">
        <f t="shared" si="78"/>
        <v>5012.0600000000004</v>
      </c>
      <c r="N770" s="96">
        <f t="shared" si="79"/>
        <v>190</v>
      </c>
      <c r="O770" s="96">
        <f t="shared" si="80"/>
        <v>5202.0600000000004</v>
      </c>
      <c r="P770" s="96">
        <f t="shared" si="81"/>
        <v>4889936.4000000004</v>
      </c>
    </row>
    <row r="771" spans="1:16" x14ac:dyDescent="0.2">
      <c r="A771" s="48">
        <v>5019</v>
      </c>
      <c r="B771" s="49" t="s">
        <v>358</v>
      </c>
      <c r="C771" s="40">
        <f t="shared" si="70"/>
        <v>6008</v>
      </c>
      <c r="D771" s="93">
        <f t="shared" si="74"/>
        <v>192</v>
      </c>
      <c r="E771" s="93">
        <f t="shared" si="75"/>
        <v>6200</v>
      </c>
      <c r="F771" s="40">
        <f t="shared" si="71"/>
        <v>6472800</v>
      </c>
      <c r="H771" s="40">
        <f t="shared" si="72"/>
        <v>6007.66</v>
      </c>
      <c r="I771" s="93">
        <f t="shared" si="76"/>
        <v>192.25</v>
      </c>
      <c r="J771" s="93">
        <f t="shared" si="77"/>
        <v>6199.91</v>
      </c>
      <c r="K771" s="40">
        <f t="shared" si="73"/>
        <v>6472706.04</v>
      </c>
      <c r="M771" s="96">
        <f t="shared" si="78"/>
        <v>6008</v>
      </c>
      <c r="N771" s="96">
        <f t="shared" si="79"/>
        <v>192</v>
      </c>
      <c r="O771" s="96">
        <f t="shared" si="80"/>
        <v>6200</v>
      </c>
      <c r="P771" s="96">
        <f t="shared" si="81"/>
        <v>6472800</v>
      </c>
    </row>
    <row r="772" spans="1:16" x14ac:dyDescent="0.2">
      <c r="A772" s="48">
        <v>5026</v>
      </c>
      <c r="B772" s="49" t="s">
        <v>359</v>
      </c>
      <c r="C772" s="40">
        <f t="shared" si="70"/>
        <v>6543</v>
      </c>
      <c r="D772" s="93">
        <f t="shared" si="74"/>
        <v>209</v>
      </c>
      <c r="E772" s="93">
        <f t="shared" si="75"/>
        <v>6752</v>
      </c>
      <c r="F772" s="40">
        <f t="shared" si="71"/>
        <v>7933600</v>
      </c>
      <c r="H772" s="40">
        <f t="shared" si="72"/>
        <v>6543.22</v>
      </c>
      <c r="I772" s="93">
        <f t="shared" si="76"/>
        <v>209.38</v>
      </c>
      <c r="J772" s="93">
        <f t="shared" si="77"/>
        <v>6752.6</v>
      </c>
      <c r="K772" s="40">
        <f t="shared" si="73"/>
        <v>7934305</v>
      </c>
      <c r="M772" s="96">
        <f t="shared" si="78"/>
        <v>6543.22</v>
      </c>
      <c r="N772" s="96">
        <f t="shared" si="79"/>
        <v>209.38</v>
      </c>
      <c r="O772" s="96">
        <f t="shared" si="80"/>
        <v>6752.6</v>
      </c>
      <c r="P772" s="96">
        <f t="shared" si="81"/>
        <v>7934305</v>
      </c>
    </row>
    <row r="773" spans="1:16" x14ac:dyDescent="0.2">
      <c r="A773" s="48">
        <v>5068</v>
      </c>
      <c r="B773" s="49" t="s">
        <v>360</v>
      </c>
      <c r="C773" s="40">
        <f t="shared" si="70"/>
        <v>4844</v>
      </c>
      <c r="D773" s="93">
        <f t="shared" si="74"/>
        <v>190</v>
      </c>
      <c r="E773" s="93">
        <f t="shared" si="75"/>
        <v>5034</v>
      </c>
      <c r="F773" s="40">
        <f t="shared" si="71"/>
        <v>4575906</v>
      </c>
      <c r="H773" s="40">
        <f t="shared" si="72"/>
        <v>4844.12</v>
      </c>
      <c r="I773" s="93">
        <f t="shared" si="76"/>
        <v>190</v>
      </c>
      <c r="J773" s="93">
        <f t="shared" si="77"/>
        <v>5034.12</v>
      </c>
      <c r="K773" s="40">
        <f t="shared" si="73"/>
        <v>4576015.08</v>
      </c>
      <c r="M773" s="96">
        <f t="shared" si="78"/>
        <v>4844.12</v>
      </c>
      <c r="N773" s="96">
        <f t="shared" si="79"/>
        <v>190</v>
      </c>
      <c r="O773" s="96">
        <f t="shared" si="80"/>
        <v>5034.12</v>
      </c>
      <c r="P773" s="96">
        <f t="shared" si="81"/>
        <v>4576015.08</v>
      </c>
    </row>
    <row r="774" spans="1:16" x14ac:dyDescent="0.2">
      <c r="A774" s="48">
        <v>5100</v>
      </c>
      <c r="B774" s="49" t="s">
        <v>361</v>
      </c>
      <c r="C774" s="40">
        <f t="shared" si="70"/>
        <v>5543</v>
      </c>
      <c r="D774" s="93">
        <f t="shared" si="74"/>
        <v>190</v>
      </c>
      <c r="E774" s="93">
        <f t="shared" si="75"/>
        <v>5733</v>
      </c>
      <c r="F774" s="40">
        <f t="shared" si="71"/>
        <v>12853386</v>
      </c>
      <c r="H774" s="40">
        <f t="shared" si="72"/>
        <v>5543.42</v>
      </c>
      <c r="I774" s="93">
        <f t="shared" si="76"/>
        <v>190</v>
      </c>
      <c r="J774" s="93">
        <f t="shared" si="77"/>
        <v>5733.42</v>
      </c>
      <c r="K774" s="40">
        <f t="shared" si="73"/>
        <v>12854327.640000001</v>
      </c>
      <c r="M774" s="96">
        <f t="shared" si="78"/>
        <v>5543.42</v>
      </c>
      <c r="N774" s="96">
        <f t="shared" si="79"/>
        <v>190</v>
      </c>
      <c r="O774" s="96">
        <f t="shared" si="80"/>
        <v>5733.42</v>
      </c>
      <c r="P774" s="96">
        <f t="shared" si="81"/>
        <v>12854327.640000001</v>
      </c>
    </row>
    <row r="775" spans="1:16" x14ac:dyDescent="0.2">
      <c r="A775" s="48">
        <v>5124</v>
      </c>
      <c r="B775" s="49" t="s">
        <v>362</v>
      </c>
      <c r="C775" s="40">
        <f t="shared" si="70"/>
        <v>5263</v>
      </c>
      <c r="D775" s="93">
        <f t="shared" si="74"/>
        <v>190</v>
      </c>
      <c r="E775" s="93">
        <f t="shared" si="75"/>
        <v>5453</v>
      </c>
      <c r="F775" s="40">
        <f t="shared" si="71"/>
        <v>2382961</v>
      </c>
      <c r="H775" s="40">
        <f t="shared" si="72"/>
        <v>5263.11</v>
      </c>
      <c r="I775" s="93">
        <f t="shared" si="76"/>
        <v>190</v>
      </c>
      <c r="J775" s="93">
        <f t="shared" si="77"/>
        <v>5453.11</v>
      </c>
      <c r="K775" s="40">
        <f t="shared" si="73"/>
        <v>2383009.0699999998</v>
      </c>
      <c r="M775" s="96">
        <f t="shared" si="78"/>
        <v>5263.11</v>
      </c>
      <c r="N775" s="96">
        <f t="shared" si="79"/>
        <v>190</v>
      </c>
      <c r="O775" s="96">
        <f t="shared" si="80"/>
        <v>5453.11</v>
      </c>
      <c r="P775" s="96">
        <f t="shared" si="81"/>
        <v>2383009.0699999998</v>
      </c>
    </row>
    <row r="776" spans="1:16" x14ac:dyDescent="0.2">
      <c r="A776" s="48">
        <v>5130</v>
      </c>
      <c r="B776" s="49" t="s">
        <v>363</v>
      </c>
      <c r="C776" s="40">
        <f t="shared" si="70"/>
        <v>7014</v>
      </c>
      <c r="D776" s="93">
        <f t="shared" si="74"/>
        <v>224</v>
      </c>
      <c r="E776" s="93">
        <f t="shared" si="75"/>
        <v>7238</v>
      </c>
      <c r="F776" s="40">
        <f t="shared" si="71"/>
        <v>4545464</v>
      </c>
      <c r="H776" s="40">
        <f t="shared" si="72"/>
        <v>7014.33</v>
      </c>
      <c r="I776" s="93">
        <f t="shared" si="76"/>
        <v>224.46</v>
      </c>
      <c r="J776" s="93">
        <f t="shared" si="77"/>
        <v>7238.79</v>
      </c>
      <c r="K776" s="40">
        <f t="shared" si="73"/>
        <v>4545960.12</v>
      </c>
      <c r="M776" s="96">
        <f t="shared" si="78"/>
        <v>7014.33</v>
      </c>
      <c r="N776" s="96">
        <f t="shared" si="79"/>
        <v>224.46</v>
      </c>
      <c r="O776" s="96">
        <f t="shared" si="80"/>
        <v>7238.79</v>
      </c>
      <c r="P776" s="96">
        <f t="shared" si="81"/>
        <v>4545960.12</v>
      </c>
    </row>
    <row r="777" spans="1:16" x14ac:dyDescent="0.2">
      <c r="A777" s="48">
        <v>5138</v>
      </c>
      <c r="B777" s="49" t="s">
        <v>364</v>
      </c>
      <c r="C777" s="40">
        <f t="shared" si="70"/>
        <v>4794</v>
      </c>
      <c r="D777" s="93">
        <f t="shared" si="74"/>
        <v>190</v>
      </c>
      <c r="E777" s="93">
        <f t="shared" si="75"/>
        <v>4984</v>
      </c>
      <c r="F777" s="40">
        <f t="shared" si="71"/>
        <v>11637640</v>
      </c>
      <c r="H777" s="40">
        <f t="shared" si="72"/>
        <v>4794.4799999999996</v>
      </c>
      <c r="I777" s="93">
        <f t="shared" si="76"/>
        <v>190</v>
      </c>
      <c r="J777" s="93">
        <f t="shared" si="77"/>
        <v>4984.4799999999996</v>
      </c>
      <c r="K777" s="40">
        <f t="shared" si="73"/>
        <v>11638760.799999999</v>
      </c>
      <c r="M777" s="96">
        <f t="shared" si="78"/>
        <v>4794.4799999999996</v>
      </c>
      <c r="N777" s="96">
        <f t="shared" si="79"/>
        <v>190</v>
      </c>
      <c r="O777" s="96">
        <f t="shared" si="80"/>
        <v>4984.4799999999996</v>
      </c>
      <c r="P777" s="96">
        <f t="shared" si="81"/>
        <v>11638760.799999999</v>
      </c>
    </row>
    <row r="778" spans="1:16" x14ac:dyDescent="0.2">
      <c r="A778" s="48">
        <v>5258</v>
      </c>
      <c r="B778" s="49" t="s">
        <v>365</v>
      </c>
      <c r="C778" s="40">
        <f t="shared" si="70"/>
        <v>6226</v>
      </c>
      <c r="D778" s="93">
        <f t="shared" si="74"/>
        <v>199</v>
      </c>
      <c r="E778" s="93">
        <f t="shared" si="75"/>
        <v>6425</v>
      </c>
      <c r="F778" s="40">
        <f t="shared" si="71"/>
        <v>1869675</v>
      </c>
      <c r="H778" s="40">
        <f t="shared" si="72"/>
        <v>6226.43</v>
      </c>
      <c r="I778" s="93">
        <f t="shared" si="76"/>
        <v>199.25</v>
      </c>
      <c r="J778" s="93">
        <f t="shared" si="77"/>
        <v>6425.68</v>
      </c>
      <c r="K778" s="40">
        <f t="shared" si="73"/>
        <v>1869872.8800000001</v>
      </c>
      <c r="M778" s="96">
        <f t="shared" si="78"/>
        <v>6226.43</v>
      </c>
      <c r="N778" s="96">
        <f t="shared" si="79"/>
        <v>199.25</v>
      </c>
      <c r="O778" s="96">
        <f t="shared" si="80"/>
        <v>6425.68</v>
      </c>
      <c r="P778" s="96">
        <f t="shared" si="81"/>
        <v>1869872.8800000001</v>
      </c>
    </row>
    <row r="779" spans="1:16" x14ac:dyDescent="0.2">
      <c r="A779" s="48">
        <v>5264</v>
      </c>
      <c r="B779" s="49" t="s">
        <v>659</v>
      </c>
      <c r="C779" s="40">
        <f t="shared" si="70"/>
        <v>4881</v>
      </c>
      <c r="D779" s="93">
        <f t="shared" si="74"/>
        <v>190</v>
      </c>
      <c r="E779" s="93">
        <f t="shared" si="75"/>
        <v>5071</v>
      </c>
      <c r="F779" s="40">
        <f t="shared" si="71"/>
        <v>11805288</v>
      </c>
      <c r="H779" s="40">
        <f t="shared" si="72"/>
        <v>4881.46</v>
      </c>
      <c r="I779" s="93">
        <f t="shared" si="76"/>
        <v>190</v>
      </c>
      <c r="J779" s="93">
        <f t="shared" si="77"/>
        <v>5071.46</v>
      </c>
      <c r="K779" s="40">
        <f t="shared" si="73"/>
        <v>11806358.880000001</v>
      </c>
      <c r="M779" s="96">
        <f t="shared" si="78"/>
        <v>4881.46</v>
      </c>
      <c r="N779" s="96">
        <f t="shared" si="79"/>
        <v>190</v>
      </c>
      <c r="O779" s="96">
        <f t="shared" si="80"/>
        <v>5071.46</v>
      </c>
      <c r="P779" s="96">
        <f t="shared" si="81"/>
        <v>11806358.880000001</v>
      </c>
    </row>
    <row r="780" spans="1:16" x14ac:dyDescent="0.2">
      <c r="A780" s="48">
        <v>5271</v>
      </c>
      <c r="B780" s="49" t="s">
        <v>366</v>
      </c>
      <c r="C780" s="40">
        <f t="shared" si="70"/>
        <v>5478</v>
      </c>
      <c r="D780" s="93">
        <f t="shared" si="74"/>
        <v>190</v>
      </c>
      <c r="E780" s="93">
        <f t="shared" si="75"/>
        <v>5668</v>
      </c>
      <c r="F780" s="40">
        <f t="shared" si="71"/>
        <v>51624144</v>
      </c>
      <c r="H780" s="40">
        <f t="shared" si="72"/>
        <v>5478.33</v>
      </c>
      <c r="I780" s="93">
        <f t="shared" si="76"/>
        <v>190</v>
      </c>
      <c r="J780" s="93">
        <f t="shared" si="77"/>
        <v>5668.33</v>
      </c>
      <c r="K780" s="40">
        <f t="shared" si="73"/>
        <v>51627149.640000001</v>
      </c>
      <c r="M780" s="96">
        <f t="shared" si="78"/>
        <v>5478.33</v>
      </c>
      <c r="N780" s="96">
        <f t="shared" si="79"/>
        <v>190</v>
      </c>
      <c r="O780" s="96">
        <f t="shared" si="80"/>
        <v>5668.33</v>
      </c>
      <c r="P780" s="96">
        <f t="shared" si="81"/>
        <v>51627149.640000001</v>
      </c>
    </row>
    <row r="781" spans="1:16" x14ac:dyDescent="0.2">
      <c r="A781" s="48">
        <v>5278</v>
      </c>
      <c r="B781" s="49" t="s">
        <v>367</v>
      </c>
      <c r="C781" s="40">
        <f t="shared" si="70"/>
        <v>5174</v>
      </c>
      <c r="D781" s="93">
        <f t="shared" si="74"/>
        <v>190</v>
      </c>
      <c r="E781" s="93">
        <f t="shared" si="75"/>
        <v>5364</v>
      </c>
      <c r="F781" s="40">
        <f t="shared" si="71"/>
        <v>8448300</v>
      </c>
      <c r="H781" s="40">
        <f t="shared" si="72"/>
        <v>5173.67</v>
      </c>
      <c r="I781" s="93">
        <f t="shared" si="76"/>
        <v>190</v>
      </c>
      <c r="J781" s="93">
        <f t="shared" si="77"/>
        <v>5363.67</v>
      </c>
      <c r="K781" s="40">
        <f t="shared" si="73"/>
        <v>8447780.25</v>
      </c>
      <c r="M781" s="96">
        <f t="shared" si="78"/>
        <v>5174</v>
      </c>
      <c r="N781" s="96">
        <f t="shared" si="79"/>
        <v>190</v>
      </c>
      <c r="O781" s="96">
        <f t="shared" si="80"/>
        <v>5364</v>
      </c>
      <c r="P781" s="96">
        <f t="shared" si="81"/>
        <v>8448300</v>
      </c>
    </row>
    <row r="782" spans="1:16" x14ac:dyDescent="0.2">
      <c r="A782" s="48">
        <v>5306</v>
      </c>
      <c r="B782" s="49" t="s">
        <v>368</v>
      </c>
      <c r="C782" s="40">
        <f t="shared" si="70"/>
        <v>5612</v>
      </c>
      <c r="D782" s="93">
        <f t="shared" si="74"/>
        <v>190</v>
      </c>
      <c r="E782" s="93">
        <f t="shared" si="75"/>
        <v>5802</v>
      </c>
      <c r="F782" s="40">
        <f t="shared" si="71"/>
        <v>3545022</v>
      </c>
      <c r="H782" s="40">
        <f t="shared" si="72"/>
        <v>5611.78</v>
      </c>
      <c r="I782" s="93">
        <f t="shared" si="76"/>
        <v>190</v>
      </c>
      <c r="J782" s="93">
        <f t="shared" si="77"/>
        <v>5801.78</v>
      </c>
      <c r="K782" s="40">
        <f t="shared" si="73"/>
        <v>3544887.58</v>
      </c>
      <c r="M782" s="96">
        <f t="shared" si="78"/>
        <v>5612</v>
      </c>
      <c r="N782" s="96">
        <f t="shared" si="79"/>
        <v>190</v>
      </c>
      <c r="O782" s="96">
        <f t="shared" si="80"/>
        <v>5802</v>
      </c>
      <c r="P782" s="96">
        <f t="shared" si="81"/>
        <v>3545022</v>
      </c>
    </row>
    <row r="783" spans="1:16" x14ac:dyDescent="0.2">
      <c r="A783" s="48">
        <v>5348</v>
      </c>
      <c r="B783" s="49" t="s">
        <v>369</v>
      </c>
      <c r="C783" s="40">
        <f t="shared" si="70"/>
        <v>5323</v>
      </c>
      <c r="D783" s="93">
        <f t="shared" si="74"/>
        <v>190</v>
      </c>
      <c r="E783" s="93">
        <f t="shared" si="75"/>
        <v>5513</v>
      </c>
      <c r="F783" s="40">
        <f t="shared" si="71"/>
        <v>4173341</v>
      </c>
      <c r="H783" s="40">
        <f t="shared" si="72"/>
        <v>5322.89</v>
      </c>
      <c r="I783" s="93">
        <f t="shared" si="76"/>
        <v>190</v>
      </c>
      <c r="J783" s="93">
        <f t="shared" si="77"/>
        <v>5512.89</v>
      </c>
      <c r="K783" s="40">
        <f t="shared" si="73"/>
        <v>4173257.7300000004</v>
      </c>
      <c r="M783" s="96">
        <f t="shared" si="78"/>
        <v>5323</v>
      </c>
      <c r="N783" s="96">
        <f t="shared" si="79"/>
        <v>190</v>
      </c>
      <c r="O783" s="96">
        <f t="shared" si="80"/>
        <v>5513</v>
      </c>
      <c r="P783" s="96">
        <f t="shared" si="81"/>
        <v>4173341</v>
      </c>
    </row>
    <row r="784" spans="1:16" x14ac:dyDescent="0.2">
      <c r="A784" s="48">
        <v>5355</v>
      </c>
      <c r="B784" s="49" t="s">
        <v>370</v>
      </c>
      <c r="C784" s="40">
        <f t="shared" si="70"/>
        <v>8033</v>
      </c>
      <c r="D784" s="93">
        <f t="shared" si="74"/>
        <v>257</v>
      </c>
      <c r="E784" s="93">
        <f t="shared" si="75"/>
        <v>8290</v>
      </c>
      <c r="F784" s="40">
        <f t="shared" si="71"/>
        <v>15079510</v>
      </c>
      <c r="H784" s="40">
        <f t="shared" si="72"/>
        <v>8032.8</v>
      </c>
      <c r="I784" s="93">
        <f t="shared" si="76"/>
        <v>257.05</v>
      </c>
      <c r="J784" s="93">
        <f t="shared" si="77"/>
        <v>8289.85</v>
      </c>
      <c r="K784" s="40">
        <f t="shared" si="73"/>
        <v>15079237.15</v>
      </c>
      <c r="M784" s="96">
        <f t="shared" si="78"/>
        <v>8033</v>
      </c>
      <c r="N784" s="96">
        <f t="shared" si="79"/>
        <v>257</v>
      </c>
      <c r="O784" s="96">
        <f t="shared" si="80"/>
        <v>8290</v>
      </c>
      <c r="P784" s="96">
        <f t="shared" si="81"/>
        <v>15079510</v>
      </c>
    </row>
    <row r="785" spans="1:16" x14ac:dyDescent="0.2">
      <c r="A785" s="48">
        <v>5362</v>
      </c>
      <c r="B785" s="49" t="s">
        <v>371</v>
      </c>
      <c r="C785" s="40">
        <f t="shared" si="70"/>
        <v>5291</v>
      </c>
      <c r="D785" s="93">
        <f t="shared" si="74"/>
        <v>190</v>
      </c>
      <c r="E785" s="93">
        <f t="shared" si="75"/>
        <v>5481</v>
      </c>
      <c r="F785" s="40">
        <f t="shared" si="71"/>
        <v>2619918</v>
      </c>
      <c r="H785" s="40">
        <f t="shared" si="72"/>
        <v>5291.44</v>
      </c>
      <c r="I785" s="93">
        <f t="shared" si="76"/>
        <v>190</v>
      </c>
      <c r="J785" s="93">
        <f t="shared" si="77"/>
        <v>5481.44</v>
      </c>
      <c r="K785" s="40">
        <f t="shared" si="73"/>
        <v>2620128.3199999998</v>
      </c>
      <c r="M785" s="96">
        <f t="shared" si="78"/>
        <v>5291.44</v>
      </c>
      <c r="N785" s="96">
        <f t="shared" si="79"/>
        <v>190</v>
      </c>
      <c r="O785" s="96">
        <f t="shared" si="80"/>
        <v>5481.44</v>
      </c>
      <c r="P785" s="96">
        <f t="shared" si="81"/>
        <v>2620128.3199999998</v>
      </c>
    </row>
    <row r="786" spans="1:16" x14ac:dyDescent="0.2">
      <c r="A786" s="48">
        <v>5369</v>
      </c>
      <c r="B786" s="49" t="s">
        <v>372</v>
      </c>
      <c r="C786" s="40">
        <f t="shared" si="70"/>
        <v>5519</v>
      </c>
      <c r="D786" s="93">
        <f t="shared" si="74"/>
        <v>190</v>
      </c>
      <c r="E786" s="93">
        <f t="shared" si="75"/>
        <v>5709</v>
      </c>
      <c r="F786" s="40">
        <f t="shared" si="71"/>
        <v>2694648</v>
      </c>
      <c r="H786" s="40">
        <f t="shared" si="72"/>
        <v>5519.07</v>
      </c>
      <c r="I786" s="93">
        <f t="shared" si="76"/>
        <v>190</v>
      </c>
      <c r="J786" s="93">
        <f t="shared" si="77"/>
        <v>5709.07</v>
      </c>
      <c r="K786" s="40">
        <f t="shared" si="73"/>
        <v>2694681.04</v>
      </c>
      <c r="M786" s="96">
        <f t="shared" si="78"/>
        <v>5519.07</v>
      </c>
      <c r="N786" s="96">
        <f t="shared" si="79"/>
        <v>190</v>
      </c>
      <c r="O786" s="96">
        <f t="shared" si="80"/>
        <v>5709.07</v>
      </c>
      <c r="P786" s="96">
        <f t="shared" si="81"/>
        <v>2694681.04</v>
      </c>
    </row>
    <row r="787" spans="1:16" x14ac:dyDescent="0.2">
      <c r="A787" s="48">
        <v>5376</v>
      </c>
      <c r="B787" s="49" t="s">
        <v>373</v>
      </c>
      <c r="C787" s="40">
        <f t="shared" si="70"/>
        <v>5781</v>
      </c>
      <c r="D787" s="93">
        <f t="shared" si="74"/>
        <v>190</v>
      </c>
      <c r="E787" s="93">
        <f t="shared" si="75"/>
        <v>5971</v>
      </c>
      <c r="F787" s="40">
        <f t="shared" si="71"/>
        <v>3003413</v>
      </c>
      <c r="H787" s="40">
        <f t="shared" si="72"/>
        <v>5780.67</v>
      </c>
      <c r="I787" s="93">
        <f t="shared" si="76"/>
        <v>190</v>
      </c>
      <c r="J787" s="93">
        <f t="shared" si="77"/>
        <v>5970.67</v>
      </c>
      <c r="K787" s="40">
        <f t="shared" si="73"/>
        <v>3003247.0100000002</v>
      </c>
      <c r="M787" s="96">
        <f t="shared" si="78"/>
        <v>5781</v>
      </c>
      <c r="N787" s="96">
        <f t="shared" si="79"/>
        <v>190</v>
      </c>
      <c r="O787" s="96">
        <f t="shared" si="80"/>
        <v>5971</v>
      </c>
      <c r="P787" s="96">
        <f t="shared" si="81"/>
        <v>3003413</v>
      </c>
    </row>
    <row r="788" spans="1:16" x14ac:dyDescent="0.2">
      <c r="A788" s="48">
        <v>5390</v>
      </c>
      <c r="B788" s="49" t="s">
        <v>374</v>
      </c>
      <c r="C788" s="40">
        <f t="shared" si="70"/>
        <v>4972</v>
      </c>
      <c r="D788" s="93">
        <f t="shared" si="74"/>
        <v>190</v>
      </c>
      <c r="E788" s="93">
        <f t="shared" si="75"/>
        <v>5162</v>
      </c>
      <c r="F788" s="40">
        <f t="shared" si="71"/>
        <v>10974412</v>
      </c>
      <c r="H788" s="40">
        <f t="shared" si="72"/>
        <v>4972.43</v>
      </c>
      <c r="I788" s="93">
        <f t="shared" si="76"/>
        <v>190</v>
      </c>
      <c r="J788" s="93">
        <f t="shared" si="77"/>
        <v>5162.43</v>
      </c>
      <c r="K788" s="40">
        <f t="shared" si="73"/>
        <v>10975326.18</v>
      </c>
      <c r="M788" s="96">
        <f t="shared" si="78"/>
        <v>4972.43</v>
      </c>
      <c r="N788" s="96">
        <f t="shared" si="79"/>
        <v>190</v>
      </c>
      <c r="O788" s="96">
        <f t="shared" si="80"/>
        <v>5162.43</v>
      </c>
      <c r="P788" s="96">
        <f t="shared" si="81"/>
        <v>10975326.18</v>
      </c>
    </row>
    <row r="789" spans="1:16" x14ac:dyDescent="0.2">
      <c r="A789" s="48">
        <v>5397</v>
      </c>
      <c r="B789" s="49" t="s">
        <v>375</v>
      </c>
      <c r="C789" s="40">
        <f t="shared" si="70"/>
        <v>6355</v>
      </c>
      <c r="D789" s="93">
        <f t="shared" si="74"/>
        <v>203</v>
      </c>
      <c r="E789" s="93">
        <f t="shared" si="75"/>
        <v>6558</v>
      </c>
      <c r="F789" s="40">
        <f t="shared" si="71"/>
        <v>2328090</v>
      </c>
      <c r="H789" s="40">
        <f t="shared" si="72"/>
        <v>6354.9</v>
      </c>
      <c r="I789" s="93">
        <f t="shared" si="76"/>
        <v>203.36</v>
      </c>
      <c r="J789" s="93">
        <f t="shared" si="77"/>
        <v>6558.2599999999993</v>
      </c>
      <c r="K789" s="40">
        <f t="shared" si="73"/>
        <v>2328182.2999999998</v>
      </c>
      <c r="M789" s="96">
        <f t="shared" si="78"/>
        <v>6354.9</v>
      </c>
      <c r="N789" s="96">
        <f t="shared" si="79"/>
        <v>203.36</v>
      </c>
      <c r="O789" s="96">
        <f t="shared" si="80"/>
        <v>6558.2599999999993</v>
      </c>
      <c r="P789" s="96">
        <f t="shared" si="81"/>
        <v>2328182.2999999998</v>
      </c>
    </row>
    <row r="790" spans="1:16" x14ac:dyDescent="0.2">
      <c r="A790" s="48">
        <v>5432</v>
      </c>
      <c r="B790" s="49" t="s">
        <v>376</v>
      </c>
      <c r="C790" s="40">
        <f t="shared" si="70"/>
        <v>5304</v>
      </c>
      <c r="D790" s="93">
        <f t="shared" si="74"/>
        <v>190</v>
      </c>
      <c r="E790" s="93">
        <f t="shared" si="75"/>
        <v>5494</v>
      </c>
      <c r="F790" s="40">
        <f t="shared" si="71"/>
        <v>4658912</v>
      </c>
      <c r="H790" s="40">
        <f t="shared" si="72"/>
        <v>5303.73</v>
      </c>
      <c r="I790" s="93">
        <f t="shared" si="76"/>
        <v>190</v>
      </c>
      <c r="J790" s="93">
        <f t="shared" si="77"/>
        <v>5493.73</v>
      </c>
      <c r="K790" s="40">
        <f t="shared" si="73"/>
        <v>4658683.04</v>
      </c>
      <c r="M790" s="96">
        <f t="shared" si="78"/>
        <v>5304</v>
      </c>
      <c r="N790" s="96">
        <f t="shared" si="79"/>
        <v>190</v>
      </c>
      <c r="O790" s="96">
        <f t="shared" si="80"/>
        <v>5494</v>
      </c>
      <c r="P790" s="96">
        <f t="shared" si="81"/>
        <v>4658912</v>
      </c>
    </row>
    <row r="791" spans="1:16" x14ac:dyDescent="0.2">
      <c r="A791" s="48">
        <v>5439</v>
      </c>
      <c r="B791" s="49" t="s">
        <v>377</v>
      </c>
      <c r="C791" s="40">
        <f t="shared" si="70"/>
        <v>5957</v>
      </c>
      <c r="D791" s="93">
        <f t="shared" si="74"/>
        <v>191</v>
      </c>
      <c r="E791" s="93">
        <f t="shared" si="75"/>
        <v>6148</v>
      </c>
      <c r="F791" s="40">
        <f t="shared" si="71"/>
        <v>18265708</v>
      </c>
      <c r="H791" s="40">
        <f t="shared" si="72"/>
        <v>5957.33</v>
      </c>
      <c r="I791" s="93">
        <f t="shared" si="76"/>
        <v>190.63</v>
      </c>
      <c r="J791" s="93">
        <f t="shared" si="77"/>
        <v>6147.96</v>
      </c>
      <c r="K791" s="40">
        <f t="shared" si="73"/>
        <v>18265589.16</v>
      </c>
      <c r="M791" s="96">
        <f t="shared" si="78"/>
        <v>5957</v>
      </c>
      <c r="N791" s="96">
        <f t="shared" si="79"/>
        <v>191</v>
      </c>
      <c r="O791" s="96">
        <f t="shared" si="80"/>
        <v>6148</v>
      </c>
      <c r="P791" s="96">
        <f t="shared" si="81"/>
        <v>18265708</v>
      </c>
    </row>
    <row r="792" spans="1:16" x14ac:dyDescent="0.2">
      <c r="A792" s="48">
        <v>4522</v>
      </c>
      <c r="B792" s="49" t="s">
        <v>378</v>
      </c>
      <c r="C792" s="40">
        <f t="shared" si="70"/>
        <v>6994</v>
      </c>
      <c r="D792" s="93">
        <f t="shared" si="74"/>
        <v>224</v>
      </c>
      <c r="E792" s="93">
        <f t="shared" si="75"/>
        <v>7218</v>
      </c>
      <c r="F792" s="40">
        <f t="shared" si="71"/>
        <v>2670660</v>
      </c>
      <c r="H792" s="40">
        <f t="shared" si="72"/>
        <v>6994.35</v>
      </c>
      <c r="I792" s="93">
        <f t="shared" si="76"/>
        <v>223.82</v>
      </c>
      <c r="J792" s="93">
        <f t="shared" si="77"/>
        <v>7218.17</v>
      </c>
      <c r="K792" s="40">
        <f t="shared" si="73"/>
        <v>2670722.9</v>
      </c>
      <c r="M792" s="96">
        <f t="shared" si="78"/>
        <v>6994.35</v>
      </c>
      <c r="N792" s="96">
        <f t="shared" si="79"/>
        <v>223.82</v>
      </c>
      <c r="O792" s="96">
        <f t="shared" si="80"/>
        <v>7218.17</v>
      </c>
      <c r="P792" s="96">
        <f t="shared" si="81"/>
        <v>2670722.9</v>
      </c>
    </row>
    <row r="793" spans="1:16" x14ac:dyDescent="0.2">
      <c r="A793" s="48">
        <v>5457</v>
      </c>
      <c r="B793" s="49" t="s">
        <v>379</v>
      </c>
      <c r="C793" s="40">
        <f t="shared" si="70"/>
        <v>5330</v>
      </c>
      <c r="D793" s="93">
        <f t="shared" si="74"/>
        <v>190</v>
      </c>
      <c r="E793" s="93">
        <f t="shared" si="75"/>
        <v>5520</v>
      </c>
      <c r="F793" s="40">
        <f t="shared" si="71"/>
        <v>7496160</v>
      </c>
      <c r="H793" s="40">
        <f t="shared" si="72"/>
        <v>5330.35</v>
      </c>
      <c r="I793" s="93">
        <f t="shared" si="76"/>
        <v>190</v>
      </c>
      <c r="J793" s="93">
        <f t="shared" si="77"/>
        <v>5520.35</v>
      </c>
      <c r="K793" s="40">
        <f t="shared" si="73"/>
        <v>7496635.3000000007</v>
      </c>
      <c r="M793" s="96">
        <f t="shared" si="78"/>
        <v>5330.35</v>
      </c>
      <c r="N793" s="96">
        <f t="shared" si="79"/>
        <v>190</v>
      </c>
      <c r="O793" s="96">
        <f t="shared" si="80"/>
        <v>5520.35</v>
      </c>
      <c r="P793" s="96">
        <f t="shared" si="81"/>
        <v>7496635.3000000007</v>
      </c>
    </row>
    <row r="794" spans="1:16" x14ac:dyDescent="0.2">
      <c r="A794" s="48">
        <v>2485</v>
      </c>
      <c r="B794" s="49" t="s">
        <v>380</v>
      </c>
      <c r="C794" s="40">
        <f t="shared" si="70"/>
        <v>5731</v>
      </c>
      <c r="D794" s="93">
        <f t="shared" si="74"/>
        <v>190</v>
      </c>
      <c r="E794" s="93">
        <f t="shared" si="75"/>
        <v>5921</v>
      </c>
      <c r="F794" s="40">
        <f t="shared" si="71"/>
        <v>4227594</v>
      </c>
      <c r="H794" s="40">
        <f t="shared" si="72"/>
        <v>5731.3</v>
      </c>
      <c r="I794" s="93">
        <f t="shared" si="76"/>
        <v>190</v>
      </c>
      <c r="J794" s="93">
        <f t="shared" si="77"/>
        <v>5921.3</v>
      </c>
      <c r="K794" s="40">
        <f t="shared" si="73"/>
        <v>4227808.2</v>
      </c>
      <c r="M794" s="96">
        <f t="shared" si="78"/>
        <v>5731.3</v>
      </c>
      <c r="N794" s="96">
        <f t="shared" si="79"/>
        <v>190</v>
      </c>
      <c r="O794" s="96">
        <f t="shared" si="80"/>
        <v>5921.3</v>
      </c>
      <c r="P794" s="96">
        <f t="shared" si="81"/>
        <v>4227808.2</v>
      </c>
    </row>
    <row r="795" spans="1:16" x14ac:dyDescent="0.2">
      <c r="A795" s="48">
        <v>5460</v>
      </c>
      <c r="B795" s="49" t="s">
        <v>381</v>
      </c>
      <c r="C795" s="40">
        <f t="shared" si="70"/>
        <v>4882</v>
      </c>
      <c r="D795" s="93">
        <f t="shared" si="74"/>
        <v>190</v>
      </c>
      <c r="E795" s="93">
        <f t="shared" si="75"/>
        <v>5072</v>
      </c>
      <c r="F795" s="40">
        <f t="shared" si="71"/>
        <v>13232848</v>
      </c>
      <c r="H795" s="40">
        <f t="shared" si="72"/>
        <v>4882.24</v>
      </c>
      <c r="I795" s="93">
        <f t="shared" si="76"/>
        <v>190</v>
      </c>
      <c r="J795" s="93">
        <f t="shared" si="77"/>
        <v>5072.24</v>
      </c>
      <c r="K795" s="40">
        <f t="shared" si="73"/>
        <v>13233474.16</v>
      </c>
      <c r="M795" s="96">
        <f t="shared" si="78"/>
        <v>4882.24</v>
      </c>
      <c r="N795" s="96">
        <f t="shared" si="79"/>
        <v>190</v>
      </c>
      <c r="O795" s="96">
        <f t="shared" si="80"/>
        <v>5072.24</v>
      </c>
      <c r="P795" s="96">
        <f t="shared" si="81"/>
        <v>13233474.16</v>
      </c>
    </row>
    <row r="796" spans="1:16" x14ac:dyDescent="0.2">
      <c r="A796" s="48">
        <v>5467</v>
      </c>
      <c r="B796" s="49" t="s">
        <v>382</v>
      </c>
      <c r="C796" s="40">
        <f t="shared" si="70"/>
        <v>5180</v>
      </c>
      <c r="D796" s="93">
        <f t="shared" si="74"/>
        <v>190</v>
      </c>
      <c r="E796" s="93">
        <f t="shared" si="75"/>
        <v>5370</v>
      </c>
      <c r="F796" s="40">
        <f t="shared" si="71"/>
        <v>4376550</v>
      </c>
      <c r="H796" s="40">
        <f t="shared" si="72"/>
        <v>5179.9399999999996</v>
      </c>
      <c r="I796" s="93">
        <f t="shared" si="76"/>
        <v>190</v>
      </c>
      <c r="J796" s="93">
        <f t="shared" si="77"/>
        <v>5369.94</v>
      </c>
      <c r="K796" s="40">
        <f t="shared" si="73"/>
        <v>4376501.0999999996</v>
      </c>
      <c r="M796" s="96">
        <f t="shared" si="78"/>
        <v>5180</v>
      </c>
      <c r="N796" s="96">
        <f t="shared" si="79"/>
        <v>190</v>
      </c>
      <c r="O796" s="96">
        <f t="shared" si="80"/>
        <v>5370</v>
      </c>
      <c r="P796" s="96">
        <f t="shared" si="81"/>
        <v>4376550</v>
      </c>
    </row>
    <row r="797" spans="1:16" x14ac:dyDescent="0.2">
      <c r="A797" s="48">
        <v>5474</v>
      </c>
      <c r="B797" s="49" t="s">
        <v>383</v>
      </c>
      <c r="C797" s="40">
        <f t="shared" si="70"/>
        <v>5086</v>
      </c>
      <c r="D797" s="93">
        <f t="shared" si="74"/>
        <v>190</v>
      </c>
      <c r="E797" s="93">
        <f t="shared" si="75"/>
        <v>5276</v>
      </c>
      <c r="F797" s="40">
        <f t="shared" si="71"/>
        <v>8689572</v>
      </c>
      <c r="H797" s="40">
        <f t="shared" si="72"/>
        <v>5085.9799999999996</v>
      </c>
      <c r="I797" s="93">
        <f t="shared" si="76"/>
        <v>190</v>
      </c>
      <c r="J797" s="93">
        <f t="shared" si="77"/>
        <v>5275.98</v>
      </c>
      <c r="K797" s="40">
        <f t="shared" si="73"/>
        <v>8689539.0599999987</v>
      </c>
      <c r="M797" s="96">
        <f t="shared" si="78"/>
        <v>5086</v>
      </c>
      <c r="N797" s="96">
        <f t="shared" si="79"/>
        <v>190</v>
      </c>
      <c r="O797" s="96">
        <f t="shared" si="80"/>
        <v>5276</v>
      </c>
      <c r="P797" s="96">
        <f t="shared" si="81"/>
        <v>8689572</v>
      </c>
    </row>
    <row r="798" spans="1:16" x14ac:dyDescent="0.2">
      <c r="A798" s="48">
        <v>5586</v>
      </c>
      <c r="B798" s="49" t="s">
        <v>384</v>
      </c>
      <c r="C798" s="40">
        <f t="shared" si="70"/>
        <v>5724</v>
      </c>
      <c r="D798" s="93">
        <f t="shared" si="74"/>
        <v>190</v>
      </c>
      <c r="E798" s="93">
        <f t="shared" si="75"/>
        <v>5914</v>
      </c>
      <c r="F798" s="40">
        <f t="shared" si="71"/>
        <v>4204854</v>
      </c>
      <c r="H798" s="40">
        <f t="shared" si="72"/>
        <v>5723.78</v>
      </c>
      <c r="I798" s="93">
        <f t="shared" si="76"/>
        <v>190</v>
      </c>
      <c r="J798" s="93">
        <f t="shared" si="77"/>
        <v>5913.78</v>
      </c>
      <c r="K798" s="40">
        <f t="shared" si="73"/>
        <v>4204697.58</v>
      </c>
      <c r="M798" s="96">
        <f t="shared" si="78"/>
        <v>5724</v>
      </c>
      <c r="N798" s="96">
        <f t="shared" si="79"/>
        <v>190</v>
      </c>
      <c r="O798" s="96">
        <f t="shared" si="80"/>
        <v>5914</v>
      </c>
      <c r="P798" s="96">
        <f t="shared" si="81"/>
        <v>4204854</v>
      </c>
    </row>
    <row r="799" spans="1:16" x14ac:dyDescent="0.2">
      <c r="A799" s="48">
        <v>5593</v>
      </c>
      <c r="B799" s="49" t="s">
        <v>385</v>
      </c>
      <c r="C799" s="40">
        <f t="shared" si="70"/>
        <v>4605</v>
      </c>
      <c r="D799" s="93">
        <f t="shared" si="74"/>
        <v>190</v>
      </c>
      <c r="E799" s="93">
        <f t="shared" si="75"/>
        <v>4795</v>
      </c>
      <c r="F799" s="40">
        <f t="shared" si="71"/>
        <v>5442325</v>
      </c>
      <c r="H799" s="40">
        <f t="shared" si="72"/>
        <v>4605.1099999999997</v>
      </c>
      <c r="I799" s="93">
        <f t="shared" si="76"/>
        <v>190</v>
      </c>
      <c r="J799" s="93">
        <f t="shared" si="77"/>
        <v>4795.1099999999997</v>
      </c>
      <c r="K799" s="40">
        <f t="shared" si="73"/>
        <v>5442449.8499999996</v>
      </c>
      <c r="M799" s="96">
        <f t="shared" si="78"/>
        <v>4605.1099999999997</v>
      </c>
      <c r="N799" s="96">
        <f t="shared" si="79"/>
        <v>190</v>
      </c>
      <c r="O799" s="96">
        <f t="shared" si="80"/>
        <v>4795.1099999999997</v>
      </c>
      <c r="P799" s="96">
        <f t="shared" si="81"/>
        <v>5442449.8499999996</v>
      </c>
    </row>
    <row r="800" spans="1:16" x14ac:dyDescent="0.2">
      <c r="A800" s="48">
        <v>5607</v>
      </c>
      <c r="B800" s="49" t="s">
        <v>386</v>
      </c>
      <c r="C800" s="40">
        <f t="shared" si="70"/>
        <v>5205</v>
      </c>
      <c r="D800" s="93">
        <f t="shared" si="74"/>
        <v>190</v>
      </c>
      <c r="E800" s="93">
        <f t="shared" si="75"/>
        <v>5395</v>
      </c>
      <c r="F800" s="40">
        <f t="shared" si="71"/>
        <v>42825510</v>
      </c>
      <c r="H800" s="40">
        <f t="shared" si="72"/>
        <v>5205.37</v>
      </c>
      <c r="I800" s="93">
        <f t="shared" si="76"/>
        <v>190</v>
      </c>
      <c r="J800" s="93">
        <f t="shared" si="77"/>
        <v>5395.37</v>
      </c>
      <c r="K800" s="40">
        <f t="shared" si="73"/>
        <v>42828447.060000002</v>
      </c>
      <c r="M800" s="96">
        <f t="shared" si="78"/>
        <v>5205.37</v>
      </c>
      <c r="N800" s="96">
        <f t="shared" si="79"/>
        <v>190</v>
      </c>
      <c r="O800" s="96">
        <f t="shared" si="80"/>
        <v>5395.37</v>
      </c>
      <c r="P800" s="96">
        <f t="shared" si="81"/>
        <v>42828447.060000002</v>
      </c>
    </row>
    <row r="801" spans="1:16" x14ac:dyDescent="0.2">
      <c r="A801" s="48">
        <v>5614</v>
      </c>
      <c r="B801" s="49" t="s">
        <v>387</v>
      </c>
      <c r="C801" s="40">
        <f t="shared" si="70"/>
        <v>5999</v>
      </c>
      <c r="D801" s="93">
        <f t="shared" si="74"/>
        <v>192</v>
      </c>
      <c r="E801" s="93">
        <f t="shared" si="75"/>
        <v>6191</v>
      </c>
      <c r="F801" s="40">
        <f t="shared" si="71"/>
        <v>1739671</v>
      </c>
      <c r="H801" s="40">
        <f t="shared" si="72"/>
        <v>5998.67</v>
      </c>
      <c r="I801" s="93">
        <f t="shared" si="76"/>
        <v>191.96</v>
      </c>
      <c r="J801" s="93">
        <f t="shared" si="77"/>
        <v>6190.63</v>
      </c>
      <c r="K801" s="40">
        <f t="shared" si="73"/>
        <v>1739567.03</v>
      </c>
      <c r="M801" s="96">
        <f t="shared" si="78"/>
        <v>5999</v>
      </c>
      <c r="N801" s="96">
        <f t="shared" si="79"/>
        <v>192</v>
      </c>
      <c r="O801" s="96">
        <f t="shared" si="80"/>
        <v>6191</v>
      </c>
      <c r="P801" s="96">
        <f t="shared" si="81"/>
        <v>1739671</v>
      </c>
    </row>
    <row r="802" spans="1:16" x14ac:dyDescent="0.2">
      <c r="A802" s="48">
        <v>3542</v>
      </c>
      <c r="B802" s="49" t="s">
        <v>653</v>
      </c>
      <c r="C802" s="40">
        <f t="shared" si="70"/>
        <v>7091</v>
      </c>
      <c r="D802" s="93">
        <f t="shared" si="74"/>
        <v>227</v>
      </c>
      <c r="E802" s="93">
        <f t="shared" si="75"/>
        <v>7318</v>
      </c>
      <c r="F802" s="40">
        <f t="shared" si="71"/>
        <v>1851454</v>
      </c>
      <c r="H802" s="40">
        <f t="shared" si="72"/>
        <v>7091.29</v>
      </c>
      <c r="I802" s="93">
        <f t="shared" si="76"/>
        <v>226.92</v>
      </c>
      <c r="J802" s="93">
        <f t="shared" si="77"/>
        <v>7318.21</v>
      </c>
      <c r="K802" s="40">
        <f t="shared" si="73"/>
        <v>1851507.1300000001</v>
      </c>
      <c r="M802" s="96">
        <f t="shared" si="78"/>
        <v>7091.29</v>
      </c>
      <c r="N802" s="96">
        <f t="shared" si="79"/>
        <v>226.92</v>
      </c>
      <c r="O802" s="96">
        <f t="shared" si="80"/>
        <v>7318.21</v>
      </c>
      <c r="P802" s="96">
        <f t="shared" si="81"/>
        <v>1851507.1300000001</v>
      </c>
    </row>
    <row r="803" spans="1:16" x14ac:dyDescent="0.2">
      <c r="A803" s="48">
        <v>5621</v>
      </c>
      <c r="B803" s="49" t="s">
        <v>388</v>
      </c>
      <c r="C803" s="40">
        <f t="shared" si="70"/>
        <v>5282</v>
      </c>
      <c r="D803" s="93">
        <f t="shared" si="74"/>
        <v>190</v>
      </c>
      <c r="E803" s="93">
        <f t="shared" si="75"/>
        <v>5472</v>
      </c>
      <c r="F803" s="40">
        <f t="shared" si="71"/>
        <v>16229952</v>
      </c>
      <c r="H803" s="40">
        <f t="shared" si="72"/>
        <v>5282.28</v>
      </c>
      <c r="I803" s="93">
        <f t="shared" si="76"/>
        <v>190</v>
      </c>
      <c r="J803" s="93">
        <f t="shared" si="77"/>
        <v>5472.28</v>
      </c>
      <c r="K803" s="40">
        <f t="shared" si="73"/>
        <v>16230782.479999999</v>
      </c>
      <c r="M803" s="96">
        <f t="shared" si="78"/>
        <v>5282.28</v>
      </c>
      <c r="N803" s="96">
        <f t="shared" si="79"/>
        <v>190</v>
      </c>
      <c r="O803" s="96">
        <f t="shared" si="80"/>
        <v>5472.28</v>
      </c>
      <c r="P803" s="96">
        <f t="shared" si="81"/>
        <v>16230782.479999999</v>
      </c>
    </row>
    <row r="804" spans="1:16" x14ac:dyDescent="0.2">
      <c r="A804" s="48">
        <v>5628</v>
      </c>
      <c r="B804" s="49" t="s">
        <v>389</v>
      </c>
      <c r="C804" s="40">
        <f t="shared" si="70"/>
        <v>5156</v>
      </c>
      <c r="D804" s="93">
        <f t="shared" si="74"/>
        <v>190</v>
      </c>
      <c r="E804" s="93">
        <f t="shared" si="75"/>
        <v>5346</v>
      </c>
      <c r="F804" s="40">
        <f t="shared" si="71"/>
        <v>4068306</v>
      </c>
      <c r="H804" s="40">
        <f t="shared" si="72"/>
        <v>5156.34</v>
      </c>
      <c r="I804" s="93">
        <f t="shared" si="76"/>
        <v>190</v>
      </c>
      <c r="J804" s="93">
        <f t="shared" si="77"/>
        <v>5346.34</v>
      </c>
      <c r="K804" s="40">
        <f t="shared" si="73"/>
        <v>4068564.74</v>
      </c>
      <c r="M804" s="96">
        <f t="shared" si="78"/>
        <v>5156.34</v>
      </c>
      <c r="N804" s="96">
        <f t="shared" si="79"/>
        <v>190</v>
      </c>
      <c r="O804" s="96">
        <f t="shared" si="80"/>
        <v>5346.34</v>
      </c>
      <c r="P804" s="96">
        <f t="shared" si="81"/>
        <v>4068564.74</v>
      </c>
    </row>
    <row r="805" spans="1:16" x14ac:dyDescent="0.2">
      <c r="A805" s="48">
        <v>5642</v>
      </c>
      <c r="B805" s="49" t="s">
        <v>390</v>
      </c>
      <c r="C805" s="40">
        <f t="shared" si="70"/>
        <v>5059</v>
      </c>
      <c r="D805" s="93">
        <f t="shared" si="74"/>
        <v>190</v>
      </c>
      <c r="E805" s="93">
        <f t="shared" si="75"/>
        <v>5249</v>
      </c>
      <c r="F805" s="40">
        <f t="shared" si="71"/>
        <v>7653042</v>
      </c>
      <c r="H805" s="40">
        <f t="shared" si="72"/>
        <v>5058.5600000000004</v>
      </c>
      <c r="I805" s="93">
        <f t="shared" si="76"/>
        <v>190</v>
      </c>
      <c r="J805" s="93">
        <f t="shared" si="77"/>
        <v>5248.56</v>
      </c>
      <c r="K805" s="40">
        <f t="shared" si="73"/>
        <v>7652400.4800000004</v>
      </c>
      <c r="M805" s="96">
        <f t="shared" si="78"/>
        <v>5059</v>
      </c>
      <c r="N805" s="96">
        <f t="shared" si="79"/>
        <v>190</v>
      </c>
      <c r="O805" s="96">
        <f t="shared" si="80"/>
        <v>5249</v>
      </c>
      <c r="P805" s="96">
        <f t="shared" si="81"/>
        <v>7653042</v>
      </c>
    </row>
    <row r="806" spans="1:16" x14ac:dyDescent="0.2">
      <c r="A806" s="48">
        <v>5656</v>
      </c>
      <c r="B806" s="49" t="s">
        <v>391</v>
      </c>
      <c r="C806" s="40">
        <f t="shared" si="70"/>
        <v>6082</v>
      </c>
      <c r="D806" s="93">
        <f t="shared" si="74"/>
        <v>195</v>
      </c>
      <c r="E806" s="93">
        <f t="shared" si="75"/>
        <v>6277</v>
      </c>
      <c r="F806" s="40">
        <f t="shared" si="71"/>
        <v>24681164</v>
      </c>
      <c r="H806" s="40">
        <f t="shared" si="72"/>
        <v>6082.23</v>
      </c>
      <c r="I806" s="93">
        <f t="shared" si="76"/>
        <v>194.63</v>
      </c>
      <c r="J806" s="93">
        <f t="shared" si="77"/>
        <v>6276.86</v>
      </c>
      <c r="K806" s="40">
        <f t="shared" si="73"/>
        <v>24680613.52</v>
      </c>
      <c r="M806" s="96">
        <f t="shared" si="78"/>
        <v>6082</v>
      </c>
      <c r="N806" s="96">
        <f t="shared" si="79"/>
        <v>195</v>
      </c>
      <c r="O806" s="96">
        <f t="shared" si="80"/>
        <v>6277</v>
      </c>
      <c r="P806" s="96">
        <f t="shared" si="81"/>
        <v>24681164</v>
      </c>
    </row>
    <row r="807" spans="1:16" x14ac:dyDescent="0.2">
      <c r="A807" s="48">
        <v>5663</v>
      </c>
      <c r="B807" s="49" t="s">
        <v>392</v>
      </c>
      <c r="C807" s="40">
        <f t="shared" si="70"/>
        <v>4906</v>
      </c>
      <c r="D807" s="93">
        <f t="shared" si="74"/>
        <v>190</v>
      </c>
      <c r="E807" s="93">
        <f t="shared" si="75"/>
        <v>5096</v>
      </c>
      <c r="F807" s="40">
        <f t="shared" si="71"/>
        <v>28303184</v>
      </c>
      <c r="H807" s="40">
        <f t="shared" si="72"/>
        <v>4905.54</v>
      </c>
      <c r="I807" s="93">
        <f t="shared" si="76"/>
        <v>190</v>
      </c>
      <c r="J807" s="93">
        <f t="shared" si="77"/>
        <v>5095.54</v>
      </c>
      <c r="K807" s="40">
        <f t="shared" si="73"/>
        <v>28300629.16</v>
      </c>
      <c r="M807" s="96">
        <f t="shared" si="78"/>
        <v>4906</v>
      </c>
      <c r="N807" s="96">
        <f t="shared" si="79"/>
        <v>190</v>
      </c>
      <c r="O807" s="96">
        <f t="shared" si="80"/>
        <v>5096</v>
      </c>
      <c r="P807" s="96">
        <f t="shared" si="81"/>
        <v>28303184</v>
      </c>
    </row>
    <row r="808" spans="1:16" x14ac:dyDescent="0.2">
      <c r="A808" s="48">
        <v>5670</v>
      </c>
      <c r="B808" s="49" t="s">
        <v>393</v>
      </c>
      <c r="C808" s="40">
        <f t="shared" si="70"/>
        <v>5838</v>
      </c>
      <c r="D808" s="93">
        <f t="shared" si="74"/>
        <v>190</v>
      </c>
      <c r="E808" s="93">
        <f t="shared" si="75"/>
        <v>6028</v>
      </c>
      <c r="F808" s="40">
        <f t="shared" si="71"/>
        <v>3683108</v>
      </c>
      <c r="H808" s="40">
        <f t="shared" si="72"/>
        <v>5837.7</v>
      </c>
      <c r="I808" s="93">
        <f t="shared" si="76"/>
        <v>190</v>
      </c>
      <c r="J808" s="93">
        <f t="shared" si="77"/>
        <v>6027.7</v>
      </c>
      <c r="K808" s="40">
        <f t="shared" si="73"/>
        <v>3682924.6999999997</v>
      </c>
      <c r="M808" s="96">
        <f t="shared" si="78"/>
        <v>5838</v>
      </c>
      <c r="N808" s="96">
        <f t="shared" si="79"/>
        <v>190</v>
      </c>
      <c r="O808" s="96">
        <f t="shared" si="80"/>
        <v>6028</v>
      </c>
      <c r="P808" s="96">
        <f t="shared" si="81"/>
        <v>3683108</v>
      </c>
    </row>
    <row r="809" spans="1:16" x14ac:dyDescent="0.2">
      <c r="A809" s="48">
        <v>3510</v>
      </c>
      <c r="B809" s="49" t="s">
        <v>394</v>
      </c>
      <c r="C809" s="40">
        <f t="shared" si="70"/>
        <v>6262</v>
      </c>
      <c r="D809" s="93">
        <f t="shared" si="74"/>
        <v>200</v>
      </c>
      <c r="E809" s="93">
        <f t="shared" si="75"/>
        <v>6462</v>
      </c>
      <c r="F809" s="40">
        <f t="shared" si="71"/>
        <v>1705968</v>
      </c>
      <c r="H809" s="40">
        <f t="shared" si="72"/>
        <v>6262.14</v>
      </c>
      <c r="I809" s="93">
        <f t="shared" si="76"/>
        <v>200.39</v>
      </c>
      <c r="J809" s="93">
        <f t="shared" si="77"/>
        <v>6462.5300000000007</v>
      </c>
      <c r="K809" s="40">
        <f t="shared" si="73"/>
        <v>1706107.9200000002</v>
      </c>
      <c r="M809" s="96">
        <f t="shared" si="78"/>
        <v>6262.14</v>
      </c>
      <c r="N809" s="96">
        <f t="shared" si="79"/>
        <v>200.39</v>
      </c>
      <c r="O809" s="96">
        <f t="shared" si="80"/>
        <v>6462.5300000000007</v>
      </c>
      <c r="P809" s="96">
        <f t="shared" si="81"/>
        <v>1706107.9200000002</v>
      </c>
    </row>
    <row r="810" spans="1:16" x14ac:dyDescent="0.2">
      <c r="A810" s="48">
        <v>5726</v>
      </c>
      <c r="B810" s="49" t="s">
        <v>395</v>
      </c>
      <c r="C810" s="40">
        <f t="shared" si="70"/>
        <v>5364</v>
      </c>
      <c r="D810" s="93">
        <f t="shared" si="74"/>
        <v>190</v>
      </c>
      <c r="E810" s="93">
        <f t="shared" si="75"/>
        <v>5554</v>
      </c>
      <c r="F810" s="40">
        <f t="shared" si="71"/>
        <v>3476804</v>
      </c>
      <c r="H810" s="40">
        <f t="shared" si="72"/>
        <v>5363.94</v>
      </c>
      <c r="I810" s="93">
        <f t="shared" si="76"/>
        <v>190</v>
      </c>
      <c r="J810" s="93">
        <f t="shared" si="77"/>
        <v>5553.94</v>
      </c>
      <c r="K810" s="40">
        <f t="shared" si="73"/>
        <v>3476766.44</v>
      </c>
      <c r="M810" s="96">
        <f t="shared" si="78"/>
        <v>5364</v>
      </c>
      <c r="N810" s="96">
        <f t="shared" si="79"/>
        <v>190</v>
      </c>
      <c r="O810" s="96">
        <f t="shared" si="80"/>
        <v>5554</v>
      </c>
      <c r="P810" s="96">
        <f t="shared" si="81"/>
        <v>3476804</v>
      </c>
    </row>
    <row r="811" spans="1:16" x14ac:dyDescent="0.2">
      <c r="A811" s="48">
        <v>5733</v>
      </c>
      <c r="B811" s="49" t="s">
        <v>396</v>
      </c>
      <c r="C811" s="40">
        <f t="shared" si="70"/>
        <v>6195</v>
      </c>
      <c r="D811" s="93">
        <f t="shared" si="74"/>
        <v>198</v>
      </c>
      <c r="E811" s="93">
        <f t="shared" si="75"/>
        <v>6393</v>
      </c>
      <c r="F811" s="40">
        <f t="shared" si="71"/>
        <v>4507065</v>
      </c>
      <c r="H811" s="40">
        <f t="shared" si="72"/>
        <v>6194.95</v>
      </c>
      <c r="I811" s="93">
        <f t="shared" si="76"/>
        <v>198.24</v>
      </c>
      <c r="J811" s="93">
        <f t="shared" si="77"/>
        <v>6393.19</v>
      </c>
      <c r="K811" s="40">
        <f t="shared" si="73"/>
        <v>4507198.9499999993</v>
      </c>
      <c r="M811" s="96">
        <f t="shared" si="78"/>
        <v>6194.95</v>
      </c>
      <c r="N811" s="96">
        <f t="shared" si="79"/>
        <v>198.24</v>
      </c>
      <c r="O811" s="96">
        <f t="shared" si="80"/>
        <v>6393.19</v>
      </c>
      <c r="P811" s="96">
        <f t="shared" si="81"/>
        <v>4507198.9499999993</v>
      </c>
    </row>
    <row r="812" spans="1:16" x14ac:dyDescent="0.2">
      <c r="A812" s="48">
        <v>5740</v>
      </c>
      <c r="B812" s="49" t="s">
        <v>397</v>
      </c>
      <c r="C812" s="40">
        <f t="shared" si="70"/>
        <v>6218</v>
      </c>
      <c r="D812" s="93">
        <f t="shared" si="74"/>
        <v>199</v>
      </c>
      <c r="E812" s="93">
        <f t="shared" si="75"/>
        <v>6417</v>
      </c>
      <c r="F812" s="40">
        <f t="shared" si="71"/>
        <v>2515464</v>
      </c>
      <c r="H812" s="40">
        <f t="shared" si="72"/>
        <v>6217.77</v>
      </c>
      <c r="I812" s="93">
        <f t="shared" si="76"/>
        <v>198.97</v>
      </c>
      <c r="J812" s="93">
        <f t="shared" si="77"/>
        <v>6416.7400000000007</v>
      </c>
      <c r="K812" s="40">
        <f t="shared" si="73"/>
        <v>2515362.08</v>
      </c>
      <c r="M812" s="96">
        <f t="shared" si="78"/>
        <v>6218</v>
      </c>
      <c r="N812" s="96">
        <f t="shared" si="79"/>
        <v>199</v>
      </c>
      <c r="O812" s="96">
        <f t="shared" si="80"/>
        <v>6417</v>
      </c>
      <c r="P812" s="96">
        <f t="shared" si="81"/>
        <v>2515464</v>
      </c>
    </row>
    <row r="813" spans="1:16" x14ac:dyDescent="0.2">
      <c r="A813" s="48">
        <v>5747</v>
      </c>
      <c r="B813" s="49" t="s">
        <v>398</v>
      </c>
      <c r="C813" s="40">
        <f t="shared" si="70"/>
        <v>4467</v>
      </c>
      <c r="D813" s="93">
        <f t="shared" si="74"/>
        <v>190</v>
      </c>
      <c r="E813" s="93">
        <f t="shared" si="75"/>
        <v>4657</v>
      </c>
      <c r="F813" s="40">
        <f t="shared" si="71"/>
        <v>13495986</v>
      </c>
      <c r="H813" s="40">
        <f t="shared" si="72"/>
        <v>4467.08</v>
      </c>
      <c r="I813" s="93">
        <f t="shared" si="76"/>
        <v>190</v>
      </c>
      <c r="J813" s="93">
        <f t="shared" si="77"/>
        <v>4657.08</v>
      </c>
      <c r="K813" s="40">
        <f t="shared" si="73"/>
        <v>13496217.84</v>
      </c>
      <c r="M813" s="96">
        <f t="shared" si="78"/>
        <v>4467.08</v>
      </c>
      <c r="N813" s="96">
        <f t="shared" si="79"/>
        <v>190</v>
      </c>
      <c r="O813" s="96">
        <f t="shared" si="80"/>
        <v>4657.08</v>
      </c>
      <c r="P813" s="96">
        <f t="shared" si="81"/>
        <v>13496217.84</v>
      </c>
    </row>
    <row r="814" spans="1:16" x14ac:dyDescent="0.2">
      <c r="A814" s="48">
        <v>5754</v>
      </c>
      <c r="B814" s="49" t="s">
        <v>399</v>
      </c>
      <c r="C814" s="40">
        <f t="shared" si="70"/>
        <v>5519</v>
      </c>
      <c r="D814" s="93">
        <f t="shared" si="74"/>
        <v>190</v>
      </c>
      <c r="E814" s="93">
        <f t="shared" si="75"/>
        <v>5709</v>
      </c>
      <c r="F814" s="40">
        <f t="shared" si="71"/>
        <v>8797569</v>
      </c>
      <c r="H814" s="40">
        <f t="shared" si="72"/>
        <v>5518.77</v>
      </c>
      <c r="I814" s="93">
        <f t="shared" si="76"/>
        <v>190</v>
      </c>
      <c r="J814" s="93">
        <f t="shared" si="77"/>
        <v>5708.77</v>
      </c>
      <c r="K814" s="40">
        <f t="shared" si="73"/>
        <v>8797214.5700000003</v>
      </c>
      <c r="M814" s="96">
        <f t="shared" si="78"/>
        <v>5519</v>
      </c>
      <c r="N814" s="96">
        <f t="shared" si="79"/>
        <v>190</v>
      </c>
      <c r="O814" s="96">
        <f t="shared" si="80"/>
        <v>5709</v>
      </c>
      <c r="P814" s="96">
        <f t="shared" si="81"/>
        <v>8797569</v>
      </c>
    </row>
    <row r="815" spans="1:16" x14ac:dyDescent="0.2">
      <c r="A815" s="48">
        <v>126</v>
      </c>
      <c r="B815" s="49" t="s">
        <v>400</v>
      </c>
      <c r="C815" s="40">
        <f t="shared" si="70"/>
        <v>4938</v>
      </c>
      <c r="D815" s="93">
        <f t="shared" si="74"/>
        <v>190</v>
      </c>
      <c r="E815" s="93">
        <f t="shared" si="75"/>
        <v>5128</v>
      </c>
      <c r="F815" s="40">
        <f t="shared" si="71"/>
        <v>4599816</v>
      </c>
      <c r="H815" s="40">
        <f t="shared" si="72"/>
        <v>4937.8900000000003</v>
      </c>
      <c r="I815" s="93">
        <f t="shared" si="76"/>
        <v>190</v>
      </c>
      <c r="J815" s="93">
        <f t="shared" si="77"/>
        <v>5127.8900000000003</v>
      </c>
      <c r="K815" s="40">
        <f t="shared" si="73"/>
        <v>4599717.33</v>
      </c>
      <c r="M815" s="96">
        <f t="shared" si="78"/>
        <v>4938</v>
      </c>
      <c r="N815" s="96">
        <f t="shared" si="79"/>
        <v>190</v>
      </c>
      <c r="O815" s="96">
        <f t="shared" si="80"/>
        <v>5128</v>
      </c>
      <c r="P815" s="96">
        <f t="shared" si="81"/>
        <v>4599816</v>
      </c>
    </row>
    <row r="816" spans="1:16" x14ac:dyDescent="0.2">
      <c r="A816" s="48">
        <v>5061</v>
      </c>
      <c r="B816" s="49" t="s">
        <v>658</v>
      </c>
      <c r="C816" s="40">
        <f t="shared" si="70"/>
        <v>6575</v>
      </c>
      <c r="D816" s="93">
        <f t="shared" si="74"/>
        <v>210</v>
      </c>
      <c r="E816" s="93">
        <f t="shared" si="75"/>
        <v>6785</v>
      </c>
      <c r="F816" s="40">
        <f t="shared" si="71"/>
        <v>1146665</v>
      </c>
      <c r="H816" s="40">
        <f t="shared" si="72"/>
        <v>6574.85</v>
      </c>
      <c r="I816" s="93">
        <f t="shared" si="76"/>
        <v>210.4</v>
      </c>
      <c r="J816" s="93">
        <f t="shared" si="77"/>
        <v>6785.25</v>
      </c>
      <c r="K816" s="40">
        <f t="shared" si="73"/>
        <v>1146707.25</v>
      </c>
      <c r="M816" s="96">
        <f t="shared" si="78"/>
        <v>6574.85</v>
      </c>
      <c r="N816" s="96">
        <f t="shared" si="79"/>
        <v>210.4</v>
      </c>
      <c r="O816" s="96">
        <f t="shared" si="80"/>
        <v>6785.25</v>
      </c>
      <c r="P816" s="96">
        <f t="shared" si="81"/>
        <v>1146707.25</v>
      </c>
    </row>
    <row r="817" spans="1:16" x14ac:dyDescent="0.2">
      <c r="A817" s="48">
        <v>4375</v>
      </c>
      <c r="B817" s="49" t="s">
        <v>401</v>
      </c>
      <c r="C817" s="40">
        <f t="shared" si="70"/>
        <v>5499</v>
      </c>
      <c r="D817" s="93">
        <f t="shared" si="74"/>
        <v>190</v>
      </c>
      <c r="E817" s="93">
        <f t="shared" si="75"/>
        <v>5689</v>
      </c>
      <c r="F817" s="40">
        <f t="shared" si="71"/>
        <v>4374841</v>
      </c>
      <c r="H817" s="40">
        <f t="shared" si="72"/>
        <v>5498.94</v>
      </c>
      <c r="I817" s="93">
        <f t="shared" si="76"/>
        <v>190</v>
      </c>
      <c r="J817" s="93">
        <f t="shared" si="77"/>
        <v>5688.94</v>
      </c>
      <c r="K817" s="40">
        <f t="shared" si="73"/>
        <v>4374794.8599999994</v>
      </c>
      <c r="M817" s="96">
        <f t="shared" si="78"/>
        <v>5499</v>
      </c>
      <c r="N817" s="96">
        <f t="shared" si="79"/>
        <v>190</v>
      </c>
      <c r="O817" s="96">
        <f t="shared" si="80"/>
        <v>5689</v>
      </c>
      <c r="P817" s="96">
        <f t="shared" si="81"/>
        <v>4374841</v>
      </c>
    </row>
    <row r="818" spans="1:16" x14ac:dyDescent="0.2">
      <c r="A818" s="48">
        <v>5810</v>
      </c>
      <c r="B818" s="49" t="s">
        <v>402</v>
      </c>
      <c r="C818" s="40">
        <f t="shared" si="70"/>
        <v>5589</v>
      </c>
      <c r="D818" s="93">
        <f t="shared" si="74"/>
        <v>190</v>
      </c>
      <c r="E818" s="93">
        <f t="shared" si="75"/>
        <v>5779</v>
      </c>
      <c r="F818" s="40">
        <f t="shared" si="71"/>
        <v>3276693</v>
      </c>
      <c r="H818" s="40">
        <f t="shared" si="72"/>
        <v>5588.66</v>
      </c>
      <c r="I818" s="93">
        <f t="shared" si="76"/>
        <v>190</v>
      </c>
      <c r="J818" s="93">
        <f t="shared" si="77"/>
        <v>5778.66</v>
      </c>
      <c r="K818" s="40">
        <f t="shared" si="73"/>
        <v>3276500.2199999997</v>
      </c>
      <c r="M818" s="96">
        <f t="shared" si="78"/>
        <v>5589</v>
      </c>
      <c r="N818" s="96">
        <f t="shared" si="79"/>
        <v>190</v>
      </c>
      <c r="O818" s="96">
        <f t="shared" si="80"/>
        <v>5779</v>
      </c>
      <c r="P818" s="96">
        <f t="shared" si="81"/>
        <v>3276693</v>
      </c>
    </row>
    <row r="819" spans="1:16" x14ac:dyDescent="0.2">
      <c r="A819" s="48">
        <v>5817</v>
      </c>
      <c r="B819" s="49" t="s">
        <v>403</v>
      </c>
      <c r="C819" s="40">
        <f t="shared" si="70"/>
        <v>6154</v>
      </c>
      <c r="D819" s="93">
        <f t="shared" si="74"/>
        <v>197</v>
      </c>
      <c r="E819" s="93">
        <f t="shared" si="75"/>
        <v>6351</v>
      </c>
      <c r="F819" s="40">
        <f t="shared" si="71"/>
        <v>2095830</v>
      </c>
      <c r="H819" s="40">
        <f t="shared" si="72"/>
        <v>6154.26</v>
      </c>
      <c r="I819" s="93">
        <f t="shared" si="76"/>
        <v>196.94</v>
      </c>
      <c r="J819" s="93">
        <f t="shared" si="77"/>
        <v>6351.2</v>
      </c>
      <c r="K819" s="40">
        <f t="shared" si="73"/>
        <v>2095896</v>
      </c>
      <c r="M819" s="96">
        <f t="shared" si="78"/>
        <v>6154.26</v>
      </c>
      <c r="N819" s="96">
        <f t="shared" si="79"/>
        <v>196.94</v>
      </c>
      <c r="O819" s="96">
        <f t="shared" si="80"/>
        <v>6351.2</v>
      </c>
      <c r="P819" s="96">
        <f t="shared" si="81"/>
        <v>2095896</v>
      </c>
    </row>
    <row r="820" spans="1:16" x14ac:dyDescent="0.2">
      <c r="A820" s="48">
        <v>5824</v>
      </c>
      <c r="B820" s="49" t="s">
        <v>404</v>
      </c>
      <c r="C820" s="40">
        <f t="shared" si="70"/>
        <v>4725</v>
      </c>
      <c r="D820" s="93">
        <f t="shared" si="74"/>
        <v>190</v>
      </c>
      <c r="E820" s="93">
        <f t="shared" si="75"/>
        <v>4915</v>
      </c>
      <c r="F820" s="40">
        <f t="shared" si="71"/>
        <v>10763850</v>
      </c>
      <c r="H820" s="40">
        <f t="shared" si="72"/>
        <v>4724.91</v>
      </c>
      <c r="I820" s="93">
        <f t="shared" si="76"/>
        <v>190</v>
      </c>
      <c r="J820" s="93">
        <f t="shared" si="77"/>
        <v>4914.91</v>
      </c>
      <c r="K820" s="40">
        <f t="shared" si="73"/>
        <v>10763652.9</v>
      </c>
      <c r="M820" s="96">
        <f t="shared" si="78"/>
        <v>4725</v>
      </c>
      <c r="N820" s="96">
        <f t="shared" si="79"/>
        <v>190</v>
      </c>
      <c r="O820" s="96">
        <f t="shared" si="80"/>
        <v>4915</v>
      </c>
      <c r="P820" s="96">
        <f t="shared" si="81"/>
        <v>10763850</v>
      </c>
    </row>
    <row r="821" spans="1:16" x14ac:dyDescent="0.2">
      <c r="A821" s="48">
        <v>5859</v>
      </c>
      <c r="B821" s="49" t="s">
        <v>405</v>
      </c>
      <c r="C821" s="40">
        <f t="shared" si="70"/>
        <v>4434</v>
      </c>
      <c r="D821" s="93">
        <f t="shared" si="74"/>
        <v>190</v>
      </c>
      <c r="E821" s="93">
        <f t="shared" si="75"/>
        <v>4624</v>
      </c>
      <c r="F821" s="40">
        <f t="shared" si="71"/>
        <v>2510832</v>
      </c>
      <c r="H821" s="40">
        <f t="shared" si="72"/>
        <v>4433.66</v>
      </c>
      <c r="I821" s="93">
        <f t="shared" si="76"/>
        <v>190</v>
      </c>
      <c r="J821" s="93">
        <f t="shared" si="77"/>
        <v>4623.66</v>
      </c>
      <c r="K821" s="40">
        <f t="shared" si="73"/>
        <v>2510647.38</v>
      </c>
      <c r="M821" s="96">
        <f t="shared" si="78"/>
        <v>4434</v>
      </c>
      <c r="N821" s="96">
        <f t="shared" si="79"/>
        <v>190</v>
      </c>
      <c r="O821" s="96">
        <f t="shared" si="80"/>
        <v>4624</v>
      </c>
      <c r="P821" s="96">
        <f t="shared" si="81"/>
        <v>2510832</v>
      </c>
    </row>
    <row r="822" spans="1:16" x14ac:dyDescent="0.2">
      <c r="A822" s="48">
        <v>5852</v>
      </c>
      <c r="B822" s="49" t="s">
        <v>406</v>
      </c>
      <c r="C822" s="40">
        <f t="shared" si="70"/>
        <v>5920</v>
      </c>
      <c r="D822" s="93">
        <f t="shared" si="74"/>
        <v>190</v>
      </c>
      <c r="E822" s="93">
        <f t="shared" si="75"/>
        <v>6110</v>
      </c>
      <c r="F822" s="40">
        <f t="shared" si="71"/>
        <v>3507140</v>
      </c>
      <c r="H822" s="40">
        <f t="shared" si="72"/>
        <v>5919.95</v>
      </c>
      <c r="I822" s="93">
        <f t="shared" si="76"/>
        <v>190</v>
      </c>
      <c r="J822" s="93">
        <f t="shared" si="77"/>
        <v>6109.95</v>
      </c>
      <c r="K822" s="40">
        <f t="shared" si="73"/>
        <v>3507111.3</v>
      </c>
      <c r="M822" s="96">
        <f t="shared" si="78"/>
        <v>5920</v>
      </c>
      <c r="N822" s="96">
        <f t="shared" si="79"/>
        <v>190</v>
      </c>
      <c r="O822" s="96">
        <f t="shared" si="80"/>
        <v>6110</v>
      </c>
      <c r="P822" s="96">
        <f t="shared" si="81"/>
        <v>3507140</v>
      </c>
    </row>
    <row r="823" spans="1:16" x14ac:dyDescent="0.2">
      <c r="A823" s="48">
        <v>238</v>
      </c>
      <c r="B823" s="49" t="s">
        <v>407</v>
      </c>
      <c r="C823" s="40">
        <f t="shared" si="70"/>
        <v>5145</v>
      </c>
      <c r="D823" s="93">
        <f t="shared" si="74"/>
        <v>190</v>
      </c>
      <c r="E823" s="93">
        <f t="shared" si="75"/>
        <v>5335</v>
      </c>
      <c r="F823" s="40">
        <f t="shared" si="71"/>
        <v>6471355</v>
      </c>
      <c r="H823" s="40">
        <f t="shared" si="72"/>
        <v>5145.34</v>
      </c>
      <c r="I823" s="93">
        <f t="shared" si="76"/>
        <v>190</v>
      </c>
      <c r="J823" s="93">
        <f t="shared" si="77"/>
        <v>5335.34</v>
      </c>
      <c r="K823" s="40">
        <f t="shared" si="73"/>
        <v>6471767.4199999999</v>
      </c>
      <c r="M823" s="96">
        <f t="shared" si="78"/>
        <v>5145.34</v>
      </c>
      <c r="N823" s="96">
        <f t="shared" si="79"/>
        <v>190</v>
      </c>
      <c r="O823" s="96">
        <f t="shared" si="80"/>
        <v>5335.34</v>
      </c>
      <c r="P823" s="96">
        <f t="shared" si="81"/>
        <v>6471767.4199999999</v>
      </c>
    </row>
    <row r="824" spans="1:16" x14ac:dyDescent="0.2">
      <c r="A824" s="48">
        <v>5866</v>
      </c>
      <c r="B824" s="49" t="s">
        <v>408</v>
      </c>
      <c r="C824" s="40">
        <f t="shared" si="70"/>
        <v>5454</v>
      </c>
      <c r="D824" s="93">
        <f t="shared" si="74"/>
        <v>190</v>
      </c>
      <c r="E824" s="93">
        <f t="shared" si="75"/>
        <v>5644</v>
      </c>
      <c r="F824" s="40">
        <f t="shared" si="71"/>
        <v>5734304</v>
      </c>
      <c r="H824" s="40">
        <f t="shared" si="72"/>
        <v>5453.93</v>
      </c>
      <c r="I824" s="93">
        <f t="shared" si="76"/>
        <v>190</v>
      </c>
      <c r="J824" s="93">
        <f t="shared" si="77"/>
        <v>5643.93</v>
      </c>
      <c r="K824" s="40">
        <f t="shared" si="73"/>
        <v>5734232.8799999999</v>
      </c>
      <c r="M824" s="96">
        <f t="shared" si="78"/>
        <v>5454</v>
      </c>
      <c r="N824" s="96">
        <f t="shared" si="79"/>
        <v>190</v>
      </c>
      <c r="O824" s="96">
        <f t="shared" si="80"/>
        <v>5644</v>
      </c>
      <c r="P824" s="96">
        <f t="shared" si="81"/>
        <v>5734304</v>
      </c>
    </row>
    <row r="825" spans="1:16" x14ac:dyDescent="0.2">
      <c r="A825" s="48">
        <v>5901</v>
      </c>
      <c r="B825" s="49" t="s">
        <v>409</v>
      </c>
      <c r="C825" s="40">
        <f t="shared" si="70"/>
        <v>5575</v>
      </c>
      <c r="D825" s="93">
        <f t="shared" si="74"/>
        <v>190</v>
      </c>
      <c r="E825" s="93">
        <f t="shared" si="75"/>
        <v>5765</v>
      </c>
      <c r="F825" s="40">
        <f t="shared" si="71"/>
        <v>17231585</v>
      </c>
      <c r="H825" s="40">
        <f t="shared" si="72"/>
        <v>5575.22</v>
      </c>
      <c r="I825" s="93">
        <f t="shared" si="76"/>
        <v>190</v>
      </c>
      <c r="J825" s="93">
        <f t="shared" si="77"/>
        <v>5765.22</v>
      </c>
      <c r="K825" s="40">
        <f t="shared" si="73"/>
        <v>17232242.580000002</v>
      </c>
      <c r="M825" s="96">
        <f t="shared" si="78"/>
        <v>5575.22</v>
      </c>
      <c r="N825" s="96">
        <f t="shared" si="79"/>
        <v>190</v>
      </c>
      <c r="O825" s="96">
        <f t="shared" si="80"/>
        <v>5765.22</v>
      </c>
      <c r="P825" s="96">
        <f t="shared" si="81"/>
        <v>17232242.580000002</v>
      </c>
    </row>
    <row r="826" spans="1:16" x14ac:dyDescent="0.2">
      <c r="A826" s="48">
        <v>5985</v>
      </c>
      <c r="B826" s="49" t="s">
        <v>410</v>
      </c>
      <c r="C826" s="40">
        <f t="shared" si="70"/>
        <v>5396</v>
      </c>
      <c r="D826" s="93">
        <f t="shared" si="74"/>
        <v>190</v>
      </c>
      <c r="E826" s="93">
        <f t="shared" si="75"/>
        <v>5586</v>
      </c>
      <c r="F826" s="40">
        <f t="shared" si="71"/>
        <v>7485240</v>
      </c>
      <c r="H826" s="40">
        <f t="shared" si="72"/>
        <v>5395.91</v>
      </c>
      <c r="I826" s="93">
        <f t="shared" si="76"/>
        <v>190</v>
      </c>
      <c r="J826" s="93">
        <f t="shared" si="77"/>
        <v>5585.91</v>
      </c>
      <c r="K826" s="40">
        <f t="shared" si="73"/>
        <v>7485119.3999999994</v>
      </c>
      <c r="M826" s="96">
        <f t="shared" si="78"/>
        <v>5396</v>
      </c>
      <c r="N826" s="96">
        <f t="shared" si="79"/>
        <v>190</v>
      </c>
      <c r="O826" s="96">
        <f t="shared" si="80"/>
        <v>5586</v>
      </c>
      <c r="P826" s="96">
        <f t="shared" si="81"/>
        <v>7485240</v>
      </c>
    </row>
    <row r="827" spans="1:16" x14ac:dyDescent="0.2">
      <c r="A827" s="48">
        <v>5992</v>
      </c>
      <c r="B827" s="49" t="s">
        <v>411</v>
      </c>
      <c r="C827" s="40">
        <f t="shared" si="70"/>
        <v>5483</v>
      </c>
      <c r="D827" s="93">
        <f t="shared" si="74"/>
        <v>190</v>
      </c>
      <c r="E827" s="93">
        <f t="shared" si="75"/>
        <v>5673</v>
      </c>
      <c r="F827" s="40">
        <f t="shared" si="71"/>
        <v>2949960</v>
      </c>
      <c r="H827" s="40">
        <f t="shared" si="72"/>
        <v>5483.19</v>
      </c>
      <c r="I827" s="93">
        <f t="shared" si="76"/>
        <v>190</v>
      </c>
      <c r="J827" s="93">
        <f t="shared" si="77"/>
        <v>5673.19</v>
      </c>
      <c r="K827" s="40">
        <f t="shared" si="73"/>
        <v>2950058.8</v>
      </c>
      <c r="M827" s="96">
        <f t="shared" si="78"/>
        <v>5483.19</v>
      </c>
      <c r="N827" s="96">
        <f t="shared" si="79"/>
        <v>190</v>
      </c>
      <c r="O827" s="96">
        <f t="shared" si="80"/>
        <v>5673.19</v>
      </c>
      <c r="P827" s="96">
        <f t="shared" si="81"/>
        <v>2950058.8</v>
      </c>
    </row>
    <row r="828" spans="1:16" x14ac:dyDescent="0.2">
      <c r="A828" s="48">
        <v>6022</v>
      </c>
      <c r="B828" s="49" t="s">
        <v>412</v>
      </c>
      <c r="C828" s="40">
        <f t="shared" si="70"/>
        <v>5350</v>
      </c>
      <c r="D828" s="93">
        <f t="shared" si="74"/>
        <v>190</v>
      </c>
      <c r="E828" s="93">
        <f t="shared" si="75"/>
        <v>5540</v>
      </c>
      <c r="F828" s="40">
        <f t="shared" si="71"/>
        <v>1839280</v>
      </c>
      <c r="H828" s="40">
        <f t="shared" si="72"/>
        <v>5350.17</v>
      </c>
      <c r="I828" s="93">
        <f t="shared" si="76"/>
        <v>190</v>
      </c>
      <c r="J828" s="93">
        <f t="shared" si="77"/>
        <v>5540.17</v>
      </c>
      <c r="K828" s="40">
        <f t="shared" si="73"/>
        <v>1839336.44</v>
      </c>
      <c r="M828" s="96">
        <f t="shared" si="78"/>
        <v>5350.17</v>
      </c>
      <c r="N828" s="96">
        <f t="shared" si="79"/>
        <v>190</v>
      </c>
      <c r="O828" s="96">
        <f t="shared" si="80"/>
        <v>5540.17</v>
      </c>
      <c r="P828" s="96">
        <f t="shared" si="81"/>
        <v>1839336.44</v>
      </c>
    </row>
    <row r="829" spans="1:16" x14ac:dyDescent="0.2">
      <c r="A829" s="48">
        <v>6027</v>
      </c>
      <c r="B829" s="49" t="s">
        <v>413</v>
      </c>
      <c r="C829" s="40">
        <f t="shared" si="70"/>
        <v>5133</v>
      </c>
      <c r="D829" s="93">
        <f t="shared" si="74"/>
        <v>190</v>
      </c>
      <c r="E829" s="93">
        <f t="shared" si="75"/>
        <v>5323</v>
      </c>
      <c r="F829" s="40">
        <f t="shared" si="71"/>
        <v>4146617</v>
      </c>
      <c r="H829" s="40">
        <f t="shared" si="72"/>
        <v>5132.79</v>
      </c>
      <c r="I829" s="93">
        <f t="shared" si="76"/>
        <v>190</v>
      </c>
      <c r="J829" s="93">
        <f t="shared" si="77"/>
        <v>5322.79</v>
      </c>
      <c r="K829" s="40">
        <f t="shared" si="73"/>
        <v>4146453.41</v>
      </c>
      <c r="M829" s="96">
        <f t="shared" si="78"/>
        <v>5133</v>
      </c>
      <c r="N829" s="96">
        <f t="shared" si="79"/>
        <v>190</v>
      </c>
      <c r="O829" s="96">
        <f t="shared" si="80"/>
        <v>5323</v>
      </c>
      <c r="P829" s="96">
        <f t="shared" si="81"/>
        <v>4146617</v>
      </c>
    </row>
    <row r="830" spans="1:16" x14ac:dyDescent="0.2">
      <c r="A830" s="48">
        <v>6069</v>
      </c>
      <c r="B830" s="49" t="s">
        <v>414</v>
      </c>
      <c r="C830" s="40">
        <f t="shared" si="70"/>
        <v>6833</v>
      </c>
      <c r="D830" s="93">
        <f t="shared" si="74"/>
        <v>219</v>
      </c>
      <c r="E830" s="93">
        <f t="shared" si="75"/>
        <v>7052</v>
      </c>
      <c r="F830" s="40">
        <f t="shared" si="71"/>
        <v>754564</v>
      </c>
      <c r="H830" s="40">
        <f t="shared" si="72"/>
        <v>6832.6</v>
      </c>
      <c r="I830" s="93">
        <f t="shared" si="76"/>
        <v>218.64</v>
      </c>
      <c r="J830" s="93">
        <f t="shared" si="77"/>
        <v>7051.2400000000007</v>
      </c>
      <c r="K830" s="40">
        <f t="shared" si="73"/>
        <v>754482.68</v>
      </c>
      <c r="M830" s="96">
        <f t="shared" si="78"/>
        <v>6833</v>
      </c>
      <c r="N830" s="96">
        <f t="shared" si="79"/>
        <v>219</v>
      </c>
      <c r="O830" s="96">
        <f t="shared" si="80"/>
        <v>7052</v>
      </c>
      <c r="P830" s="96">
        <f t="shared" si="81"/>
        <v>754564</v>
      </c>
    </row>
    <row r="831" spans="1:16" x14ac:dyDescent="0.2">
      <c r="A831" s="48">
        <v>6104</v>
      </c>
      <c r="B831" s="49" t="s">
        <v>415</v>
      </c>
      <c r="C831" s="40">
        <f t="shared" si="70"/>
        <v>4355</v>
      </c>
      <c r="D831" s="93">
        <f t="shared" si="74"/>
        <v>190</v>
      </c>
      <c r="E831" s="93">
        <f t="shared" si="75"/>
        <v>4545</v>
      </c>
      <c r="F831" s="40">
        <f t="shared" si="71"/>
        <v>799920</v>
      </c>
      <c r="H831" s="40">
        <f t="shared" si="72"/>
        <v>4354.53</v>
      </c>
      <c r="I831" s="93">
        <f t="shared" si="76"/>
        <v>190</v>
      </c>
      <c r="J831" s="93">
        <f t="shared" si="77"/>
        <v>4544.53</v>
      </c>
      <c r="K831" s="40">
        <f t="shared" si="73"/>
        <v>799837.27999999991</v>
      </c>
      <c r="M831" s="96">
        <f t="shared" si="78"/>
        <v>4355</v>
      </c>
      <c r="N831" s="96">
        <f t="shared" si="79"/>
        <v>190</v>
      </c>
      <c r="O831" s="96">
        <f t="shared" si="80"/>
        <v>4545</v>
      </c>
      <c r="P831" s="96">
        <f t="shared" si="81"/>
        <v>799920</v>
      </c>
    </row>
    <row r="832" spans="1:16" x14ac:dyDescent="0.2">
      <c r="A832" s="48">
        <v>6113</v>
      </c>
      <c r="B832" s="49" t="s">
        <v>416</v>
      </c>
      <c r="C832" s="40">
        <f t="shared" ref="C832:C895" si="82">ROUND((C392/D392),0)</f>
        <v>3927</v>
      </c>
      <c r="D832" s="93">
        <f t="shared" si="74"/>
        <v>190</v>
      </c>
      <c r="E832" s="93">
        <f t="shared" si="75"/>
        <v>4117</v>
      </c>
      <c r="F832" s="40">
        <f t="shared" ref="F832:F895" si="83">E832*E392</f>
        <v>4516349</v>
      </c>
      <c r="H832" s="40">
        <f t="shared" ref="H832:H895" si="84">ROUND((C392/D392),2)</f>
        <v>3927.39</v>
      </c>
      <c r="I832" s="93">
        <f t="shared" si="76"/>
        <v>190</v>
      </c>
      <c r="J832" s="93">
        <f t="shared" si="77"/>
        <v>4117.3899999999994</v>
      </c>
      <c r="K832" s="40">
        <f t="shared" ref="K832:K895" si="85">J832*E392</f>
        <v>4516776.8299999991</v>
      </c>
      <c r="M832" s="96">
        <f t="shared" si="78"/>
        <v>3927.39</v>
      </c>
      <c r="N832" s="96">
        <f t="shared" si="79"/>
        <v>190</v>
      </c>
      <c r="O832" s="96">
        <f t="shared" si="80"/>
        <v>4117.3899999999994</v>
      </c>
      <c r="P832" s="96">
        <f t="shared" si="81"/>
        <v>4516776.8299999991</v>
      </c>
    </row>
    <row r="833" spans="1:16" x14ac:dyDescent="0.2">
      <c r="A833" s="48">
        <v>6083</v>
      </c>
      <c r="B833" s="49" t="s">
        <v>417</v>
      </c>
      <c r="C833" s="40">
        <f t="shared" si="82"/>
        <v>5682</v>
      </c>
      <c r="D833" s="93">
        <f t="shared" ref="D833:D875" si="86">ROUND((IF((C833&gt;5938),(C833*0.032),190)),0)</f>
        <v>190</v>
      </c>
      <c r="E833" s="93">
        <f t="shared" ref="E833:E875" si="87">C833+D833</f>
        <v>5872</v>
      </c>
      <c r="F833" s="40">
        <f t="shared" si="83"/>
        <v>4010576</v>
      </c>
      <c r="H833" s="40">
        <f t="shared" si="84"/>
        <v>5682.49</v>
      </c>
      <c r="I833" s="93">
        <f t="shared" ref="I833:I875" si="88">ROUND((IF((H833&gt;5938),(H833*0.032),190)),2)</f>
        <v>190</v>
      </c>
      <c r="J833" s="93">
        <f t="shared" ref="J833:J875" si="89">H833+I833</f>
        <v>5872.49</v>
      </c>
      <c r="K833" s="40">
        <f t="shared" si="85"/>
        <v>4010910.67</v>
      </c>
      <c r="M833" s="96">
        <f t="shared" ref="M833:M875" si="90">IF(K833&gt;F833,H833,C833)</f>
        <v>5682.49</v>
      </c>
      <c r="N833" s="96">
        <f t="shared" ref="N833:N875" si="91">IF(K833&gt;F833,I833,D833)</f>
        <v>190</v>
      </c>
      <c r="O833" s="96">
        <f t="shared" ref="O833:O875" si="92">IF(K833&gt;F833,J833,E833)</f>
        <v>5872.49</v>
      </c>
      <c r="P833" s="96">
        <f t="shared" ref="P833:P875" si="93">IF(K833&gt;F833,K833,F833)</f>
        <v>4010910.67</v>
      </c>
    </row>
    <row r="834" spans="1:16" x14ac:dyDescent="0.2">
      <c r="A834" s="48">
        <v>6118</v>
      </c>
      <c r="B834" s="49" t="s">
        <v>418</v>
      </c>
      <c r="C834" s="40">
        <f t="shared" si="82"/>
        <v>5987</v>
      </c>
      <c r="D834" s="93">
        <f t="shared" si="86"/>
        <v>192</v>
      </c>
      <c r="E834" s="93">
        <f t="shared" si="87"/>
        <v>6179</v>
      </c>
      <c r="F834" s="40">
        <f t="shared" si="83"/>
        <v>4869052</v>
      </c>
      <c r="H834" s="40">
        <f t="shared" si="84"/>
        <v>5987.28</v>
      </c>
      <c r="I834" s="93">
        <f t="shared" si="88"/>
        <v>191.59</v>
      </c>
      <c r="J834" s="93">
        <f t="shared" si="89"/>
        <v>6178.87</v>
      </c>
      <c r="K834" s="40">
        <f t="shared" si="85"/>
        <v>4868949.5599999996</v>
      </c>
      <c r="M834" s="96">
        <f t="shared" si="90"/>
        <v>5987</v>
      </c>
      <c r="N834" s="96">
        <f t="shared" si="91"/>
        <v>192</v>
      </c>
      <c r="O834" s="96">
        <f t="shared" si="92"/>
        <v>6179</v>
      </c>
      <c r="P834" s="96">
        <f t="shared" si="93"/>
        <v>4869052</v>
      </c>
    </row>
    <row r="835" spans="1:16" x14ac:dyDescent="0.2">
      <c r="A835" s="48">
        <v>6125</v>
      </c>
      <c r="B835" s="49" t="s">
        <v>419</v>
      </c>
      <c r="C835" s="40">
        <f t="shared" si="82"/>
        <v>5651</v>
      </c>
      <c r="D835" s="93">
        <f t="shared" si="86"/>
        <v>190</v>
      </c>
      <c r="E835" s="93">
        <f t="shared" si="87"/>
        <v>5841</v>
      </c>
      <c r="F835" s="40">
        <f t="shared" si="83"/>
        <v>19906128</v>
      </c>
      <c r="H835" s="40">
        <f t="shared" si="84"/>
        <v>5650.98</v>
      </c>
      <c r="I835" s="93">
        <f t="shared" si="88"/>
        <v>190</v>
      </c>
      <c r="J835" s="93">
        <f t="shared" si="89"/>
        <v>5840.98</v>
      </c>
      <c r="K835" s="40">
        <f t="shared" si="85"/>
        <v>19906059.84</v>
      </c>
      <c r="M835" s="96">
        <f t="shared" si="90"/>
        <v>5651</v>
      </c>
      <c r="N835" s="96">
        <f t="shared" si="91"/>
        <v>190</v>
      </c>
      <c r="O835" s="96">
        <f t="shared" si="92"/>
        <v>5841</v>
      </c>
      <c r="P835" s="96">
        <f t="shared" si="93"/>
        <v>19906128</v>
      </c>
    </row>
    <row r="836" spans="1:16" x14ac:dyDescent="0.2">
      <c r="A836" s="48">
        <v>6174</v>
      </c>
      <c r="B836" s="49" t="s">
        <v>420</v>
      </c>
      <c r="C836" s="40">
        <f t="shared" si="82"/>
        <v>5674</v>
      </c>
      <c r="D836" s="93">
        <f t="shared" si="86"/>
        <v>190</v>
      </c>
      <c r="E836" s="93">
        <f t="shared" si="87"/>
        <v>5864</v>
      </c>
      <c r="F836" s="40">
        <f t="shared" si="83"/>
        <v>73047848</v>
      </c>
      <c r="H836" s="40">
        <f t="shared" si="84"/>
        <v>5673.64</v>
      </c>
      <c r="I836" s="93">
        <f t="shared" si="88"/>
        <v>190</v>
      </c>
      <c r="J836" s="93">
        <f t="shared" si="89"/>
        <v>5863.64</v>
      </c>
      <c r="K836" s="40">
        <f t="shared" si="85"/>
        <v>73043363.480000004</v>
      </c>
      <c r="M836" s="96">
        <f t="shared" si="90"/>
        <v>5674</v>
      </c>
      <c r="N836" s="96">
        <f t="shared" si="91"/>
        <v>190</v>
      </c>
      <c r="O836" s="96">
        <f t="shared" si="92"/>
        <v>5864</v>
      </c>
      <c r="P836" s="96">
        <f t="shared" si="93"/>
        <v>73047848</v>
      </c>
    </row>
    <row r="837" spans="1:16" x14ac:dyDescent="0.2">
      <c r="A837" s="48">
        <v>6181</v>
      </c>
      <c r="B837" s="49" t="s">
        <v>421</v>
      </c>
      <c r="C837" s="40">
        <f t="shared" si="82"/>
        <v>5758</v>
      </c>
      <c r="D837" s="93">
        <f t="shared" si="86"/>
        <v>190</v>
      </c>
      <c r="E837" s="93">
        <f t="shared" si="87"/>
        <v>5948</v>
      </c>
      <c r="F837" s="40">
        <f t="shared" si="83"/>
        <v>11366628</v>
      </c>
      <c r="H837" s="40">
        <f t="shared" si="84"/>
        <v>5757.82</v>
      </c>
      <c r="I837" s="93">
        <f t="shared" si="88"/>
        <v>190</v>
      </c>
      <c r="J837" s="93">
        <f t="shared" si="89"/>
        <v>5947.82</v>
      </c>
      <c r="K837" s="40">
        <f t="shared" si="85"/>
        <v>11366284.02</v>
      </c>
      <c r="M837" s="96">
        <f t="shared" si="90"/>
        <v>5758</v>
      </c>
      <c r="N837" s="96">
        <f t="shared" si="91"/>
        <v>190</v>
      </c>
      <c r="O837" s="96">
        <f t="shared" si="92"/>
        <v>5948</v>
      </c>
      <c r="P837" s="96">
        <f t="shared" si="93"/>
        <v>11366628</v>
      </c>
    </row>
    <row r="838" spans="1:16" x14ac:dyDescent="0.2">
      <c r="A838" s="48">
        <v>6195</v>
      </c>
      <c r="B838" s="49" t="s">
        <v>422</v>
      </c>
      <c r="C838" s="40">
        <f t="shared" si="82"/>
        <v>4914</v>
      </c>
      <c r="D838" s="93">
        <f t="shared" si="86"/>
        <v>190</v>
      </c>
      <c r="E838" s="93">
        <f t="shared" si="87"/>
        <v>5104</v>
      </c>
      <c r="F838" s="40">
        <f t="shared" si="83"/>
        <v>12050544</v>
      </c>
      <c r="H838" s="40">
        <f t="shared" si="84"/>
        <v>4913.6099999999997</v>
      </c>
      <c r="I838" s="93">
        <f t="shared" si="88"/>
        <v>190</v>
      </c>
      <c r="J838" s="93">
        <f t="shared" si="89"/>
        <v>5103.6099999999997</v>
      </c>
      <c r="K838" s="40">
        <f t="shared" si="85"/>
        <v>12049623.209999999</v>
      </c>
      <c r="M838" s="96">
        <f t="shared" si="90"/>
        <v>4914</v>
      </c>
      <c r="N838" s="96">
        <f t="shared" si="91"/>
        <v>190</v>
      </c>
      <c r="O838" s="96">
        <f t="shared" si="92"/>
        <v>5104</v>
      </c>
      <c r="P838" s="96">
        <f t="shared" si="93"/>
        <v>12050544</v>
      </c>
    </row>
    <row r="839" spans="1:16" x14ac:dyDescent="0.2">
      <c r="A839" s="48">
        <v>6216</v>
      </c>
      <c r="B839" s="49" t="s">
        <v>423</v>
      </c>
      <c r="C839" s="40">
        <f t="shared" si="82"/>
        <v>5346</v>
      </c>
      <c r="D839" s="93">
        <f t="shared" si="86"/>
        <v>190</v>
      </c>
      <c r="E839" s="93">
        <f t="shared" si="87"/>
        <v>5536</v>
      </c>
      <c r="F839" s="40">
        <f t="shared" si="83"/>
        <v>12832448</v>
      </c>
      <c r="H839" s="40">
        <f t="shared" si="84"/>
        <v>5346.26</v>
      </c>
      <c r="I839" s="93">
        <f t="shared" si="88"/>
        <v>190</v>
      </c>
      <c r="J839" s="93">
        <f t="shared" si="89"/>
        <v>5536.26</v>
      </c>
      <c r="K839" s="40">
        <f t="shared" si="85"/>
        <v>12833050.68</v>
      </c>
      <c r="M839" s="96">
        <f t="shared" si="90"/>
        <v>5346.26</v>
      </c>
      <c r="N839" s="96">
        <f t="shared" si="91"/>
        <v>190</v>
      </c>
      <c r="O839" s="96">
        <f t="shared" si="92"/>
        <v>5536.26</v>
      </c>
      <c r="P839" s="96">
        <f t="shared" si="93"/>
        <v>12833050.68</v>
      </c>
    </row>
    <row r="840" spans="1:16" x14ac:dyDescent="0.2">
      <c r="A840" s="48">
        <v>6223</v>
      </c>
      <c r="B840" s="49" t="s">
        <v>424</v>
      </c>
      <c r="C840" s="40">
        <f t="shared" si="82"/>
        <v>5579</v>
      </c>
      <c r="D840" s="93">
        <f t="shared" si="86"/>
        <v>190</v>
      </c>
      <c r="E840" s="93">
        <f t="shared" si="87"/>
        <v>5769</v>
      </c>
      <c r="F840" s="40">
        <f t="shared" si="83"/>
        <v>48534597</v>
      </c>
      <c r="H840" s="40">
        <f t="shared" si="84"/>
        <v>5579.47</v>
      </c>
      <c r="I840" s="93">
        <f t="shared" si="88"/>
        <v>190</v>
      </c>
      <c r="J840" s="93">
        <f t="shared" si="89"/>
        <v>5769.47</v>
      </c>
      <c r="K840" s="40">
        <f t="shared" si="85"/>
        <v>48538551.109999999</v>
      </c>
      <c r="M840" s="96">
        <f t="shared" si="90"/>
        <v>5579.47</v>
      </c>
      <c r="N840" s="96">
        <f t="shared" si="91"/>
        <v>190</v>
      </c>
      <c r="O840" s="96">
        <f t="shared" si="92"/>
        <v>5769.47</v>
      </c>
      <c r="P840" s="96">
        <f t="shared" si="93"/>
        <v>48538551.109999999</v>
      </c>
    </row>
    <row r="841" spans="1:16" x14ac:dyDescent="0.2">
      <c r="A841" s="48">
        <v>6230</v>
      </c>
      <c r="B841" s="49" t="s">
        <v>425</v>
      </c>
      <c r="C841" s="40">
        <f t="shared" si="82"/>
        <v>5669</v>
      </c>
      <c r="D841" s="93">
        <f t="shared" si="86"/>
        <v>190</v>
      </c>
      <c r="E841" s="93">
        <f t="shared" si="87"/>
        <v>5859</v>
      </c>
      <c r="F841" s="40">
        <f t="shared" si="83"/>
        <v>4200903</v>
      </c>
      <c r="H841" s="40">
        <f t="shared" si="84"/>
        <v>5669.47</v>
      </c>
      <c r="I841" s="93">
        <f t="shared" si="88"/>
        <v>190</v>
      </c>
      <c r="J841" s="93">
        <f t="shared" si="89"/>
        <v>5859.47</v>
      </c>
      <c r="K841" s="40">
        <f t="shared" si="85"/>
        <v>4201239.99</v>
      </c>
      <c r="M841" s="96">
        <f t="shared" si="90"/>
        <v>5669.47</v>
      </c>
      <c r="N841" s="96">
        <f t="shared" si="91"/>
        <v>190</v>
      </c>
      <c r="O841" s="96">
        <f t="shared" si="92"/>
        <v>5859.47</v>
      </c>
      <c r="P841" s="96">
        <f t="shared" si="93"/>
        <v>4201239.99</v>
      </c>
    </row>
    <row r="842" spans="1:16" x14ac:dyDescent="0.2">
      <c r="A842" s="48">
        <v>6237</v>
      </c>
      <c r="B842" s="49" t="s">
        <v>426</v>
      </c>
      <c r="C842" s="40">
        <f t="shared" si="82"/>
        <v>4508</v>
      </c>
      <c r="D842" s="93">
        <f t="shared" si="86"/>
        <v>190</v>
      </c>
      <c r="E842" s="93">
        <f t="shared" si="87"/>
        <v>4698</v>
      </c>
      <c r="F842" s="40">
        <f t="shared" si="83"/>
        <v>7093980</v>
      </c>
      <c r="H842" s="40">
        <f t="shared" si="84"/>
        <v>4508.07</v>
      </c>
      <c r="I842" s="93">
        <f t="shared" si="88"/>
        <v>190</v>
      </c>
      <c r="J842" s="93">
        <f t="shared" si="89"/>
        <v>4698.07</v>
      </c>
      <c r="K842" s="40">
        <f t="shared" si="85"/>
        <v>7094085.6999999993</v>
      </c>
      <c r="M842" s="96">
        <f t="shared" si="90"/>
        <v>4508.07</v>
      </c>
      <c r="N842" s="96">
        <f t="shared" si="91"/>
        <v>190</v>
      </c>
      <c r="O842" s="96">
        <f t="shared" si="92"/>
        <v>4698.07</v>
      </c>
      <c r="P842" s="96">
        <f t="shared" si="93"/>
        <v>7094085.6999999993</v>
      </c>
    </row>
    <row r="843" spans="1:16" x14ac:dyDescent="0.2">
      <c r="A843" s="48">
        <v>6244</v>
      </c>
      <c r="B843" s="49" t="s">
        <v>427</v>
      </c>
      <c r="C843" s="40">
        <f t="shared" si="82"/>
        <v>6562</v>
      </c>
      <c r="D843" s="93">
        <f t="shared" si="86"/>
        <v>210</v>
      </c>
      <c r="E843" s="93">
        <f t="shared" si="87"/>
        <v>6772</v>
      </c>
      <c r="F843" s="40">
        <f t="shared" si="83"/>
        <v>40902880</v>
      </c>
      <c r="H843" s="40">
        <f t="shared" si="84"/>
        <v>6561.84</v>
      </c>
      <c r="I843" s="93">
        <f t="shared" si="88"/>
        <v>209.98</v>
      </c>
      <c r="J843" s="93">
        <f t="shared" si="89"/>
        <v>6771.82</v>
      </c>
      <c r="K843" s="40">
        <f t="shared" si="85"/>
        <v>40901792.799999997</v>
      </c>
      <c r="M843" s="96">
        <f t="shared" si="90"/>
        <v>6562</v>
      </c>
      <c r="N843" s="96">
        <f t="shared" si="91"/>
        <v>210</v>
      </c>
      <c r="O843" s="96">
        <f t="shared" si="92"/>
        <v>6772</v>
      </c>
      <c r="P843" s="96">
        <f t="shared" si="93"/>
        <v>40902880</v>
      </c>
    </row>
    <row r="844" spans="1:16" x14ac:dyDescent="0.2">
      <c r="A844" s="48">
        <v>6251</v>
      </c>
      <c r="B844" s="49" t="s">
        <v>428</v>
      </c>
      <c r="C844" s="40">
        <f t="shared" si="82"/>
        <v>5957</v>
      </c>
      <c r="D844" s="93">
        <f t="shared" si="86"/>
        <v>191</v>
      </c>
      <c r="E844" s="93">
        <f t="shared" si="87"/>
        <v>6148</v>
      </c>
      <c r="F844" s="40">
        <f t="shared" si="83"/>
        <v>2274760</v>
      </c>
      <c r="H844" s="40">
        <f t="shared" si="84"/>
        <v>5956.57</v>
      </c>
      <c r="I844" s="93">
        <f t="shared" si="88"/>
        <v>190.61</v>
      </c>
      <c r="J844" s="93">
        <f t="shared" si="89"/>
        <v>6147.1799999999994</v>
      </c>
      <c r="K844" s="40">
        <f t="shared" si="85"/>
        <v>2274456.5999999996</v>
      </c>
      <c r="M844" s="96">
        <f t="shared" si="90"/>
        <v>5957</v>
      </c>
      <c r="N844" s="96">
        <f t="shared" si="91"/>
        <v>191</v>
      </c>
      <c r="O844" s="96">
        <f t="shared" si="92"/>
        <v>6148</v>
      </c>
      <c r="P844" s="96">
        <f t="shared" si="93"/>
        <v>2274760</v>
      </c>
    </row>
    <row r="845" spans="1:16" x14ac:dyDescent="0.2">
      <c r="A845" s="48">
        <v>6293</v>
      </c>
      <c r="B845" s="49" t="s">
        <v>429</v>
      </c>
      <c r="C845" s="40">
        <f t="shared" si="82"/>
        <v>5517</v>
      </c>
      <c r="D845" s="93">
        <f t="shared" si="86"/>
        <v>190</v>
      </c>
      <c r="E845" s="93">
        <f t="shared" si="87"/>
        <v>5707</v>
      </c>
      <c r="F845" s="40">
        <f t="shared" si="83"/>
        <v>3829397</v>
      </c>
      <c r="H845" s="40">
        <f t="shared" si="84"/>
        <v>5517.26</v>
      </c>
      <c r="I845" s="93">
        <f t="shared" si="88"/>
        <v>190</v>
      </c>
      <c r="J845" s="93">
        <f t="shared" si="89"/>
        <v>5707.26</v>
      </c>
      <c r="K845" s="40">
        <f t="shared" si="85"/>
        <v>3829571.46</v>
      </c>
      <c r="M845" s="96">
        <f t="shared" si="90"/>
        <v>5517.26</v>
      </c>
      <c r="N845" s="96">
        <f t="shared" si="91"/>
        <v>190</v>
      </c>
      <c r="O845" s="96">
        <f t="shared" si="92"/>
        <v>5707.26</v>
      </c>
      <c r="P845" s="96">
        <f t="shared" si="93"/>
        <v>3829571.46</v>
      </c>
    </row>
    <row r="846" spans="1:16" x14ac:dyDescent="0.2">
      <c r="A846" s="48">
        <v>6300</v>
      </c>
      <c r="B846" s="49" t="s">
        <v>430</v>
      </c>
      <c r="C846" s="40">
        <f t="shared" si="82"/>
        <v>6239</v>
      </c>
      <c r="D846" s="93">
        <f t="shared" si="86"/>
        <v>200</v>
      </c>
      <c r="E846" s="93">
        <f t="shared" si="87"/>
        <v>6439</v>
      </c>
      <c r="F846" s="40">
        <f t="shared" si="83"/>
        <v>54802329</v>
      </c>
      <c r="H846" s="40">
        <f t="shared" si="84"/>
        <v>6239.05</v>
      </c>
      <c r="I846" s="93">
        <f t="shared" si="88"/>
        <v>199.65</v>
      </c>
      <c r="J846" s="93">
        <f t="shared" si="89"/>
        <v>6438.7</v>
      </c>
      <c r="K846" s="40">
        <f t="shared" si="85"/>
        <v>54799775.699999996</v>
      </c>
      <c r="M846" s="96">
        <f t="shared" si="90"/>
        <v>6239</v>
      </c>
      <c r="N846" s="96">
        <f t="shared" si="91"/>
        <v>200</v>
      </c>
      <c r="O846" s="96">
        <f t="shared" si="92"/>
        <v>6439</v>
      </c>
      <c r="P846" s="96">
        <f t="shared" si="93"/>
        <v>54802329</v>
      </c>
    </row>
    <row r="847" spans="1:16" x14ac:dyDescent="0.2">
      <c r="A847" s="48">
        <v>6307</v>
      </c>
      <c r="B847" s="49" t="s">
        <v>431</v>
      </c>
      <c r="C847" s="40">
        <f t="shared" si="82"/>
        <v>5072</v>
      </c>
      <c r="D847" s="93">
        <f t="shared" si="86"/>
        <v>190</v>
      </c>
      <c r="E847" s="93">
        <f t="shared" si="87"/>
        <v>5262</v>
      </c>
      <c r="F847" s="40">
        <f t="shared" si="83"/>
        <v>33550512</v>
      </c>
      <c r="H847" s="40">
        <f t="shared" si="84"/>
        <v>5071.93</v>
      </c>
      <c r="I847" s="93">
        <f t="shared" si="88"/>
        <v>190</v>
      </c>
      <c r="J847" s="93">
        <f t="shared" si="89"/>
        <v>5261.93</v>
      </c>
      <c r="K847" s="40">
        <f t="shared" si="85"/>
        <v>33550065.680000003</v>
      </c>
      <c r="M847" s="96">
        <f t="shared" si="90"/>
        <v>5072</v>
      </c>
      <c r="N847" s="96">
        <f t="shared" si="91"/>
        <v>190</v>
      </c>
      <c r="O847" s="96">
        <f t="shared" si="92"/>
        <v>5262</v>
      </c>
      <c r="P847" s="96">
        <f t="shared" si="93"/>
        <v>33550512</v>
      </c>
    </row>
    <row r="848" spans="1:16" x14ac:dyDescent="0.2">
      <c r="A848" s="48">
        <v>6328</v>
      </c>
      <c r="B848" s="49" t="s">
        <v>432</v>
      </c>
      <c r="C848" s="40">
        <f t="shared" si="82"/>
        <v>5774</v>
      </c>
      <c r="D848" s="93">
        <f t="shared" si="86"/>
        <v>190</v>
      </c>
      <c r="E848" s="93">
        <f t="shared" si="87"/>
        <v>5964</v>
      </c>
      <c r="F848" s="40">
        <f t="shared" si="83"/>
        <v>9130884</v>
      </c>
      <c r="H848" s="40">
        <f t="shared" si="84"/>
        <v>5773.81</v>
      </c>
      <c r="I848" s="93">
        <f t="shared" si="88"/>
        <v>190</v>
      </c>
      <c r="J848" s="93">
        <f t="shared" si="89"/>
        <v>5963.81</v>
      </c>
      <c r="K848" s="40">
        <f t="shared" si="85"/>
        <v>9130593.1100000013</v>
      </c>
      <c r="M848" s="96">
        <f t="shared" si="90"/>
        <v>5774</v>
      </c>
      <c r="N848" s="96">
        <f t="shared" si="91"/>
        <v>190</v>
      </c>
      <c r="O848" s="96">
        <f t="shared" si="92"/>
        <v>5964</v>
      </c>
      <c r="P848" s="96">
        <f t="shared" si="93"/>
        <v>9130884</v>
      </c>
    </row>
    <row r="849" spans="1:16" x14ac:dyDescent="0.2">
      <c r="A849" s="48">
        <v>4249</v>
      </c>
      <c r="B849" s="51" t="s">
        <v>654</v>
      </c>
      <c r="C849" s="40">
        <f t="shared" si="82"/>
        <v>6650</v>
      </c>
      <c r="D849" s="93">
        <f t="shared" si="86"/>
        <v>213</v>
      </c>
      <c r="E849" s="93">
        <f t="shared" si="87"/>
        <v>6863</v>
      </c>
      <c r="F849" s="40">
        <f t="shared" si="83"/>
        <v>2573625</v>
      </c>
      <c r="H849" s="40">
        <f t="shared" si="84"/>
        <v>6650.11</v>
      </c>
      <c r="I849" s="93">
        <f t="shared" si="88"/>
        <v>212.8</v>
      </c>
      <c r="J849" s="93">
        <f t="shared" si="89"/>
        <v>6862.91</v>
      </c>
      <c r="K849" s="40">
        <f t="shared" si="85"/>
        <v>2573591.25</v>
      </c>
      <c r="M849" s="96">
        <f t="shared" si="90"/>
        <v>6650</v>
      </c>
      <c r="N849" s="96">
        <f t="shared" si="91"/>
        <v>213</v>
      </c>
      <c r="O849" s="96">
        <f t="shared" si="92"/>
        <v>6863</v>
      </c>
      <c r="P849" s="96">
        <f t="shared" si="93"/>
        <v>2573625</v>
      </c>
    </row>
    <row r="850" spans="1:16" x14ac:dyDescent="0.2">
      <c r="A850" s="48">
        <v>6370</v>
      </c>
      <c r="B850" s="49" t="s">
        <v>433</v>
      </c>
      <c r="C850" s="40">
        <f t="shared" si="82"/>
        <v>5493</v>
      </c>
      <c r="D850" s="93">
        <f t="shared" si="86"/>
        <v>190</v>
      </c>
      <c r="E850" s="93">
        <f t="shared" si="87"/>
        <v>5683</v>
      </c>
      <c r="F850" s="40">
        <f t="shared" si="83"/>
        <v>7149214</v>
      </c>
      <c r="H850" s="40">
        <f t="shared" si="84"/>
        <v>5493.45</v>
      </c>
      <c r="I850" s="93">
        <f t="shared" si="88"/>
        <v>190</v>
      </c>
      <c r="J850" s="93">
        <f t="shared" si="89"/>
        <v>5683.45</v>
      </c>
      <c r="K850" s="40">
        <f t="shared" si="85"/>
        <v>7149780.0999999996</v>
      </c>
      <c r="M850" s="96">
        <f t="shared" si="90"/>
        <v>5493.45</v>
      </c>
      <c r="N850" s="96">
        <f t="shared" si="91"/>
        <v>190</v>
      </c>
      <c r="O850" s="96">
        <f t="shared" si="92"/>
        <v>5683.45</v>
      </c>
      <c r="P850" s="96">
        <f t="shared" si="93"/>
        <v>7149780.0999999996</v>
      </c>
    </row>
    <row r="851" spans="1:16" x14ac:dyDescent="0.2">
      <c r="A851" s="48">
        <v>6321</v>
      </c>
      <c r="B851" s="49" t="s">
        <v>434</v>
      </c>
      <c r="C851" s="40">
        <f t="shared" si="82"/>
        <v>4928</v>
      </c>
      <c r="D851" s="93">
        <f t="shared" si="86"/>
        <v>190</v>
      </c>
      <c r="E851" s="93">
        <f t="shared" si="87"/>
        <v>5118</v>
      </c>
      <c r="F851" s="40">
        <f t="shared" si="83"/>
        <v>6320730</v>
      </c>
      <c r="H851" s="40">
        <f t="shared" si="84"/>
        <v>4927.58</v>
      </c>
      <c r="I851" s="93">
        <f t="shared" si="88"/>
        <v>190</v>
      </c>
      <c r="J851" s="93">
        <f t="shared" si="89"/>
        <v>5117.58</v>
      </c>
      <c r="K851" s="40">
        <f t="shared" si="85"/>
        <v>6320211.2999999998</v>
      </c>
      <c r="M851" s="96">
        <f t="shared" si="90"/>
        <v>4928</v>
      </c>
      <c r="N851" s="96">
        <f t="shared" si="91"/>
        <v>190</v>
      </c>
      <c r="O851" s="96">
        <f t="shared" si="92"/>
        <v>5118</v>
      </c>
      <c r="P851" s="96">
        <f t="shared" si="93"/>
        <v>6320730</v>
      </c>
    </row>
    <row r="852" spans="1:16" x14ac:dyDescent="0.2">
      <c r="A852" s="53">
        <v>6335</v>
      </c>
      <c r="B852" s="54" t="s">
        <v>435</v>
      </c>
      <c r="C852" s="40">
        <f t="shared" si="82"/>
        <v>4745</v>
      </c>
      <c r="D852" s="93">
        <f t="shared" si="86"/>
        <v>190</v>
      </c>
      <c r="E852" s="93">
        <f t="shared" si="87"/>
        <v>4935</v>
      </c>
      <c r="F852" s="40">
        <f t="shared" si="83"/>
        <v>6775755</v>
      </c>
      <c r="H852" s="40">
        <f t="shared" si="84"/>
        <v>4744.59</v>
      </c>
      <c r="I852" s="93">
        <f t="shared" si="88"/>
        <v>190</v>
      </c>
      <c r="J852" s="93">
        <f t="shared" si="89"/>
        <v>4934.59</v>
      </c>
      <c r="K852" s="40">
        <f t="shared" si="85"/>
        <v>6775192.0700000003</v>
      </c>
      <c r="M852" s="96">
        <f t="shared" si="90"/>
        <v>4745</v>
      </c>
      <c r="N852" s="96">
        <f t="shared" si="91"/>
        <v>190</v>
      </c>
      <c r="O852" s="96">
        <f t="shared" si="92"/>
        <v>4935</v>
      </c>
      <c r="P852" s="96">
        <f t="shared" si="93"/>
        <v>6775755</v>
      </c>
    </row>
    <row r="853" spans="1:16" x14ac:dyDescent="0.2">
      <c r="A853" s="48">
        <v>6354</v>
      </c>
      <c r="B853" s="49" t="s">
        <v>436</v>
      </c>
      <c r="C853" s="40">
        <f t="shared" si="82"/>
        <v>5683</v>
      </c>
      <c r="D853" s="93">
        <f t="shared" si="86"/>
        <v>190</v>
      </c>
      <c r="E853" s="93">
        <f t="shared" si="87"/>
        <v>5873</v>
      </c>
      <c r="F853" s="40">
        <f t="shared" si="83"/>
        <v>2278724</v>
      </c>
      <c r="H853" s="40">
        <f t="shared" si="84"/>
        <v>5682.68</v>
      </c>
      <c r="I853" s="93">
        <f t="shared" si="88"/>
        <v>190</v>
      </c>
      <c r="J853" s="93">
        <f t="shared" si="89"/>
        <v>5872.68</v>
      </c>
      <c r="K853" s="40">
        <f t="shared" si="85"/>
        <v>2278599.8400000003</v>
      </c>
      <c r="M853" s="96">
        <f t="shared" si="90"/>
        <v>5683</v>
      </c>
      <c r="N853" s="96">
        <f t="shared" si="91"/>
        <v>190</v>
      </c>
      <c r="O853" s="96">
        <f t="shared" si="92"/>
        <v>5873</v>
      </c>
      <c r="P853" s="96">
        <f t="shared" si="93"/>
        <v>2278724</v>
      </c>
    </row>
    <row r="854" spans="1:16" x14ac:dyDescent="0.2">
      <c r="A854" s="48">
        <v>6384</v>
      </c>
      <c r="B854" s="49" t="s">
        <v>437</v>
      </c>
      <c r="C854" s="40">
        <f t="shared" si="82"/>
        <v>5527</v>
      </c>
      <c r="D854" s="93">
        <f t="shared" si="86"/>
        <v>190</v>
      </c>
      <c r="E854" s="93">
        <f t="shared" si="87"/>
        <v>5717</v>
      </c>
      <c r="F854" s="40">
        <f t="shared" si="83"/>
        <v>5974265</v>
      </c>
      <c r="H854" s="40">
        <f t="shared" si="84"/>
        <v>5526.79</v>
      </c>
      <c r="I854" s="93">
        <f t="shared" si="88"/>
        <v>190</v>
      </c>
      <c r="J854" s="93">
        <f t="shared" si="89"/>
        <v>5716.79</v>
      </c>
      <c r="K854" s="40">
        <f t="shared" si="85"/>
        <v>5974045.5499999998</v>
      </c>
      <c r="M854" s="96">
        <f t="shared" si="90"/>
        <v>5527</v>
      </c>
      <c r="N854" s="96">
        <f t="shared" si="91"/>
        <v>190</v>
      </c>
      <c r="O854" s="96">
        <f t="shared" si="92"/>
        <v>5717</v>
      </c>
      <c r="P854" s="96">
        <f t="shared" si="93"/>
        <v>5974265</v>
      </c>
    </row>
    <row r="855" spans="1:16" x14ac:dyDescent="0.2">
      <c r="A855" s="48">
        <v>6410</v>
      </c>
      <c r="B855" s="49" t="s">
        <v>438</v>
      </c>
      <c r="C855" s="40">
        <f t="shared" si="82"/>
        <v>6651</v>
      </c>
      <c r="D855" s="93">
        <f t="shared" si="86"/>
        <v>213</v>
      </c>
      <c r="E855" s="93">
        <f t="shared" si="87"/>
        <v>6864</v>
      </c>
      <c r="F855" s="40">
        <f t="shared" si="83"/>
        <v>1551264</v>
      </c>
      <c r="H855" s="40">
        <f t="shared" si="84"/>
        <v>6651</v>
      </c>
      <c r="I855" s="93">
        <f t="shared" si="88"/>
        <v>212.83</v>
      </c>
      <c r="J855" s="93">
        <f t="shared" si="89"/>
        <v>6863.83</v>
      </c>
      <c r="K855" s="40">
        <f t="shared" si="85"/>
        <v>1551225.58</v>
      </c>
      <c r="M855" s="96">
        <f t="shared" si="90"/>
        <v>6651</v>
      </c>
      <c r="N855" s="96">
        <f t="shared" si="91"/>
        <v>213</v>
      </c>
      <c r="O855" s="96">
        <f t="shared" si="92"/>
        <v>6864</v>
      </c>
      <c r="P855" s="96">
        <f t="shared" si="93"/>
        <v>1551264</v>
      </c>
    </row>
    <row r="856" spans="1:16" x14ac:dyDescent="0.2">
      <c r="A856" s="48">
        <v>6412</v>
      </c>
      <c r="B856" s="49" t="s">
        <v>439</v>
      </c>
      <c r="C856" s="40">
        <f t="shared" si="82"/>
        <v>5332</v>
      </c>
      <c r="D856" s="93">
        <f t="shared" si="86"/>
        <v>190</v>
      </c>
      <c r="E856" s="93">
        <f t="shared" si="87"/>
        <v>5522</v>
      </c>
      <c r="F856" s="40">
        <f t="shared" si="83"/>
        <v>2645038</v>
      </c>
      <c r="H856" s="40">
        <f t="shared" si="84"/>
        <v>5331.5</v>
      </c>
      <c r="I856" s="93">
        <f t="shared" si="88"/>
        <v>190</v>
      </c>
      <c r="J856" s="93">
        <f t="shared" si="89"/>
        <v>5521.5</v>
      </c>
      <c r="K856" s="40">
        <f t="shared" si="85"/>
        <v>2644798.5</v>
      </c>
      <c r="M856" s="96">
        <f t="shared" si="90"/>
        <v>5332</v>
      </c>
      <c r="N856" s="96">
        <f t="shared" si="91"/>
        <v>190</v>
      </c>
      <c r="O856" s="96">
        <f t="shared" si="92"/>
        <v>5522</v>
      </c>
      <c r="P856" s="96">
        <f t="shared" si="93"/>
        <v>2645038</v>
      </c>
    </row>
    <row r="857" spans="1:16" x14ac:dyDescent="0.2">
      <c r="A857" s="48">
        <v>6440</v>
      </c>
      <c r="B857" s="49" t="s">
        <v>440</v>
      </c>
      <c r="C857" s="40">
        <f t="shared" si="82"/>
        <v>6529</v>
      </c>
      <c r="D857" s="93">
        <f t="shared" si="86"/>
        <v>209</v>
      </c>
      <c r="E857" s="93">
        <f t="shared" si="87"/>
        <v>6738</v>
      </c>
      <c r="F857" s="40">
        <f t="shared" si="83"/>
        <v>1738404</v>
      </c>
      <c r="H857" s="40">
        <f t="shared" si="84"/>
        <v>6529.49</v>
      </c>
      <c r="I857" s="93">
        <f t="shared" si="88"/>
        <v>208.94</v>
      </c>
      <c r="J857" s="93">
        <f t="shared" si="89"/>
        <v>6738.4299999999994</v>
      </c>
      <c r="K857" s="40">
        <f t="shared" si="85"/>
        <v>1738514.94</v>
      </c>
      <c r="M857" s="96">
        <f t="shared" si="90"/>
        <v>6529.49</v>
      </c>
      <c r="N857" s="96">
        <f t="shared" si="91"/>
        <v>208.94</v>
      </c>
      <c r="O857" s="96">
        <f t="shared" si="92"/>
        <v>6738.4299999999994</v>
      </c>
      <c r="P857" s="96">
        <f t="shared" si="93"/>
        <v>1738514.94</v>
      </c>
    </row>
    <row r="858" spans="1:16" x14ac:dyDescent="0.2">
      <c r="A858" s="48">
        <v>6419</v>
      </c>
      <c r="B858" s="49" t="s">
        <v>441</v>
      </c>
      <c r="C858" s="40">
        <f t="shared" si="82"/>
        <v>7730</v>
      </c>
      <c r="D858" s="93">
        <f t="shared" si="86"/>
        <v>247</v>
      </c>
      <c r="E858" s="93">
        <f t="shared" si="87"/>
        <v>7977</v>
      </c>
      <c r="F858" s="40">
        <f t="shared" si="83"/>
        <v>17413791</v>
      </c>
      <c r="H858" s="40">
        <f t="shared" si="84"/>
        <v>7729.79</v>
      </c>
      <c r="I858" s="93">
        <f t="shared" si="88"/>
        <v>247.35</v>
      </c>
      <c r="J858" s="93">
        <f t="shared" si="89"/>
        <v>7977.14</v>
      </c>
      <c r="K858" s="40">
        <f t="shared" si="85"/>
        <v>17414096.620000001</v>
      </c>
      <c r="M858" s="96">
        <f t="shared" si="90"/>
        <v>7729.79</v>
      </c>
      <c r="N858" s="96">
        <f t="shared" si="91"/>
        <v>247.35</v>
      </c>
      <c r="O858" s="96">
        <f t="shared" si="92"/>
        <v>7977.14</v>
      </c>
      <c r="P858" s="96">
        <f t="shared" si="93"/>
        <v>17414096.620000001</v>
      </c>
    </row>
    <row r="859" spans="1:16" x14ac:dyDescent="0.2">
      <c r="A859" s="48">
        <v>6426</v>
      </c>
      <c r="B859" s="49" t="s">
        <v>442</v>
      </c>
      <c r="C859" s="40">
        <f t="shared" si="82"/>
        <v>5756</v>
      </c>
      <c r="D859" s="93">
        <f t="shared" si="86"/>
        <v>190</v>
      </c>
      <c r="E859" s="93">
        <f t="shared" si="87"/>
        <v>5946</v>
      </c>
      <c r="F859" s="40">
        <f t="shared" si="83"/>
        <v>4322742</v>
      </c>
      <c r="H859" s="40">
        <f t="shared" si="84"/>
        <v>5756.04</v>
      </c>
      <c r="I859" s="93">
        <f t="shared" si="88"/>
        <v>190</v>
      </c>
      <c r="J859" s="93">
        <f t="shared" si="89"/>
        <v>5946.04</v>
      </c>
      <c r="K859" s="40">
        <f t="shared" si="85"/>
        <v>4322771.08</v>
      </c>
      <c r="M859" s="96">
        <f t="shared" si="90"/>
        <v>5756.04</v>
      </c>
      <c r="N859" s="96">
        <f t="shared" si="91"/>
        <v>190</v>
      </c>
      <c r="O859" s="96">
        <f t="shared" si="92"/>
        <v>5946.04</v>
      </c>
      <c r="P859" s="96">
        <f t="shared" si="93"/>
        <v>4322771.08</v>
      </c>
    </row>
    <row r="860" spans="1:16" x14ac:dyDescent="0.2">
      <c r="A860" s="48">
        <v>6461</v>
      </c>
      <c r="B860" s="49" t="s">
        <v>443</v>
      </c>
      <c r="C860" s="40">
        <f t="shared" si="82"/>
        <v>5338</v>
      </c>
      <c r="D860" s="93">
        <f t="shared" si="86"/>
        <v>190</v>
      </c>
      <c r="E860" s="93">
        <f t="shared" si="87"/>
        <v>5528</v>
      </c>
      <c r="F860" s="40">
        <f t="shared" si="83"/>
        <v>10652456</v>
      </c>
      <c r="H860" s="40">
        <f t="shared" si="84"/>
        <v>5337.61</v>
      </c>
      <c r="I860" s="93">
        <f t="shared" si="88"/>
        <v>190</v>
      </c>
      <c r="J860" s="93">
        <f t="shared" si="89"/>
        <v>5527.61</v>
      </c>
      <c r="K860" s="40">
        <f t="shared" si="85"/>
        <v>10651704.469999999</v>
      </c>
      <c r="M860" s="96">
        <f t="shared" si="90"/>
        <v>5338</v>
      </c>
      <c r="N860" s="96">
        <f t="shared" si="91"/>
        <v>190</v>
      </c>
      <c r="O860" s="96">
        <f t="shared" si="92"/>
        <v>5528</v>
      </c>
      <c r="P860" s="96">
        <f t="shared" si="93"/>
        <v>10652456</v>
      </c>
    </row>
    <row r="861" spans="1:16" x14ac:dyDescent="0.2">
      <c r="A861" s="48">
        <v>6470</v>
      </c>
      <c r="B861" s="49" t="s">
        <v>444</v>
      </c>
      <c r="C861" s="40">
        <f t="shared" si="82"/>
        <v>6966</v>
      </c>
      <c r="D861" s="93">
        <f t="shared" si="86"/>
        <v>223</v>
      </c>
      <c r="E861" s="93">
        <f t="shared" si="87"/>
        <v>7189</v>
      </c>
      <c r="F861" s="40">
        <f t="shared" si="83"/>
        <v>15247869</v>
      </c>
      <c r="H861" s="40">
        <f t="shared" si="84"/>
        <v>6966.34</v>
      </c>
      <c r="I861" s="93">
        <f t="shared" si="88"/>
        <v>222.92</v>
      </c>
      <c r="J861" s="93">
        <f t="shared" si="89"/>
        <v>7189.26</v>
      </c>
      <c r="K861" s="40">
        <f t="shared" si="85"/>
        <v>15248420.460000001</v>
      </c>
      <c r="M861" s="96">
        <f t="shared" si="90"/>
        <v>6966.34</v>
      </c>
      <c r="N861" s="96">
        <f t="shared" si="91"/>
        <v>222.92</v>
      </c>
      <c r="O861" s="96">
        <f t="shared" si="92"/>
        <v>7189.26</v>
      </c>
      <c r="P861" s="96">
        <f t="shared" si="93"/>
        <v>15248420.460000001</v>
      </c>
    </row>
    <row r="862" spans="1:16" x14ac:dyDescent="0.2">
      <c r="A862" s="48">
        <v>6475</v>
      </c>
      <c r="B862" s="49" t="s">
        <v>445</v>
      </c>
      <c r="C862" s="40">
        <f t="shared" si="82"/>
        <v>4705</v>
      </c>
      <c r="D862" s="93">
        <f t="shared" si="86"/>
        <v>190</v>
      </c>
      <c r="E862" s="93">
        <f t="shared" si="87"/>
        <v>4895</v>
      </c>
      <c r="F862" s="40">
        <f t="shared" si="83"/>
        <v>3328600</v>
      </c>
      <c r="H862" s="40">
        <f t="shared" si="84"/>
        <v>4705.4799999999996</v>
      </c>
      <c r="I862" s="93">
        <f t="shared" si="88"/>
        <v>190</v>
      </c>
      <c r="J862" s="93">
        <f t="shared" si="89"/>
        <v>4895.4799999999996</v>
      </c>
      <c r="K862" s="40">
        <f t="shared" si="85"/>
        <v>3328926.4</v>
      </c>
      <c r="M862" s="96">
        <f t="shared" si="90"/>
        <v>4705.4799999999996</v>
      </c>
      <c r="N862" s="96">
        <f t="shared" si="91"/>
        <v>190</v>
      </c>
      <c r="O862" s="96">
        <f t="shared" si="92"/>
        <v>4895.4799999999996</v>
      </c>
      <c r="P862" s="96">
        <f t="shared" si="93"/>
        <v>3328926.4</v>
      </c>
    </row>
    <row r="863" spans="1:16" x14ac:dyDescent="0.2">
      <c r="A863" s="48">
        <v>6482</v>
      </c>
      <c r="B863" s="49" t="s">
        <v>446</v>
      </c>
      <c r="C863" s="40">
        <f t="shared" si="82"/>
        <v>7592</v>
      </c>
      <c r="D863" s="93">
        <f t="shared" si="86"/>
        <v>243</v>
      </c>
      <c r="E863" s="93">
        <f t="shared" si="87"/>
        <v>7835</v>
      </c>
      <c r="F863" s="40">
        <f t="shared" si="83"/>
        <v>3079155</v>
      </c>
      <c r="H863" s="40">
        <f t="shared" si="84"/>
        <v>7591.67</v>
      </c>
      <c r="I863" s="93">
        <f t="shared" si="88"/>
        <v>242.93</v>
      </c>
      <c r="J863" s="93">
        <f t="shared" si="89"/>
        <v>7834.6</v>
      </c>
      <c r="K863" s="40">
        <f t="shared" si="85"/>
        <v>3078997.8000000003</v>
      </c>
      <c r="M863" s="96">
        <f t="shared" si="90"/>
        <v>7592</v>
      </c>
      <c r="N863" s="96">
        <f t="shared" si="91"/>
        <v>243</v>
      </c>
      <c r="O863" s="96">
        <f t="shared" si="92"/>
        <v>7835</v>
      </c>
      <c r="P863" s="96">
        <f t="shared" si="93"/>
        <v>3079155</v>
      </c>
    </row>
    <row r="864" spans="1:16" x14ac:dyDescent="0.2">
      <c r="A864" s="48">
        <v>5075</v>
      </c>
      <c r="B864" s="49" t="s">
        <v>447</v>
      </c>
      <c r="C864" s="40">
        <f t="shared" si="82"/>
        <v>5779</v>
      </c>
      <c r="D864" s="93">
        <f t="shared" si="86"/>
        <v>190</v>
      </c>
      <c r="E864" s="93">
        <f t="shared" si="87"/>
        <v>5969</v>
      </c>
      <c r="F864" s="40">
        <f t="shared" si="83"/>
        <v>728218</v>
      </c>
      <c r="H864" s="40">
        <f t="shared" si="84"/>
        <v>5779.32</v>
      </c>
      <c r="I864" s="93">
        <f t="shared" si="88"/>
        <v>190</v>
      </c>
      <c r="J864" s="93">
        <f t="shared" si="89"/>
        <v>5969.32</v>
      </c>
      <c r="K864" s="40">
        <f t="shared" si="85"/>
        <v>728257.03999999992</v>
      </c>
      <c r="M864" s="96">
        <f t="shared" si="90"/>
        <v>5779.32</v>
      </c>
      <c r="N864" s="96">
        <f t="shared" si="91"/>
        <v>190</v>
      </c>
      <c r="O864" s="96">
        <f t="shared" si="92"/>
        <v>5969.32</v>
      </c>
      <c r="P864" s="96">
        <f t="shared" si="93"/>
        <v>728257.03999999992</v>
      </c>
    </row>
    <row r="865" spans="1:16" x14ac:dyDescent="0.2">
      <c r="A865" s="48">
        <v>6545</v>
      </c>
      <c r="B865" s="49" t="s">
        <v>448</v>
      </c>
      <c r="C865" s="40">
        <f t="shared" si="82"/>
        <v>6488</v>
      </c>
      <c r="D865" s="93">
        <f t="shared" si="86"/>
        <v>208</v>
      </c>
      <c r="E865" s="93">
        <f t="shared" si="87"/>
        <v>6696</v>
      </c>
      <c r="F865" s="40">
        <f t="shared" si="83"/>
        <v>4647024</v>
      </c>
      <c r="H865" s="40">
        <f t="shared" si="84"/>
        <v>6488.12</v>
      </c>
      <c r="I865" s="93">
        <f t="shared" si="88"/>
        <v>207.62</v>
      </c>
      <c r="J865" s="93">
        <f t="shared" si="89"/>
        <v>6695.74</v>
      </c>
      <c r="K865" s="40">
        <f t="shared" si="85"/>
        <v>4646843.5599999996</v>
      </c>
      <c r="M865" s="96">
        <f t="shared" si="90"/>
        <v>6488</v>
      </c>
      <c r="N865" s="96">
        <f t="shared" si="91"/>
        <v>208</v>
      </c>
      <c r="O865" s="96">
        <f t="shared" si="92"/>
        <v>6696</v>
      </c>
      <c r="P865" s="96">
        <f t="shared" si="93"/>
        <v>4647024</v>
      </c>
    </row>
    <row r="866" spans="1:16" x14ac:dyDescent="0.2">
      <c r="A866" s="48">
        <v>6608</v>
      </c>
      <c r="B866" s="49" t="s">
        <v>449</v>
      </c>
      <c r="C866" s="40">
        <f t="shared" si="82"/>
        <v>4717</v>
      </c>
      <c r="D866" s="93">
        <f t="shared" si="86"/>
        <v>190</v>
      </c>
      <c r="E866" s="93">
        <f t="shared" si="87"/>
        <v>4907</v>
      </c>
      <c r="F866" s="40">
        <f t="shared" si="83"/>
        <v>6884521</v>
      </c>
      <c r="H866" s="40">
        <f t="shared" si="84"/>
        <v>4716.96</v>
      </c>
      <c r="I866" s="93">
        <f t="shared" si="88"/>
        <v>190</v>
      </c>
      <c r="J866" s="93">
        <f t="shared" si="89"/>
        <v>4906.96</v>
      </c>
      <c r="K866" s="40">
        <f t="shared" si="85"/>
        <v>6884464.8799999999</v>
      </c>
      <c r="M866" s="96">
        <f t="shared" si="90"/>
        <v>4717</v>
      </c>
      <c r="N866" s="96">
        <f t="shared" si="91"/>
        <v>190</v>
      </c>
      <c r="O866" s="96">
        <f t="shared" si="92"/>
        <v>4907</v>
      </c>
      <c r="P866" s="96">
        <f t="shared" si="93"/>
        <v>6884521</v>
      </c>
    </row>
    <row r="867" spans="1:16" x14ac:dyDescent="0.2">
      <c r="A867" s="48">
        <v>6615</v>
      </c>
      <c r="B867" s="49" t="s">
        <v>450</v>
      </c>
      <c r="C867" s="40">
        <f t="shared" si="82"/>
        <v>5900</v>
      </c>
      <c r="D867" s="93">
        <f t="shared" si="86"/>
        <v>190</v>
      </c>
      <c r="E867" s="93">
        <f t="shared" si="87"/>
        <v>6090</v>
      </c>
      <c r="F867" s="40">
        <f t="shared" si="83"/>
        <v>3276420</v>
      </c>
      <c r="H867" s="40">
        <f t="shared" si="84"/>
        <v>5900.39</v>
      </c>
      <c r="I867" s="93">
        <f t="shared" si="88"/>
        <v>190</v>
      </c>
      <c r="J867" s="93">
        <f t="shared" si="89"/>
        <v>6090.39</v>
      </c>
      <c r="K867" s="40">
        <f t="shared" si="85"/>
        <v>3276629.8200000003</v>
      </c>
      <c r="M867" s="96">
        <f t="shared" si="90"/>
        <v>5900.39</v>
      </c>
      <c r="N867" s="96">
        <f t="shared" si="91"/>
        <v>190</v>
      </c>
      <c r="O867" s="96">
        <f t="shared" si="92"/>
        <v>6090.39</v>
      </c>
      <c r="P867" s="96">
        <f t="shared" si="93"/>
        <v>3276629.8200000003</v>
      </c>
    </row>
    <row r="868" spans="1:16" x14ac:dyDescent="0.2">
      <c r="A868" s="48">
        <v>6678</v>
      </c>
      <c r="B868" s="49" t="s">
        <v>451</v>
      </c>
      <c r="C868" s="40">
        <f t="shared" si="82"/>
        <v>5099</v>
      </c>
      <c r="D868" s="93">
        <f t="shared" si="86"/>
        <v>190</v>
      </c>
      <c r="E868" s="93">
        <f t="shared" si="87"/>
        <v>5289</v>
      </c>
      <c r="F868" s="40">
        <f t="shared" si="83"/>
        <v>8097459</v>
      </c>
      <c r="H868" s="40">
        <f t="shared" si="84"/>
        <v>5099.22</v>
      </c>
      <c r="I868" s="93">
        <f t="shared" si="88"/>
        <v>190</v>
      </c>
      <c r="J868" s="93">
        <f t="shared" si="89"/>
        <v>5289.22</v>
      </c>
      <c r="K868" s="40">
        <f t="shared" si="85"/>
        <v>8097795.8200000003</v>
      </c>
      <c r="M868" s="96">
        <f t="shared" si="90"/>
        <v>5099.22</v>
      </c>
      <c r="N868" s="96">
        <f t="shared" si="91"/>
        <v>190</v>
      </c>
      <c r="O868" s="96">
        <f t="shared" si="92"/>
        <v>5289.22</v>
      </c>
      <c r="P868" s="96">
        <f t="shared" si="93"/>
        <v>8097795.8200000003</v>
      </c>
    </row>
    <row r="869" spans="1:16" x14ac:dyDescent="0.2">
      <c r="A869" s="48">
        <v>469</v>
      </c>
      <c r="B869" s="49" t="s">
        <v>452</v>
      </c>
      <c r="C869" s="40">
        <f t="shared" si="82"/>
        <v>5920</v>
      </c>
      <c r="D869" s="93">
        <f t="shared" si="86"/>
        <v>190</v>
      </c>
      <c r="E869" s="93">
        <f t="shared" si="87"/>
        <v>6110</v>
      </c>
      <c r="F869" s="40">
        <f t="shared" si="83"/>
        <v>6103890</v>
      </c>
      <c r="H869" s="40">
        <f t="shared" si="84"/>
        <v>5919.69</v>
      </c>
      <c r="I869" s="93">
        <f t="shared" si="88"/>
        <v>190</v>
      </c>
      <c r="J869" s="93">
        <f t="shared" si="89"/>
        <v>6109.69</v>
      </c>
      <c r="K869" s="40">
        <f t="shared" si="85"/>
        <v>6103580.3099999996</v>
      </c>
      <c r="M869" s="96">
        <f t="shared" si="90"/>
        <v>5920</v>
      </c>
      <c r="N869" s="96">
        <f t="shared" si="91"/>
        <v>190</v>
      </c>
      <c r="O869" s="96">
        <f t="shared" si="92"/>
        <v>6110</v>
      </c>
      <c r="P869" s="96">
        <f t="shared" si="93"/>
        <v>6103890</v>
      </c>
    </row>
    <row r="870" spans="1:16" x14ac:dyDescent="0.2">
      <c r="A870" s="48">
        <v>6685</v>
      </c>
      <c r="B870" s="49" t="s">
        <v>453</v>
      </c>
      <c r="C870" s="40">
        <f t="shared" si="82"/>
        <v>5469</v>
      </c>
      <c r="D870" s="93">
        <f t="shared" si="86"/>
        <v>190</v>
      </c>
      <c r="E870" s="93">
        <f t="shared" si="87"/>
        <v>5659</v>
      </c>
      <c r="F870" s="40">
        <f t="shared" si="83"/>
        <v>32573204</v>
      </c>
      <c r="H870" s="40">
        <f t="shared" si="84"/>
        <v>5468.64</v>
      </c>
      <c r="I870" s="93">
        <f t="shared" si="88"/>
        <v>190</v>
      </c>
      <c r="J870" s="93">
        <f t="shared" si="89"/>
        <v>5658.64</v>
      </c>
      <c r="K870" s="40">
        <f t="shared" si="85"/>
        <v>32571131.840000004</v>
      </c>
      <c r="M870" s="96">
        <f t="shared" si="90"/>
        <v>5469</v>
      </c>
      <c r="N870" s="96">
        <f t="shared" si="91"/>
        <v>190</v>
      </c>
      <c r="O870" s="96">
        <f t="shared" si="92"/>
        <v>5659</v>
      </c>
      <c r="P870" s="96">
        <f t="shared" si="93"/>
        <v>32573204</v>
      </c>
    </row>
    <row r="871" spans="1:16" x14ac:dyDescent="0.2">
      <c r="A871" s="48">
        <v>6692</v>
      </c>
      <c r="B871" s="49" t="s">
        <v>454</v>
      </c>
      <c r="C871" s="40">
        <f t="shared" si="82"/>
        <v>4962</v>
      </c>
      <c r="D871" s="93">
        <f t="shared" si="86"/>
        <v>190</v>
      </c>
      <c r="E871" s="93">
        <f t="shared" si="87"/>
        <v>5152</v>
      </c>
      <c r="F871" s="40">
        <f t="shared" si="83"/>
        <v>7460096</v>
      </c>
      <c r="H871" s="40">
        <f t="shared" si="84"/>
        <v>4962.43</v>
      </c>
      <c r="I871" s="93">
        <f t="shared" si="88"/>
        <v>190</v>
      </c>
      <c r="J871" s="93">
        <f t="shared" si="89"/>
        <v>5152.43</v>
      </c>
      <c r="K871" s="40">
        <f t="shared" si="85"/>
        <v>7460718.6400000006</v>
      </c>
      <c r="M871" s="96">
        <f t="shared" si="90"/>
        <v>4962.43</v>
      </c>
      <c r="N871" s="96">
        <f t="shared" si="91"/>
        <v>190</v>
      </c>
      <c r="O871" s="96">
        <f t="shared" si="92"/>
        <v>5152.43</v>
      </c>
      <c r="P871" s="96">
        <f t="shared" si="93"/>
        <v>7460718.6400000006</v>
      </c>
    </row>
    <row r="872" spans="1:16" x14ac:dyDescent="0.2">
      <c r="A872" s="48">
        <v>6713</v>
      </c>
      <c r="B872" s="49" t="s">
        <v>455</v>
      </c>
      <c r="C872" s="40">
        <f t="shared" si="82"/>
        <v>4831</v>
      </c>
      <c r="D872" s="93">
        <f t="shared" si="86"/>
        <v>190</v>
      </c>
      <c r="E872" s="93">
        <f t="shared" si="87"/>
        <v>5021</v>
      </c>
      <c r="F872" s="40">
        <f t="shared" si="83"/>
        <v>2304639</v>
      </c>
      <c r="H872" s="40">
        <f t="shared" si="84"/>
        <v>4831.09</v>
      </c>
      <c r="I872" s="93">
        <f t="shared" si="88"/>
        <v>190</v>
      </c>
      <c r="J872" s="93">
        <f t="shared" si="89"/>
        <v>5021.09</v>
      </c>
      <c r="K872" s="40">
        <f t="shared" si="85"/>
        <v>2304680.31</v>
      </c>
      <c r="M872" s="96">
        <f t="shared" si="90"/>
        <v>4831.09</v>
      </c>
      <c r="N872" s="96">
        <f t="shared" si="91"/>
        <v>190</v>
      </c>
      <c r="O872" s="96">
        <f t="shared" si="92"/>
        <v>5021.09</v>
      </c>
      <c r="P872" s="96">
        <f t="shared" si="93"/>
        <v>2304680.31</v>
      </c>
    </row>
    <row r="873" spans="1:16" x14ac:dyDescent="0.2">
      <c r="A873" s="48">
        <v>6720</v>
      </c>
      <c r="B873" s="49" t="s">
        <v>456</v>
      </c>
      <c r="C873" s="40">
        <f t="shared" si="82"/>
        <v>5754</v>
      </c>
      <c r="D873" s="93">
        <f t="shared" si="86"/>
        <v>190</v>
      </c>
      <c r="E873" s="93">
        <f t="shared" si="87"/>
        <v>5944</v>
      </c>
      <c r="F873" s="40">
        <f t="shared" si="83"/>
        <v>2841232</v>
      </c>
      <c r="H873" s="40">
        <f t="shared" si="84"/>
        <v>5754.17</v>
      </c>
      <c r="I873" s="93">
        <f t="shared" si="88"/>
        <v>190</v>
      </c>
      <c r="J873" s="93">
        <f t="shared" si="89"/>
        <v>5944.17</v>
      </c>
      <c r="K873" s="40">
        <f t="shared" si="85"/>
        <v>2841313.2600000002</v>
      </c>
      <c r="M873" s="96">
        <f t="shared" si="90"/>
        <v>5754.17</v>
      </c>
      <c r="N873" s="96">
        <f t="shared" si="91"/>
        <v>190</v>
      </c>
      <c r="O873" s="96">
        <f t="shared" si="92"/>
        <v>5944.17</v>
      </c>
      <c r="P873" s="96">
        <f t="shared" si="93"/>
        <v>2841313.2600000002</v>
      </c>
    </row>
    <row r="874" spans="1:16" x14ac:dyDescent="0.2">
      <c r="A874" s="48">
        <v>6734</v>
      </c>
      <c r="B874" s="49" t="s">
        <v>457</v>
      </c>
      <c r="C874" s="40">
        <f t="shared" si="82"/>
        <v>5629</v>
      </c>
      <c r="D874" s="93">
        <f t="shared" si="86"/>
        <v>190</v>
      </c>
      <c r="E874" s="93">
        <f t="shared" si="87"/>
        <v>5819</v>
      </c>
      <c r="F874" s="40">
        <f t="shared" si="83"/>
        <v>3974377</v>
      </c>
      <c r="H874" s="40">
        <f t="shared" si="84"/>
        <v>5629.18</v>
      </c>
      <c r="I874" s="93">
        <f t="shared" si="88"/>
        <v>190</v>
      </c>
      <c r="J874" s="93">
        <f t="shared" si="89"/>
        <v>5819.18</v>
      </c>
      <c r="K874" s="40">
        <f t="shared" si="85"/>
        <v>3974499.9400000004</v>
      </c>
      <c r="M874" s="96">
        <f t="shared" si="90"/>
        <v>5629.18</v>
      </c>
      <c r="N874" s="96">
        <f t="shared" si="91"/>
        <v>190</v>
      </c>
      <c r="O874" s="96">
        <f t="shared" si="92"/>
        <v>5819.18</v>
      </c>
      <c r="P874" s="96">
        <f t="shared" si="93"/>
        <v>3974499.9400000004</v>
      </c>
    </row>
    <row r="875" spans="1:16" x14ac:dyDescent="0.2">
      <c r="A875" s="48">
        <v>6748</v>
      </c>
      <c r="B875" s="49" t="s">
        <v>458</v>
      </c>
      <c r="C875" s="40">
        <f t="shared" si="82"/>
        <v>4651</v>
      </c>
      <c r="D875" s="93">
        <f t="shared" si="86"/>
        <v>190</v>
      </c>
      <c r="E875" s="93">
        <f t="shared" si="87"/>
        <v>4841</v>
      </c>
      <c r="F875" s="40">
        <f t="shared" si="83"/>
        <v>1578166</v>
      </c>
      <c r="H875" s="40">
        <f t="shared" si="84"/>
        <v>4651.3900000000003</v>
      </c>
      <c r="I875" s="93">
        <f t="shared" si="88"/>
        <v>190</v>
      </c>
      <c r="J875" s="93">
        <f t="shared" si="89"/>
        <v>4841.3900000000003</v>
      </c>
      <c r="K875" s="40">
        <f t="shared" si="85"/>
        <v>1578293.1400000001</v>
      </c>
      <c r="M875" s="96">
        <f t="shared" si="90"/>
        <v>4651.3900000000003</v>
      </c>
      <c r="N875" s="96">
        <f t="shared" si="91"/>
        <v>190</v>
      </c>
      <c r="O875" s="96">
        <f t="shared" si="92"/>
        <v>4841.3900000000003</v>
      </c>
      <c r="P875" s="96">
        <f t="shared" si="93"/>
        <v>1578293.1400000001</v>
      </c>
    </row>
    <row r="877" spans="1:16" x14ac:dyDescent="0.2">
      <c r="A877" s="42">
        <v>0</v>
      </c>
      <c r="B877" s="40" t="s">
        <v>462</v>
      </c>
    </row>
  </sheetData>
  <mergeCells count="6">
    <mergeCell ref="B441:O441"/>
    <mergeCell ref="B442:O442"/>
    <mergeCell ref="B443:O443"/>
    <mergeCell ref="C446:F446"/>
    <mergeCell ref="H446:K446"/>
    <mergeCell ref="M446:P44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L439"/>
  <sheetViews>
    <sheetView workbookViewId="0"/>
  </sheetViews>
  <sheetFormatPr defaultColWidth="9.1796875" defaultRowHeight="10" x14ac:dyDescent="0.2"/>
  <cols>
    <col min="1" max="1" width="5.7265625" style="40" bestFit="1" customWidth="1"/>
    <col min="2" max="2" width="31.26953125" style="40" bestFit="1" customWidth="1"/>
    <col min="3" max="3" width="12.26953125" style="40" bestFit="1" customWidth="1"/>
    <col min="4" max="5" width="8.54296875" style="40" bestFit="1" customWidth="1"/>
    <col min="6" max="6" width="7.81640625" style="40" bestFit="1" customWidth="1"/>
    <col min="7" max="7" width="8.81640625" style="40" bestFit="1" customWidth="1"/>
    <col min="8" max="8" width="8.453125" style="40" bestFit="1" customWidth="1"/>
    <col min="9" max="9" width="12.7265625" style="40" bestFit="1" customWidth="1"/>
    <col min="10" max="10" width="12.81640625" style="40" bestFit="1" customWidth="1"/>
    <col min="11" max="11" width="9.81640625" style="40" bestFit="1" customWidth="1"/>
    <col min="12" max="12" width="11" style="40" bestFit="1" customWidth="1"/>
    <col min="13" max="13" width="6.7265625" style="40" bestFit="1" customWidth="1"/>
    <col min="14" max="14" width="10.54296875" style="40" bestFit="1" customWidth="1"/>
    <col min="15" max="15" width="7.1796875" style="40" bestFit="1" customWidth="1"/>
    <col min="16" max="16" width="13.7265625" style="40" bestFit="1" customWidth="1"/>
    <col min="17" max="17" width="10" style="40" bestFit="1" customWidth="1"/>
    <col min="18" max="18" width="9.81640625" style="40" bestFit="1" customWidth="1"/>
    <col min="19" max="19" width="9" style="40" bestFit="1" customWidth="1"/>
    <col min="20" max="20" width="10.453125" style="40" bestFit="1" customWidth="1"/>
    <col min="21" max="21" width="12.54296875" style="40" bestFit="1" customWidth="1"/>
    <col min="22" max="22" width="13.26953125" style="40" bestFit="1" customWidth="1"/>
    <col min="23" max="23" width="9.54296875" style="40" bestFit="1" customWidth="1"/>
    <col min="24" max="24" width="13.81640625" style="40" bestFit="1" customWidth="1"/>
    <col min="25" max="25" width="14.453125" style="40" bestFit="1" customWidth="1"/>
    <col min="26" max="26" width="13.7265625" style="40" bestFit="1" customWidth="1"/>
    <col min="27" max="27" width="10.453125" style="40" bestFit="1" customWidth="1"/>
    <col min="28" max="28" width="12.81640625" style="40" bestFit="1" customWidth="1"/>
    <col min="29" max="29" width="9.54296875" style="40" bestFit="1" customWidth="1"/>
    <col min="30" max="30" width="10.453125" style="40" bestFit="1" customWidth="1"/>
    <col min="31" max="31" width="9.81640625" style="40" bestFit="1" customWidth="1"/>
    <col min="32" max="33" width="7" style="40" bestFit="1" customWidth="1"/>
    <col min="34" max="34" width="10.54296875" style="40" bestFit="1" customWidth="1"/>
    <col min="35" max="35" width="9.54296875" style="37" bestFit="1" customWidth="1"/>
    <col min="36" max="36" width="8.1796875" style="40" bestFit="1" customWidth="1"/>
    <col min="37" max="38" width="8.7265625" style="40" bestFit="1" customWidth="1"/>
    <col min="39" max="39" width="9.54296875" style="40" bestFit="1" customWidth="1"/>
    <col min="40" max="40" width="8.1796875" style="40" bestFit="1" customWidth="1"/>
    <col min="41" max="42" width="9.54296875" style="40" bestFit="1" customWidth="1"/>
    <col min="43" max="43" width="8.1796875" style="40" bestFit="1" customWidth="1"/>
    <col min="44" max="44" width="6" style="40" bestFit="1" customWidth="1"/>
    <col min="45" max="45" width="7.1796875" style="40" bestFit="1" customWidth="1"/>
    <col min="46" max="46" width="11" style="40" bestFit="1" customWidth="1"/>
    <col min="47" max="47" width="6.1796875" style="40" bestFit="1" customWidth="1"/>
    <col min="48" max="48" width="7.7265625" style="40" bestFit="1" customWidth="1"/>
    <col min="49" max="49" width="11" style="40" bestFit="1" customWidth="1"/>
    <col min="50" max="50" width="10.54296875" style="40" bestFit="1" customWidth="1"/>
    <col min="51" max="51" width="6" style="40" bestFit="1" customWidth="1"/>
    <col min="52" max="52" width="10" style="40" bestFit="1" customWidth="1"/>
    <col min="53" max="53" width="9.54296875" style="40" bestFit="1" customWidth="1"/>
    <col min="54" max="54" width="14.453125" style="40" bestFit="1" customWidth="1"/>
    <col min="55" max="56" width="9.54296875" style="40" bestFit="1" customWidth="1"/>
    <col min="57" max="57" width="12.54296875" style="40" bestFit="1" customWidth="1"/>
    <col min="58" max="58" width="14.26953125" style="40" bestFit="1" customWidth="1"/>
    <col min="59" max="59" width="8.81640625" style="40" customWidth="1"/>
    <col min="60" max="60" width="11.453125" style="40" bestFit="1" customWidth="1"/>
    <col min="61" max="61" width="12.1796875" style="40" bestFit="1" customWidth="1"/>
    <col min="62" max="62" width="10.7265625" style="40" bestFit="1" customWidth="1"/>
    <col min="63" max="63" width="12.26953125" style="40" bestFit="1" customWidth="1"/>
    <col min="64" max="64" width="14.54296875" style="40" bestFit="1" customWidth="1"/>
    <col min="65" max="65" width="13.1796875" style="40" bestFit="1" customWidth="1"/>
    <col min="66" max="66" width="8.7265625" style="40" bestFit="1" customWidth="1"/>
    <col min="67" max="67" width="10.26953125" style="40" bestFit="1" customWidth="1"/>
    <col min="68" max="68" width="14.54296875" style="40" bestFit="1" customWidth="1"/>
    <col min="69" max="69" width="9.54296875" style="40" bestFit="1" customWidth="1"/>
    <col min="70" max="70" width="13.54296875" style="40" bestFit="1" customWidth="1"/>
    <col min="71" max="71" width="11.453125" style="40" bestFit="1" customWidth="1"/>
    <col min="72" max="72" width="10" style="40" bestFit="1" customWidth="1"/>
    <col min="73" max="73" width="9.453125" style="40" bestFit="1" customWidth="1"/>
    <col min="74" max="74" width="11" style="40" bestFit="1" customWidth="1"/>
    <col min="75" max="75" width="6.1796875" style="40" bestFit="1" customWidth="1"/>
    <col min="76" max="76" width="12.453125" style="40" bestFit="1" customWidth="1"/>
    <col min="77" max="77" width="11.453125" style="40" bestFit="1" customWidth="1"/>
    <col min="78" max="78" width="11.54296875" style="40" bestFit="1" customWidth="1"/>
    <col min="79" max="79" width="14.1796875" style="40" bestFit="1" customWidth="1"/>
    <col min="80" max="80" width="10.54296875" style="40" bestFit="1" customWidth="1"/>
    <col min="81" max="81" width="14.1796875" style="40" bestFit="1" customWidth="1"/>
    <col min="82" max="82" width="12.26953125" style="40" bestFit="1" customWidth="1"/>
    <col min="83" max="83" width="13.7265625" style="40" bestFit="1" customWidth="1"/>
    <col min="84" max="84" width="13.7265625" style="40" customWidth="1"/>
    <col min="85" max="85" width="13.26953125" style="40" bestFit="1" customWidth="1"/>
    <col min="86" max="86" width="13.26953125" style="40" customWidth="1"/>
    <col min="87" max="87" width="12.1796875" style="40" bestFit="1" customWidth="1"/>
    <col min="88" max="88" width="12.453125" style="40" bestFit="1" customWidth="1"/>
    <col min="89" max="89" width="11" style="40" bestFit="1" customWidth="1"/>
    <col min="90" max="90" width="12.26953125" style="40" bestFit="1" customWidth="1"/>
    <col min="91" max="91" width="14.54296875" style="40" bestFit="1" customWidth="1"/>
    <col min="92" max="92" width="13.1796875" style="40" bestFit="1" customWidth="1"/>
    <col min="93" max="93" width="8.7265625" style="40" bestFit="1" customWidth="1"/>
    <col min="94" max="94" width="10.26953125" style="40" bestFit="1" customWidth="1"/>
    <col min="95" max="95" width="14.54296875" style="40" bestFit="1" customWidth="1"/>
    <col min="96" max="96" width="9.54296875" style="40" bestFit="1" customWidth="1"/>
    <col min="97" max="97" width="13.54296875" style="40" bestFit="1" customWidth="1"/>
    <col min="98" max="98" width="11.453125" style="40" bestFit="1" customWidth="1"/>
    <col min="99" max="99" width="10" style="40" bestFit="1" customWidth="1"/>
    <col min="100" max="100" width="9.453125" style="40" bestFit="1" customWidth="1"/>
    <col min="101" max="101" width="11" style="40" bestFit="1" customWidth="1"/>
    <col min="102" max="102" width="6.1796875" style="40" bestFit="1" customWidth="1"/>
    <col min="103" max="103" width="12.453125" style="40" bestFit="1" customWidth="1"/>
    <col min="104" max="104" width="11.453125" style="40" bestFit="1" customWidth="1"/>
    <col min="105" max="105" width="11.54296875" style="40" bestFit="1" customWidth="1"/>
    <col min="106" max="106" width="14.1796875" style="40" bestFit="1" customWidth="1"/>
    <col min="107" max="107" width="10.54296875" style="40" bestFit="1" customWidth="1"/>
    <col min="108" max="108" width="14.1796875" style="40" bestFit="1" customWidth="1"/>
    <col min="109" max="109" width="12.26953125" style="40" bestFit="1" customWidth="1"/>
    <col min="110" max="110" width="13.7265625" style="40" bestFit="1" customWidth="1"/>
    <col min="111" max="111" width="12.26953125" style="40" customWidth="1"/>
    <col min="112" max="113" width="13.26953125" style="40" customWidth="1"/>
    <col min="114" max="114" width="12.1796875" style="40" bestFit="1" customWidth="1"/>
    <col min="115" max="115" width="12.453125" style="40" bestFit="1" customWidth="1"/>
    <col min="116" max="116" width="11" style="40" bestFit="1" customWidth="1"/>
    <col min="117" max="16384" width="9.1796875" style="40"/>
  </cols>
  <sheetData>
    <row r="1" spans="1:116" ht="10.5" x14ac:dyDescent="0.25">
      <c r="A1" s="40">
        <f>Data9400!A1</f>
        <v>431</v>
      </c>
      <c r="B1" s="65" t="s">
        <v>1</v>
      </c>
      <c r="C1" s="26" t="s">
        <v>472</v>
      </c>
      <c r="D1" s="26" t="s">
        <v>587</v>
      </c>
      <c r="E1" s="26" t="s">
        <v>588</v>
      </c>
      <c r="F1" s="26" t="s">
        <v>589</v>
      </c>
      <c r="G1" s="26" t="s">
        <v>590</v>
      </c>
      <c r="H1" s="26" t="s">
        <v>606</v>
      </c>
      <c r="I1" s="26" t="s">
        <v>611</v>
      </c>
      <c r="J1" s="26" t="s">
        <v>591</v>
      </c>
      <c r="K1" s="26" t="s">
        <v>607</v>
      </c>
      <c r="L1" s="26" t="s">
        <v>577</v>
      </c>
      <c r="M1" s="26" t="s">
        <v>603</v>
      </c>
      <c r="N1" s="26" t="s">
        <v>605</v>
      </c>
      <c r="O1" s="26" t="s">
        <v>604</v>
      </c>
      <c r="P1" s="26" t="s">
        <v>599</v>
      </c>
      <c r="Q1" s="26" t="s">
        <v>592</v>
      </c>
      <c r="R1" s="26" t="s">
        <v>593</v>
      </c>
      <c r="S1" s="26" t="s">
        <v>604</v>
      </c>
      <c r="T1" s="26" t="s">
        <v>578</v>
      </c>
      <c r="U1" s="26" t="s">
        <v>594</v>
      </c>
      <c r="V1" s="26" t="s">
        <v>595</v>
      </c>
      <c r="W1" s="26" t="s">
        <v>596</v>
      </c>
      <c r="X1" s="26" t="s">
        <v>597</v>
      </c>
      <c r="Y1" s="26" t="s">
        <v>601</v>
      </c>
      <c r="Z1" s="26" t="s">
        <v>598</v>
      </c>
      <c r="AA1" s="26" t="s">
        <v>576</v>
      </c>
      <c r="AB1" s="26" t="s">
        <v>608</v>
      </c>
      <c r="AC1" s="26" t="s">
        <v>692</v>
      </c>
      <c r="AD1" s="26" t="s">
        <v>609</v>
      </c>
      <c r="AE1" s="26" t="s">
        <v>610</v>
      </c>
      <c r="AF1" s="26" t="s">
        <v>602</v>
      </c>
      <c r="AG1" s="26" t="s">
        <v>581</v>
      </c>
      <c r="AH1" s="26" t="s">
        <v>600</v>
      </c>
      <c r="AI1" s="69" t="s">
        <v>586</v>
      </c>
      <c r="AJ1" s="69" t="s">
        <v>696</v>
      </c>
      <c r="AK1" s="69" t="s">
        <v>698</v>
      </c>
      <c r="AL1" s="69" t="s">
        <v>554</v>
      </c>
      <c r="AM1" s="69" t="s">
        <v>700</v>
      </c>
      <c r="AN1" s="69" t="s">
        <v>702</v>
      </c>
      <c r="AO1" s="69" t="s">
        <v>664</v>
      </c>
      <c r="AP1" s="69" t="s">
        <v>703</v>
      </c>
      <c r="AQ1" s="69" t="s">
        <v>704</v>
      </c>
      <c r="AR1" s="69" t="s">
        <v>520</v>
      </c>
      <c r="AS1" s="69" t="s">
        <v>566</v>
      </c>
      <c r="AT1" s="69" t="s">
        <v>570</v>
      </c>
      <c r="AU1" s="69" t="s">
        <v>706</v>
      </c>
      <c r="AV1" s="69" t="s">
        <v>708</v>
      </c>
      <c r="AW1" s="69" t="s">
        <v>709</v>
      </c>
      <c r="AX1" s="69" t="s">
        <v>567</v>
      </c>
      <c r="AY1" s="69" t="s">
        <v>663</v>
      </c>
      <c r="AZ1" s="69" t="s">
        <v>673</v>
      </c>
      <c r="BA1" s="71">
        <v>41927</v>
      </c>
      <c r="BB1" s="69" t="s">
        <v>712</v>
      </c>
      <c r="BC1" s="69" t="s">
        <v>714</v>
      </c>
      <c r="BD1" s="69" t="s">
        <v>580</v>
      </c>
      <c r="BE1" s="69" t="s">
        <v>716</v>
      </c>
      <c r="BF1" s="69" t="s">
        <v>718</v>
      </c>
      <c r="BG1" s="69" t="s">
        <v>717</v>
      </c>
      <c r="BH1" s="69" t="s">
        <v>662</v>
      </c>
      <c r="BI1" s="69" t="s">
        <v>517</v>
      </c>
      <c r="BJ1" s="69" t="s">
        <v>518</v>
      </c>
      <c r="BK1" s="73" t="s">
        <v>695</v>
      </c>
      <c r="BL1" s="73" t="s">
        <v>702</v>
      </c>
      <c r="BM1" s="73" t="s">
        <v>698</v>
      </c>
      <c r="BN1" s="73" t="s">
        <v>554</v>
      </c>
      <c r="BO1" s="73" t="s">
        <v>722</v>
      </c>
      <c r="BP1" s="73" t="s">
        <v>724</v>
      </c>
      <c r="BQ1" s="73" t="s">
        <v>664</v>
      </c>
      <c r="BR1" s="73" t="s">
        <v>728</v>
      </c>
      <c r="BS1" s="73" t="s">
        <v>563</v>
      </c>
      <c r="BT1" s="73" t="s">
        <v>520</v>
      </c>
      <c r="BU1" s="73" t="s">
        <v>730</v>
      </c>
      <c r="BV1" s="73" t="s">
        <v>570</v>
      </c>
      <c r="BW1" s="73" t="s">
        <v>708</v>
      </c>
      <c r="BX1" s="73" t="s">
        <v>732</v>
      </c>
      <c r="BY1" s="73" t="s">
        <v>567</v>
      </c>
      <c r="BZ1" s="73" t="s">
        <v>663</v>
      </c>
      <c r="CA1" s="73" t="s">
        <v>673</v>
      </c>
      <c r="CB1" s="76" t="s">
        <v>733</v>
      </c>
      <c r="CC1" s="73" t="s">
        <v>642</v>
      </c>
      <c r="CD1" s="73" t="s">
        <v>691</v>
      </c>
      <c r="CE1" s="74" t="s">
        <v>29</v>
      </c>
      <c r="CF1" s="73" t="s">
        <v>691</v>
      </c>
      <c r="CG1" s="73" t="s">
        <v>718</v>
      </c>
      <c r="CH1" s="73" t="s">
        <v>513</v>
      </c>
      <c r="CI1" s="74" t="s">
        <v>30</v>
      </c>
      <c r="CJ1" s="74" t="s">
        <v>31</v>
      </c>
      <c r="CK1" s="74" t="s">
        <v>32</v>
      </c>
      <c r="CL1" s="78" t="s">
        <v>695</v>
      </c>
      <c r="CM1" s="78" t="s">
        <v>724</v>
      </c>
      <c r="CN1" s="78" t="s">
        <v>698</v>
      </c>
      <c r="CO1" s="78" t="s">
        <v>554</v>
      </c>
      <c r="CP1" s="78" t="s">
        <v>700</v>
      </c>
      <c r="CQ1" s="78" t="s">
        <v>734</v>
      </c>
      <c r="CR1" s="78" t="s">
        <v>664</v>
      </c>
      <c r="CS1" s="78" t="s">
        <v>728</v>
      </c>
      <c r="CT1" s="78" t="s">
        <v>563</v>
      </c>
      <c r="CU1" s="78" t="s">
        <v>520</v>
      </c>
      <c r="CV1" s="78" t="s">
        <v>566</v>
      </c>
      <c r="CW1" s="78" t="s">
        <v>570</v>
      </c>
      <c r="CX1" s="78" t="s">
        <v>708</v>
      </c>
      <c r="CY1" s="78" t="s">
        <v>522</v>
      </c>
      <c r="CZ1" s="78" t="s">
        <v>735</v>
      </c>
      <c r="DA1" s="78" t="s">
        <v>663</v>
      </c>
      <c r="DB1" s="78" t="s">
        <v>673</v>
      </c>
      <c r="DC1" s="79" t="s">
        <v>733</v>
      </c>
      <c r="DD1" s="78" t="s">
        <v>736</v>
      </c>
      <c r="DE1" s="78" t="s">
        <v>691</v>
      </c>
      <c r="DF1" s="78" t="s">
        <v>580</v>
      </c>
      <c r="DG1" s="78" t="s">
        <v>691</v>
      </c>
      <c r="DH1" s="79" t="s">
        <v>33</v>
      </c>
      <c r="DI1" s="78" t="s">
        <v>513</v>
      </c>
      <c r="DJ1" s="79" t="s">
        <v>34</v>
      </c>
      <c r="DK1" s="79" t="s">
        <v>35</v>
      </c>
      <c r="DL1" s="79" t="s">
        <v>36</v>
      </c>
    </row>
    <row r="2" spans="1:116" ht="10.5" x14ac:dyDescent="0.25">
      <c r="C2" s="26" t="s">
        <v>661</v>
      </c>
      <c r="D2" s="26" t="s">
        <v>612</v>
      </c>
      <c r="E2" s="26" t="s">
        <v>612</v>
      </c>
      <c r="F2" s="26"/>
      <c r="G2" s="26" t="s">
        <v>550</v>
      </c>
      <c r="H2" s="26" t="s">
        <v>625</v>
      </c>
      <c r="I2" s="26" t="s">
        <v>629</v>
      </c>
      <c r="J2" s="26" t="s">
        <v>613</v>
      </c>
      <c r="K2" s="26" t="s">
        <v>626</v>
      </c>
      <c r="L2" s="26" t="s">
        <v>582</v>
      </c>
      <c r="M2" s="26"/>
      <c r="N2" s="26"/>
      <c r="O2" s="26" t="s">
        <v>623</v>
      </c>
      <c r="P2" s="26" t="s">
        <v>620</v>
      </c>
      <c r="Q2" s="26" t="s">
        <v>614</v>
      </c>
      <c r="R2" s="26" t="s">
        <v>579</v>
      </c>
      <c r="S2" s="26" t="s">
        <v>624</v>
      </c>
      <c r="T2" s="26" t="s">
        <v>584</v>
      </c>
      <c r="U2" s="26" t="s">
        <v>615</v>
      </c>
      <c r="V2" s="26" t="s">
        <v>616</v>
      </c>
      <c r="W2" s="26" t="s">
        <v>617</v>
      </c>
      <c r="X2" s="26" t="s">
        <v>618</v>
      </c>
      <c r="Y2" s="26" t="s">
        <v>621</v>
      </c>
      <c r="Z2" s="26" t="s">
        <v>619</v>
      </c>
      <c r="AA2" s="26" t="s">
        <v>693</v>
      </c>
      <c r="AB2" s="26" t="s">
        <v>627</v>
      </c>
      <c r="AC2" s="26" t="s">
        <v>693</v>
      </c>
      <c r="AD2" s="26" t="s">
        <v>628</v>
      </c>
      <c r="AE2" s="26" t="s">
        <v>628</v>
      </c>
      <c r="AF2" s="26" t="s">
        <v>622</v>
      </c>
      <c r="AG2" s="26" t="s">
        <v>622</v>
      </c>
      <c r="AH2" s="26"/>
      <c r="AI2" s="70" t="s">
        <v>695</v>
      </c>
      <c r="AJ2" s="70" t="s">
        <v>697</v>
      </c>
      <c r="AK2" s="70" t="s">
        <v>699</v>
      </c>
      <c r="AL2" s="70"/>
      <c r="AM2" s="70" t="s">
        <v>701</v>
      </c>
      <c r="AN2" s="70" t="s">
        <v>697</v>
      </c>
      <c r="AO2" s="70"/>
      <c r="AP2" s="70" t="s">
        <v>527</v>
      </c>
      <c r="AQ2" s="70" t="s">
        <v>531</v>
      </c>
      <c r="AR2" s="70"/>
      <c r="AS2" s="70" t="s">
        <v>583</v>
      </c>
      <c r="AT2" s="70" t="s">
        <v>705</v>
      </c>
      <c r="AU2" s="70" t="s">
        <v>707</v>
      </c>
      <c r="AV2" s="70"/>
      <c r="AW2" s="70" t="s">
        <v>705</v>
      </c>
      <c r="AX2" s="70" t="s">
        <v>710</v>
      </c>
      <c r="AY2" s="70"/>
      <c r="AZ2" s="70" t="s">
        <v>711</v>
      </c>
      <c r="BA2" s="70" t="s">
        <v>583</v>
      </c>
      <c r="BB2" s="70" t="s">
        <v>713</v>
      </c>
      <c r="BC2" s="70" t="s">
        <v>715</v>
      </c>
      <c r="BD2" s="70" t="s">
        <v>583</v>
      </c>
      <c r="BE2" s="70" t="s">
        <v>719</v>
      </c>
      <c r="BF2" s="70" t="s">
        <v>530</v>
      </c>
      <c r="BG2" s="70" t="s">
        <v>530</v>
      </c>
      <c r="BH2" s="70" t="s">
        <v>585</v>
      </c>
      <c r="BI2" s="70"/>
      <c r="BJ2" s="70"/>
      <c r="BK2" s="75"/>
      <c r="BL2" s="75" t="s">
        <v>697</v>
      </c>
      <c r="BM2" s="75" t="s">
        <v>699</v>
      </c>
      <c r="BN2" s="75"/>
      <c r="BO2" s="75" t="s">
        <v>723</v>
      </c>
      <c r="BP2" s="75" t="s">
        <v>697</v>
      </c>
      <c r="BQ2" s="75"/>
      <c r="BR2" s="75" t="s">
        <v>729</v>
      </c>
      <c r="BS2" s="75" t="s">
        <v>531</v>
      </c>
      <c r="BT2" s="75"/>
      <c r="BU2" s="75" t="s">
        <v>583</v>
      </c>
      <c r="BV2" s="75" t="s">
        <v>731</v>
      </c>
      <c r="BW2" s="75"/>
      <c r="BX2" s="75" t="s">
        <v>572</v>
      </c>
      <c r="BY2" s="75" t="s">
        <v>710</v>
      </c>
      <c r="BZ2" s="75"/>
      <c r="CA2" s="75" t="s">
        <v>725</v>
      </c>
      <c r="CB2" s="75" t="s">
        <v>583</v>
      </c>
      <c r="CC2" s="75" t="s">
        <v>726</v>
      </c>
      <c r="CD2" s="72" t="s">
        <v>727</v>
      </c>
      <c r="CE2" s="75"/>
      <c r="CF2" s="75" t="s">
        <v>642</v>
      </c>
      <c r="CG2" s="75" t="s">
        <v>530</v>
      </c>
      <c r="CH2" s="75" t="s">
        <v>530</v>
      </c>
      <c r="CI2" s="75"/>
      <c r="CJ2" s="75"/>
      <c r="CK2" s="75"/>
      <c r="CL2" s="80"/>
      <c r="CM2" s="80" t="s">
        <v>697</v>
      </c>
      <c r="CN2" s="80" t="s">
        <v>699</v>
      </c>
      <c r="CO2" s="80"/>
      <c r="CP2" s="80"/>
      <c r="CQ2" s="80" t="s">
        <v>697</v>
      </c>
      <c r="CR2" s="80"/>
      <c r="CS2" s="80" t="s">
        <v>729</v>
      </c>
      <c r="CT2" s="80" t="s">
        <v>531</v>
      </c>
      <c r="CU2" s="80"/>
      <c r="CV2" s="80" t="s">
        <v>583</v>
      </c>
      <c r="CW2" s="80" t="s">
        <v>572</v>
      </c>
      <c r="CX2" s="80"/>
      <c r="CY2" s="80" t="s">
        <v>572</v>
      </c>
      <c r="CZ2" s="80" t="s">
        <v>710</v>
      </c>
      <c r="DA2" s="80"/>
      <c r="DB2" s="80" t="s">
        <v>725</v>
      </c>
      <c r="DC2" s="80" t="s">
        <v>583</v>
      </c>
      <c r="DD2" s="80" t="s">
        <v>642</v>
      </c>
      <c r="DE2" s="80" t="s">
        <v>737</v>
      </c>
      <c r="DF2" s="80" t="s">
        <v>583</v>
      </c>
      <c r="DG2" s="80" t="s">
        <v>642</v>
      </c>
      <c r="DH2" s="80"/>
      <c r="DI2" s="80" t="s">
        <v>530</v>
      </c>
      <c r="DJ2" s="80"/>
      <c r="DK2" s="80"/>
      <c r="DL2" s="80"/>
    </row>
    <row r="3" spans="1:116" ht="10.5" x14ac:dyDescent="0.25">
      <c r="C3" s="32" t="s">
        <v>586</v>
      </c>
      <c r="D3" s="32" t="s">
        <v>586</v>
      </c>
      <c r="E3" s="32" t="s">
        <v>586</v>
      </c>
      <c r="F3" s="32" t="s">
        <v>586</v>
      </c>
      <c r="G3" s="32" t="s">
        <v>586</v>
      </c>
      <c r="H3" s="32" t="s">
        <v>586</v>
      </c>
      <c r="I3" s="32" t="s">
        <v>586</v>
      </c>
      <c r="J3" s="32" t="s">
        <v>586</v>
      </c>
      <c r="K3" s="32" t="s">
        <v>586</v>
      </c>
      <c r="L3" s="32" t="s">
        <v>586</v>
      </c>
      <c r="M3" s="32" t="s">
        <v>586</v>
      </c>
      <c r="N3" s="32" t="s">
        <v>586</v>
      </c>
      <c r="O3" s="32" t="s">
        <v>586</v>
      </c>
      <c r="P3" s="32" t="s">
        <v>586</v>
      </c>
      <c r="Q3" s="32" t="s">
        <v>586</v>
      </c>
      <c r="R3" s="32" t="s">
        <v>586</v>
      </c>
      <c r="S3" s="32" t="s">
        <v>586</v>
      </c>
      <c r="T3" s="32" t="s">
        <v>586</v>
      </c>
      <c r="U3" s="32" t="s">
        <v>586</v>
      </c>
      <c r="V3" s="32" t="s">
        <v>586</v>
      </c>
      <c r="W3" s="32" t="s">
        <v>586</v>
      </c>
      <c r="X3" s="32" t="s">
        <v>586</v>
      </c>
      <c r="Y3" s="32" t="s">
        <v>586</v>
      </c>
      <c r="Z3" s="32" t="s">
        <v>586</v>
      </c>
      <c r="AA3" s="26" t="s">
        <v>642</v>
      </c>
      <c r="AB3" s="32" t="s">
        <v>586</v>
      </c>
      <c r="AC3" s="32"/>
      <c r="AD3" s="32" t="s">
        <v>586</v>
      </c>
      <c r="AE3" s="32" t="s">
        <v>586</v>
      </c>
      <c r="AF3" s="32" t="s">
        <v>586</v>
      </c>
      <c r="AG3" s="32" t="s">
        <v>586</v>
      </c>
      <c r="AH3" s="32" t="s">
        <v>586</v>
      </c>
      <c r="AI3" s="68" t="s">
        <v>694</v>
      </c>
      <c r="AJ3" s="68" t="s">
        <v>694</v>
      </c>
      <c r="AK3" s="68" t="s">
        <v>694</v>
      </c>
      <c r="AL3" s="68" t="s">
        <v>694</v>
      </c>
      <c r="AM3" s="68" t="s">
        <v>694</v>
      </c>
      <c r="AN3" s="68" t="s">
        <v>694</v>
      </c>
      <c r="AO3" s="68" t="s">
        <v>694</v>
      </c>
      <c r="AP3" s="68" t="s">
        <v>694</v>
      </c>
      <c r="AQ3" s="68" t="s">
        <v>694</v>
      </c>
      <c r="AR3" s="68" t="s">
        <v>694</v>
      </c>
      <c r="AS3" s="68" t="s">
        <v>694</v>
      </c>
      <c r="AT3" s="68" t="s">
        <v>694</v>
      </c>
      <c r="AU3" s="68" t="s">
        <v>694</v>
      </c>
      <c r="AV3" s="68" t="s">
        <v>694</v>
      </c>
      <c r="AW3" s="68" t="s">
        <v>694</v>
      </c>
      <c r="AX3" s="68" t="s">
        <v>694</v>
      </c>
      <c r="AY3" s="68" t="s">
        <v>694</v>
      </c>
      <c r="AZ3" s="68" t="s">
        <v>694</v>
      </c>
      <c r="BA3" s="68" t="s">
        <v>694</v>
      </c>
      <c r="BB3" s="68" t="s">
        <v>694</v>
      </c>
      <c r="BC3" s="68" t="s">
        <v>694</v>
      </c>
      <c r="BD3" s="68" t="s">
        <v>694</v>
      </c>
      <c r="BE3" s="71" t="s">
        <v>694</v>
      </c>
      <c r="BF3" s="68" t="s">
        <v>694</v>
      </c>
      <c r="BG3" s="68" t="s">
        <v>694</v>
      </c>
      <c r="BH3" s="68" t="s">
        <v>694</v>
      </c>
      <c r="BI3" s="68" t="s">
        <v>694</v>
      </c>
      <c r="BJ3" s="68" t="s">
        <v>694</v>
      </c>
      <c r="BK3" s="72" t="s">
        <v>460</v>
      </c>
      <c r="BL3" s="72" t="s">
        <v>460</v>
      </c>
      <c r="BM3" s="72" t="s">
        <v>460</v>
      </c>
      <c r="BN3" s="72" t="s">
        <v>460</v>
      </c>
      <c r="BO3" s="72" t="s">
        <v>460</v>
      </c>
      <c r="BP3" s="72" t="s">
        <v>460</v>
      </c>
      <c r="BQ3" s="72" t="s">
        <v>460</v>
      </c>
      <c r="BR3" s="72" t="s">
        <v>460</v>
      </c>
      <c r="BS3" s="72" t="s">
        <v>460</v>
      </c>
      <c r="BT3" s="72" t="s">
        <v>460</v>
      </c>
      <c r="BU3" s="72" t="s">
        <v>460</v>
      </c>
      <c r="BV3" s="72" t="s">
        <v>460</v>
      </c>
      <c r="BW3" s="72" t="s">
        <v>460</v>
      </c>
      <c r="BX3" s="72" t="s">
        <v>460</v>
      </c>
      <c r="BY3" s="72" t="s">
        <v>460</v>
      </c>
      <c r="BZ3" s="72" t="s">
        <v>460</v>
      </c>
      <c r="CA3" s="72" t="s">
        <v>460</v>
      </c>
      <c r="CB3" s="72" t="s">
        <v>460</v>
      </c>
      <c r="CC3" s="72" t="s">
        <v>460</v>
      </c>
      <c r="CD3" s="72" t="s">
        <v>460</v>
      </c>
      <c r="CE3" s="72" t="s">
        <v>460</v>
      </c>
      <c r="CF3" s="72"/>
      <c r="CG3" s="72" t="s">
        <v>460</v>
      </c>
      <c r="CH3" s="72"/>
      <c r="CI3" s="72" t="s">
        <v>460</v>
      </c>
      <c r="CJ3" s="72" t="s">
        <v>460</v>
      </c>
      <c r="CK3" s="72" t="s">
        <v>460</v>
      </c>
      <c r="CL3" s="77" t="s">
        <v>461</v>
      </c>
      <c r="CM3" s="77" t="s">
        <v>461</v>
      </c>
      <c r="CN3" s="77" t="s">
        <v>461</v>
      </c>
      <c r="CO3" s="77" t="s">
        <v>461</v>
      </c>
      <c r="CP3" s="77" t="s">
        <v>461</v>
      </c>
      <c r="CQ3" s="77" t="s">
        <v>461</v>
      </c>
      <c r="CR3" s="77" t="s">
        <v>461</v>
      </c>
      <c r="CS3" s="77" t="s">
        <v>461</v>
      </c>
      <c r="CT3" s="77" t="s">
        <v>461</v>
      </c>
      <c r="CU3" s="77" t="s">
        <v>461</v>
      </c>
      <c r="CV3" s="77" t="s">
        <v>461</v>
      </c>
      <c r="CW3" s="77" t="s">
        <v>461</v>
      </c>
      <c r="CX3" s="77" t="s">
        <v>461</v>
      </c>
      <c r="CY3" s="77" t="s">
        <v>461</v>
      </c>
      <c r="CZ3" s="77" t="s">
        <v>461</v>
      </c>
      <c r="DA3" s="77" t="s">
        <v>461</v>
      </c>
      <c r="DB3" s="77" t="s">
        <v>461</v>
      </c>
      <c r="DC3" s="77" t="s">
        <v>461</v>
      </c>
      <c r="DD3" s="77" t="s">
        <v>461</v>
      </c>
      <c r="DE3" s="77" t="s">
        <v>461</v>
      </c>
      <c r="DF3" s="77" t="s">
        <v>461</v>
      </c>
      <c r="DG3" s="77" t="s">
        <v>461</v>
      </c>
      <c r="DH3" s="77" t="s">
        <v>461</v>
      </c>
      <c r="DI3" s="77"/>
      <c r="DJ3" s="77" t="s">
        <v>461</v>
      </c>
      <c r="DK3" s="77" t="s">
        <v>461</v>
      </c>
      <c r="DL3" s="77" t="s">
        <v>461</v>
      </c>
    </row>
    <row r="4" spans="1:116" s="37" customFormat="1" ht="10.5" x14ac:dyDescent="0.25"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7"/>
      <c r="AB4" s="66"/>
      <c r="AC4" s="66"/>
      <c r="AD4" s="66"/>
      <c r="AE4" s="66"/>
      <c r="AF4" s="66"/>
      <c r="AG4" s="66"/>
      <c r="AH4" s="66"/>
      <c r="DG4" s="40"/>
    </row>
    <row r="5" spans="1:116" s="37" customFormat="1" ht="10.5" x14ac:dyDescent="0.25"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7"/>
      <c r="AB5" s="66"/>
      <c r="AC5" s="66"/>
      <c r="AD5" s="66"/>
      <c r="AE5" s="66"/>
      <c r="AF5" s="66"/>
      <c r="AG5" s="66"/>
      <c r="AH5" s="66"/>
      <c r="DG5" s="40"/>
    </row>
    <row r="6" spans="1:116" s="37" customFormat="1" ht="10.5" x14ac:dyDescent="0.25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DG6" s="40"/>
    </row>
    <row r="7" spans="1:116" ht="10.5" x14ac:dyDescent="0.25">
      <c r="A7" s="59" t="s">
        <v>0</v>
      </c>
      <c r="B7" s="40" t="s">
        <v>18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116" x14ac:dyDescent="0.2">
      <c r="A8" s="48">
        <v>7</v>
      </c>
      <c r="B8" s="49" t="s">
        <v>40</v>
      </c>
      <c r="C8" s="37">
        <v>4281977</v>
      </c>
      <c r="D8" s="37">
        <v>639</v>
      </c>
      <c r="E8" s="37">
        <v>649</v>
      </c>
      <c r="F8" s="37">
        <v>220.29</v>
      </c>
      <c r="G8" s="37">
        <v>0</v>
      </c>
      <c r="H8" s="37">
        <v>0</v>
      </c>
      <c r="I8" s="37">
        <v>0</v>
      </c>
      <c r="J8" s="37">
        <v>4491956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4491956</v>
      </c>
      <c r="S8" s="37">
        <v>150000</v>
      </c>
      <c r="T8" s="37">
        <v>0</v>
      </c>
      <c r="U8" s="37">
        <v>150000</v>
      </c>
      <c r="V8" s="37">
        <v>4641956</v>
      </c>
      <c r="W8" s="37">
        <v>3595332</v>
      </c>
      <c r="X8" s="37">
        <v>1046624</v>
      </c>
      <c r="Y8" s="37">
        <v>926478</v>
      </c>
      <c r="Z8" s="37">
        <v>6451</v>
      </c>
      <c r="AA8" s="37">
        <v>920027</v>
      </c>
      <c r="AB8" s="37">
        <v>127068</v>
      </c>
      <c r="AC8" s="37">
        <v>1047095</v>
      </c>
      <c r="AD8" s="37">
        <v>112006982</v>
      </c>
      <c r="AE8" s="37">
        <v>690100</v>
      </c>
      <c r="AF8" s="37">
        <v>120146</v>
      </c>
      <c r="AG8" s="37">
        <v>0</v>
      </c>
      <c r="AH8" s="37">
        <v>0</v>
      </c>
      <c r="AI8" s="49">
        <v>4481956</v>
      </c>
      <c r="AJ8" s="59">
        <v>649</v>
      </c>
      <c r="AK8" s="59">
        <v>6905.94</v>
      </c>
      <c r="AL8" s="59">
        <v>226.68</v>
      </c>
      <c r="AM8" s="59">
        <v>7132.62</v>
      </c>
      <c r="AN8" s="59">
        <v>648</v>
      </c>
      <c r="AO8" s="59">
        <v>4621938</v>
      </c>
      <c r="AP8" s="59"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150000</v>
      </c>
      <c r="AX8" s="59">
        <v>7133</v>
      </c>
      <c r="AY8" s="59">
        <v>0</v>
      </c>
      <c r="AZ8" s="59">
        <v>4779071</v>
      </c>
      <c r="BA8" s="59">
        <v>3612034</v>
      </c>
      <c r="BB8" s="59">
        <v>1167037</v>
      </c>
      <c r="BC8" s="59">
        <v>947368</v>
      </c>
      <c r="BD8" s="59">
        <v>6782</v>
      </c>
      <c r="BE8" s="59">
        <f t="shared" ref="BE8:BE71" si="0">BC8-BD8</f>
        <v>940586</v>
      </c>
      <c r="BF8" s="59">
        <v>134000</v>
      </c>
      <c r="BG8" s="59">
        <f t="shared" ref="BG8:BG71" si="1">BE8+BF8</f>
        <v>1074586</v>
      </c>
      <c r="BH8" s="59">
        <v>120534606</v>
      </c>
      <c r="BI8" s="59">
        <v>219669</v>
      </c>
      <c r="BJ8" s="59">
        <v>0</v>
      </c>
      <c r="BK8" s="59">
        <v>4559402</v>
      </c>
      <c r="BL8" s="59">
        <v>648</v>
      </c>
      <c r="BM8" s="59">
        <v>7036.11</v>
      </c>
      <c r="BN8" s="59">
        <v>230.08</v>
      </c>
      <c r="BO8" s="59">
        <v>7266.19</v>
      </c>
      <c r="BP8" s="59">
        <v>649</v>
      </c>
      <c r="BQ8" s="59">
        <v>4715757</v>
      </c>
      <c r="BR8" s="59">
        <v>46902</v>
      </c>
      <c r="BS8" s="59">
        <v>26247</v>
      </c>
      <c r="BT8" s="59">
        <v>0</v>
      </c>
      <c r="BU8" s="59">
        <v>0</v>
      </c>
      <c r="BV8" s="59">
        <v>0</v>
      </c>
      <c r="BW8" s="59">
        <v>0</v>
      </c>
      <c r="BX8" s="59">
        <v>0</v>
      </c>
      <c r="BY8" s="59">
        <v>0</v>
      </c>
      <c r="BZ8" s="59">
        <v>0</v>
      </c>
      <c r="CA8" s="59">
        <v>4788906</v>
      </c>
      <c r="CB8" s="59">
        <v>3656704</v>
      </c>
      <c r="CC8" s="59">
        <v>1132202</v>
      </c>
      <c r="CD8" s="59">
        <v>1132202</v>
      </c>
      <c r="CE8" s="59">
        <v>6872</v>
      </c>
      <c r="CF8" s="59">
        <f t="shared" ref="CF8:CF71" si="2">CD8-CE8</f>
        <v>1125330</v>
      </c>
      <c r="CG8" s="59">
        <v>145825</v>
      </c>
      <c r="CH8" s="59">
        <f t="shared" ref="CH8:CH71" si="3">CF8+CG8</f>
        <v>1271155</v>
      </c>
      <c r="CI8" s="59">
        <v>120670189</v>
      </c>
      <c r="CJ8" s="59">
        <v>0</v>
      </c>
      <c r="CK8" s="59">
        <v>0</v>
      </c>
      <c r="CL8" s="59">
        <v>4788906</v>
      </c>
      <c r="CM8" s="59">
        <v>649</v>
      </c>
      <c r="CN8" s="59">
        <v>7378.9</v>
      </c>
      <c r="CO8" s="59">
        <v>236.98</v>
      </c>
      <c r="CP8" s="59">
        <v>7615.8799999999992</v>
      </c>
      <c r="CQ8" s="59">
        <v>633</v>
      </c>
      <c r="CR8" s="59">
        <v>4820852</v>
      </c>
      <c r="CS8" s="59">
        <v>0</v>
      </c>
      <c r="CT8" s="59">
        <v>10254</v>
      </c>
      <c r="CU8" s="59">
        <v>0</v>
      </c>
      <c r="CV8" s="59">
        <v>0</v>
      </c>
      <c r="CW8" s="59">
        <v>0</v>
      </c>
      <c r="CX8" s="59">
        <v>0</v>
      </c>
      <c r="CY8" s="59">
        <v>0</v>
      </c>
      <c r="CZ8" s="59">
        <v>91391</v>
      </c>
      <c r="DA8" s="59">
        <v>0</v>
      </c>
      <c r="DB8" s="59">
        <v>4922497</v>
      </c>
      <c r="DC8" s="59">
        <v>3820952</v>
      </c>
      <c r="DD8" s="59">
        <v>1101545</v>
      </c>
      <c r="DE8" s="59">
        <v>1101545</v>
      </c>
      <c r="DF8" s="59">
        <v>6119</v>
      </c>
      <c r="DG8" s="40">
        <v>1095426</v>
      </c>
      <c r="DH8" s="59">
        <v>127445</v>
      </c>
      <c r="DI8" s="59">
        <v>1222871</v>
      </c>
      <c r="DJ8" s="59">
        <v>137240283</v>
      </c>
      <c r="DK8" s="59">
        <v>0</v>
      </c>
      <c r="DL8" s="59">
        <v>0</v>
      </c>
    </row>
    <row r="9" spans="1:116" x14ac:dyDescent="0.2">
      <c r="A9" s="48">
        <v>14</v>
      </c>
      <c r="B9" s="49" t="s">
        <v>41</v>
      </c>
      <c r="C9" s="37">
        <v>14006443</v>
      </c>
      <c r="D9" s="37">
        <v>2028</v>
      </c>
      <c r="E9" s="37">
        <v>2058</v>
      </c>
      <c r="F9" s="37">
        <v>220.29</v>
      </c>
      <c r="G9" s="37">
        <v>0</v>
      </c>
      <c r="H9" s="37">
        <v>0</v>
      </c>
      <c r="I9" s="37">
        <v>0</v>
      </c>
      <c r="J9" s="37">
        <v>14666996</v>
      </c>
      <c r="K9" s="37">
        <v>0</v>
      </c>
      <c r="L9" s="37">
        <v>0</v>
      </c>
      <c r="M9" s="37">
        <v>0</v>
      </c>
      <c r="N9" s="37">
        <v>1334</v>
      </c>
      <c r="O9" s="37">
        <v>0</v>
      </c>
      <c r="P9" s="37">
        <v>0</v>
      </c>
      <c r="Q9" s="37">
        <v>1334</v>
      </c>
      <c r="R9" s="37">
        <v>14668330</v>
      </c>
      <c r="S9" s="37">
        <v>0</v>
      </c>
      <c r="T9" s="37">
        <v>0</v>
      </c>
      <c r="U9" s="37">
        <v>0</v>
      </c>
      <c r="V9" s="37">
        <v>14668330</v>
      </c>
      <c r="W9" s="37">
        <v>9146905</v>
      </c>
      <c r="X9" s="37">
        <v>5521425</v>
      </c>
      <c r="Y9" s="37">
        <v>5521425</v>
      </c>
      <c r="Z9" s="37">
        <v>4244</v>
      </c>
      <c r="AA9" s="37">
        <v>5517181</v>
      </c>
      <c r="AB9" s="37">
        <v>1400815</v>
      </c>
      <c r="AC9" s="37">
        <v>6917996</v>
      </c>
      <c r="AD9" s="37">
        <v>703344370</v>
      </c>
      <c r="AE9" s="37">
        <v>431500</v>
      </c>
      <c r="AF9" s="37">
        <v>0</v>
      </c>
      <c r="AG9" s="37">
        <v>0</v>
      </c>
      <c r="AH9" s="37">
        <v>0</v>
      </c>
      <c r="AI9" s="49">
        <v>14668330</v>
      </c>
      <c r="AJ9" s="59">
        <v>2058</v>
      </c>
      <c r="AK9" s="59">
        <v>7127.47</v>
      </c>
      <c r="AL9" s="59">
        <v>226.68</v>
      </c>
      <c r="AM9" s="59">
        <v>7354.1500000000005</v>
      </c>
      <c r="AN9" s="59">
        <v>2086</v>
      </c>
      <c r="AO9" s="59">
        <v>15340757</v>
      </c>
      <c r="AP9" s="59">
        <v>0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0</v>
      </c>
      <c r="AY9" s="59">
        <v>0</v>
      </c>
      <c r="AZ9" s="59">
        <v>15340757</v>
      </c>
      <c r="BA9" s="59">
        <v>9438216</v>
      </c>
      <c r="BB9" s="59">
        <v>5902541</v>
      </c>
      <c r="BC9" s="59">
        <v>5901660</v>
      </c>
      <c r="BD9" s="59">
        <v>3119</v>
      </c>
      <c r="BE9" s="59">
        <f t="shared" si="0"/>
        <v>5898541</v>
      </c>
      <c r="BF9" s="59">
        <v>1387233</v>
      </c>
      <c r="BG9" s="59">
        <f t="shared" si="1"/>
        <v>7285774</v>
      </c>
      <c r="BH9" s="59">
        <v>781438136</v>
      </c>
      <c r="BI9" s="59">
        <v>881</v>
      </c>
      <c r="BJ9" s="59">
        <v>0</v>
      </c>
      <c r="BK9" s="59">
        <v>15339876</v>
      </c>
      <c r="BL9" s="59">
        <v>2086</v>
      </c>
      <c r="BM9" s="59">
        <v>7353.73</v>
      </c>
      <c r="BN9" s="59">
        <v>230.08</v>
      </c>
      <c r="BO9" s="59">
        <v>7583.8099999999995</v>
      </c>
      <c r="BP9" s="59">
        <v>2114</v>
      </c>
      <c r="BQ9" s="59">
        <v>16032174</v>
      </c>
      <c r="BR9" s="59">
        <v>661</v>
      </c>
      <c r="BS9" s="59">
        <v>72693</v>
      </c>
      <c r="BT9" s="59">
        <v>0</v>
      </c>
      <c r="BU9" s="59">
        <v>0</v>
      </c>
      <c r="BV9" s="59">
        <v>0</v>
      </c>
      <c r="BW9" s="59">
        <v>0</v>
      </c>
      <c r="BX9" s="59">
        <v>0</v>
      </c>
      <c r="BY9" s="59">
        <v>0</v>
      </c>
      <c r="BZ9" s="59">
        <v>0</v>
      </c>
      <c r="CA9" s="59">
        <v>16105528</v>
      </c>
      <c r="CB9" s="59">
        <v>10061363</v>
      </c>
      <c r="CC9" s="59">
        <v>6044165</v>
      </c>
      <c r="CD9" s="59">
        <v>6044165</v>
      </c>
      <c r="CE9" s="59">
        <v>2854</v>
      </c>
      <c r="CF9" s="59">
        <f t="shared" si="2"/>
        <v>6041311</v>
      </c>
      <c r="CG9" s="59">
        <v>1400835</v>
      </c>
      <c r="CH9" s="59">
        <f t="shared" si="3"/>
        <v>7442146</v>
      </c>
      <c r="CI9" s="59">
        <v>851460121</v>
      </c>
      <c r="CJ9" s="59">
        <v>0</v>
      </c>
      <c r="CK9" s="59">
        <v>0</v>
      </c>
      <c r="CL9" s="59">
        <v>16105528</v>
      </c>
      <c r="CM9" s="59">
        <v>2114</v>
      </c>
      <c r="CN9" s="59">
        <v>7618.51</v>
      </c>
      <c r="CO9" s="59">
        <v>236.98</v>
      </c>
      <c r="CP9" s="59">
        <v>7855.49</v>
      </c>
      <c r="CQ9" s="59">
        <v>2113</v>
      </c>
      <c r="CR9" s="59">
        <v>16598650</v>
      </c>
      <c r="CS9" s="59">
        <v>0</v>
      </c>
      <c r="CT9" s="59">
        <v>0</v>
      </c>
      <c r="CU9" s="59">
        <v>0</v>
      </c>
      <c r="CV9" s="59">
        <v>0</v>
      </c>
      <c r="CW9" s="59">
        <v>0</v>
      </c>
      <c r="CX9" s="59">
        <v>0</v>
      </c>
      <c r="CY9" s="59">
        <v>0</v>
      </c>
      <c r="CZ9" s="59">
        <v>7855</v>
      </c>
      <c r="DA9" s="59">
        <v>0</v>
      </c>
      <c r="DB9" s="59">
        <v>16606505</v>
      </c>
      <c r="DC9" s="59">
        <v>10106508</v>
      </c>
      <c r="DD9" s="59">
        <v>6499997</v>
      </c>
      <c r="DE9" s="59">
        <v>6499997</v>
      </c>
      <c r="DF9" s="59">
        <v>4671</v>
      </c>
      <c r="DG9" s="40">
        <v>6495326</v>
      </c>
      <c r="DH9" s="59">
        <v>1438485</v>
      </c>
      <c r="DI9" s="59">
        <v>7933811</v>
      </c>
      <c r="DJ9" s="59">
        <v>918688284</v>
      </c>
      <c r="DK9" s="59">
        <v>0</v>
      </c>
      <c r="DL9" s="59">
        <v>0</v>
      </c>
    </row>
    <row r="10" spans="1:116" x14ac:dyDescent="0.2">
      <c r="A10" s="48">
        <v>63</v>
      </c>
      <c r="B10" s="49" t="s">
        <v>42</v>
      </c>
      <c r="C10" s="37">
        <v>3311209</v>
      </c>
      <c r="D10" s="37">
        <v>481</v>
      </c>
      <c r="E10" s="37">
        <v>468</v>
      </c>
      <c r="F10" s="37">
        <v>220.29</v>
      </c>
      <c r="G10" s="37">
        <v>0</v>
      </c>
      <c r="H10" s="37">
        <v>0</v>
      </c>
      <c r="I10" s="37">
        <v>0</v>
      </c>
      <c r="J10" s="37">
        <v>3324812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3324812</v>
      </c>
      <c r="S10" s="37">
        <v>0</v>
      </c>
      <c r="T10" s="37">
        <v>71043</v>
      </c>
      <c r="U10" s="37">
        <v>71043</v>
      </c>
      <c r="V10" s="37">
        <v>3395855</v>
      </c>
      <c r="W10" s="37">
        <v>2310017</v>
      </c>
      <c r="X10" s="37">
        <v>1085838</v>
      </c>
      <c r="Y10" s="37">
        <v>1085782</v>
      </c>
      <c r="Z10" s="37">
        <v>271</v>
      </c>
      <c r="AA10" s="37">
        <v>1085511</v>
      </c>
      <c r="AB10" s="37">
        <v>246743</v>
      </c>
      <c r="AC10" s="37">
        <v>1332254</v>
      </c>
      <c r="AD10" s="37">
        <v>120053864</v>
      </c>
      <c r="AE10" s="37">
        <v>24400</v>
      </c>
      <c r="AF10" s="37">
        <v>56</v>
      </c>
      <c r="AG10" s="37">
        <v>0</v>
      </c>
      <c r="AH10" s="37">
        <v>0</v>
      </c>
      <c r="AI10" s="49">
        <v>3324812</v>
      </c>
      <c r="AJ10" s="59">
        <v>468</v>
      </c>
      <c r="AK10" s="59">
        <v>7104.3</v>
      </c>
      <c r="AL10" s="59">
        <v>226.68</v>
      </c>
      <c r="AM10" s="59">
        <v>7330.9800000000005</v>
      </c>
      <c r="AN10" s="59">
        <v>462</v>
      </c>
      <c r="AO10" s="59">
        <v>3386913</v>
      </c>
      <c r="AP10" s="59">
        <v>56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36655</v>
      </c>
      <c r="AY10" s="59">
        <v>0</v>
      </c>
      <c r="AZ10" s="59">
        <v>3423624</v>
      </c>
      <c r="BA10" s="59">
        <v>2400200</v>
      </c>
      <c r="BB10" s="59">
        <v>1023424</v>
      </c>
      <c r="BC10" s="59">
        <v>1023698</v>
      </c>
      <c r="BD10" s="59">
        <v>274</v>
      </c>
      <c r="BE10" s="59">
        <f t="shared" si="0"/>
        <v>1023424</v>
      </c>
      <c r="BF10" s="59">
        <v>259738</v>
      </c>
      <c r="BG10" s="59">
        <f t="shared" si="1"/>
        <v>1283162</v>
      </c>
      <c r="BH10" s="59">
        <v>134475279</v>
      </c>
      <c r="BI10" s="59">
        <v>0</v>
      </c>
      <c r="BJ10" s="59">
        <v>274</v>
      </c>
      <c r="BK10" s="59">
        <v>3386969</v>
      </c>
      <c r="BL10" s="59">
        <v>462</v>
      </c>
      <c r="BM10" s="59">
        <v>7331.1</v>
      </c>
      <c r="BN10" s="59">
        <v>230.08</v>
      </c>
      <c r="BO10" s="59">
        <v>7561.18</v>
      </c>
      <c r="BP10" s="59">
        <v>460</v>
      </c>
      <c r="BQ10" s="59">
        <v>3478143</v>
      </c>
      <c r="BR10" s="59">
        <v>0</v>
      </c>
      <c r="BS10" s="59">
        <v>-10643</v>
      </c>
      <c r="BT10" s="59">
        <v>0</v>
      </c>
      <c r="BU10" s="59">
        <v>0</v>
      </c>
      <c r="BV10" s="59">
        <v>0</v>
      </c>
      <c r="BW10" s="59">
        <v>0</v>
      </c>
      <c r="BX10" s="59">
        <v>0</v>
      </c>
      <c r="BY10" s="59">
        <v>15122</v>
      </c>
      <c r="BZ10" s="59">
        <v>0</v>
      </c>
      <c r="CA10" s="59">
        <v>3482622</v>
      </c>
      <c r="CB10" s="59">
        <v>2519906</v>
      </c>
      <c r="CC10" s="59">
        <v>962716</v>
      </c>
      <c r="CD10" s="59">
        <v>970493</v>
      </c>
      <c r="CE10" s="59">
        <v>216</v>
      </c>
      <c r="CF10" s="59">
        <f t="shared" si="2"/>
        <v>970277</v>
      </c>
      <c r="CG10" s="59">
        <v>272676</v>
      </c>
      <c r="CH10" s="59">
        <f t="shared" si="3"/>
        <v>1242953</v>
      </c>
      <c r="CI10" s="59">
        <v>133637001</v>
      </c>
      <c r="CJ10" s="59">
        <v>0</v>
      </c>
      <c r="CK10" s="59">
        <v>7777</v>
      </c>
      <c r="CL10" s="59">
        <v>3467500</v>
      </c>
      <c r="CM10" s="59">
        <v>460</v>
      </c>
      <c r="CN10" s="59">
        <v>7538.04</v>
      </c>
      <c r="CO10" s="59">
        <v>236.98</v>
      </c>
      <c r="CP10" s="59">
        <v>7775.0199999999995</v>
      </c>
      <c r="CQ10" s="59">
        <v>460</v>
      </c>
      <c r="CR10" s="59">
        <v>3576509</v>
      </c>
      <c r="CS10" s="59">
        <v>0</v>
      </c>
      <c r="CT10" s="59">
        <v>0</v>
      </c>
      <c r="CU10" s="59">
        <v>0</v>
      </c>
      <c r="CV10" s="59">
        <v>0</v>
      </c>
      <c r="CW10" s="59">
        <v>0</v>
      </c>
      <c r="CX10" s="59">
        <v>0</v>
      </c>
      <c r="CY10" s="59">
        <v>240000</v>
      </c>
      <c r="CZ10" s="59">
        <v>0</v>
      </c>
      <c r="DA10" s="59">
        <v>0</v>
      </c>
      <c r="DB10" s="59">
        <v>3816509</v>
      </c>
      <c r="DC10" s="59">
        <v>2577914</v>
      </c>
      <c r="DD10" s="59">
        <v>1238595</v>
      </c>
      <c r="DE10" s="59">
        <v>1238595</v>
      </c>
      <c r="DF10" s="59">
        <v>633</v>
      </c>
      <c r="DG10" s="40">
        <v>1237962</v>
      </c>
      <c r="DH10" s="59">
        <v>275230</v>
      </c>
      <c r="DI10" s="59">
        <v>1513192</v>
      </c>
      <c r="DJ10" s="59">
        <v>136430128</v>
      </c>
      <c r="DK10" s="59">
        <v>0</v>
      </c>
      <c r="DL10" s="59">
        <v>0</v>
      </c>
    </row>
    <row r="11" spans="1:116" x14ac:dyDescent="0.2">
      <c r="A11" s="48">
        <v>70</v>
      </c>
      <c r="B11" s="49" t="s">
        <v>43</v>
      </c>
      <c r="C11" s="37">
        <v>4908571</v>
      </c>
      <c r="D11" s="37">
        <v>738</v>
      </c>
      <c r="E11" s="37">
        <v>731</v>
      </c>
      <c r="F11" s="37">
        <v>220.29</v>
      </c>
      <c r="G11" s="37">
        <v>0</v>
      </c>
      <c r="H11" s="37">
        <v>0</v>
      </c>
      <c r="I11" s="37">
        <v>0</v>
      </c>
      <c r="J11" s="37">
        <v>5023045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5023045</v>
      </c>
      <c r="S11" s="37">
        <v>0</v>
      </c>
      <c r="T11" s="37">
        <v>34357</v>
      </c>
      <c r="U11" s="37">
        <v>34357</v>
      </c>
      <c r="V11" s="37">
        <v>5057402</v>
      </c>
      <c r="W11" s="37">
        <v>3396511</v>
      </c>
      <c r="X11" s="37">
        <v>1660891</v>
      </c>
      <c r="Y11" s="37">
        <v>1660738</v>
      </c>
      <c r="Z11" s="37">
        <v>44007</v>
      </c>
      <c r="AA11" s="37">
        <v>1616731</v>
      </c>
      <c r="AB11" s="37">
        <v>352430</v>
      </c>
      <c r="AC11" s="37">
        <v>1969161</v>
      </c>
      <c r="AD11" s="37">
        <v>220855647</v>
      </c>
      <c r="AE11" s="37">
        <v>4935700</v>
      </c>
      <c r="AF11" s="37">
        <v>153</v>
      </c>
      <c r="AG11" s="37">
        <v>0</v>
      </c>
      <c r="AH11" s="37">
        <v>0</v>
      </c>
      <c r="AI11" s="49">
        <v>5023045</v>
      </c>
      <c r="AJ11" s="59">
        <v>731</v>
      </c>
      <c r="AK11" s="59">
        <v>6871.47</v>
      </c>
      <c r="AL11" s="59">
        <v>226.68</v>
      </c>
      <c r="AM11" s="59">
        <v>7098.1500000000005</v>
      </c>
      <c r="AN11" s="59">
        <v>723</v>
      </c>
      <c r="AO11" s="59">
        <v>5131962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42589</v>
      </c>
      <c r="AY11" s="59">
        <v>0</v>
      </c>
      <c r="AZ11" s="59">
        <v>5174551</v>
      </c>
      <c r="BA11" s="59">
        <v>3382109</v>
      </c>
      <c r="BB11" s="59">
        <v>1792442</v>
      </c>
      <c r="BC11" s="59">
        <v>1792442</v>
      </c>
      <c r="BD11" s="59">
        <v>32101</v>
      </c>
      <c r="BE11" s="59">
        <f t="shared" si="0"/>
        <v>1760341</v>
      </c>
      <c r="BF11" s="59">
        <v>365292</v>
      </c>
      <c r="BG11" s="59">
        <f t="shared" si="1"/>
        <v>2125633</v>
      </c>
      <c r="BH11" s="59">
        <v>245394752</v>
      </c>
      <c r="BI11" s="59">
        <v>0</v>
      </c>
      <c r="BJ11" s="59">
        <v>0</v>
      </c>
      <c r="BK11" s="59">
        <v>5131962</v>
      </c>
      <c r="BL11" s="59">
        <v>723</v>
      </c>
      <c r="BM11" s="59">
        <v>7098.15</v>
      </c>
      <c r="BN11" s="59">
        <v>230.08</v>
      </c>
      <c r="BO11" s="59">
        <v>7328.23</v>
      </c>
      <c r="BP11" s="59">
        <v>694</v>
      </c>
      <c r="BQ11" s="59">
        <v>5085792</v>
      </c>
      <c r="BR11" s="59">
        <v>0</v>
      </c>
      <c r="BS11" s="59">
        <v>0</v>
      </c>
      <c r="BT11" s="59">
        <v>0</v>
      </c>
      <c r="BU11" s="59">
        <v>0</v>
      </c>
      <c r="BV11" s="59">
        <v>0</v>
      </c>
      <c r="BW11" s="59">
        <v>0</v>
      </c>
      <c r="BX11" s="59">
        <v>0</v>
      </c>
      <c r="BY11" s="59">
        <v>161221</v>
      </c>
      <c r="BZ11" s="59">
        <v>0</v>
      </c>
      <c r="CA11" s="59">
        <v>5247013</v>
      </c>
      <c r="CB11" s="59">
        <v>3370746</v>
      </c>
      <c r="CC11" s="59">
        <v>1876267</v>
      </c>
      <c r="CD11" s="59">
        <v>1900723</v>
      </c>
      <c r="CE11" s="59">
        <v>24457</v>
      </c>
      <c r="CF11" s="59">
        <f t="shared" si="2"/>
        <v>1876266</v>
      </c>
      <c r="CG11" s="59">
        <v>366609</v>
      </c>
      <c r="CH11" s="59">
        <f t="shared" si="3"/>
        <v>2242875</v>
      </c>
      <c r="CI11" s="59">
        <v>254863855</v>
      </c>
      <c r="CJ11" s="59">
        <v>0</v>
      </c>
      <c r="CK11" s="59">
        <v>24456</v>
      </c>
      <c r="CL11" s="59">
        <v>5085792</v>
      </c>
      <c r="CM11" s="59">
        <v>694</v>
      </c>
      <c r="CN11" s="59">
        <v>7328.23</v>
      </c>
      <c r="CO11" s="59">
        <v>236.98</v>
      </c>
      <c r="CP11" s="59">
        <v>7565.2099999999991</v>
      </c>
      <c r="CQ11" s="59">
        <v>659</v>
      </c>
      <c r="CR11" s="59">
        <v>4985473</v>
      </c>
      <c r="CS11" s="59">
        <v>0</v>
      </c>
      <c r="CT11" s="59">
        <v>312</v>
      </c>
      <c r="CU11" s="59">
        <v>0</v>
      </c>
      <c r="CV11" s="59">
        <v>0</v>
      </c>
      <c r="CW11" s="59">
        <v>0</v>
      </c>
      <c r="CX11" s="59">
        <v>0</v>
      </c>
      <c r="CY11" s="59">
        <v>0</v>
      </c>
      <c r="CZ11" s="59">
        <v>196695</v>
      </c>
      <c r="DA11" s="59">
        <v>0</v>
      </c>
      <c r="DB11" s="59">
        <v>5182480</v>
      </c>
      <c r="DC11" s="59">
        <v>3035366</v>
      </c>
      <c r="DD11" s="59">
        <v>2147114</v>
      </c>
      <c r="DE11" s="59">
        <v>2147114</v>
      </c>
      <c r="DF11" s="59">
        <v>20457</v>
      </c>
      <c r="DG11" s="40">
        <v>2126657</v>
      </c>
      <c r="DH11" s="59">
        <v>345242</v>
      </c>
      <c r="DI11" s="59">
        <v>2471899</v>
      </c>
      <c r="DJ11" s="59">
        <v>268460266</v>
      </c>
      <c r="DK11" s="59">
        <v>0</v>
      </c>
      <c r="DL11" s="59">
        <v>0</v>
      </c>
    </row>
    <row r="12" spans="1:116" x14ac:dyDescent="0.2">
      <c r="A12" s="48">
        <v>84</v>
      </c>
      <c r="B12" s="49" t="s">
        <v>44</v>
      </c>
      <c r="C12" s="37">
        <v>2904536</v>
      </c>
      <c r="D12" s="37">
        <v>408</v>
      </c>
      <c r="E12" s="37">
        <v>399</v>
      </c>
      <c r="F12" s="37">
        <v>220.29</v>
      </c>
      <c r="G12" s="37">
        <v>0</v>
      </c>
      <c r="H12" s="37">
        <v>0</v>
      </c>
      <c r="I12" s="37">
        <v>0</v>
      </c>
      <c r="J12" s="37">
        <v>2928361</v>
      </c>
      <c r="K12" s="37">
        <v>1226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1226</v>
      </c>
      <c r="R12" s="37">
        <v>2929587</v>
      </c>
      <c r="S12" s="37">
        <v>0</v>
      </c>
      <c r="T12" s="37">
        <v>51375</v>
      </c>
      <c r="U12" s="37">
        <v>51375</v>
      </c>
      <c r="V12" s="37">
        <v>2980962</v>
      </c>
      <c r="W12" s="37">
        <v>2122893</v>
      </c>
      <c r="X12" s="37">
        <v>858069</v>
      </c>
      <c r="Y12" s="37">
        <v>806254</v>
      </c>
      <c r="Z12" s="37">
        <v>540</v>
      </c>
      <c r="AA12" s="37">
        <v>805714</v>
      </c>
      <c r="AB12" s="37">
        <v>88860</v>
      </c>
      <c r="AC12" s="37">
        <v>894574</v>
      </c>
      <c r="AD12" s="37">
        <v>93316156</v>
      </c>
      <c r="AE12" s="37">
        <v>56300</v>
      </c>
      <c r="AF12" s="37">
        <v>51815</v>
      </c>
      <c r="AG12" s="37">
        <v>0</v>
      </c>
      <c r="AH12" s="37">
        <v>440</v>
      </c>
      <c r="AI12" s="49">
        <v>2929147</v>
      </c>
      <c r="AJ12" s="59">
        <v>399</v>
      </c>
      <c r="AK12" s="59">
        <v>7341.22</v>
      </c>
      <c r="AL12" s="59">
        <v>226.68</v>
      </c>
      <c r="AM12" s="59">
        <v>7567.9000000000005</v>
      </c>
      <c r="AN12" s="59">
        <v>381</v>
      </c>
      <c r="AO12" s="59">
        <v>2883370</v>
      </c>
      <c r="AP12" s="59">
        <v>330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105951</v>
      </c>
      <c r="AY12" s="59">
        <v>0</v>
      </c>
      <c r="AZ12" s="59">
        <v>2989651</v>
      </c>
      <c r="BA12" s="59">
        <v>2141117</v>
      </c>
      <c r="BB12" s="59">
        <v>848534</v>
      </c>
      <c r="BC12" s="59">
        <v>848534</v>
      </c>
      <c r="BD12" s="59">
        <v>351</v>
      </c>
      <c r="BE12" s="59">
        <f t="shared" si="0"/>
        <v>848183</v>
      </c>
      <c r="BF12" s="59">
        <v>88860</v>
      </c>
      <c r="BG12" s="59">
        <f t="shared" si="1"/>
        <v>937043</v>
      </c>
      <c r="BH12" s="59">
        <v>105496696</v>
      </c>
      <c r="BI12" s="59">
        <v>0</v>
      </c>
      <c r="BJ12" s="59">
        <v>0</v>
      </c>
      <c r="BK12" s="59">
        <v>2883700</v>
      </c>
      <c r="BL12" s="59">
        <v>381</v>
      </c>
      <c r="BM12" s="59">
        <v>7568.77</v>
      </c>
      <c r="BN12" s="59">
        <v>230.08</v>
      </c>
      <c r="BO12" s="59">
        <v>7798.85</v>
      </c>
      <c r="BP12" s="59">
        <v>375</v>
      </c>
      <c r="BQ12" s="59">
        <v>2924569</v>
      </c>
      <c r="BR12" s="59">
        <v>0</v>
      </c>
      <c r="BS12" s="59">
        <v>12826</v>
      </c>
      <c r="BT12" s="59">
        <v>0</v>
      </c>
      <c r="BU12" s="59">
        <v>0</v>
      </c>
      <c r="BV12" s="59">
        <v>0</v>
      </c>
      <c r="BW12" s="59">
        <v>0</v>
      </c>
      <c r="BX12" s="59">
        <v>0</v>
      </c>
      <c r="BY12" s="59">
        <v>38994</v>
      </c>
      <c r="BZ12" s="59">
        <v>0</v>
      </c>
      <c r="CA12" s="59">
        <v>2976389</v>
      </c>
      <c r="CB12" s="59">
        <v>2068703</v>
      </c>
      <c r="CC12" s="59">
        <v>907686</v>
      </c>
      <c r="CD12" s="59">
        <v>907686</v>
      </c>
      <c r="CE12" s="59">
        <v>500</v>
      </c>
      <c r="CF12" s="59">
        <f t="shared" si="2"/>
        <v>907186</v>
      </c>
      <c r="CG12" s="59">
        <v>86900</v>
      </c>
      <c r="CH12" s="59">
        <f t="shared" si="3"/>
        <v>994086</v>
      </c>
      <c r="CI12" s="59">
        <v>108406941</v>
      </c>
      <c r="CJ12" s="59">
        <v>0</v>
      </c>
      <c r="CK12" s="59">
        <v>0</v>
      </c>
      <c r="CL12" s="59">
        <v>2937395</v>
      </c>
      <c r="CM12" s="59">
        <v>375</v>
      </c>
      <c r="CN12" s="59">
        <v>7833.05</v>
      </c>
      <c r="CO12" s="59">
        <v>236.98</v>
      </c>
      <c r="CP12" s="59">
        <v>8070.03</v>
      </c>
      <c r="CQ12" s="59">
        <v>360</v>
      </c>
      <c r="CR12" s="59">
        <v>2905211</v>
      </c>
      <c r="CS12" s="59">
        <v>0</v>
      </c>
      <c r="CT12" s="59">
        <v>0</v>
      </c>
      <c r="CU12" s="59">
        <v>0</v>
      </c>
      <c r="CV12" s="59">
        <v>0</v>
      </c>
      <c r="CW12" s="59">
        <v>0</v>
      </c>
      <c r="CX12" s="59">
        <v>0</v>
      </c>
      <c r="CY12" s="59">
        <v>0</v>
      </c>
      <c r="CZ12" s="59">
        <v>88770</v>
      </c>
      <c r="DA12" s="59">
        <v>0</v>
      </c>
      <c r="DB12" s="59">
        <v>2993981</v>
      </c>
      <c r="DC12" s="59">
        <v>2153856</v>
      </c>
      <c r="DD12" s="59">
        <v>840125</v>
      </c>
      <c r="DE12" s="59">
        <v>840125</v>
      </c>
      <c r="DF12" s="59">
        <v>328</v>
      </c>
      <c r="DG12" s="40">
        <v>839797</v>
      </c>
      <c r="DH12" s="59">
        <v>86677</v>
      </c>
      <c r="DI12" s="59">
        <v>926474</v>
      </c>
      <c r="DJ12" s="59">
        <v>115393674</v>
      </c>
      <c r="DK12" s="59">
        <v>0</v>
      </c>
      <c r="DL12" s="59">
        <v>0</v>
      </c>
    </row>
    <row r="13" spans="1:116" x14ac:dyDescent="0.2">
      <c r="A13" s="48">
        <v>91</v>
      </c>
      <c r="B13" s="49" t="s">
        <v>45</v>
      </c>
      <c r="C13" s="37">
        <v>4202498</v>
      </c>
      <c r="D13" s="37">
        <v>580</v>
      </c>
      <c r="E13" s="37">
        <v>586</v>
      </c>
      <c r="F13" s="37">
        <v>220.29</v>
      </c>
      <c r="G13" s="37">
        <v>0</v>
      </c>
      <c r="H13" s="37">
        <v>0</v>
      </c>
      <c r="I13" s="37">
        <v>0</v>
      </c>
      <c r="J13" s="37">
        <v>4375064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4375064</v>
      </c>
      <c r="S13" s="37">
        <v>0</v>
      </c>
      <c r="T13" s="37">
        <v>0</v>
      </c>
      <c r="U13" s="37">
        <v>0</v>
      </c>
      <c r="V13" s="37">
        <v>4375064</v>
      </c>
      <c r="W13" s="37">
        <v>3890036</v>
      </c>
      <c r="X13" s="37">
        <v>485028</v>
      </c>
      <c r="Y13" s="37">
        <v>485028</v>
      </c>
      <c r="Z13" s="37">
        <v>659</v>
      </c>
      <c r="AA13" s="37">
        <v>484369</v>
      </c>
      <c r="AB13" s="37">
        <v>547143</v>
      </c>
      <c r="AC13" s="37">
        <v>1031512</v>
      </c>
      <c r="AD13" s="37">
        <v>91750962</v>
      </c>
      <c r="AE13" s="37">
        <v>58600</v>
      </c>
      <c r="AF13" s="37">
        <v>0</v>
      </c>
      <c r="AG13" s="37">
        <v>0</v>
      </c>
      <c r="AH13" s="37">
        <v>0</v>
      </c>
      <c r="AI13" s="49">
        <v>4375064</v>
      </c>
      <c r="AJ13" s="59">
        <v>586</v>
      </c>
      <c r="AK13" s="59">
        <v>7465.98</v>
      </c>
      <c r="AL13" s="59">
        <v>226.68</v>
      </c>
      <c r="AM13" s="59">
        <v>7692.66</v>
      </c>
      <c r="AN13" s="59">
        <v>578</v>
      </c>
      <c r="AO13" s="59">
        <v>4446357</v>
      </c>
      <c r="AP13" s="59">
        <v>0</v>
      </c>
      <c r="AQ13" s="59">
        <v>9060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46156</v>
      </c>
      <c r="AY13" s="59">
        <v>0</v>
      </c>
      <c r="AZ13" s="59">
        <v>4501573</v>
      </c>
      <c r="BA13" s="59">
        <v>3859452</v>
      </c>
      <c r="BB13" s="59">
        <v>642121</v>
      </c>
      <c r="BC13" s="59">
        <v>642462</v>
      </c>
      <c r="BD13" s="59">
        <v>625</v>
      </c>
      <c r="BE13" s="59">
        <f t="shared" si="0"/>
        <v>641837</v>
      </c>
      <c r="BF13" s="59">
        <v>535913</v>
      </c>
      <c r="BG13" s="59">
        <f t="shared" si="1"/>
        <v>1177750</v>
      </c>
      <c r="BH13" s="59">
        <v>104901857</v>
      </c>
      <c r="BI13" s="59">
        <v>0</v>
      </c>
      <c r="BJ13" s="59">
        <v>341</v>
      </c>
      <c r="BK13" s="59">
        <v>4455417</v>
      </c>
      <c r="BL13" s="59">
        <v>578</v>
      </c>
      <c r="BM13" s="59">
        <v>7708.33</v>
      </c>
      <c r="BN13" s="59">
        <v>230.08</v>
      </c>
      <c r="BO13" s="59">
        <v>7938.41</v>
      </c>
      <c r="BP13" s="59">
        <v>579</v>
      </c>
      <c r="BQ13" s="59">
        <v>4596339</v>
      </c>
      <c r="BR13" s="59">
        <v>0</v>
      </c>
      <c r="BS13" s="59">
        <v>9089</v>
      </c>
      <c r="BT13" s="59">
        <v>0</v>
      </c>
      <c r="BU13" s="59">
        <v>0</v>
      </c>
      <c r="BV13" s="59">
        <v>0</v>
      </c>
      <c r="BW13" s="59">
        <v>0</v>
      </c>
      <c r="BX13" s="59">
        <v>0</v>
      </c>
      <c r="BY13" s="59">
        <v>0</v>
      </c>
      <c r="BZ13" s="59">
        <v>0</v>
      </c>
      <c r="CA13" s="59">
        <v>4605428</v>
      </c>
      <c r="CB13" s="59">
        <v>3858600</v>
      </c>
      <c r="CC13" s="59">
        <v>746828</v>
      </c>
      <c r="CD13" s="59">
        <v>746828</v>
      </c>
      <c r="CE13" s="59">
        <v>651</v>
      </c>
      <c r="CF13" s="59">
        <f t="shared" si="2"/>
        <v>746177</v>
      </c>
      <c r="CG13" s="59">
        <v>529325</v>
      </c>
      <c r="CH13" s="59">
        <f t="shared" si="3"/>
        <v>1275502</v>
      </c>
      <c r="CI13" s="59">
        <v>107943981</v>
      </c>
      <c r="CJ13" s="59">
        <v>0</v>
      </c>
      <c r="CK13" s="59">
        <v>0</v>
      </c>
      <c r="CL13" s="59">
        <v>4605428</v>
      </c>
      <c r="CM13" s="59">
        <v>579</v>
      </c>
      <c r="CN13" s="59">
        <v>7954.11</v>
      </c>
      <c r="CO13" s="59">
        <v>236.98</v>
      </c>
      <c r="CP13" s="59">
        <v>8191.0899999999992</v>
      </c>
      <c r="CQ13" s="59">
        <v>590</v>
      </c>
      <c r="CR13" s="59">
        <v>4832743</v>
      </c>
      <c r="CS13" s="59">
        <v>0</v>
      </c>
      <c r="CT13" s="59">
        <v>20314</v>
      </c>
      <c r="CU13" s="59">
        <v>0</v>
      </c>
      <c r="CV13" s="59">
        <v>0</v>
      </c>
      <c r="CW13" s="59">
        <v>0</v>
      </c>
      <c r="CX13" s="59">
        <v>0</v>
      </c>
      <c r="CY13" s="59">
        <v>0</v>
      </c>
      <c r="CZ13" s="59">
        <v>0</v>
      </c>
      <c r="DA13" s="59">
        <v>0</v>
      </c>
      <c r="DB13" s="59">
        <v>4853057</v>
      </c>
      <c r="DC13" s="59">
        <v>4024750</v>
      </c>
      <c r="DD13" s="59">
        <v>828307</v>
      </c>
      <c r="DE13" s="59">
        <v>828884</v>
      </c>
      <c r="DF13" s="59">
        <v>577</v>
      </c>
      <c r="DG13" s="40">
        <v>828307</v>
      </c>
      <c r="DH13" s="59">
        <v>531668</v>
      </c>
      <c r="DI13" s="59">
        <v>1359975</v>
      </c>
      <c r="DJ13" s="59">
        <v>115804166</v>
      </c>
      <c r="DK13" s="59">
        <v>0</v>
      </c>
      <c r="DL13" s="59">
        <v>577</v>
      </c>
    </row>
    <row r="14" spans="1:116" x14ac:dyDescent="0.2">
      <c r="A14" s="48">
        <v>105</v>
      </c>
      <c r="B14" s="49" t="s">
        <v>46</v>
      </c>
      <c r="C14" s="37">
        <v>3280760</v>
      </c>
      <c r="D14" s="37">
        <v>519</v>
      </c>
      <c r="E14" s="37">
        <v>532</v>
      </c>
      <c r="F14" s="37">
        <v>220.29</v>
      </c>
      <c r="G14" s="37">
        <v>0</v>
      </c>
      <c r="H14" s="37">
        <v>0</v>
      </c>
      <c r="I14" s="37">
        <v>0</v>
      </c>
      <c r="J14" s="37">
        <v>3480131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3480131</v>
      </c>
      <c r="S14" s="37">
        <v>0</v>
      </c>
      <c r="T14" s="37">
        <v>0</v>
      </c>
      <c r="U14" s="37">
        <v>0</v>
      </c>
      <c r="V14" s="37">
        <v>3480131</v>
      </c>
      <c r="W14" s="37">
        <v>2733368</v>
      </c>
      <c r="X14" s="37">
        <v>746763</v>
      </c>
      <c r="Y14" s="37">
        <v>746763</v>
      </c>
      <c r="Z14" s="37">
        <v>64</v>
      </c>
      <c r="AA14" s="37">
        <v>746699</v>
      </c>
      <c r="AB14" s="37">
        <v>561159</v>
      </c>
      <c r="AC14" s="37">
        <v>1307858</v>
      </c>
      <c r="AD14" s="37">
        <v>104355807</v>
      </c>
      <c r="AE14" s="37">
        <v>5100</v>
      </c>
      <c r="AF14" s="37">
        <v>0</v>
      </c>
      <c r="AG14" s="37">
        <v>0</v>
      </c>
      <c r="AH14" s="37">
        <v>0</v>
      </c>
      <c r="AI14" s="49">
        <v>3480131</v>
      </c>
      <c r="AJ14" s="59">
        <v>532</v>
      </c>
      <c r="AK14" s="59">
        <v>6541.6</v>
      </c>
      <c r="AL14" s="59">
        <v>226.68</v>
      </c>
      <c r="AM14" s="59">
        <v>6768.2800000000007</v>
      </c>
      <c r="AN14" s="59">
        <v>535</v>
      </c>
      <c r="AO14" s="59">
        <v>3621030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3621030</v>
      </c>
      <c r="BA14" s="59">
        <v>3060832</v>
      </c>
      <c r="BB14" s="59">
        <v>560198</v>
      </c>
      <c r="BC14" s="59">
        <v>566966</v>
      </c>
      <c r="BD14" s="59">
        <v>863</v>
      </c>
      <c r="BE14" s="59">
        <f t="shared" si="0"/>
        <v>566103</v>
      </c>
      <c r="BF14" s="59">
        <v>566932</v>
      </c>
      <c r="BG14" s="59">
        <f t="shared" si="1"/>
        <v>1133035</v>
      </c>
      <c r="BH14" s="59">
        <v>114323489</v>
      </c>
      <c r="BI14" s="59">
        <v>0</v>
      </c>
      <c r="BJ14" s="59">
        <v>6768</v>
      </c>
      <c r="BK14" s="59">
        <v>3621030</v>
      </c>
      <c r="BL14" s="59">
        <v>535</v>
      </c>
      <c r="BM14" s="59">
        <v>6768.28</v>
      </c>
      <c r="BN14" s="59">
        <v>230.08</v>
      </c>
      <c r="BO14" s="59">
        <v>6998.36</v>
      </c>
      <c r="BP14" s="59">
        <v>532</v>
      </c>
      <c r="BQ14" s="59">
        <v>3723128</v>
      </c>
      <c r="BR14" s="59">
        <v>0</v>
      </c>
      <c r="BS14" s="59">
        <v>0</v>
      </c>
      <c r="BT14" s="59">
        <v>0</v>
      </c>
      <c r="BU14" s="59">
        <v>0</v>
      </c>
      <c r="BV14" s="59">
        <v>0</v>
      </c>
      <c r="BW14" s="59">
        <v>0</v>
      </c>
      <c r="BX14" s="59">
        <v>0</v>
      </c>
      <c r="BY14" s="59">
        <v>13997</v>
      </c>
      <c r="BZ14" s="59">
        <v>0</v>
      </c>
      <c r="CA14" s="59">
        <v>3737125</v>
      </c>
      <c r="CB14" s="59">
        <v>3047718</v>
      </c>
      <c r="CC14" s="59">
        <v>689407</v>
      </c>
      <c r="CD14" s="59">
        <v>626585</v>
      </c>
      <c r="CE14" s="59">
        <v>925</v>
      </c>
      <c r="CF14" s="59">
        <f t="shared" si="2"/>
        <v>625660</v>
      </c>
      <c r="CG14" s="59">
        <v>565974</v>
      </c>
      <c r="CH14" s="59">
        <f t="shared" si="3"/>
        <v>1191634</v>
      </c>
      <c r="CI14" s="59">
        <v>118451479</v>
      </c>
      <c r="CJ14" s="59">
        <v>62822</v>
      </c>
      <c r="CK14" s="59">
        <v>0</v>
      </c>
      <c r="CL14" s="59">
        <v>3674303</v>
      </c>
      <c r="CM14" s="59">
        <v>532</v>
      </c>
      <c r="CN14" s="59">
        <v>6906.58</v>
      </c>
      <c r="CO14" s="59">
        <v>493.41999999999996</v>
      </c>
      <c r="CP14" s="59">
        <v>7400</v>
      </c>
      <c r="CQ14" s="59">
        <v>526</v>
      </c>
      <c r="CR14" s="59">
        <v>3892400</v>
      </c>
      <c r="CS14" s="59">
        <v>36619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37000</v>
      </c>
      <c r="DA14" s="59">
        <v>0</v>
      </c>
      <c r="DB14" s="59">
        <v>3966019</v>
      </c>
      <c r="DC14" s="59">
        <v>3230657</v>
      </c>
      <c r="DD14" s="59">
        <v>735362</v>
      </c>
      <c r="DE14" s="59">
        <v>735362</v>
      </c>
      <c r="DF14" s="59">
        <v>411</v>
      </c>
      <c r="DG14" s="40">
        <v>734951</v>
      </c>
      <c r="DH14" s="59">
        <v>462501</v>
      </c>
      <c r="DI14" s="59">
        <v>1197452</v>
      </c>
      <c r="DJ14" s="59">
        <v>129789385</v>
      </c>
      <c r="DK14" s="59">
        <v>0</v>
      </c>
      <c r="DL14" s="59">
        <v>0</v>
      </c>
    </row>
    <row r="15" spans="1:116" x14ac:dyDescent="0.2">
      <c r="A15" s="48">
        <v>112</v>
      </c>
      <c r="B15" s="49" t="s">
        <v>47</v>
      </c>
      <c r="C15" s="37">
        <v>9393955</v>
      </c>
      <c r="D15" s="37">
        <v>1357</v>
      </c>
      <c r="E15" s="37">
        <v>1378</v>
      </c>
      <c r="F15" s="37">
        <v>220.29</v>
      </c>
      <c r="G15" s="37">
        <v>0</v>
      </c>
      <c r="H15" s="37">
        <v>0</v>
      </c>
      <c r="I15" s="37">
        <v>0</v>
      </c>
      <c r="J15" s="37">
        <v>9842889</v>
      </c>
      <c r="K15" s="37">
        <v>5078</v>
      </c>
      <c r="L15" s="37">
        <v>-3606</v>
      </c>
      <c r="M15" s="37">
        <v>0</v>
      </c>
      <c r="N15" s="37">
        <v>0</v>
      </c>
      <c r="O15" s="37">
        <v>0</v>
      </c>
      <c r="P15" s="37">
        <v>0</v>
      </c>
      <c r="Q15" s="37">
        <v>1472</v>
      </c>
      <c r="R15" s="37">
        <v>9844361</v>
      </c>
      <c r="S15" s="37">
        <v>0</v>
      </c>
      <c r="T15" s="37">
        <v>0</v>
      </c>
      <c r="U15" s="37">
        <v>0</v>
      </c>
      <c r="V15" s="37">
        <v>9844361</v>
      </c>
      <c r="W15" s="37">
        <v>7231340</v>
      </c>
      <c r="X15" s="37">
        <v>2613021</v>
      </c>
      <c r="Y15" s="37">
        <v>2613021</v>
      </c>
      <c r="Z15" s="37">
        <v>10782</v>
      </c>
      <c r="AA15" s="37">
        <v>2602239</v>
      </c>
      <c r="AB15" s="37">
        <v>900188</v>
      </c>
      <c r="AC15" s="37">
        <v>3502427</v>
      </c>
      <c r="AD15" s="37">
        <v>323857543</v>
      </c>
      <c r="AE15" s="37">
        <v>997000</v>
      </c>
      <c r="AF15" s="37">
        <v>0</v>
      </c>
      <c r="AG15" s="37">
        <v>0</v>
      </c>
      <c r="AH15" s="37">
        <v>0</v>
      </c>
      <c r="AI15" s="49">
        <v>9844361</v>
      </c>
      <c r="AJ15" s="59">
        <v>1378</v>
      </c>
      <c r="AK15" s="59">
        <v>7143.95</v>
      </c>
      <c r="AL15" s="59">
        <v>226.68</v>
      </c>
      <c r="AM15" s="59">
        <v>7370.63</v>
      </c>
      <c r="AN15" s="59">
        <v>1395</v>
      </c>
      <c r="AO15" s="59">
        <v>10282029</v>
      </c>
      <c r="AP15" s="59">
        <v>0</v>
      </c>
      <c r="AQ15" s="59">
        <v>23241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v>0</v>
      </c>
      <c r="AZ15" s="59">
        <v>10305270</v>
      </c>
      <c r="BA15" s="59">
        <v>7715558</v>
      </c>
      <c r="BB15" s="59">
        <v>2589712</v>
      </c>
      <c r="BC15" s="59">
        <v>2589712</v>
      </c>
      <c r="BD15" s="59">
        <v>7520</v>
      </c>
      <c r="BE15" s="59">
        <f t="shared" si="0"/>
        <v>2582192</v>
      </c>
      <c r="BF15" s="59">
        <v>900694</v>
      </c>
      <c r="BG15" s="59">
        <f t="shared" si="1"/>
        <v>3482886</v>
      </c>
      <c r="BH15" s="59">
        <v>355423622</v>
      </c>
      <c r="BI15" s="59">
        <v>0</v>
      </c>
      <c r="BJ15" s="59">
        <v>0</v>
      </c>
      <c r="BK15" s="59">
        <v>10305270</v>
      </c>
      <c r="BL15" s="59">
        <v>1395</v>
      </c>
      <c r="BM15" s="59">
        <v>7387.29</v>
      </c>
      <c r="BN15" s="59">
        <v>230.08</v>
      </c>
      <c r="BO15" s="59">
        <v>7617.37</v>
      </c>
      <c r="BP15" s="59">
        <v>1398</v>
      </c>
      <c r="BQ15" s="59">
        <v>10649083</v>
      </c>
      <c r="BR15" s="59">
        <v>0</v>
      </c>
      <c r="BS15" s="59">
        <v>0</v>
      </c>
      <c r="BT15" s="59">
        <v>0</v>
      </c>
      <c r="BU15" s="59">
        <v>0</v>
      </c>
      <c r="BV15" s="59">
        <v>0</v>
      </c>
      <c r="BW15" s="59">
        <v>0</v>
      </c>
      <c r="BX15" s="59">
        <v>500000</v>
      </c>
      <c r="BY15" s="59">
        <v>0</v>
      </c>
      <c r="BZ15" s="59">
        <v>0</v>
      </c>
      <c r="CA15" s="59">
        <v>11149083</v>
      </c>
      <c r="CB15" s="59">
        <v>7860998</v>
      </c>
      <c r="CC15" s="59">
        <v>3288085</v>
      </c>
      <c r="CD15" s="59">
        <v>3288085</v>
      </c>
      <c r="CE15" s="59">
        <v>9422</v>
      </c>
      <c r="CF15" s="59">
        <f t="shared" si="2"/>
        <v>3278663</v>
      </c>
      <c r="CG15" s="59">
        <v>990118</v>
      </c>
      <c r="CH15" s="59">
        <f t="shared" si="3"/>
        <v>4268781</v>
      </c>
      <c r="CI15" s="59">
        <v>388547135</v>
      </c>
      <c r="CJ15" s="59">
        <v>0</v>
      </c>
      <c r="CK15" s="59">
        <v>0</v>
      </c>
      <c r="CL15" s="59">
        <v>10649083</v>
      </c>
      <c r="CM15" s="59">
        <v>1398</v>
      </c>
      <c r="CN15" s="59">
        <v>7617.37</v>
      </c>
      <c r="CO15" s="59">
        <v>236.98</v>
      </c>
      <c r="CP15" s="59">
        <v>7854.3499999999995</v>
      </c>
      <c r="CQ15" s="59">
        <v>1396</v>
      </c>
      <c r="CR15" s="59">
        <v>10964673</v>
      </c>
      <c r="CS15" s="59">
        <v>0</v>
      </c>
      <c r="CT15" s="59">
        <v>21655</v>
      </c>
      <c r="CU15" s="59">
        <v>0</v>
      </c>
      <c r="CV15" s="59">
        <v>0</v>
      </c>
      <c r="CW15" s="59">
        <v>0</v>
      </c>
      <c r="CX15" s="59">
        <v>0</v>
      </c>
      <c r="CY15" s="59">
        <v>500000</v>
      </c>
      <c r="CZ15" s="59">
        <v>15709</v>
      </c>
      <c r="DA15" s="59">
        <v>0</v>
      </c>
      <c r="DB15" s="59">
        <v>11502037</v>
      </c>
      <c r="DC15" s="59">
        <v>7999049</v>
      </c>
      <c r="DD15" s="59">
        <v>3502988</v>
      </c>
      <c r="DE15" s="59">
        <v>3502987</v>
      </c>
      <c r="DF15" s="59">
        <v>9603</v>
      </c>
      <c r="DG15" s="40">
        <v>3493384</v>
      </c>
      <c r="DH15" s="59">
        <v>1054783</v>
      </c>
      <c r="DI15" s="59">
        <v>4548167</v>
      </c>
      <c r="DJ15" s="59">
        <v>415522702</v>
      </c>
      <c r="DK15" s="59">
        <v>1</v>
      </c>
      <c r="DL15" s="59">
        <v>0</v>
      </c>
    </row>
    <row r="16" spans="1:116" x14ac:dyDescent="0.2">
      <c r="A16" s="48">
        <v>119</v>
      </c>
      <c r="B16" s="49" t="s">
        <v>48</v>
      </c>
      <c r="C16" s="37">
        <v>11809676</v>
      </c>
      <c r="D16" s="37">
        <v>1819</v>
      </c>
      <c r="E16" s="37">
        <v>1853</v>
      </c>
      <c r="F16" s="37">
        <v>220.29</v>
      </c>
      <c r="G16" s="37">
        <v>0</v>
      </c>
      <c r="H16" s="37">
        <v>0</v>
      </c>
      <c r="I16" s="37">
        <v>0</v>
      </c>
      <c r="J16" s="37">
        <v>12438615</v>
      </c>
      <c r="K16" s="37">
        <v>19508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19508</v>
      </c>
      <c r="R16" s="37">
        <v>12458123</v>
      </c>
      <c r="S16" s="37">
        <v>0</v>
      </c>
      <c r="T16" s="37">
        <v>0</v>
      </c>
      <c r="U16" s="37">
        <v>0</v>
      </c>
      <c r="V16" s="37">
        <v>12458123</v>
      </c>
      <c r="W16" s="37">
        <v>9398849</v>
      </c>
      <c r="X16" s="37">
        <v>3059274</v>
      </c>
      <c r="Y16" s="37">
        <v>3059000</v>
      </c>
      <c r="Z16" s="37">
        <v>4927</v>
      </c>
      <c r="AA16" s="37">
        <v>3054073</v>
      </c>
      <c r="AB16" s="37">
        <v>1296769</v>
      </c>
      <c r="AC16" s="37">
        <v>4350842</v>
      </c>
      <c r="AD16" s="37">
        <v>488941671</v>
      </c>
      <c r="AE16" s="37">
        <v>553700</v>
      </c>
      <c r="AF16" s="37">
        <v>274</v>
      </c>
      <c r="AG16" s="37">
        <v>0</v>
      </c>
      <c r="AH16" s="37">
        <v>274</v>
      </c>
      <c r="AI16" s="49">
        <v>12407849</v>
      </c>
      <c r="AJ16" s="59">
        <v>1853</v>
      </c>
      <c r="AK16" s="59">
        <v>6696.09</v>
      </c>
      <c r="AL16" s="59">
        <v>226.68</v>
      </c>
      <c r="AM16" s="59">
        <v>6922.77</v>
      </c>
      <c r="AN16" s="59">
        <v>1871</v>
      </c>
      <c r="AO16" s="59">
        <v>12952503</v>
      </c>
      <c r="AP16" s="59">
        <v>206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12952709</v>
      </c>
      <c r="BA16" s="59">
        <v>9870491</v>
      </c>
      <c r="BB16" s="59">
        <v>3082218</v>
      </c>
      <c r="BC16" s="59">
        <v>3075295</v>
      </c>
      <c r="BD16" s="59">
        <v>5826</v>
      </c>
      <c r="BE16" s="59">
        <f t="shared" si="0"/>
        <v>3069469</v>
      </c>
      <c r="BF16" s="59">
        <v>2170128</v>
      </c>
      <c r="BG16" s="59">
        <f t="shared" si="1"/>
        <v>5239597</v>
      </c>
      <c r="BH16" s="59">
        <v>568634424</v>
      </c>
      <c r="BI16" s="59">
        <v>6923</v>
      </c>
      <c r="BJ16" s="59">
        <v>0</v>
      </c>
      <c r="BK16" s="59">
        <v>12945786</v>
      </c>
      <c r="BL16" s="59">
        <v>1871</v>
      </c>
      <c r="BM16" s="59">
        <v>6919.18</v>
      </c>
      <c r="BN16" s="59">
        <v>230.08</v>
      </c>
      <c r="BO16" s="59">
        <v>7149.26</v>
      </c>
      <c r="BP16" s="59">
        <v>1870</v>
      </c>
      <c r="BQ16" s="59">
        <v>13369116</v>
      </c>
      <c r="BR16" s="59">
        <v>5192</v>
      </c>
      <c r="BS16" s="59">
        <v>25500</v>
      </c>
      <c r="BT16" s="59">
        <v>0</v>
      </c>
      <c r="BU16" s="59">
        <v>0</v>
      </c>
      <c r="BV16" s="59">
        <v>0</v>
      </c>
      <c r="BW16" s="59">
        <v>0</v>
      </c>
      <c r="BX16" s="59">
        <v>0</v>
      </c>
      <c r="BY16" s="59">
        <v>7149</v>
      </c>
      <c r="BZ16" s="59">
        <v>0</v>
      </c>
      <c r="CA16" s="59">
        <v>13406957</v>
      </c>
      <c r="CB16" s="59">
        <v>9672181</v>
      </c>
      <c r="CC16" s="59">
        <v>3734776</v>
      </c>
      <c r="CD16" s="59">
        <v>3734776</v>
      </c>
      <c r="CE16" s="59">
        <v>5881</v>
      </c>
      <c r="CF16" s="59">
        <f t="shared" si="2"/>
        <v>3728895</v>
      </c>
      <c r="CG16" s="59">
        <v>2187465</v>
      </c>
      <c r="CH16" s="59">
        <f t="shared" si="3"/>
        <v>5916360</v>
      </c>
      <c r="CI16" s="59">
        <v>632349863</v>
      </c>
      <c r="CJ16" s="59">
        <v>0</v>
      </c>
      <c r="CK16" s="59">
        <v>0</v>
      </c>
      <c r="CL16" s="59">
        <v>13399808</v>
      </c>
      <c r="CM16" s="59">
        <v>1870</v>
      </c>
      <c r="CN16" s="59">
        <v>7165.67</v>
      </c>
      <c r="CO16" s="59">
        <v>236.98</v>
      </c>
      <c r="CP16" s="59">
        <v>7402.65</v>
      </c>
      <c r="CQ16" s="59">
        <v>1856</v>
      </c>
      <c r="CR16" s="59">
        <v>13739318</v>
      </c>
      <c r="CS16" s="59">
        <v>0</v>
      </c>
      <c r="CT16" s="59">
        <v>24200</v>
      </c>
      <c r="CU16" s="59">
        <v>0</v>
      </c>
      <c r="CV16" s="59">
        <v>0</v>
      </c>
      <c r="CW16" s="59">
        <v>0</v>
      </c>
      <c r="CX16" s="59">
        <v>0</v>
      </c>
      <c r="CY16" s="59">
        <v>0</v>
      </c>
      <c r="CZ16" s="59">
        <v>81429</v>
      </c>
      <c r="DA16" s="59">
        <v>0</v>
      </c>
      <c r="DB16" s="59">
        <v>13844947</v>
      </c>
      <c r="DC16" s="59">
        <v>9633499</v>
      </c>
      <c r="DD16" s="59">
        <v>4211448</v>
      </c>
      <c r="DE16" s="59">
        <v>4211448</v>
      </c>
      <c r="DF16" s="59">
        <v>5133</v>
      </c>
      <c r="DG16" s="40">
        <v>4206315</v>
      </c>
      <c r="DH16" s="59">
        <v>2200668</v>
      </c>
      <c r="DI16" s="59">
        <v>6406983</v>
      </c>
      <c r="DJ16" s="59">
        <v>701907420</v>
      </c>
      <c r="DK16" s="59">
        <v>0</v>
      </c>
      <c r="DL16" s="59">
        <v>0</v>
      </c>
    </row>
    <row r="17" spans="1:116" x14ac:dyDescent="0.2">
      <c r="A17" s="48">
        <v>140</v>
      </c>
      <c r="B17" s="49" t="s">
        <v>49</v>
      </c>
      <c r="C17" s="37">
        <v>21458596</v>
      </c>
      <c r="D17" s="37">
        <v>3093</v>
      </c>
      <c r="E17" s="37">
        <v>3068</v>
      </c>
      <c r="F17" s="37">
        <v>220.29</v>
      </c>
      <c r="G17" s="37">
        <v>0</v>
      </c>
      <c r="H17" s="37">
        <v>0</v>
      </c>
      <c r="I17" s="37">
        <v>0</v>
      </c>
      <c r="J17" s="37">
        <v>21960989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21960989</v>
      </c>
      <c r="S17" s="37">
        <v>920000</v>
      </c>
      <c r="T17" s="37">
        <v>136004</v>
      </c>
      <c r="U17" s="37">
        <v>1056004</v>
      </c>
      <c r="V17" s="37">
        <v>23016993</v>
      </c>
      <c r="W17" s="37">
        <v>16162206</v>
      </c>
      <c r="X17" s="37">
        <v>6854787</v>
      </c>
      <c r="Y17" s="37">
        <v>6876261</v>
      </c>
      <c r="Z17" s="37">
        <v>26688</v>
      </c>
      <c r="AA17" s="37">
        <v>6849573</v>
      </c>
      <c r="AB17" s="37">
        <v>430063</v>
      </c>
      <c r="AC17" s="37">
        <v>7279636</v>
      </c>
      <c r="AD17" s="37">
        <v>722219683</v>
      </c>
      <c r="AE17" s="37">
        <v>2647700</v>
      </c>
      <c r="AF17" s="37">
        <v>0</v>
      </c>
      <c r="AG17" s="37">
        <v>21474</v>
      </c>
      <c r="AH17" s="37">
        <v>0</v>
      </c>
      <c r="AI17" s="49">
        <v>21960989</v>
      </c>
      <c r="AJ17" s="59">
        <v>3068</v>
      </c>
      <c r="AK17" s="59">
        <v>7158.08</v>
      </c>
      <c r="AL17" s="59">
        <v>226.68</v>
      </c>
      <c r="AM17" s="59">
        <v>7384.76</v>
      </c>
      <c r="AN17" s="59">
        <v>3042</v>
      </c>
      <c r="AO17" s="59">
        <v>22464440</v>
      </c>
      <c r="AP17" s="59">
        <v>0</v>
      </c>
      <c r="AQ17" s="59">
        <v>9579</v>
      </c>
      <c r="AR17" s="59">
        <v>0</v>
      </c>
      <c r="AS17" s="59">
        <v>0</v>
      </c>
      <c r="AT17" s="59">
        <v>0</v>
      </c>
      <c r="AU17" s="59">
        <v>0</v>
      </c>
      <c r="AV17" s="59">
        <v>0</v>
      </c>
      <c r="AW17" s="59">
        <v>920000</v>
      </c>
      <c r="AX17" s="59">
        <v>147695</v>
      </c>
      <c r="AY17" s="59">
        <v>0</v>
      </c>
      <c r="AZ17" s="59">
        <v>23541714</v>
      </c>
      <c r="BA17" s="59">
        <v>16226085</v>
      </c>
      <c r="BB17" s="59">
        <v>7315629</v>
      </c>
      <c r="BC17" s="59">
        <v>7315629</v>
      </c>
      <c r="BD17" s="59">
        <v>28477</v>
      </c>
      <c r="BE17" s="59">
        <f t="shared" si="0"/>
        <v>7287152</v>
      </c>
      <c r="BF17" s="59">
        <v>429013</v>
      </c>
      <c r="BG17" s="59">
        <f t="shared" si="1"/>
        <v>7716165</v>
      </c>
      <c r="BH17" s="59">
        <v>792537934</v>
      </c>
      <c r="BI17" s="59">
        <v>0</v>
      </c>
      <c r="BJ17" s="59">
        <v>0</v>
      </c>
      <c r="BK17" s="59">
        <v>22474019</v>
      </c>
      <c r="BL17" s="59">
        <v>3042</v>
      </c>
      <c r="BM17" s="59">
        <v>7387.91</v>
      </c>
      <c r="BN17" s="59">
        <v>230.08</v>
      </c>
      <c r="BO17" s="59">
        <v>7617.99</v>
      </c>
      <c r="BP17" s="59">
        <v>2991</v>
      </c>
      <c r="BQ17" s="59">
        <v>22785408</v>
      </c>
      <c r="BR17" s="59">
        <v>0</v>
      </c>
      <c r="BS17" s="59">
        <v>5427</v>
      </c>
      <c r="BT17" s="59">
        <v>0</v>
      </c>
      <c r="BU17" s="59">
        <v>0</v>
      </c>
      <c r="BV17" s="59">
        <v>0</v>
      </c>
      <c r="BW17" s="59">
        <v>0</v>
      </c>
      <c r="BX17" s="59">
        <v>1040000</v>
      </c>
      <c r="BY17" s="59">
        <v>289484</v>
      </c>
      <c r="BZ17" s="59">
        <v>0</v>
      </c>
      <c r="CA17" s="59">
        <v>24120319</v>
      </c>
      <c r="CB17" s="59">
        <v>16786595</v>
      </c>
      <c r="CC17" s="59">
        <v>7333724</v>
      </c>
      <c r="CD17" s="59">
        <v>7333724</v>
      </c>
      <c r="CE17" s="59">
        <v>26592</v>
      </c>
      <c r="CF17" s="59">
        <f t="shared" si="2"/>
        <v>7307132</v>
      </c>
      <c r="CG17" s="59">
        <v>432150</v>
      </c>
      <c r="CH17" s="59">
        <f t="shared" si="3"/>
        <v>7739282</v>
      </c>
      <c r="CI17" s="59">
        <v>828924040</v>
      </c>
      <c r="CJ17" s="59">
        <v>0</v>
      </c>
      <c r="CK17" s="59">
        <v>0</v>
      </c>
      <c r="CL17" s="59">
        <v>22790835</v>
      </c>
      <c r="CM17" s="59">
        <v>2991</v>
      </c>
      <c r="CN17" s="59">
        <v>7619.8</v>
      </c>
      <c r="CO17" s="59">
        <v>236.98</v>
      </c>
      <c r="CP17" s="59">
        <v>7856.78</v>
      </c>
      <c r="CQ17" s="59">
        <v>2948</v>
      </c>
      <c r="CR17" s="59">
        <v>23161787</v>
      </c>
      <c r="CS17" s="59">
        <v>0</v>
      </c>
      <c r="CT17" s="59">
        <v>45598</v>
      </c>
      <c r="CU17" s="59">
        <v>0</v>
      </c>
      <c r="CV17" s="59">
        <v>0</v>
      </c>
      <c r="CW17" s="59">
        <v>0</v>
      </c>
      <c r="CX17" s="59">
        <v>0</v>
      </c>
      <c r="CY17" s="59">
        <v>1040000</v>
      </c>
      <c r="CZ17" s="59">
        <v>251417</v>
      </c>
      <c r="DA17" s="59">
        <v>0</v>
      </c>
      <c r="DB17" s="59">
        <v>24498802</v>
      </c>
      <c r="DC17" s="59">
        <v>16558482</v>
      </c>
      <c r="DD17" s="59">
        <v>7940320</v>
      </c>
      <c r="DE17" s="59">
        <v>7940320</v>
      </c>
      <c r="DF17" s="59">
        <v>25338</v>
      </c>
      <c r="DG17" s="40">
        <v>7914982</v>
      </c>
      <c r="DH17" s="59">
        <v>392554</v>
      </c>
      <c r="DI17" s="59">
        <v>8307536</v>
      </c>
      <c r="DJ17" s="59">
        <v>871770022</v>
      </c>
      <c r="DK17" s="59">
        <v>0</v>
      </c>
      <c r="DL17" s="59">
        <v>0</v>
      </c>
    </row>
    <row r="18" spans="1:116" x14ac:dyDescent="0.2">
      <c r="A18" s="48">
        <v>147</v>
      </c>
      <c r="B18" s="49" t="s">
        <v>50</v>
      </c>
      <c r="C18" s="37">
        <v>95813457</v>
      </c>
      <c r="D18" s="37">
        <v>13935</v>
      </c>
      <c r="E18" s="37">
        <v>14200</v>
      </c>
      <c r="F18" s="37">
        <v>220.29</v>
      </c>
      <c r="G18" s="37">
        <v>0</v>
      </c>
      <c r="H18" s="37">
        <v>0</v>
      </c>
      <c r="I18" s="37">
        <v>0</v>
      </c>
      <c r="J18" s="37">
        <v>100763626</v>
      </c>
      <c r="K18" s="37">
        <v>0</v>
      </c>
      <c r="L18" s="37">
        <v>563061</v>
      </c>
      <c r="M18" s="37">
        <v>0</v>
      </c>
      <c r="N18" s="37">
        <v>0</v>
      </c>
      <c r="O18" s="37">
        <v>0</v>
      </c>
      <c r="P18" s="37">
        <v>0</v>
      </c>
      <c r="Q18" s="37">
        <v>563061</v>
      </c>
      <c r="R18" s="37">
        <v>101326687</v>
      </c>
      <c r="S18" s="37">
        <v>0</v>
      </c>
      <c r="T18" s="37">
        <v>0</v>
      </c>
      <c r="U18" s="37">
        <v>0</v>
      </c>
      <c r="V18" s="37">
        <v>101326687</v>
      </c>
      <c r="W18" s="37">
        <v>63538710</v>
      </c>
      <c r="X18" s="37">
        <v>37787977</v>
      </c>
      <c r="Y18" s="37">
        <v>37797903</v>
      </c>
      <c r="Z18" s="37">
        <v>586457</v>
      </c>
      <c r="AA18" s="37">
        <v>37211446</v>
      </c>
      <c r="AB18" s="37">
        <v>5303239</v>
      </c>
      <c r="AC18" s="37">
        <v>42514685</v>
      </c>
      <c r="AD18" s="37">
        <v>4391297057</v>
      </c>
      <c r="AE18" s="37">
        <v>60574500</v>
      </c>
      <c r="AF18" s="37">
        <v>0</v>
      </c>
      <c r="AG18" s="37">
        <v>9926</v>
      </c>
      <c r="AH18" s="37">
        <v>0</v>
      </c>
      <c r="AI18" s="49">
        <v>101326687</v>
      </c>
      <c r="AJ18" s="59">
        <v>14200</v>
      </c>
      <c r="AK18" s="59">
        <v>7135.68</v>
      </c>
      <c r="AL18" s="59">
        <v>226.68</v>
      </c>
      <c r="AM18" s="59">
        <v>7362.3600000000006</v>
      </c>
      <c r="AN18" s="59">
        <v>14428</v>
      </c>
      <c r="AO18" s="59">
        <v>106224130</v>
      </c>
      <c r="AP18" s="59">
        <v>0</v>
      </c>
      <c r="AQ18" s="59">
        <v>228510</v>
      </c>
      <c r="AR18" s="59">
        <v>0</v>
      </c>
      <c r="AS18" s="59">
        <v>0</v>
      </c>
      <c r="AT18" s="59">
        <v>0</v>
      </c>
      <c r="AU18" s="59">
        <v>0</v>
      </c>
      <c r="AV18" s="59">
        <v>0</v>
      </c>
      <c r="AW18" s="59">
        <v>0</v>
      </c>
      <c r="AX18" s="59">
        <v>0</v>
      </c>
      <c r="AY18" s="59">
        <v>0</v>
      </c>
      <c r="AZ18" s="59">
        <v>106452640</v>
      </c>
      <c r="BA18" s="59">
        <v>69804888</v>
      </c>
      <c r="BB18" s="59">
        <v>36647752</v>
      </c>
      <c r="BC18" s="59">
        <v>36638893</v>
      </c>
      <c r="BD18" s="59">
        <v>597722</v>
      </c>
      <c r="BE18" s="59">
        <f t="shared" si="0"/>
        <v>36041171</v>
      </c>
      <c r="BF18" s="59">
        <v>5772868</v>
      </c>
      <c r="BG18" s="59">
        <f t="shared" si="1"/>
        <v>41814039</v>
      </c>
      <c r="BH18" s="59">
        <v>4683463904</v>
      </c>
      <c r="BI18" s="59">
        <v>8859</v>
      </c>
      <c r="BJ18" s="59">
        <v>0</v>
      </c>
      <c r="BK18" s="59">
        <v>106443781</v>
      </c>
      <c r="BL18" s="59">
        <v>14428</v>
      </c>
      <c r="BM18" s="59">
        <v>7377.58</v>
      </c>
      <c r="BN18" s="59">
        <v>230.08</v>
      </c>
      <c r="BO18" s="59">
        <v>7607.66</v>
      </c>
      <c r="BP18" s="59">
        <v>14575</v>
      </c>
      <c r="BQ18" s="59">
        <v>110881645</v>
      </c>
      <c r="BR18" s="59">
        <v>6644</v>
      </c>
      <c r="BS18" s="59">
        <v>168768</v>
      </c>
      <c r="BT18" s="59">
        <v>0</v>
      </c>
      <c r="BU18" s="59">
        <v>0</v>
      </c>
      <c r="BV18" s="59">
        <v>0</v>
      </c>
      <c r="BW18" s="59">
        <v>0</v>
      </c>
      <c r="BX18" s="59">
        <v>0</v>
      </c>
      <c r="BY18" s="59">
        <v>0</v>
      </c>
      <c r="BZ18" s="59">
        <v>0</v>
      </c>
      <c r="CA18" s="59">
        <v>111057057</v>
      </c>
      <c r="CB18" s="59">
        <v>72656232</v>
      </c>
      <c r="CC18" s="59">
        <v>38400825</v>
      </c>
      <c r="CD18" s="59">
        <v>38416065</v>
      </c>
      <c r="CE18" s="59">
        <v>445691</v>
      </c>
      <c r="CF18" s="59">
        <f t="shared" si="2"/>
        <v>37970374</v>
      </c>
      <c r="CG18" s="59">
        <v>5136691</v>
      </c>
      <c r="CH18" s="59">
        <f t="shared" si="3"/>
        <v>43107065</v>
      </c>
      <c r="CI18" s="59">
        <v>5034381729</v>
      </c>
      <c r="CJ18" s="59">
        <v>0</v>
      </c>
      <c r="CK18" s="59">
        <v>15240</v>
      </c>
      <c r="CL18" s="59">
        <v>111057057</v>
      </c>
      <c r="CM18" s="59">
        <v>14575</v>
      </c>
      <c r="CN18" s="59">
        <v>7619.7</v>
      </c>
      <c r="CO18" s="59">
        <v>236.98</v>
      </c>
      <c r="CP18" s="59">
        <v>7856.6799999999994</v>
      </c>
      <c r="CQ18" s="59">
        <v>14599</v>
      </c>
      <c r="CR18" s="59">
        <v>114699671</v>
      </c>
      <c r="CS18" s="59">
        <v>0</v>
      </c>
      <c r="CT18" s="59">
        <v>77363</v>
      </c>
      <c r="CU18" s="59">
        <v>0</v>
      </c>
      <c r="CV18" s="59">
        <v>0</v>
      </c>
      <c r="CW18" s="59">
        <v>0</v>
      </c>
      <c r="CX18" s="59">
        <v>0</v>
      </c>
      <c r="CY18" s="59">
        <v>0</v>
      </c>
      <c r="CZ18" s="59">
        <v>0</v>
      </c>
      <c r="DA18" s="59">
        <v>0</v>
      </c>
      <c r="DB18" s="59">
        <v>114777034</v>
      </c>
      <c r="DC18" s="59">
        <v>73781169</v>
      </c>
      <c r="DD18" s="59">
        <v>40995865</v>
      </c>
      <c r="DE18" s="59">
        <v>41003722</v>
      </c>
      <c r="DF18" s="59">
        <v>468624</v>
      </c>
      <c r="DG18" s="40">
        <v>40535098</v>
      </c>
      <c r="DH18" s="59">
        <v>5701980</v>
      </c>
      <c r="DI18" s="59">
        <v>46237078</v>
      </c>
      <c r="DJ18" s="59">
        <v>5323628057</v>
      </c>
      <c r="DK18" s="59">
        <v>0</v>
      </c>
      <c r="DL18" s="59">
        <v>7857</v>
      </c>
    </row>
    <row r="19" spans="1:116" x14ac:dyDescent="0.2">
      <c r="A19" s="48">
        <v>154</v>
      </c>
      <c r="B19" s="49" t="s">
        <v>51</v>
      </c>
      <c r="C19" s="37">
        <v>6523639</v>
      </c>
      <c r="D19" s="37">
        <v>822</v>
      </c>
      <c r="E19" s="37">
        <v>840</v>
      </c>
      <c r="F19" s="37">
        <v>220.29</v>
      </c>
      <c r="G19" s="37">
        <v>0</v>
      </c>
      <c r="H19" s="37">
        <v>0</v>
      </c>
      <c r="I19" s="37">
        <v>0</v>
      </c>
      <c r="J19" s="37">
        <v>6851536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6851536</v>
      </c>
      <c r="S19" s="37">
        <v>0</v>
      </c>
      <c r="T19" s="37">
        <v>0</v>
      </c>
      <c r="U19" s="37">
        <v>0</v>
      </c>
      <c r="V19" s="37">
        <v>6851536</v>
      </c>
      <c r="W19" s="37">
        <v>4617179</v>
      </c>
      <c r="X19" s="37">
        <v>2234357</v>
      </c>
      <c r="Y19" s="37">
        <v>2279357</v>
      </c>
      <c r="Z19" s="37">
        <v>23900</v>
      </c>
      <c r="AA19" s="37">
        <v>2255457</v>
      </c>
      <c r="AB19" s="37">
        <v>777215</v>
      </c>
      <c r="AC19" s="37">
        <v>3032672</v>
      </c>
      <c r="AD19" s="37">
        <v>224484062</v>
      </c>
      <c r="AE19" s="37">
        <v>1769100</v>
      </c>
      <c r="AF19" s="37">
        <v>0</v>
      </c>
      <c r="AG19" s="37">
        <v>45000</v>
      </c>
      <c r="AH19" s="37">
        <v>0</v>
      </c>
      <c r="AI19" s="49">
        <v>6851536</v>
      </c>
      <c r="AJ19" s="59">
        <v>840</v>
      </c>
      <c r="AK19" s="59">
        <v>8156.59</v>
      </c>
      <c r="AL19" s="59">
        <v>226.68</v>
      </c>
      <c r="AM19" s="59">
        <v>8383.27</v>
      </c>
      <c r="AN19" s="59">
        <v>864</v>
      </c>
      <c r="AO19" s="59">
        <v>7243145</v>
      </c>
      <c r="AP19" s="59">
        <v>0</v>
      </c>
      <c r="AQ19" s="59">
        <v>0</v>
      </c>
      <c r="AR19" s="59">
        <v>0</v>
      </c>
      <c r="AS19" s="59">
        <v>0</v>
      </c>
      <c r="AT19" s="59">
        <v>0</v>
      </c>
      <c r="AU19" s="59">
        <v>0</v>
      </c>
      <c r="AV19" s="59">
        <v>0</v>
      </c>
      <c r="AW19" s="59">
        <v>0</v>
      </c>
      <c r="AX19" s="59">
        <v>0</v>
      </c>
      <c r="AY19" s="59">
        <v>0</v>
      </c>
      <c r="AZ19" s="59">
        <v>7243145</v>
      </c>
      <c r="BA19" s="59">
        <v>4843092</v>
      </c>
      <c r="BB19" s="59">
        <v>2400053</v>
      </c>
      <c r="BC19" s="59">
        <v>2400053</v>
      </c>
      <c r="BD19" s="59">
        <v>25287</v>
      </c>
      <c r="BE19" s="59">
        <f t="shared" si="0"/>
        <v>2374766</v>
      </c>
      <c r="BF19" s="59">
        <v>820433</v>
      </c>
      <c r="BG19" s="59">
        <f t="shared" si="1"/>
        <v>3195199</v>
      </c>
      <c r="BH19" s="59">
        <v>233215383</v>
      </c>
      <c r="BI19" s="59">
        <v>0</v>
      </c>
      <c r="BJ19" s="59">
        <v>0</v>
      </c>
      <c r="BK19" s="59">
        <v>7243145</v>
      </c>
      <c r="BL19" s="59">
        <v>864</v>
      </c>
      <c r="BM19" s="59">
        <v>8383.27</v>
      </c>
      <c r="BN19" s="59">
        <v>230.08</v>
      </c>
      <c r="BO19" s="59">
        <v>8613.35</v>
      </c>
      <c r="BP19" s="59">
        <v>882</v>
      </c>
      <c r="BQ19" s="59">
        <v>7596975</v>
      </c>
      <c r="BR19" s="59">
        <v>0</v>
      </c>
      <c r="BS19" s="59">
        <v>0</v>
      </c>
      <c r="BT19" s="59">
        <v>0</v>
      </c>
      <c r="BU19" s="59">
        <v>0</v>
      </c>
      <c r="BV19" s="59">
        <v>0</v>
      </c>
      <c r="BW19" s="59">
        <v>0</v>
      </c>
      <c r="BX19" s="59">
        <v>0</v>
      </c>
      <c r="BY19" s="59">
        <v>0</v>
      </c>
      <c r="BZ19" s="59">
        <v>0</v>
      </c>
      <c r="CA19" s="59">
        <v>7596975</v>
      </c>
      <c r="CB19" s="59">
        <v>5209351</v>
      </c>
      <c r="CC19" s="59">
        <v>2387624</v>
      </c>
      <c r="CD19" s="59">
        <v>2389097</v>
      </c>
      <c r="CE19" s="59">
        <v>39524</v>
      </c>
      <c r="CF19" s="59">
        <f t="shared" si="2"/>
        <v>2349573</v>
      </c>
      <c r="CG19" s="59">
        <v>822758</v>
      </c>
      <c r="CH19" s="59">
        <f t="shared" si="3"/>
        <v>3172331</v>
      </c>
      <c r="CI19" s="59">
        <v>234728791</v>
      </c>
      <c r="CJ19" s="59">
        <v>0</v>
      </c>
      <c r="CK19" s="59">
        <v>1473</v>
      </c>
      <c r="CL19" s="59">
        <v>7596975</v>
      </c>
      <c r="CM19" s="59">
        <v>882</v>
      </c>
      <c r="CN19" s="59">
        <v>8613.35</v>
      </c>
      <c r="CO19" s="59">
        <v>236.98</v>
      </c>
      <c r="CP19" s="59">
        <v>8850.33</v>
      </c>
      <c r="CQ19" s="59">
        <v>890</v>
      </c>
      <c r="CR19" s="59">
        <v>7876794</v>
      </c>
      <c r="CS19" s="59">
        <v>0</v>
      </c>
      <c r="CT19" s="59">
        <v>0</v>
      </c>
      <c r="CU19" s="59">
        <v>0</v>
      </c>
      <c r="CV19" s="59">
        <v>0</v>
      </c>
      <c r="CW19" s="59">
        <v>0</v>
      </c>
      <c r="CX19" s="59">
        <v>0</v>
      </c>
      <c r="CY19" s="59">
        <v>0</v>
      </c>
      <c r="CZ19" s="59">
        <v>0</v>
      </c>
      <c r="DA19" s="59">
        <v>0</v>
      </c>
      <c r="DB19" s="59">
        <v>7876794</v>
      </c>
      <c r="DC19" s="59">
        <v>5693292</v>
      </c>
      <c r="DD19" s="59">
        <v>2183502</v>
      </c>
      <c r="DE19" s="59">
        <v>2183502</v>
      </c>
      <c r="DF19" s="59">
        <v>53417</v>
      </c>
      <c r="DG19" s="40">
        <v>2130085</v>
      </c>
      <c r="DH19" s="59">
        <v>809036</v>
      </c>
      <c r="DI19" s="59">
        <v>2939121</v>
      </c>
      <c r="DJ19" s="59">
        <v>238479356</v>
      </c>
      <c r="DK19" s="59">
        <v>0</v>
      </c>
      <c r="DL19" s="59">
        <v>0</v>
      </c>
    </row>
    <row r="20" spans="1:116" x14ac:dyDescent="0.2">
      <c r="A20" s="48">
        <v>161</v>
      </c>
      <c r="B20" s="49" t="s">
        <v>52</v>
      </c>
      <c r="C20" s="37">
        <v>2543541</v>
      </c>
      <c r="D20" s="37">
        <v>356</v>
      </c>
      <c r="E20" s="37">
        <v>361</v>
      </c>
      <c r="F20" s="37">
        <v>220.29</v>
      </c>
      <c r="G20" s="37">
        <v>0</v>
      </c>
      <c r="H20" s="37">
        <v>0</v>
      </c>
      <c r="I20" s="37">
        <v>0</v>
      </c>
      <c r="J20" s="37">
        <v>2658790</v>
      </c>
      <c r="K20" s="37">
        <v>46906</v>
      </c>
      <c r="L20" s="37">
        <v>-323</v>
      </c>
      <c r="M20" s="37">
        <v>0</v>
      </c>
      <c r="N20" s="37">
        <v>0</v>
      </c>
      <c r="O20" s="37">
        <v>0</v>
      </c>
      <c r="P20" s="37">
        <v>0</v>
      </c>
      <c r="Q20" s="37">
        <v>46583</v>
      </c>
      <c r="R20" s="37">
        <v>2705373</v>
      </c>
      <c r="S20" s="37">
        <v>0</v>
      </c>
      <c r="T20" s="37">
        <v>0</v>
      </c>
      <c r="U20" s="37">
        <v>0</v>
      </c>
      <c r="V20" s="37">
        <v>2705373</v>
      </c>
      <c r="W20" s="37">
        <v>1965158</v>
      </c>
      <c r="X20" s="37">
        <v>740215</v>
      </c>
      <c r="Y20" s="37">
        <v>740215</v>
      </c>
      <c r="Z20" s="37">
        <v>1604</v>
      </c>
      <c r="AA20" s="37">
        <v>738611</v>
      </c>
      <c r="AB20" s="37">
        <v>399230</v>
      </c>
      <c r="AC20" s="37">
        <v>1137841</v>
      </c>
      <c r="AD20" s="37">
        <v>84777552</v>
      </c>
      <c r="AE20" s="37">
        <v>119500</v>
      </c>
      <c r="AF20" s="37">
        <v>0</v>
      </c>
      <c r="AG20" s="37">
        <v>0</v>
      </c>
      <c r="AH20" s="37">
        <v>0</v>
      </c>
      <c r="AI20" s="49">
        <v>2705373</v>
      </c>
      <c r="AJ20" s="59">
        <v>361</v>
      </c>
      <c r="AK20" s="59">
        <v>7494.11</v>
      </c>
      <c r="AL20" s="59">
        <v>226.68</v>
      </c>
      <c r="AM20" s="59">
        <v>7720.79</v>
      </c>
      <c r="AN20" s="59">
        <v>354</v>
      </c>
      <c r="AO20" s="59">
        <v>2733160</v>
      </c>
      <c r="AP20" s="59">
        <v>0</v>
      </c>
      <c r="AQ20" s="59">
        <v>15373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38604</v>
      </c>
      <c r="AY20" s="59">
        <v>0</v>
      </c>
      <c r="AZ20" s="59">
        <v>2787137</v>
      </c>
      <c r="BA20" s="59">
        <v>2105477</v>
      </c>
      <c r="BB20" s="59">
        <v>681660</v>
      </c>
      <c r="BC20" s="59">
        <v>681660</v>
      </c>
      <c r="BD20" s="59">
        <v>1059</v>
      </c>
      <c r="BE20" s="59">
        <f t="shared" si="0"/>
        <v>680601</v>
      </c>
      <c r="BF20" s="59">
        <v>414890</v>
      </c>
      <c r="BG20" s="59">
        <f t="shared" si="1"/>
        <v>1095491</v>
      </c>
      <c r="BH20" s="59">
        <v>90068571</v>
      </c>
      <c r="BI20" s="59">
        <v>0</v>
      </c>
      <c r="BJ20" s="59">
        <v>0</v>
      </c>
      <c r="BK20" s="59">
        <v>2748533</v>
      </c>
      <c r="BL20" s="59">
        <v>354</v>
      </c>
      <c r="BM20" s="59">
        <v>7764.22</v>
      </c>
      <c r="BN20" s="59">
        <v>230.08</v>
      </c>
      <c r="BO20" s="59">
        <v>7994.3</v>
      </c>
      <c r="BP20" s="59">
        <v>342</v>
      </c>
      <c r="BQ20" s="59">
        <v>2734051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v>71949</v>
      </c>
      <c r="BZ20" s="59">
        <v>0</v>
      </c>
      <c r="CA20" s="59">
        <v>2806000</v>
      </c>
      <c r="CB20" s="59">
        <v>2019233</v>
      </c>
      <c r="CC20" s="59">
        <v>786767</v>
      </c>
      <c r="CD20" s="59">
        <v>786767</v>
      </c>
      <c r="CE20" s="59">
        <v>631</v>
      </c>
      <c r="CF20" s="59">
        <f t="shared" si="2"/>
        <v>786136</v>
      </c>
      <c r="CG20" s="59">
        <v>419721</v>
      </c>
      <c r="CH20" s="59">
        <f t="shared" si="3"/>
        <v>1205857</v>
      </c>
      <c r="CI20" s="59">
        <v>88084383</v>
      </c>
      <c r="CJ20" s="59">
        <v>0</v>
      </c>
      <c r="CK20" s="59">
        <v>0</v>
      </c>
      <c r="CL20" s="59">
        <v>2734051</v>
      </c>
      <c r="CM20" s="59">
        <v>342</v>
      </c>
      <c r="CN20" s="59">
        <v>7994.3</v>
      </c>
      <c r="CO20" s="59">
        <v>236.98</v>
      </c>
      <c r="CP20" s="59">
        <v>8231.2800000000007</v>
      </c>
      <c r="CQ20" s="59">
        <v>329</v>
      </c>
      <c r="CR20" s="59">
        <v>2708091</v>
      </c>
      <c r="CS20" s="59">
        <v>0</v>
      </c>
      <c r="CT20" s="59">
        <v>0</v>
      </c>
      <c r="CU20" s="59">
        <v>0</v>
      </c>
      <c r="CV20" s="59">
        <v>0</v>
      </c>
      <c r="CW20" s="59">
        <v>0</v>
      </c>
      <c r="CX20" s="59">
        <v>0</v>
      </c>
      <c r="CY20" s="59">
        <v>0</v>
      </c>
      <c r="CZ20" s="59">
        <v>82313</v>
      </c>
      <c r="DA20" s="59">
        <v>0</v>
      </c>
      <c r="DB20" s="59">
        <v>2790404</v>
      </c>
      <c r="DC20" s="59">
        <v>1984275</v>
      </c>
      <c r="DD20" s="59">
        <v>806129</v>
      </c>
      <c r="DE20" s="59">
        <v>806129</v>
      </c>
      <c r="DF20" s="59">
        <v>864</v>
      </c>
      <c r="DG20" s="40">
        <v>805265</v>
      </c>
      <c r="DH20" s="59">
        <v>437590</v>
      </c>
      <c r="DI20" s="59">
        <v>1242855</v>
      </c>
      <c r="DJ20" s="59">
        <v>87611952</v>
      </c>
      <c r="DK20" s="59">
        <v>0</v>
      </c>
      <c r="DL20" s="59">
        <v>0</v>
      </c>
    </row>
    <row r="21" spans="1:116" x14ac:dyDescent="0.2">
      <c r="A21" s="48">
        <v>2450</v>
      </c>
      <c r="B21" s="49" t="s">
        <v>53</v>
      </c>
      <c r="C21" s="37">
        <v>14079529</v>
      </c>
      <c r="D21" s="37">
        <v>1886</v>
      </c>
      <c r="E21" s="37">
        <v>1925</v>
      </c>
      <c r="F21" s="37">
        <v>220.29</v>
      </c>
      <c r="G21" s="37">
        <v>0</v>
      </c>
      <c r="H21" s="37">
        <v>0</v>
      </c>
      <c r="I21" s="37">
        <v>0</v>
      </c>
      <c r="J21" s="37">
        <v>14794742</v>
      </c>
      <c r="K21" s="37">
        <v>284</v>
      </c>
      <c r="L21" s="37">
        <v>0</v>
      </c>
      <c r="M21" s="37">
        <v>0</v>
      </c>
      <c r="N21" s="37">
        <v>0</v>
      </c>
      <c r="O21" s="37">
        <v>342212</v>
      </c>
      <c r="P21" s="37">
        <v>0</v>
      </c>
      <c r="Q21" s="37">
        <v>342496</v>
      </c>
      <c r="R21" s="37">
        <v>15137238</v>
      </c>
      <c r="S21" s="37">
        <v>0</v>
      </c>
      <c r="T21" s="37">
        <v>0</v>
      </c>
      <c r="U21" s="37">
        <v>0</v>
      </c>
      <c r="V21" s="37">
        <v>15137238</v>
      </c>
      <c r="W21" s="37">
        <v>6067044</v>
      </c>
      <c r="X21" s="37">
        <v>9070194</v>
      </c>
      <c r="Y21" s="37">
        <v>9069849</v>
      </c>
      <c r="Z21" s="37">
        <v>31609</v>
      </c>
      <c r="AA21" s="37">
        <v>9038240</v>
      </c>
      <c r="AB21" s="37">
        <v>2098048</v>
      </c>
      <c r="AC21" s="37">
        <v>11136288</v>
      </c>
      <c r="AD21" s="37">
        <v>2758305434</v>
      </c>
      <c r="AE21" s="37">
        <v>7829200</v>
      </c>
      <c r="AF21" s="37">
        <v>345</v>
      </c>
      <c r="AG21" s="37">
        <v>0</v>
      </c>
      <c r="AH21" s="37">
        <v>345</v>
      </c>
      <c r="AI21" s="49">
        <v>15121893</v>
      </c>
      <c r="AJ21" s="59">
        <v>1925</v>
      </c>
      <c r="AK21" s="59">
        <v>7855.53</v>
      </c>
      <c r="AL21" s="59">
        <v>226.68</v>
      </c>
      <c r="AM21" s="59">
        <v>8082.21</v>
      </c>
      <c r="AN21" s="59">
        <v>1974</v>
      </c>
      <c r="AO21" s="59">
        <v>15954283</v>
      </c>
      <c r="AP21" s="59">
        <v>345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15954628</v>
      </c>
      <c r="BA21" s="59">
        <v>6118453</v>
      </c>
      <c r="BB21" s="59">
        <v>9836175</v>
      </c>
      <c r="BC21" s="59">
        <v>9835910</v>
      </c>
      <c r="BD21" s="59">
        <v>28075</v>
      </c>
      <c r="BE21" s="59">
        <f t="shared" si="0"/>
        <v>9807835</v>
      </c>
      <c r="BF21" s="59">
        <v>1807669</v>
      </c>
      <c r="BG21" s="59">
        <f t="shared" si="1"/>
        <v>11615504</v>
      </c>
      <c r="BH21" s="59">
        <v>3035703435</v>
      </c>
      <c r="BI21" s="59">
        <v>265</v>
      </c>
      <c r="BJ21" s="59">
        <v>0</v>
      </c>
      <c r="BK21" s="59">
        <v>15954363</v>
      </c>
      <c r="BL21" s="59">
        <v>1974</v>
      </c>
      <c r="BM21" s="59">
        <v>8082.25</v>
      </c>
      <c r="BN21" s="59">
        <v>230.08</v>
      </c>
      <c r="BO21" s="59">
        <v>8312.33</v>
      </c>
      <c r="BP21" s="59">
        <v>2038</v>
      </c>
      <c r="BQ21" s="59">
        <v>16940529</v>
      </c>
      <c r="BR21" s="59">
        <v>199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16940728</v>
      </c>
      <c r="CB21" s="59">
        <v>6391734</v>
      </c>
      <c r="CC21" s="59">
        <v>10548994</v>
      </c>
      <c r="CD21" s="59">
        <v>10548785</v>
      </c>
      <c r="CE21" s="59">
        <v>28123</v>
      </c>
      <c r="CF21" s="59">
        <f t="shared" si="2"/>
        <v>10520662</v>
      </c>
      <c r="CG21" s="59">
        <v>1921616</v>
      </c>
      <c r="CH21" s="59">
        <f t="shared" si="3"/>
        <v>12442278</v>
      </c>
      <c r="CI21" s="59">
        <v>3384388195</v>
      </c>
      <c r="CJ21" s="59">
        <v>209</v>
      </c>
      <c r="CK21" s="59">
        <v>0</v>
      </c>
      <c r="CL21" s="59">
        <v>16940519</v>
      </c>
      <c r="CM21" s="59">
        <v>2038</v>
      </c>
      <c r="CN21" s="59">
        <v>8312.33</v>
      </c>
      <c r="CO21" s="59">
        <v>236.98</v>
      </c>
      <c r="CP21" s="59">
        <v>8549.31</v>
      </c>
      <c r="CQ21" s="59">
        <v>2133</v>
      </c>
      <c r="CR21" s="59">
        <v>18235678</v>
      </c>
      <c r="CS21" s="59">
        <v>209</v>
      </c>
      <c r="CT21" s="59">
        <v>0</v>
      </c>
      <c r="CU21" s="59">
        <v>0</v>
      </c>
      <c r="CV21" s="59">
        <v>0</v>
      </c>
      <c r="CW21" s="59">
        <v>0</v>
      </c>
      <c r="CX21" s="59">
        <v>0</v>
      </c>
      <c r="CY21" s="59">
        <v>0</v>
      </c>
      <c r="CZ21" s="59">
        <v>0</v>
      </c>
      <c r="DA21" s="59">
        <v>0</v>
      </c>
      <c r="DB21" s="59">
        <v>18235887</v>
      </c>
      <c r="DC21" s="59">
        <v>6763147</v>
      </c>
      <c r="DD21" s="59">
        <v>11472740</v>
      </c>
      <c r="DE21" s="59">
        <v>11472462</v>
      </c>
      <c r="DF21" s="59">
        <v>22994</v>
      </c>
      <c r="DG21" s="40">
        <v>11449468</v>
      </c>
      <c r="DH21" s="59">
        <v>1985447</v>
      </c>
      <c r="DI21" s="59">
        <v>13434915</v>
      </c>
      <c r="DJ21" s="59">
        <v>3770946478</v>
      </c>
      <c r="DK21" s="59">
        <v>278</v>
      </c>
      <c r="DL21" s="59">
        <v>0</v>
      </c>
    </row>
    <row r="22" spans="1:116" x14ac:dyDescent="0.2">
      <c r="A22" s="48">
        <v>170</v>
      </c>
      <c r="B22" s="49" t="s">
        <v>54</v>
      </c>
      <c r="C22" s="37">
        <v>16362085</v>
      </c>
      <c r="D22" s="37">
        <v>2371</v>
      </c>
      <c r="E22" s="37">
        <v>2333</v>
      </c>
      <c r="F22" s="37">
        <v>220.29</v>
      </c>
      <c r="G22" s="37">
        <v>0</v>
      </c>
      <c r="H22" s="37">
        <v>0</v>
      </c>
      <c r="I22" s="37">
        <v>0</v>
      </c>
      <c r="J22" s="37">
        <v>16613783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16613783</v>
      </c>
      <c r="S22" s="37">
        <v>0</v>
      </c>
      <c r="T22" s="37">
        <v>206515</v>
      </c>
      <c r="U22" s="37">
        <v>206515</v>
      </c>
      <c r="V22" s="37">
        <v>16820298</v>
      </c>
      <c r="W22" s="37">
        <v>13729285</v>
      </c>
      <c r="X22" s="37">
        <v>3091013</v>
      </c>
      <c r="Y22" s="37">
        <v>3091013</v>
      </c>
      <c r="Z22" s="37">
        <v>20159</v>
      </c>
      <c r="AA22" s="37">
        <v>3070854</v>
      </c>
      <c r="AB22" s="37">
        <v>1020000</v>
      </c>
      <c r="AC22" s="37">
        <v>4090854</v>
      </c>
      <c r="AD22" s="37">
        <v>404586696</v>
      </c>
      <c r="AE22" s="37">
        <v>1993700</v>
      </c>
      <c r="AF22" s="37">
        <v>0</v>
      </c>
      <c r="AG22" s="37">
        <v>0</v>
      </c>
      <c r="AH22" s="37">
        <v>0</v>
      </c>
      <c r="AI22" s="49">
        <v>16613783</v>
      </c>
      <c r="AJ22" s="59">
        <v>2333</v>
      </c>
      <c r="AK22" s="59">
        <v>7121.21</v>
      </c>
      <c r="AL22" s="59">
        <v>226.68</v>
      </c>
      <c r="AM22" s="59">
        <v>7347.89</v>
      </c>
      <c r="AN22" s="59">
        <v>2295</v>
      </c>
      <c r="AO22" s="59">
        <v>16863408</v>
      </c>
      <c r="AP22" s="59">
        <v>0</v>
      </c>
      <c r="AQ22" s="59">
        <v>36095</v>
      </c>
      <c r="AR22" s="59">
        <v>0</v>
      </c>
      <c r="AS22" s="59">
        <v>0</v>
      </c>
      <c r="AT22" s="59">
        <v>0</v>
      </c>
      <c r="AU22" s="59">
        <v>0</v>
      </c>
      <c r="AV22" s="59">
        <v>0</v>
      </c>
      <c r="AW22" s="59">
        <v>0</v>
      </c>
      <c r="AX22" s="59">
        <v>213089</v>
      </c>
      <c r="AY22" s="59">
        <v>0</v>
      </c>
      <c r="AZ22" s="59">
        <v>17112592</v>
      </c>
      <c r="BA22" s="59">
        <v>13764766</v>
      </c>
      <c r="BB22" s="59">
        <v>3347826</v>
      </c>
      <c r="BC22" s="59">
        <v>3343481</v>
      </c>
      <c r="BD22" s="59">
        <v>28622</v>
      </c>
      <c r="BE22" s="59">
        <f t="shared" si="0"/>
        <v>3314859</v>
      </c>
      <c r="BF22" s="59">
        <v>1050000</v>
      </c>
      <c r="BG22" s="59">
        <f t="shared" si="1"/>
        <v>4364859</v>
      </c>
      <c r="BH22" s="59">
        <v>444478318</v>
      </c>
      <c r="BI22" s="59">
        <v>4345</v>
      </c>
      <c r="BJ22" s="59">
        <v>0</v>
      </c>
      <c r="BK22" s="59">
        <v>16899503</v>
      </c>
      <c r="BL22" s="59">
        <v>2295</v>
      </c>
      <c r="BM22" s="59">
        <v>7363.62</v>
      </c>
      <c r="BN22" s="59">
        <v>230.08</v>
      </c>
      <c r="BO22" s="59">
        <v>7593.7</v>
      </c>
      <c r="BP22" s="59">
        <v>2290</v>
      </c>
      <c r="BQ22" s="59">
        <v>17389573</v>
      </c>
      <c r="BR22" s="59">
        <v>0</v>
      </c>
      <c r="BS22" s="59">
        <v>28925</v>
      </c>
      <c r="BT22" s="59">
        <v>0</v>
      </c>
      <c r="BU22" s="59">
        <v>144662</v>
      </c>
      <c r="BV22" s="59">
        <v>0</v>
      </c>
      <c r="BW22" s="59">
        <v>0</v>
      </c>
      <c r="BX22" s="59">
        <v>0</v>
      </c>
      <c r="BY22" s="59">
        <v>30375</v>
      </c>
      <c r="BZ22" s="59">
        <v>0</v>
      </c>
      <c r="CA22" s="59">
        <v>17593535</v>
      </c>
      <c r="CB22" s="59">
        <v>13935709</v>
      </c>
      <c r="CC22" s="59">
        <v>3657826</v>
      </c>
      <c r="CD22" s="59">
        <v>3657825</v>
      </c>
      <c r="CE22" s="59">
        <v>22859</v>
      </c>
      <c r="CF22" s="59">
        <f t="shared" si="2"/>
        <v>3634966</v>
      </c>
      <c r="CG22" s="59">
        <v>1075000</v>
      </c>
      <c r="CH22" s="59">
        <f t="shared" si="3"/>
        <v>4709966</v>
      </c>
      <c r="CI22" s="59">
        <v>472719018</v>
      </c>
      <c r="CJ22" s="59">
        <v>1</v>
      </c>
      <c r="CK22" s="59">
        <v>0</v>
      </c>
      <c r="CL22" s="59">
        <v>17563160</v>
      </c>
      <c r="CM22" s="59">
        <v>2290</v>
      </c>
      <c r="CN22" s="59">
        <v>7669.5</v>
      </c>
      <c r="CO22" s="59">
        <v>236.98</v>
      </c>
      <c r="CP22" s="59">
        <v>7906.48</v>
      </c>
      <c r="CQ22" s="59">
        <v>2281</v>
      </c>
      <c r="CR22" s="59">
        <v>18034681</v>
      </c>
      <c r="CS22" s="59">
        <v>1</v>
      </c>
      <c r="CT22" s="59">
        <v>33731</v>
      </c>
      <c r="CU22" s="59">
        <v>0</v>
      </c>
      <c r="CV22" s="59">
        <v>0</v>
      </c>
      <c r="CW22" s="59">
        <v>0</v>
      </c>
      <c r="CX22" s="59">
        <v>0</v>
      </c>
      <c r="CY22" s="59">
        <v>0</v>
      </c>
      <c r="CZ22" s="59">
        <v>55345</v>
      </c>
      <c r="DA22" s="59">
        <v>0</v>
      </c>
      <c r="DB22" s="59">
        <v>18123758</v>
      </c>
      <c r="DC22" s="59">
        <v>14203019</v>
      </c>
      <c r="DD22" s="59">
        <v>3920739</v>
      </c>
      <c r="DE22" s="59">
        <v>3928644</v>
      </c>
      <c r="DF22" s="59">
        <v>18400</v>
      </c>
      <c r="DG22" s="40">
        <v>3910244</v>
      </c>
      <c r="DH22" s="59">
        <v>1060000</v>
      </c>
      <c r="DI22" s="59">
        <v>4970244</v>
      </c>
      <c r="DJ22" s="59">
        <v>496669631</v>
      </c>
      <c r="DK22" s="59">
        <v>0</v>
      </c>
      <c r="DL22" s="59">
        <v>7905</v>
      </c>
    </row>
    <row r="23" spans="1:116" x14ac:dyDescent="0.2">
      <c r="A23" s="48">
        <v>182</v>
      </c>
      <c r="B23" s="49" t="s">
        <v>55</v>
      </c>
      <c r="C23" s="37">
        <v>22936766</v>
      </c>
      <c r="D23" s="37">
        <v>3201</v>
      </c>
      <c r="E23" s="37">
        <v>3199</v>
      </c>
      <c r="F23" s="37">
        <v>220.29</v>
      </c>
      <c r="G23" s="37">
        <v>0</v>
      </c>
      <c r="H23" s="37">
        <v>0</v>
      </c>
      <c r="I23" s="37">
        <v>0</v>
      </c>
      <c r="J23" s="37">
        <v>23627142</v>
      </c>
      <c r="K23" s="37">
        <v>0</v>
      </c>
      <c r="L23" s="37">
        <v>276706</v>
      </c>
      <c r="M23" s="37">
        <v>0</v>
      </c>
      <c r="N23" s="37">
        <v>0</v>
      </c>
      <c r="O23" s="37">
        <v>0</v>
      </c>
      <c r="P23" s="37">
        <v>0</v>
      </c>
      <c r="Q23" s="37">
        <v>276706</v>
      </c>
      <c r="R23" s="37">
        <v>23903848</v>
      </c>
      <c r="S23" s="37">
        <v>0</v>
      </c>
      <c r="T23" s="37">
        <v>14772</v>
      </c>
      <c r="U23" s="37">
        <v>14772</v>
      </c>
      <c r="V23" s="37">
        <v>23918620</v>
      </c>
      <c r="W23" s="37">
        <v>12198869</v>
      </c>
      <c r="X23" s="37">
        <v>11719751</v>
      </c>
      <c r="Y23" s="37">
        <v>11734521</v>
      </c>
      <c r="Z23" s="37">
        <v>445783</v>
      </c>
      <c r="AA23" s="37">
        <v>11288738</v>
      </c>
      <c r="AB23" s="37">
        <v>969549</v>
      </c>
      <c r="AC23" s="37">
        <v>12258287</v>
      </c>
      <c r="AD23" s="37">
        <v>1271269529</v>
      </c>
      <c r="AE23" s="37">
        <v>46230800</v>
      </c>
      <c r="AF23" s="37">
        <v>0</v>
      </c>
      <c r="AG23" s="37">
        <v>14770</v>
      </c>
      <c r="AH23" s="37">
        <v>0</v>
      </c>
      <c r="AI23" s="49">
        <v>23903848</v>
      </c>
      <c r="AJ23" s="59">
        <v>3199</v>
      </c>
      <c r="AK23" s="59">
        <v>7472.29</v>
      </c>
      <c r="AL23" s="59">
        <v>226.68</v>
      </c>
      <c r="AM23" s="59">
        <v>7698.97</v>
      </c>
      <c r="AN23" s="59">
        <v>3195</v>
      </c>
      <c r="AO23" s="59">
        <v>24598209</v>
      </c>
      <c r="AP23" s="59">
        <v>0</v>
      </c>
      <c r="AQ23" s="59">
        <v>8868</v>
      </c>
      <c r="AR23" s="59">
        <v>0</v>
      </c>
      <c r="AS23" s="59">
        <v>0</v>
      </c>
      <c r="AT23" s="59">
        <v>0</v>
      </c>
      <c r="AU23" s="59">
        <v>0</v>
      </c>
      <c r="AV23" s="59">
        <v>0</v>
      </c>
      <c r="AW23" s="59">
        <v>0</v>
      </c>
      <c r="AX23" s="59">
        <v>23097</v>
      </c>
      <c r="AY23" s="59">
        <v>0</v>
      </c>
      <c r="AZ23" s="59">
        <v>24630174</v>
      </c>
      <c r="BA23" s="59">
        <v>12484728</v>
      </c>
      <c r="BB23" s="59">
        <v>12145446</v>
      </c>
      <c r="BC23" s="59">
        <v>12145446</v>
      </c>
      <c r="BD23" s="59">
        <v>370602</v>
      </c>
      <c r="BE23" s="59">
        <f t="shared" si="0"/>
        <v>11774844</v>
      </c>
      <c r="BF23" s="59">
        <v>1766400</v>
      </c>
      <c r="BG23" s="59">
        <f t="shared" si="1"/>
        <v>13541244</v>
      </c>
      <c r="BH23" s="59">
        <v>1320819332</v>
      </c>
      <c r="BI23" s="59">
        <v>0</v>
      </c>
      <c r="BJ23" s="59">
        <v>0</v>
      </c>
      <c r="BK23" s="59">
        <v>24607077</v>
      </c>
      <c r="BL23" s="59">
        <v>3195</v>
      </c>
      <c r="BM23" s="59">
        <v>7701.75</v>
      </c>
      <c r="BN23" s="59">
        <v>230.08</v>
      </c>
      <c r="BO23" s="59">
        <v>7931.83</v>
      </c>
      <c r="BP23" s="59">
        <v>3147</v>
      </c>
      <c r="BQ23" s="59">
        <v>24961469</v>
      </c>
      <c r="BR23" s="59">
        <v>0</v>
      </c>
      <c r="BS23" s="59">
        <v>0</v>
      </c>
      <c r="BT23" s="59">
        <v>0</v>
      </c>
      <c r="BU23" s="59">
        <v>0</v>
      </c>
      <c r="BV23" s="59">
        <v>0</v>
      </c>
      <c r="BW23" s="59">
        <v>0</v>
      </c>
      <c r="BX23" s="59">
        <v>0</v>
      </c>
      <c r="BY23" s="59">
        <v>285546</v>
      </c>
      <c r="BZ23" s="59">
        <v>0</v>
      </c>
      <c r="CA23" s="59">
        <v>25247015</v>
      </c>
      <c r="CB23" s="59">
        <v>13262744</v>
      </c>
      <c r="CC23" s="59">
        <v>11984271</v>
      </c>
      <c r="CD23" s="59">
        <v>11984272</v>
      </c>
      <c r="CE23" s="59">
        <v>306794</v>
      </c>
      <c r="CF23" s="59">
        <f t="shared" si="2"/>
        <v>11677478</v>
      </c>
      <c r="CG23" s="59">
        <v>1768647</v>
      </c>
      <c r="CH23" s="59">
        <f t="shared" si="3"/>
        <v>13446125</v>
      </c>
      <c r="CI23" s="59">
        <v>1383689658</v>
      </c>
      <c r="CJ23" s="59">
        <v>0</v>
      </c>
      <c r="CK23" s="59">
        <v>1</v>
      </c>
      <c r="CL23" s="59">
        <v>24961469</v>
      </c>
      <c r="CM23" s="59">
        <v>3147</v>
      </c>
      <c r="CN23" s="59">
        <v>7931.83</v>
      </c>
      <c r="CO23" s="59">
        <v>236.98</v>
      </c>
      <c r="CP23" s="59">
        <v>8168.8099999999995</v>
      </c>
      <c r="CQ23" s="59">
        <v>3092</v>
      </c>
      <c r="CR23" s="59">
        <v>25257961</v>
      </c>
      <c r="CS23" s="59">
        <v>0</v>
      </c>
      <c r="CT23" s="59">
        <v>15000</v>
      </c>
      <c r="CU23" s="59">
        <v>0</v>
      </c>
      <c r="CV23" s="59">
        <v>0</v>
      </c>
      <c r="CW23" s="59">
        <v>0</v>
      </c>
      <c r="CX23" s="59">
        <v>0</v>
      </c>
      <c r="CY23" s="59">
        <v>0</v>
      </c>
      <c r="CZ23" s="59">
        <v>334921</v>
      </c>
      <c r="DA23" s="59">
        <v>0</v>
      </c>
      <c r="DB23" s="59">
        <v>25607882</v>
      </c>
      <c r="DC23" s="59">
        <v>12647090</v>
      </c>
      <c r="DD23" s="59">
        <v>12960792</v>
      </c>
      <c r="DE23" s="59">
        <v>12925633</v>
      </c>
      <c r="DF23" s="59">
        <v>280889</v>
      </c>
      <c r="DG23" s="40">
        <v>12644744</v>
      </c>
      <c r="DH23" s="59">
        <v>1091370</v>
      </c>
      <c r="DI23" s="59">
        <v>13736114</v>
      </c>
      <c r="DJ23" s="59">
        <v>1394443671</v>
      </c>
      <c r="DK23" s="59">
        <v>35159</v>
      </c>
      <c r="DL23" s="59">
        <v>0</v>
      </c>
    </row>
    <row r="24" spans="1:116" x14ac:dyDescent="0.2">
      <c r="A24" s="48">
        <v>196</v>
      </c>
      <c r="B24" s="49" t="s">
        <v>56</v>
      </c>
      <c r="C24" s="37">
        <v>4413910</v>
      </c>
      <c r="D24" s="37">
        <v>565</v>
      </c>
      <c r="E24" s="37">
        <v>558</v>
      </c>
      <c r="F24" s="37">
        <v>220.29</v>
      </c>
      <c r="G24" s="37">
        <v>0</v>
      </c>
      <c r="H24" s="37">
        <v>0</v>
      </c>
      <c r="I24" s="37">
        <v>0</v>
      </c>
      <c r="J24" s="37">
        <v>4482146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4482146</v>
      </c>
      <c r="S24" s="37">
        <v>0</v>
      </c>
      <c r="T24" s="37">
        <v>40163</v>
      </c>
      <c r="U24" s="37">
        <v>40163</v>
      </c>
      <c r="V24" s="37">
        <v>4522309</v>
      </c>
      <c r="W24" s="37">
        <v>3324577</v>
      </c>
      <c r="X24" s="37">
        <v>1197732</v>
      </c>
      <c r="Y24" s="37">
        <v>1197732</v>
      </c>
      <c r="Z24" s="37">
        <v>1306</v>
      </c>
      <c r="AA24" s="37">
        <v>1196426</v>
      </c>
      <c r="AB24" s="37">
        <v>10137</v>
      </c>
      <c r="AC24" s="37">
        <v>1206563</v>
      </c>
      <c r="AD24" s="37">
        <v>117021818</v>
      </c>
      <c r="AE24" s="37">
        <v>126700</v>
      </c>
      <c r="AF24" s="37">
        <v>0</v>
      </c>
      <c r="AG24" s="37">
        <v>0</v>
      </c>
      <c r="AH24" s="37">
        <v>0</v>
      </c>
      <c r="AI24" s="49">
        <v>4482146</v>
      </c>
      <c r="AJ24" s="59">
        <v>558</v>
      </c>
      <c r="AK24" s="59">
        <v>8032.52</v>
      </c>
      <c r="AL24" s="59">
        <v>226.68</v>
      </c>
      <c r="AM24" s="59">
        <v>8259.2000000000007</v>
      </c>
      <c r="AN24" s="59">
        <v>553</v>
      </c>
      <c r="AO24" s="59">
        <v>4567338</v>
      </c>
      <c r="AP24" s="59">
        <v>0</v>
      </c>
      <c r="AQ24" s="59">
        <v>0</v>
      </c>
      <c r="AR24" s="59">
        <v>0</v>
      </c>
      <c r="AS24" s="59">
        <v>0</v>
      </c>
      <c r="AT24" s="59">
        <v>0</v>
      </c>
      <c r="AU24" s="59">
        <v>0</v>
      </c>
      <c r="AV24" s="59">
        <v>0</v>
      </c>
      <c r="AW24" s="59">
        <v>0</v>
      </c>
      <c r="AX24" s="59">
        <v>33037</v>
      </c>
      <c r="AY24" s="59">
        <v>0</v>
      </c>
      <c r="AZ24" s="59">
        <v>4600375</v>
      </c>
      <c r="BA24" s="59">
        <v>3209723</v>
      </c>
      <c r="BB24" s="59">
        <v>1390652</v>
      </c>
      <c r="BC24" s="59">
        <v>1390652</v>
      </c>
      <c r="BD24" s="59">
        <v>1400</v>
      </c>
      <c r="BE24" s="59">
        <f t="shared" si="0"/>
        <v>1389252</v>
      </c>
      <c r="BF24" s="59">
        <v>15198</v>
      </c>
      <c r="BG24" s="59">
        <f t="shared" si="1"/>
        <v>1404450</v>
      </c>
      <c r="BH24" s="59">
        <v>140351543</v>
      </c>
      <c r="BI24" s="59">
        <v>0</v>
      </c>
      <c r="BJ24" s="59">
        <v>0</v>
      </c>
      <c r="BK24" s="59">
        <v>4567338</v>
      </c>
      <c r="BL24" s="59">
        <v>553</v>
      </c>
      <c r="BM24" s="59">
        <v>8259.2000000000007</v>
      </c>
      <c r="BN24" s="59">
        <v>230.08</v>
      </c>
      <c r="BO24" s="59">
        <v>8489.2800000000007</v>
      </c>
      <c r="BP24" s="59">
        <v>550</v>
      </c>
      <c r="BQ24" s="59">
        <v>4669104</v>
      </c>
      <c r="BR24" s="59">
        <v>0</v>
      </c>
      <c r="BS24" s="59">
        <v>0</v>
      </c>
      <c r="BT24" s="59">
        <v>0</v>
      </c>
      <c r="BU24" s="59">
        <v>0</v>
      </c>
      <c r="BV24" s="59">
        <v>0</v>
      </c>
      <c r="BW24" s="59">
        <v>0</v>
      </c>
      <c r="BX24" s="59">
        <v>0</v>
      </c>
      <c r="BY24" s="59">
        <v>16979</v>
      </c>
      <c r="BZ24" s="59">
        <v>0</v>
      </c>
      <c r="CA24" s="59">
        <v>4686083</v>
      </c>
      <c r="CB24" s="59">
        <v>3133249</v>
      </c>
      <c r="CC24" s="59">
        <v>1552834</v>
      </c>
      <c r="CD24" s="59">
        <v>1552834</v>
      </c>
      <c r="CE24" s="59">
        <v>1755</v>
      </c>
      <c r="CF24" s="59">
        <f t="shared" si="2"/>
        <v>1551079</v>
      </c>
      <c r="CG24" s="59">
        <v>7887</v>
      </c>
      <c r="CH24" s="59">
        <f t="shared" si="3"/>
        <v>1558966</v>
      </c>
      <c r="CI24" s="59">
        <v>141970595</v>
      </c>
      <c r="CJ24" s="59">
        <v>0</v>
      </c>
      <c r="CK24" s="59">
        <v>0</v>
      </c>
      <c r="CL24" s="59">
        <v>4669104</v>
      </c>
      <c r="CM24" s="59">
        <v>550</v>
      </c>
      <c r="CN24" s="59">
        <v>8489.2800000000007</v>
      </c>
      <c r="CO24" s="59">
        <v>236.98</v>
      </c>
      <c r="CP24" s="59">
        <v>8726.26</v>
      </c>
      <c r="CQ24" s="59">
        <v>547</v>
      </c>
      <c r="CR24" s="59">
        <v>4773264</v>
      </c>
      <c r="CS24" s="59">
        <v>0</v>
      </c>
      <c r="CT24" s="59">
        <v>0</v>
      </c>
      <c r="CU24" s="59">
        <v>0</v>
      </c>
      <c r="CV24" s="59">
        <v>0</v>
      </c>
      <c r="CW24" s="59">
        <v>0</v>
      </c>
      <c r="CX24" s="59">
        <v>0</v>
      </c>
      <c r="CY24" s="59">
        <v>0</v>
      </c>
      <c r="CZ24" s="59">
        <v>17453</v>
      </c>
      <c r="DA24" s="59">
        <v>0</v>
      </c>
      <c r="DB24" s="59">
        <v>4790717</v>
      </c>
      <c r="DC24" s="59">
        <v>3416289</v>
      </c>
      <c r="DD24" s="59">
        <v>1374428</v>
      </c>
      <c r="DE24" s="59">
        <v>1374428</v>
      </c>
      <c r="DF24" s="59">
        <v>1598</v>
      </c>
      <c r="DG24" s="40">
        <v>1372830</v>
      </c>
      <c r="DH24" s="59">
        <v>1956</v>
      </c>
      <c r="DI24" s="59">
        <v>1374786</v>
      </c>
      <c r="DJ24" s="59">
        <v>146677110</v>
      </c>
      <c r="DK24" s="59">
        <v>0</v>
      </c>
      <c r="DL24" s="59">
        <v>0</v>
      </c>
    </row>
    <row r="25" spans="1:116" x14ac:dyDescent="0.2">
      <c r="A25" s="48">
        <v>203</v>
      </c>
      <c r="B25" s="49" t="s">
        <v>57</v>
      </c>
      <c r="C25" s="37">
        <v>5761499</v>
      </c>
      <c r="D25" s="37">
        <v>904</v>
      </c>
      <c r="E25" s="37">
        <v>898</v>
      </c>
      <c r="F25" s="37">
        <v>220.29</v>
      </c>
      <c r="G25" s="37">
        <v>0</v>
      </c>
      <c r="H25" s="37">
        <v>0</v>
      </c>
      <c r="I25" s="37">
        <v>0</v>
      </c>
      <c r="J25" s="37">
        <v>5921080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5921080</v>
      </c>
      <c r="S25" s="37">
        <v>0</v>
      </c>
      <c r="T25" s="37">
        <v>32968</v>
      </c>
      <c r="U25" s="37">
        <v>32968</v>
      </c>
      <c r="V25" s="37">
        <v>5954048</v>
      </c>
      <c r="W25" s="37">
        <v>4909514</v>
      </c>
      <c r="X25" s="37">
        <v>1044534</v>
      </c>
      <c r="Y25" s="37">
        <v>1044534</v>
      </c>
      <c r="Z25" s="37">
        <v>9773</v>
      </c>
      <c r="AA25" s="37">
        <v>1034761</v>
      </c>
      <c r="AB25" s="37">
        <v>425781</v>
      </c>
      <c r="AC25" s="37">
        <v>1460542</v>
      </c>
      <c r="AD25" s="37">
        <v>161081702</v>
      </c>
      <c r="AE25" s="37">
        <v>1077800</v>
      </c>
      <c r="AF25" s="37">
        <v>0</v>
      </c>
      <c r="AG25" s="37">
        <v>0</v>
      </c>
      <c r="AH25" s="37">
        <v>0</v>
      </c>
      <c r="AI25" s="49">
        <v>5921080</v>
      </c>
      <c r="AJ25" s="59">
        <v>898</v>
      </c>
      <c r="AK25" s="59">
        <v>6593.63</v>
      </c>
      <c r="AL25" s="59">
        <v>226.68</v>
      </c>
      <c r="AM25" s="59">
        <v>6820.31</v>
      </c>
      <c r="AN25" s="59">
        <v>889</v>
      </c>
      <c r="AO25" s="59">
        <v>6063256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47742</v>
      </c>
      <c r="AY25" s="59">
        <v>0</v>
      </c>
      <c r="AZ25" s="59">
        <v>6110998</v>
      </c>
      <c r="BA25" s="59">
        <v>5146639</v>
      </c>
      <c r="BB25" s="59">
        <v>964359</v>
      </c>
      <c r="BC25" s="59">
        <v>957538</v>
      </c>
      <c r="BD25" s="59">
        <v>7689</v>
      </c>
      <c r="BE25" s="59">
        <f t="shared" si="0"/>
        <v>949849</v>
      </c>
      <c r="BF25" s="59">
        <v>547657</v>
      </c>
      <c r="BG25" s="59">
        <f t="shared" si="1"/>
        <v>1497506</v>
      </c>
      <c r="BH25" s="59">
        <v>172147404</v>
      </c>
      <c r="BI25" s="59">
        <v>6821</v>
      </c>
      <c r="BJ25" s="59">
        <v>0</v>
      </c>
      <c r="BK25" s="59">
        <v>6063256</v>
      </c>
      <c r="BL25" s="59">
        <v>889</v>
      </c>
      <c r="BM25" s="59">
        <v>6820.31</v>
      </c>
      <c r="BN25" s="59">
        <v>230.08</v>
      </c>
      <c r="BO25" s="59">
        <v>7050.39</v>
      </c>
      <c r="BP25" s="59">
        <v>877</v>
      </c>
      <c r="BQ25" s="59">
        <v>6183192</v>
      </c>
      <c r="BR25" s="59">
        <v>0</v>
      </c>
      <c r="BS25" s="59">
        <v>-22961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63454</v>
      </c>
      <c r="BZ25" s="59">
        <v>0</v>
      </c>
      <c r="CA25" s="59">
        <v>6223685</v>
      </c>
      <c r="CB25" s="59">
        <v>5248206</v>
      </c>
      <c r="CC25" s="59">
        <v>975479</v>
      </c>
      <c r="CD25" s="59">
        <v>975479</v>
      </c>
      <c r="CE25" s="59">
        <v>8909</v>
      </c>
      <c r="CF25" s="59">
        <f t="shared" si="2"/>
        <v>966570</v>
      </c>
      <c r="CG25" s="59">
        <v>584261</v>
      </c>
      <c r="CH25" s="59">
        <f t="shared" si="3"/>
        <v>1550831</v>
      </c>
      <c r="CI25" s="59">
        <v>174448797</v>
      </c>
      <c r="CJ25" s="59">
        <v>0</v>
      </c>
      <c r="CK25" s="59">
        <v>0</v>
      </c>
      <c r="CL25" s="59">
        <v>6160231</v>
      </c>
      <c r="CM25" s="59">
        <v>877</v>
      </c>
      <c r="CN25" s="59">
        <v>7024.21</v>
      </c>
      <c r="CO25" s="59">
        <v>375.78999999999996</v>
      </c>
      <c r="CP25" s="59">
        <v>7400</v>
      </c>
      <c r="CQ25" s="59">
        <v>856</v>
      </c>
      <c r="CR25" s="59">
        <v>6334400</v>
      </c>
      <c r="CS25" s="59">
        <v>0</v>
      </c>
      <c r="CT25" s="59">
        <v>0</v>
      </c>
      <c r="CU25" s="59">
        <v>0</v>
      </c>
      <c r="CV25" s="59">
        <v>0</v>
      </c>
      <c r="CW25" s="59">
        <v>0</v>
      </c>
      <c r="CX25" s="59">
        <v>0</v>
      </c>
      <c r="CY25" s="59">
        <v>0</v>
      </c>
      <c r="CZ25" s="59">
        <v>118400</v>
      </c>
      <c r="DA25" s="59">
        <v>0</v>
      </c>
      <c r="DB25" s="59">
        <v>6452800</v>
      </c>
      <c r="DC25" s="59">
        <v>5256091</v>
      </c>
      <c r="DD25" s="59">
        <v>1196709</v>
      </c>
      <c r="DE25" s="59">
        <v>1196709</v>
      </c>
      <c r="DF25" s="59">
        <v>7750</v>
      </c>
      <c r="DG25" s="40">
        <v>1188959</v>
      </c>
      <c r="DH25" s="59">
        <v>520825</v>
      </c>
      <c r="DI25" s="59">
        <v>1709784</v>
      </c>
      <c r="DJ25" s="59">
        <v>185596068</v>
      </c>
      <c r="DK25" s="59">
        <v>0</v>
      </c>
      <c r="DL25" s="59">
        <v>0</v>
      </c>
    </row>
    <row r="26" spans="1:116" x14ac:dyDescent="0.2">
      <c r="A26" s="48">
        <v>217</v>
      </c>
      <c r="B26" s="49" t="s">
        <v>58</v>
      </c>
      <c r="C26" s="37">
        <v>4796435</v>
      </c>
      <c r="D26" s="37">
        <v>709</v>
      </c>
      <c r="E26" s="37">
        <v>698</v>
      </c>
      <c r="F26" s="37">
        <v>220.29</v>
      </c>
      <c r="G26" s="37">
        <v>0</v>
      </c>
      <c r="H26" s="37">
        <v>0</v>
      </c>
      <c r="I26" s="37">
        <v>0</v>
      </c>
      <c r="J26" s="37">
        <v>4875781</v>
      </c>
      <c r="K26" s="37">
        <v>0</v>
      </c>
      <c r="L26" s="37">
        <v>831</v>
      </c>
      <c r="M26" s="37">
        <v>0</v>
      </c>
      <c r="N26" s="37">
        <v>0</v>
      </c>
      <c r="O26" s="37">
        <v>0</v>
      </c>
      <c r="P26" s="37">
        <v>0</v>
      </c>
      <c r="Q26" s="37">
        <v>831</v>
      </c>
      <c r="R26" s="37">
        <v>4876612</v>
      </c>
      <c r="S26" s="37">
        <v>0</v>
      </c>
      <c r="T26" s="37">
        <v>55883</v>
      </c>
      <c r="U26" s="37">
        <v>55883</v>
      </c>
      <c r="V26" s="37">
        <v>4932495</v>
      </c>
      <c r="W26" s="37">
        <v>4165291</v>
      </c>
      <c r="X26" s="37">
        <v>767204</v>
      </c>
      <c r="Y26" s="37">
        <v>767204</v>
      </c>
      <c r="Z26" s="37">
        <v>1663</v>
      </c>
      <c r="AA26" s="37">
        <v>765541</v>
      </c>
      <c r="AB26" s="37">
        <v>688747</v>
      </c>
      <c r="AC26" s="37">
        <v>1454288</v>
      </c>
      <c r="AD26" s="37">
        <v>150972828</v>
      </c>
      <c r="AE26" s="37">
        <v>172600</v>
      </c>
      <c r="AF26" s="37">
        <v>0</v>
      </c>
      <c r="AG26" s="37">
        <v>0</v>
      </c>
      <c r="AH26" s="37">
        <v>0</v>
      </c>
      <c r="AI26" s="49">
        <v>4870112</v>
      </c>
      <c r="AJ26" s="59">
        <v>698</v>
      </c>
      <c r="AK26" s="59">
        <v>6977.24</v>
      </c>
      <c r="AL26" s="59">
        <v>226.68</v>
      </c>
      <c r="AM26" s="59">
        <v>7203.92</v>
      </c>
      <c r="AN26" s="59">
        <v>685</v>
      </c>
      <c r="AO26" s="59">
        <v>4934685</v>
      </c>
      <c r="AP26" s="59">
        <v>0</v>
      </c>
      <c r="AQ26" s="59">
        <v>0</v>
      </c>
      <c r="AR26" s="59">
        <v>0</v>
      </c>
      <c r="AS26" s="59">
        <v>0</v>
      </c>
      <c r="AT26" s="59">
        <v>300000</v>
      </c>
      <c r="AU26" s="59">
        <v>0</v>
      </c>
      <c r="AV26" s="59">
        <v>0</v>
      </c>
      <c r="AW26" s="59">
        <v>0</v>
      </c>
      <c r="AX26" s="59">
        <v>72039</v>
      </c>
      <c r="AY26" s="59">
        <v>0</v>
      </c>
      <c r="AZ26" s="59">
        <v>5306724</v>
      </c>
      <c r="BA26" s="59">
        <v>3981763</v>
      </c>
      <c r="BB26" s="59">
        <v>1324961</v>
      </c>
      <c r="BC26" s="59">
        <v>1324961</v>
      </c>
      <c r="BD26" s="59">
        <v>1543</v>
      </c>
      <c r="BE26" s="59">
        <f t="shared" si="0"/>
        <v>1323418</v>
      </c>
      <c r="BF26" s="59">
        <v>656000</v>
      </c>
      <c r="BG26" s="59">
        <f t="shared" si="1"/>
        <v>1979418</v>
      </c>
      <c r="BH26" s="59">
        <v>171689926</v>
      </c>
      <c r="BI26" s="59">
        <v>0</v>
      </c>
      <c r="BJ26" s="59">
        <v>0</v>
      </c>
      <c r="BK26" s="59">
        <v>5234685</v>
      </c>
      <c r="BL26" s="59">
        <v>685</v>
      </c>
      <c r="BM26" s="59">
        <v>7641.88</v>
      </c>
      <c r="BN26" s="59">
        <v>230.08</v>
      </c>
      <c r="BO26" s="59">
        <v>7871.96</v>
      </c>
      <c r="BP26" s="59">
        <v>665</v>
      </c>
      <c r="BQ26" s="59">
        <v>5234853</v>
      </c>
      <c r="BR26" s="59">
        <v>0</v>
      </c>
      <c r="BS26" s="59">
        <v>0</v>
      </c>
      <c r="BT26" s="59">
        <v>0</v>
      </c>
      <c r="BU26" s="59">
        <v>0</v>
      </c>
      <c r="BV26" s="59">
        <v>0</v>
      </c>
      <c r="BW26" s="59">
        <v>0</v>
      </c>
      <c r="BX26" s="59">
        <v>0</v>
      </c>
      <c r="BY26" s="59">
        <v>118079</v>
      </c>
      <c r="BZ26" s="59">
        <v>0</v>
      </c>
      <c r="CA26" s="59">
        <v>5352932</v>
      </c>
      <c r="CB26" s="59">
        <v>4017248</v>
      </c>
      <c r="CC26" s="59">
        <v>1335684</v>
      </c>
      <c r="CD26" s="59">
        <v>1335684</v>
      </c>
      <c r="CE26" s="59">
        <v>1491</v>
      </c>
      <c r="CF26" s="59">
        <f t="shared" si="2"/>
        <v>1334193</v>
      </c>
      <c r="CG26" s="59">
        <v>714400</v>
      </c>
      <c r="CH26" s="59">
        <f t="shared" si="3"/>
        <v>2048593</v>
      </c>
      <c r="CI26" s="59">
        <v>174650829</v>
      </c>
      <c r="CJ26" s="59">
        <v>0</v>
      </c>
      <c r="CK26" s="59">
        <v>0</v>
      </c>
      <c r="CL26" s="59">
        <v>5234853</v>
      </c>
      <c r="CM26" s="59">
        <v>665</v>
      </c>
      <c r="CN26" s="59">
        <v>7871.96</v>
      </c>
      <c r="CO26" s="59">
        <v>236.98</v>
      </c>
      <c r="CP26" s="59">
        <v>8108.94</v>
      </c>
      <c r="CQ26" s="59">
        <v>657</v>
      </c>
      <c r="CR26" s="59">
        <v>5327574</v>
      </c>
      <c r="CS26" s="59">
        <v>0</v>
      </c>
      <c r="CT26" s="59">
        <v>0</v>
      </c>
      <c r="CU26" s="59">
        <v>0</v>
      </c>
      <c r="CV26" s="59">
        <v>0</v>
      </c>
      <c r="CW26" s="59">
        <v>0</v>
      </c>
      <c r="CX26" s="59">
        <v>0</v>
      </c>
      <c r="CY26" s="59">
        <v>0</v>
      </c>
      <c r="CZ26" s="59">
        <v>48654</v>
      </c>
      <c r="DA26" s="59">
        <v>0</v>
      </c>
      <c r="DB26" s="59">
        <v>5376228</v>
      </c>
      <c r="DC26" s="59">
        <v>3970020</v>
      </c>
      <c r="DD26" s="59">
        <v>1406208</v>
      </c>
      <c r="DE26" s="59">
        <v>1406208</v>
      </c>
      <c r="DF26" s="59">
        <v>2551</v>
      </c>
      <c r="DG26" s="40">
        <v>1403657</v>
      </c>
      <c r="DH26" s="59">
        <v>715000</v>
      </c>
      <c r="DI26" s="59">
        <v>2118657</v>
      </c>
      <c r="DJ26" s="59">
        <v>194572988</v>
      </c>
      <c r="DK26" s="59">
        <v>0</v>
      </c>
      <c r="DL26" s="59">
        <v>0</v>
      </c>
    </row>
    <row r="27" spans="1:116" x14ac:dyDescent="0.2">
      <c r="A27" s="48">
        <v>231</v>
      </c>
      <c r="B27" s="49" t="s">
        <v>59</v>
      </c>
      <c r="C27" s="37">
        <v>8893597</v>
      </c>
      <c r="D27" s="37">
        <v>1284</v>
      </c>
      <c r="E27" s="37">
        <v>1297</v>
      </c>
      <c r="F27" s="37">
        <v>220.29</v>
      </c>
      <c r="G27" s="37">
        <v>0</v>
      </c>
      <c r="H27" s="37">
        <v>0</v>
      </c>
      <c r="I27" s="37">
        <v>0</v>
      </c>
      <c r="J27" s="37">
        <v>9269361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9269361</v>
      </c>
      <c r="S27" s="37">
        <v>0</v>
      </c>
      <c r="T27" s="37">
        <v>0</v>
      </c>
      <c r="U27" s="37">
        <v>0</v>
      </c>
      <c r="V27" s="37">
        <v>9269361</v>
      </c>
      <c r="W27" s="37">
        <v>6812781</v>
      </c>
      <c r="X27" s="37">
        <v>2456580</v>
      </c>
      <c r="Y27" s="37">
        <v>2437090</v>
      </c>
      <c r="Z27" s="37">
        <v>13628</v>
      </c>
      <c r="AA27" s="37">
        <v>2423462</v>
      </c>
      <c r="AB27" s="37">
        <v>580480</v>
      </c>
      <c r="AC27" s="37">
        <v>3003942</v>
      </c>
      <c r="AD27" s="37">
        <v>333771306</v>
      </c>
      <c r="AE27" s="37">
        <v>1514200</v>
      </c>
      <c r="AF27" s="37">
        <v>19490</v>
      </c>
      <c r="AG27" s="37">
        <v>0</v>
      </c>
      <c r="AH27" s="37">
        <v>19490</v>
      </c>
      <c r="AI27" s="49">
        <v>9231616</v>
      </c>
      <c r="AJ27" s="59">
        <v>1297</v>
      </c>
      <c r="AK27" s="59">
        <v>7117.67</v>
      </c>
      <c r="AL27" s="59">
        <v>226.68</v>
      </c>
      <c r="AM27" s="59">
        <v>7344.35</v>
      </c>
      <c r="AN27" s="59">
        <v>1320</v>
      </c>
      <c r="AO27" s="59">
        <v>9694542</v>
      </c>
      <c r="AP27" s="59">
        <v>14618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9709160</v>
      </c>
      <c r="BA27" s="59">
        <v>7016067</v>
      </c>
      <c r="BB27" s="59">
        <v>2693093</v>
      </c>
      <c r="BC27" s="59">
        <v>2685749</v>
      </c>
      <c r="BD27" s="59">
        <v>18494</v>
      </c>
      <c r="BE27" s="59">
        <f t="shared" si="0"/>
        <v>2667255</v>
      </c>
      <c r="BF27" s="59">
        <v>1157924</v>
      </c>
      <c r="BG27" s="59">
        <f t="shared" si="1"/>
        <v>3825179</v>
      </c>
      <c r="BH27" s="59">
        <v>376567904</v>
      </c>
      <c r="BI27" s="59">
        <v>7344</v>
      </c>
      <c r="BJ27" s="59">
        <v>0</v>
      </c>
      <c r="BK27" s="59">
        <v>9701816</v>
      </c>
      <c r="BL27" s="59">
        <v>1320</v>
      </c>
      <c r="BM27" s="59">
        <v>7349.86</v>
      </c>
      <c r="BN27" s="59">
        <v>230.08</v>
      </c>
      <c r="BO27" s="59">
        <v>7579.94</v>
      </c>
      <c r="BP27" s="59">
        <v>1348</v>
      </c>
      <c r="BQ27" s="59">
        <v>10217759</v>
      </c>
      <c r="BR27" s="59">
        <v>5508</v>
      </c>
      <c r="BS27" s="59">
        <v>4531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0</v>
      </c>
      <c r="BZ27" s="59">
        <v>0</v>
      </c>
      <c r="CA27" s="59">
        <v>10227798</v>
      </c>
      <c r="CB27" s="59">
        <v>7334665</v>
      </c>
      <c r="CC27" s="59">
        <v>2893133</v>
      </c>
      <c r="CD27" s="59">
        <v>2870393</v>
      </c>
      <c r="CE27" s="59">
        <v>15030</v>
      </c>
      <c r="CF27" s="59">
        <f t="shared" si="2"/>
        <v>2855363</v>
      </c>
      <c r="CG27" s="59">
        <v>1456750</v>
      </c>
      <c r="CH27" s="59">
        <f t="shared" si="3"/>
        <v>4312113</v>
      </c>
      <c r="CI27" s="59">
        <v>438244575</v>
      </c>
      <c r="CJ27" s="59">
        <v>22740</v>
      </c>
      <c r="CK27" s="59">
        <v>0</v>
      </c>
      <c r="CL27" s="59">
        <v>10205058</v>
      </c>
      <c r="CM27" s="59">
        <v>1348</v>
      </c>
      <c r="CN27" s="59">
        <v>7570.52</v>
      </c>
      <c r="CO27" s="59">
        <v>236.98</v>
      </c>
      <c r="CP27" s="59">
        <v>7807.5</v>
      </c>
      <c r="CQ27" s="59">
        <v>1365</v>
      </c>
      <c r="CR27" s="59">
        <v>10657238</v>
      </c>
      <c r="CS27" s="59">
        <v>17055</v>
      </c>
      <c r="CT27" s="59">
        <v>25318</v>
      </c>
      <c r="CU27" s="59">
        <v>0</v>
      </c>
      <c r="CV27" s="59">
        <v>0</v>
      </c>
      <c r="CW27" s="59">
        <v>0</v>
      </c>
      <c r="CX27" s="59">
        <v>0</v>
      </c>
      <c r="CY27" s="59">
        <v>0</v>
      </c>
      <c r="CZ27" s="59">
        <v>0</v>
      </c>
      <c r="DA27" s="59">
        <v>0</v>
      </c>
      <c r="DB27" s="59">
        <v>10699611</v>
      </c>
      <c r="DC27" s="59">
        <v>7428049</v>
      </c>
      <c r="DD27" s="59">
        <v>3271562</v>
      </c>
      <c r="DE27" s="59">
        <v>3271562</v>
      </c>
      <c r="DF27" s="59">
        <v>11176</v>
      </c>
      <c r="DG27" s="40">
        <v>3260386</v>
      </c>
      <c r="DH27" s="59">
        <v>1791503</v>
      </c>
      <c r="DI27" s="59">
        <v>5051889</v>
      </c>
      <c r="DJ27" s="59">
        <v>495133583</v>
      </c>
      <c r="DK27" s="59">
        <v>0</v>
      </c>
      <c r="DL27" s="59">
        <v>0</v>
      </c>
    </row>
    <row r="28" spans="1:116" x14ac:dyDescent="0.2">
      <c r="A28" s="48">
        <v>245</v>
      </c>
      <c r="B28" s="49" t="s">
        <v>60</v>
      </c>
      <c r="C28" s="37">
        <v>4359142</v>
      </c>
      <c r="D28" s="37">
        <v>640</v>
      </c>
      <c r="E28" s="37">
        <v>656</v>
      </c>
      <c r="F28" s="37">
        <v>220.29</v>
      </c>
      <c r="G28" s="37">
        <v>0</v>
      </c>
      <c r="H28" s="37">
        <v>0</v>
      </c>
      <c r="I28" s="37">
        <v>0</v>
      </c>
      <c r="J28" s="37">
        <v>4612631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4612631</v>
      </c>
      <c r="S28" s="37">
        <v>0</v>
      </c>
      <c r="T28" s="37">
        <v>0</v>
      </c>
      <c r="U28" s="37">
        <v>0</v>
      </c>
      <c r="V28" s="37">
        <v>4612631</v>
      </c>
      <c r="W28" s="37">
        <v>3670547</v>
      </c>
      <c r="X28" s="37">
        <v>942084</v>
      </c>
      <c r="Y28" s="37">
        <v>949116</v>
      </c>
      <c r="Z28" s="37">
        <v>4500</v>
      </c>
      <c r="AA28" s="37">
        <v>944616</v>
      </c>
      <c r="AB28" s="37">
        <v>654920</v>
      </c>
      <c r="AC28" s="37">
        <v>1599536</v>
      </c>
      <c r="AD28" s="37">
        <v>133997094</v>
      </c>
      <c r="AE28" s="37">
        <v>377000</v>
      </c>
      <c r="AF28" s="37">
        <v>0</v>
      </c>
      <c r="AG28" s="37">
        <v>7032</v>
      </c>
      <c r="AH28" s="37">
        <v>0</v>
      </c>
      <c r="AI28" s="49">
        <v>4612631</v>
      </c>
      <c r="AJ28" s="59">
        <v>656</v>
      </c>
      <c r="AK28" s="59">
        <v>7031.45</v>
      </c>
      <c r="AL28" s="59">
        <v>226.68</v>
      </c>
      <c r="AM28" s="59">
        <v>7258.13</v>
      </c>
      <c r="AN28" s="59">
        <v>677</v>
      </c>
      <c r="AO28" s="59">
        <v>4913754</v>
      </c>
      <c r="AP28" s="59">
        <v>0</v>
      </c>
      <c r="AQ28" s="59">
        <v>-9629</v>
      </c>
      <c r="AR28" s="59">
        <v>0</v>
      </c>
      <c r="AS28" s="59">
        <v>0</v>
      </c>
      <c r="AT28" s="59">
        <v>0</v>
      </c>
      <c r="AU28" s="59">
        <v>0</v>
      </c>
      <c r="AV28" s="59">
        <v>0</v>
      </c>
      <c r="AW28" s="59">
        <v>0</v>
      </c>
      <c r="AX28" s="59">
        <v>0</v>
      </c>
      <c r="AY28" s="59">
        <v>0</v>
      </c>
      <c r="AZ28" s="59">
        <v>4904125</v>
      </c>
      <c r="BA28" s="59">
        <v>4057089</v>
      </c>
      <c r="BB28" s="59">
        <v>847036</v>
      </c>
      <c r="BC28" s="59">
        <v>847036</v>
      </c>
      <c r="BD28" s="59">
        <v>3343</v>
      </c>
      <c r="BE28" s="59">
        <f t="shared" si="0"/>
        <v>843693</v>
      </c>
      <c r="BF28" s="59">
        <v>676910</v>
      </c>
      <c r="BG28" s="59">
        <f t="shared" si="1"/>
        <v>1520603</v>
      </c>
      <c r="BH28" s="59">
        <v>145322632</v>
      </c>
      <c r="BI28" s="59">
        <v>0</v>
      </c>
      <c r="BJ28" s="59">
        <v>0</v>
      </c>
      <c r="BK28" s="59">
        <v>4904125</v>
      </c>
      <c r="BL28" s="59">
        <v>677</v>
      </c>
      <c r="BM28" s="59">
        <v>7243.91</v>
      </c>
      <c r="BN28" s="59">
        <v>230.08</v>
      </c>
      <c r="BO28" s="59">
        <v>7473.99</v>
      </c>
      <c r="BP28" s="59">
        <v>687</v>
      </c>
      <c r="BQ28" s="59">
        <v>5134631</v>
      </c>
      <c r="BR28" s="59">
        <v>0</v>
      </c>
      <c r="BS28" s="59">
        <v>11285</v>
      </c>
      <c r="BT28" s="59">
        <v>0</v>
      </c>
      <c r="BU28" s="59">
        <v>0</v>
      </c>
      <c r="BV28" s="59">
        <v>0</v>
      </c>
      <c r="BW28" s="59">
        <v>0</v>
      </c>
      <c r="BX28" s="59">
        <v>0</v>
      </c>
      <c r="BY28" s="59">
        <v>0</v>
      </c>
      <c r="BZ28" s="59">
        <v>0</v>
      </c>
      <c r="CA28" s="59">
        <v>5145916</v>
      </c>
      <c r="CB28" s="59">
        <v>4255270</v>
      </c>
      <c r="CC28" s="59">
        <v>890646</v>
      </c>
      <c r="CD28" s="59">
        <v>883172</v>
      </c>
      <c r="CE28" s="59">
        <v>3374</v>
      </c>
      <c r="CF28" s="59">
        <f t="shared" si="2"/>
        <v>879798</v>
      </c>
      <c r="CG28" s="59">
        <v>671448</v>
      </c>
      <c r="CH28" s="59">
        <f t="shared" si="3"/>
        <v>1551246</v>
      </c>
      <c r="CI28" s="59">
        <v>154584253</v>
      </c>
      <c r="CJ28" s="59">
        <v>7474</v>
      </c>
      <c r="CK28" s="59">
        <v>0</v>
      </c>
      <c r="CL28" s="59">
        <v>5138442</v>
      </c>
      <c r="CM28" s="59">
        <v>687</v>
      </c>
      <c r="CN28" s="59">
        <v>7479.54</v>
      </c>
      <c r="CO28" s="59">
        <v>236.98</v>
      </c>
      <c r="CP28" s="59">
        <v>7716.5199999999995</v>
      </c>
      <c r="CQ28" s="59">
        <v>668</v>
      </c>
      <c r="CR28" s="59">
        <v>5154635</v>
      </c>
      <c r="CS28" s="59">
        <v>5606</v>
      </c>
      <c r="CT28" s="59">
        <v>0</v>
      </c>
      <c r="CU28" s="59">
        <v>0</v>
      </c>
      <c r="CV28" s="59">
        <v>0</v>
      </c>
      <c r="CW28" s="59">
        <v>0</v>
      </c>
      <c r="CX28" s="59">
        <v>0</v>
      </c>
      <c r="CY28" s="59">
        <v>0</v>
      </c>
      <c r="CZ28" s="59">
        <v>108031</v>
      </c>
      <c r="DA28" s="59">
        <v>0</v>
      </c>
      <c r="DB28" s="59">
        <v>5268272</v>
      </c>
      <c r="DC28" s="59">
        <v>4292621</v>
      </c>
      <c r="DD28" s="59">
        <v>975651</v>
      </c>
      <c r="DE28" s="59">
        <v>975651</v>
      </c>
      <c r="DF28" s="59">
        <v>6274</v>
      </c>
      <c r="DG28" s="40">
        <v>969377</v>
      </c>
      <c r="DH28" s="59">
        <v>680070</v>
      </c>
      <c r="DI28" s="59">
        <v>1649447</v>
      </c>
      <c r="DJ28" s="59">
        <v>164517762</v>
      </c>
      <c r="DK28" s="59">
        <v>0</v>
      </c>
      <c r="DL28" s="59">
        <v>0</v>
      </c>
    </row>
    <row r="29" spans="1:116" x14ac:dyDescent="0.2">
      <c r="A29" s="48">
        <v>280</v>
      </c>
      <c r="B29" s="49" t="s">
        <v>61</v>
      </c>
      <c r="C29" s="37">
        <v>18889435</v>
      </c>
      <c r="D29" s="37">
        <v>2942</v>
      </c>
      <c r="E29" s="37">
        <v>2971</v>
      </c>
      <c r="F29" s="37">
        <v>220.29</v>
      </c>
      <c r="G29" s="37">
        <v>0</v>
      </c>
      <c r="H29" s="37">
        <v>0</v>
      </c>
      <c r="I29" s="37">
        <v>0</v>
      </c>
      <c r="J29" s="37">
        <v>19730114</v>
      </c>
      <c r="K29" s="37">
        <v>0</v>
      </c>
      <c r="L29" s="37">
        <v>0</v>
      </c>
      <c r="M29" s="37">
        <v>0</v>
      </c>
      <c r="N29" s="37">
        <v>1893</v>
      </c>
      <c r="O29" s="37">
        <v>0</v>
      </c>
      <c r="P29" s="37">
        <v>0</v>
      </c>
      <c r="Q29" s="37">
        <v>1893</v>
      </c>
      <c r="R29" s="37">
        <v>19732007</v>
      </c>
      <c r="S29" s="37">
        <v>0</v>
      </c>
      <c r="T29" s="37">
        <v>0</v>
      </c>
      <c r="U29" s="37">
        <v>0</v>
      </c>
      <c r="V29" s="37">
        <v>19732007</v>
      </c>
      <c r="W29" s="37">
        <v>13894920</v>
      </c>
      <c r="X29" s="37">
        <v>5837087</v>
      </c>
      <c r="Y29" s="37">
        <v>5817165</v>
      </c>
      <c r="Z29" s="37">
        <v>62575</v>
      </c>
      <c r="AA29" s="37">
        <v>5754590</v>
      </c>
      <c r="AB29" s="37">
        <v>2363200</v>
      </c>
      <c r="AC29" s="37">
        <v>8117790</v>
      </c>
      <c r="AD29" s="37">
        <v>906702787</v>
      </c>
      <c r="AE29" s="37">
        <v>6989200</v>
      </c>
      <c r="AF29" s="37">
        <v>19922</v>
      </c>
      <c r="AG29" s="37">
        <v>0</v>
      </c>
      <c r="AH29" s="37">
        <v>19922</v>
      </c>
      <c r="AI29" s="49">
        <v>19712085</v>
      </c>
      <c r="AJ29" s="59">
        <v>2971</v>
      </c>
      <c r="AK29" s="59">
        <v>6634.83</v>
      </c>
      <c r="AL29" s="59">
        <v>226.68</v>
      </c>
      <c r="AM29" s="59">
        <v>6861.51</v>
      </c>
      <c r="AN29" s="59">
        <v>2977</v>
      </c>
      <c r="AO29" s="59">
        <v>20426715</v>
      </c>
      <c r="AP29" s="59">
        <v>14942</v>
      </c>
      <c r="AQ29" s="59">
        <v>-37245</v>
      </c>
      <c r="AR29" s="59">
        <v>0</v>
      </c>
      <c r="AS29" s="59">
        <v>0</v>
      </c>
      <c r="AT29" s="59">
        <v>0</v>
      </c>
      <c r="AU29" s="59">
        <v>0</v>
      </c>
      <c r="AV29" s="59">
        <v>0</v>
      </c>
      <c r="AW29" s="59">
        <v>0</v>
      </c>
      <c r="AX29" s="59">
        <v>0</v>
      </c>
      <c r="AY29" s="59">
        <v>0</v>
      </c>
      <c r="AZ29" s="59">
        <v>20404412</v>
      </c>
      <c r="BA29" s="59">
        <v>14081511</v>
      </c>
      <c r="BB29" s="59">
        <v>6322901</v>
      </c>
      <c r="BC29" s="59">
        <v>6322901</v>
      </c>
      <c r="BD29" s="59">
        <v>55060</v>
      </c>
      <c r="BE29" s="59">
        <f t="shared" si="0"/>
        <v>6267841</v>
      </c>
      <c r="BF29" s="59">
        <v>2299389</v>
      </c>
      <c r="BG29" s="59">
        <f t="shared" si="1"/>
        <v>8567230</v>
      </c>
      <c r="BH29" s="59">
        <v>1020327756</v>
      </c>
      <c r="BI29" s="59">
        <v>0</v>
      </c>
      <c r="BJ29" s="59">
        <v>0</v>
      </c>
      <c r="BK29" s="59">
        <v>20404412</v>
      </c>
      <c r="BL29" s="59">
        <v>2977</v>
      </c>
      <c r="BM29" s="59">
        <v>6854.02</v>
      </c>
      <c r="BN29" s="59">
        <v>230.08</v>
      </c>
      <c r="BO29" s="59">
        <v>7084.1</v>
      </c>
      <c r="BP29" s="59">
        <v>2959</v>
      </c>
      <c r="BQ29" s="59">
        <v>20961852</v>
      </c>
      <c r="BR29" s="59">
        <v>0</v>
      </c>
      <c r="BS29" s="59">
        <v>0</v>
      </c>
      <c r="BT29" s="59">
        <v>0</v>
      </c>
      <c r="BU29" s="59">
        <v>0</v>
      </c>
      <c r="BV29" s="59">
        <v>0</v>
      </c>
      <c r="BW29" s="59">
        <v>0</v>
      </c>
      <c r="BX29" s="59">
        <v>0</v>
      </c>
      <c r="BY29" s="59">
        <v>99177</v>
      </c>
      <c r="BZ29" s="59">
        <v>0</v>
      </c>
      <c r="CA29" s="59">
        <v>21061029</v>
      </c>
      <c r="CB29" s="59">
        <v>14013023</v>
      </c>
      <c r="CC29" s="59">
        <v>7048006</v>
      </c>
      <c r="CD29" s="59">
        <v>7048006</v>
      </c>
      <c r="CE29" s="59">
        <v>55487</v>
      </c>
      <c r="CF29" s="59">
        <f t="shared" si="2"/>
        <v>6992519</v>
      </c>
      <c r="CG29" s="59">
        <v>2319865</v>
      </c>
      <c r="CH29" s="59">
        <f t="shared" si="3"/>
        <v>9312384</v>
      </c>
      <c r="CI29" s="59">
        <v>1083422161</v>
      </c>
      <c r="CJ29" s="59">
        <v>0</v>
      </c>
      <c r="CK29" s="59">
        <v>0</v>
      </c>
      <c r="CL29" s="59">
        <v>20961852</v>
      </c>
      <c r="CM29" s="59">
        <v>2959</v>
      </c>
      <c r="CN29" s="59">
        <v>7084.1</v>
      </c>
      <c r="CO29" s="59">
        <v>315.89999999999998</v>
      </c>
      <c r="CP29" s="59">
        <v>7400</v>
      </c>
      <c r="CQ29" s="59">
        <v>2933</v>
      </c>
      <c r="CR29" s="59">
        <v>21704200</v>
      </c>
      <c r="CS29" s="59">
        <v>0</v>
      </c>
      <c r="CT29" s="59">
        <v>0</v>
      </c>
      <c r="CU29" s="59">
        <v>0</v>
      </c>
      <c r="CV29" s="59">
        <v>0</v>
      </c>
      <c r="CW29" s="59">
        <v>0</v>
      </c>
      <c r="CX29" s="59">
        <v>0</v>
      </c>
      <c r="CY29" s="59">
        <v>0</v>
      </c>
      <c r="CZ29" s="59">
        <v>148000</v>
      </c>
      <c r="DA29" s="59">
        <v>0</v>
      </c>
      <c r="DB29" s="59">
        <v>21852200</v>
      </c>
      <c r="DC29" s="59">
        <v>14396415</v>
      </c>
      <c r="DD29" s="59">
        <v>7455785</v>
      </c>
      <c r="DE29" s="59">
        <v>7455785</v>
      </c>
      <c r="DF29" s="59">
        <v>67296</v>
      </c>
      <c r="DG29" s="40">
        <v>7388489</v>
      </c>
      <c r="DH29" s="59">
        <v>2341870</v>
      </c>
      <c r="DI29" s="59">
        <v>9730359</v>
      </c>
      <c r="DJ29" s="59">
        <v>1133831205</v>
      </c>
      <c r="DK29" s="59">
        <v>0</v>
      </c>
      <c r="DL29" s="59">
        <v>0</v>
      </c>
    </row>
    <row r="30" spans="1:116" x14ac:dyDescent="0.2">
      <c r="A30" s="48">
        <v>287</v>
      </c>
      <c r="B30" s="49" t="s">
        <v>62</v>
      </c>
      <c r="C30" s="37">
        <v>3511004</v>
      </c>
      <c r="D30" s="37">
        <v>433</v>
      </c>
      <c r="E30" s="37">
        <v>436</v>
      </c>
      <c r="F30" s="37">
        <v>220.29</v>
      </c>
      <c r="G30" s="37">
        <v>0</v>
      </c>
      <c r="H30" s="37">
        <v>0</v>
      </c>
      <c r="I30" s="37">
        <v>0</v>
      </c>
      <c r="J30" s="37">
        <v>3631374</v>
      </c>
      <c r="K30" s="37">
        <v>80</v>
      </c>
      <c r="L30" s="37">
        <v>20213</v>
      </c>
      <c r="M30" s="37">
        <v>0</v>
      </c>
      <c r="N30" s="37">
        <v>0</v>
      </c>
      <c r="O30" s="37">
        <v>0</v>
      </c>
      <c r="P30" s="37">
        <v>0</v>
      </c>
      <c r="Q30" s="37">
        <v>20293</v>
      </c>
      <c r="R30" s="37">
        <v>3651667</v>
      </c>
      <c r="S30" s="37">
        <v>0</v>
      </c>
      <c r="T30" s="37">
        <v>0</v>
      </c>
      <c r="U30" s="37">
        <v>0</v>
      </c>
      <c r="V30" s="37">
        <v>3651667</v>
      </c>
      <c r="W30" s="37">
        <v>2265467</v>
      </c>
      <c r="X30" s="37">
        <v>1386200</v>
      </c>
      <c r="Y30" s="37">
        <v>1386200</v>
      </c>
      <c r="Z30" s="37">
        <v>1505</v>
      </c>
      <c r="AA30" s="37">
        <v>1384695</v>
      </c>
      <c r="AB30" s="37">
        <v>191505</v>
      </c>
      <c r="AC30" s="37">
        <v>1576200</v>
      </c>
      <c r="AD30" s="37">
        <v>121687819</v>
      </c>
      <c r="AE30" s="37">
        <v>116200</v>
      </c>
      <c r="AF30" s="37">
        <v>0</v>
      </c>
      <c r="AG30" s="37">
        <v>0</v>
      </c>
      <c r="AH30" s="37">
        <v>0</v>
      </c>
      <c r="AI30" s="49">
        <v>3651667</v>
      </c>
      <c r="AJ30" s="59">
        <v>436</v>
      </c>
      <c r="AK30" s="59">
        <v>8375.3799999999992</v>
      </c>
      <c r="AL30" s="59">
        <v>226.68</v>
      </c>
      <c r="AM30" s="59">
        <v>8602.06</v>
      </c>
      <c r="AN30" s="59">
        <v>429</v>
      </c>
      <c r="AO30" s="59">
        <v>3690284</v>
      </c>
      <c r="AP30" s="59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59">
        <v>43010</v>
      </c>
      <c r="AY30" s="59">
        <v>0</v>
      </c>
      <c r="AZ30" s="59">
        <v>3733294</v>
      </c>
      <c r="BA30" s="59">
        <v>2216107</v>
      </c>
      <c r="BB30" s="59">
        <v>1517187</v>
      </c>
      <c r="BC30" s="59">
        <v>1517187</v>
      </c>
      <c r="BD30" s="59">
        <v>3121</v>
      </c>
      <c r="BE30" s="59">
        <f t="shared" si="0"/>
        <v>1514066</v>
      </c>
      <c r="BF30" s="59">
        <v>275680</v>
      </c>
      <c r="BG30" s="59">
        <f t="shared" si="1"/>
        <v>1789746</v>
      </c>
      <c r="BH30" s="59">
        <v>124037340</v>
      </c>
      <c r="BI30" s="59">
        <v>0</v>
      </c>
      <c r="BJ30" s="59">
        <v>0</v>
      </c>
      <c r="BK30" s="59">
        <v>3690284</v>
      </c>
      <c r="BL30" s="59">
        <v>429</v>
      </c>
      <c r="BM30" s="59">
        <v>8602.06</v>
      </c>
      <c r="BN30" s="59">
        <v>230.08</v>
      </c>
      <c r="BO30" s="59">
        <v>8832.14</v>
      </c>
      <c r="BP30" s="59">
        <v>421</v>
      </c>
      <c r="BQ30" s="59">
        <v>3718331</v>
      </c>
      <c r="BR30" s="59">
        <v>0</v>
      </c>
      <c r="BS30" s="59">
        <v>0</v>
      </c>
      <c r="BT30" s="59">
        <v>0</v>
      </c>
      <c r="BU30" s="59">
        <v>0</v>
      </c>
      <c r="BV30" s="59">
        <v>0</v>
      </c>
      <c r="BW30" s="59">
        <v>0</v>
      </c>
      <c r="BX30" s="59">
        <v>0</v>
      </c>
      <c r="BY30" s="59">
        <v>52993</v>
      </c>
      <c r="BZ30" s="59">
        <v>0</v>
      </c>
      <c r="CA30" s="59">
        <v>3771324</v>
      </c>
      <c r="CB30" s="59">
        <v>2451023</v>
      </c>
      <c r="CC30" s="59">
        <v>1320301</v>
      </c>
      <c r="CD30" s="59">
        <v>1320301</v>
      </c>
      <c r="CE30" s="59">
        <v>3375</v>
      </c>
      <c r="CF30" s="59">
        <f t="shared" si="2"/>
        <v>1316926</v>
      </c>
      <c r="CG30" s="59">
        <v>340395</v>
      </c>
      <c r="CH30" s="59">
        <f t="shared" si="3"/>
        <v>1657321</v>
      </c>
      <c r="CI30" s="59">
        <v>126702786</v>
      </c>
      <c r="CJ30" s="59">
        <v>0</v>
      </c>
      <c r="CK30" s="59">
        <v>0</v>
      </c>
      <c r="CL30" s="59">
        <v>3718331</v>
      </c>
      <c r="CM30" s="59">
        <v>421</v>
      </c>
      <c r="CN30" s="59">
        <v>8832.14</v>
      </c>
      <c r="CO30" s="59">
        <v>236.98</v>
      </c>
      <c r="CP30" s="59">
        <v>9069.119999999999</v>
      </c>
      <c r="CQ30" s="59">
        <v>416</v>
      </c>
      <c r="CR30" s="59">
        <v>3772754</v>
      </c>
      <c r="CS30" s="59">
        <v>0</v>
      </c>
      <c r="CT30" s="59">
        <v>0</v>
      </c>
      <c r="CU30" s="59">
        <v>0</v>
      </c>
      <c r="CV30" s="59">
        <v>0</v>
      </c>
      <c r="CW30" s="59">
        <v>0</v>
      </c>
      <c r="CX30" s="59">
        <v>0</v>
      </c>
      <c r="CY30" s="59">
        <v>0</v>
      </c>
      <c r="CZ30" s="59">
        <v>36276</v>
      </c>
      <c r="DA30" s="59">
        <v>0</v>
      </c>
      <c r="DB30" s="59">
        <v>3809030</v>
      </c>
      <c r="DC30" s="59">
        <v>2445607</v>
      </c>
      <c r="DD30" s="59">
        <v>1363423</v>
      </c>
      <c r="DE30" s="59">
        <v>1363423</v>
      </c>
      <c r="DF30" s="59">
        <v>638</v>
      </c>
      <c r="DG30" s="40">
        <v>1362785</v>
      </c>
      <c r="DH30" s="59">
        <v>339695</v>
      </c>
      <c r="DI30" s="59">
        <v>1702480</v>
      </c>
      <c r="DJ30" s="59">
        <v>131206735</v>
      </c>
      <c r="DK30" s="59">
        <v>0</v>
      </c>
      <c r="DL30" s="59">
        <v>0</v>
      </c>
    </row>
    <row r="31" spans="1:116" x14ac:dyDescent="0.2">
      <c r="A31" s="48">
        <v>308</v>
      </c>
      <c r="B31" s="49" t="s">
        <v>63</v>
      </c>
      <c r="C31" s="37">
        <v>10843182</v>
      </c>
      <c r="D31" s="37">
        <v>1582</v>
      </c>
      <c r="E31" s="37">
        <v>1576</v>
      </c>
      <c r="F31" s="37">
        <v>220.29</v>
      </c>
      <c r="G31" s="37">
        <v>0</v>
      </c>
      <c r="H31" s="37">
        <v>0</v>
      </c>
      <c r="I31" s="37">
        <v>0</v>
      </c>
      <c r="J31" s="37">
        <v>11149239</v>
      </c>
      <c r="K31" s="37">
        <v>0</v>
      </c>
      <c r="L31" s="37">
        <v>38938</v>
      </c>
      <c r="M31" s="37">
        <v>0</v>
      </c>
      <c r="N31" s="37">
        <v>0</v>
      </c>
      <c r="O31" s="37">
        <v>0</v>
      </c>
      <c r="P31" s="37">
        <v>0</v>
      </c>
      <c r="Q31" s="37">
        <v>38938</v>
      </c>
      <c r="R31" s="37">
        <v>11188177</v>
      </c>
      <c r="S31" s="37">
        <v>0</v>
      </c>
      <c r="T31" s="37">
        <v>35372</v>
      </c>
      <c r="U31" s="37">
        <v>35372</v>
      </c>
      <c r="V31" s="37">
        <v>11223549</v>
      </c>
      <c r="W31" s="37">
        <v>9103951</v>
      </c>
      <c r="X31" s="37">
        <v>2119598</v>
      </c>
      <c r="Y31" s="37">
        <v>2112523</v>
      </c>
      <c r="Z31" s="37">
        <v>15191</v>
      </c>
      <c r="AA31" s="37">
        <v>2097332</v>
      </c>
      <c r="AB31" s="37">
        <v>1122406</v>
      </c>
      <c r="AC31" s="37">
        <v>3219738</v>
      </c>
      <c r="AD31" s="37">
        <v>290516327</v>
      </c>
      <c r="AE31" s="37">
        <v>1370700</v>
      </c>
      <c r="AF31" s="37">
        <v>7075</v>
      </c>
      <c r="AG31" s="37">
        <v>0</v>
      </c>
      <c r="AH31" s="37">
        <v>0</v>
      </c>
      <c r="AI31" s="49">
        <v>11188177</v>
      </c>
      <c r="AJ31" s="59">
        <v>1576</v>
      </c>
      <c r="AK31" s="59">
        <v>7099.1</v>
      </c>
      <c r="AL31" s="59">
        <v>226.68</v>
      </c>
      <c r="AM31" s="59">
        <v>7325.7800000000007</v>
      </c>
      <c r="AN31" s="59">
        <v>1542</v>
      </c>
      <c r="AO31" s="59">
        <v>11296353</v>
      </c>
      <c r="AP31" s="59">
        <v>0</v>
      </c>
      <c r="AQ31" s="59">
        <v>74513</v>
      </c>
      <c r="AR31" s="59">
        <v>0</v>
      </c>
      <c r="AS31" s="59">
        <v>0</v>
      </c>
      <c r="AT31" s="59">
        <v>0</v>
      </c>
      <c r="AU31" s="59">
        <v>0</v>
      </c>
      <c r="AV31" s="59">
        <v>0</v>
      </c>
      <c r="AW31" s="59">
        <v>0</v>
      </c>
      <c r="AX31" s="59">
        <v>190470</v>
      </c>
      <c r="AY31" s="59">
        <v>0</v>
      </c>
      <c r="AZ31" s="59">
        <v>11561336</v>
      </c>
      <c r="BA31" s="59">
        <v>9349972</v>
      </c>
      <c r="BB31" s="59">
        <v>2211364</v>
      </c>
      <c r="BC31" s="59">
        <v>2211364</v>
      </c>
      <c r="BD31" s="59">
        <v>13576</v>
      </c>
      <c r="BE31" s="59">
        <f t="shared" si="0"/>
        <v>2197788</v>
      </c>
      <c r="BF31" s="59">
        <v>1191861</v>
      </c>
      <c r="BG31" s="59">
        <f t="shared" si="1"/>
        <v>3389649</v>
      </c>
      <c r="BH31" s="59">
        <v>321245609</v>
      </c>
      <c r="BI31" s="59">
        <v>0</v>
      </c>
      <c r="BJ31" s="59">
        <v>0</v>
      </c>
      <c r="BK31" s="59">
        <v>11370866</v>
      </c>
      <c r="BL31" s="59">
        <v>1542</v>
      </c>
      <c r="BM31" s="59">
        <v>7374.1</v>
      </c>
      <c r="BN31" s="59">
        <v>230.08</v>
      </c>
      <c r="BO31" s="59">
        <v>7604.18</v>
      </c>
      <c r="BP31" s="59">
        <v>1521</v>
      </c>
      <c r="BQ31" s="59">
        <v>11565958</v>
      </c>
      <c r="BR31" s="59">
        <v>0</v>
      </c>
      <c r="BS31" s="59">
        <v>57728</v>
      </c>
      <c r="BT31" s="59">
        <v>0</v>
      </c>
      <c r="BU31" s="59">
        <v>0</v>
      </c>
      <c r="BV31" s="59">
        <v>0</v>
      </c>
      <c r="BW31" s="59">
        <v>0</v>
      </c>
      <c r="BX31" s="59">
        <v>0</v>
      </c>
      <c r="BY31" s="59">
        <v>121667</v>
      </c>
      <c r="BZ31" s="59">
        <v>0</v>
      </c>
      <c r="CA31" s="59">
        <v>11745353</v>
      </c>
      <c r="CB31" s="59">
        <v>9223051</v>
      </c>
      <c r="CC31" s="59">
        <v>2522302</v>
      </c>
      <c r="CD31" s="59">
        <v>2522302</v>
      </c>
      <c r="CE31" s="59">
        <v>11927</v>
      </c>
      <c r="CF31" s="59">
        <f t="shared" si="2"/>
        <v>2510375</v>
      </c>
      <c r="CG31" s="59">
        <v>1266546</v>
      </c>
      <c r="CH31" s="59">
        <f t="shared" si="3"/>
        <v>3776921</v>
      </c>
      <c r="CI31" s="59">
        <v>334238706</v>
      </c>
      <c r="CJ31" s="59">
        <v>0</v>
      </c>
      <c r="CK31" s="59">
        <v>0</v>
      </c>
      <c r="CL31" s="59">
        <v>11623686</v>
      </c>
      <c r="CM31" s="59">
        <v>1521</v>
      </c>
      <c r="CN31" s="59">
        <v>7642.13</v>
      </c>
      <c r="CO31" s="59">
        <v>236.98</v>
      </c>
      <c r="CP31" s="59">
        <v>7879.11</v>
      </c>
      <c r="CQ31" s="59">
        <v>1474</v>
      </c>
      <c r="CR31" s="59">
        <v>11613808</v>
      </c>
      <c r="CS31" s="59">
        <v>0</v>
      </c>
      <c r="CT31" s="59">
        <v>147706</v>
      </c>
      <c r="CU31" s="59">
        <v>0</v>
      </c>
      <c r="CV31" s="59">
        <v>0</v>
      </c>
      <c r="CW31" s="59">
        <v>0</v>
      </c>
      <c r="CX31" s="59">
        <v>0</v>
      </c>
      <c r="CY31" s="59">
        <v>0</v>
      </c>
      <c r="CZ31" s="59">
        <v>275769</v>
      </c>
      <c r="DA31" s="59">
        <v>0</v>
      </c>
      <c r="DB31" s="59">
        <v>12037283</v>
      </c>
      <c r="DC31" s="59">
        <v>9638949</v>
      </c>
      <c r="DD31" s="59">
        <v>2398334</v>
      </c>
      <c r="DE31" s="59">
        <v>2406213</v>
      </c>
      <c r="DF31" s="59">
        <v>10403</v>
      </c>
      <c r="DG31" s="40">
        <v>2395810</v>
      </c>
      <c r="DH31" s="59">
        <v>1261087</v>
      </c>
      <c r="DI31" s="59">
        <v>3656897</v>
      </c>
      <c r="DJ31" s="59">
        <v>358284966</v>
      </c>
      <c r="DK31" s="59">
        <v>0</v>
      </c>
      <c r="DL31" s="59">
        <v>7879</v>
      </c>
    </row>
    <row r="32" spans="1:116" x14ac:dyDescent="0.2">
      <c r="A32" s="48">
        <v>315</v>
      </c>
      <c r="B32" s="49" t="s">
        <v>64</v>
      </c>
      <c r="C32" s="37">
        <v>3887317</v>
      </c>
      <c r="D32" s="37">
        <v>516</v>
      </c>
      <c r="E32" s="37">
        <v>536</v>
      </c>
      <c r="F32" s="37">
        <v>220.29</v>
      </c>
      <c r="G32" s="37">
        <v>0</v>
      </c>
      <c r="H32" s="37">
        <v>0</v>
      </c>
      <c r="I32" s="37">
        <v>0</v>
      </c>
      <c r="J32" s="37">
        <v>4156064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4156064</v>
      </c>
      <c r="S32" s="37">
        <v>0</v>
      </c>
      <c r="T32" s="37">
        <v>0</v>
      </c>
      <c r="U32" s="37">
        <v>0</v>
      </c>
      <c r="V32" s="37">
        <v>4156064</v>
      </c>
      <c r="W32" s="37">
        <v>1874851</v>
      </c>
      <c r="X32" s="37">
        <v>2281213</v>
      </c>
      <c r="Y32" s="37">
        <v>2281214</v>
      </c>
      <c r="Z32" s="37">
        <v>708</v>
      </c>
      <c r="AA32" s="37">
        <v>2280506</v>
      </c>
      <c r="AB32" s="37">
        <v>396200</v>
      </c>
      <c r="AC32" s="37">
        <v>2676706</v>
      </c>
      <c r="AD32" s="37">
        <v>266882300</v>
      </c>
      <c r="AE32" s="37">
        <v>70600</v>
      </c>
      <c r="AF32" s="37">
        <v>0</v>
      </c>
      <c r="AG32" s="37">
        <v>1</v>
      </c>
      <c r="AH32" s="37">
        <v>0</v>
      </c>
      <c r="AI32" s="49">
        <v>4070161</v>
      </c>
      <c r="AJ32" s="59">
        <v>536</v>
      </c>
      <c r="AK32" s="59">
        <v>7593.58</v>
      </c>
      <c r="AL32" s="59">
        <v>226.68</v>
      </c>
      <c r="AM32" s="59">
        <v>7820.26</v>
      </c>
      <c r="AN32" s="59">
        <v>540</v>
      </c>
      <c r="AO32" s="59">
        <v>4222940</v>
      </c>
      <c r="AP32" s="59">
        <v>0</v>
      </c>
      <c r="AQ32" s="59">
        <v>0</v>
      </c>
      <c r="AR32" s="59">
        <v>0</v>
      </c>
      <c r="AS32" s="59">
        <v>0</v>
      </c>
      <c r="AT32" s="59">
        <v>0</v>
      </c>
      <c r="AU32" s="59">
        <v>0</v>
      </c>
      <c r="AV32" s="59">
        <v>0</v>
      </c>
      <c r="AW32" s="59">
        <v>0</v>
      </c>
      <c r="AX32" s="59">
        <v>0</v>
      </c>
      <c r="AY32" s="59">
        <v>0</v>
      </c>
      <c r="AZ32" s="59">
        <v>4222940</v>
      </c>
      <c r="BA32" s="59">
        <v>1898642</v>
      </c>
      <c r="BB32" s="59">
        <v>2324298</v>
      </c>
      <c r="BC32" s="59">
        <v>2324281</v>
      </c>
      <c r="BD32" s="59">
        <v>587</v>
      </c>
      <c r="BE32" s="59">
        <f t="shared" si="0"/>
        <v>2323694</v>
      </c>
      <c r="BF32" s="59">
        <v>455894</v>
      </c>
      <c r="BG32" s="59">
        <f t="shared" si="1"/>
        <v>2779588</v>
      </c>
      <c r="BH32" s="59">
        <v>326636300</v>
      </c>
      <c r="BI32" s="59">
        <v>17</v>
      </c>
      <c r="BJ32" s="59">
        <v>0</v>
      </c>
      <c r="BK32" s="59">
        <v>4222923</v>
      </c>
      <c r="BL32" s="59">
        <v>540</v>
      </c>
      <c r="BM32" s="59">
        <v>7820.23</v>
      </c>
      <c r="BN32" s="59">
        <v>230.08</v>
      </c>
      <c r="BO32" s="59">
        <v>8050.3099999999995</v>
      </c>
      <c r="BP32" s="59">
        <v>530</v>
      </c>
      <c r="BQ32" s="59">
        <v>4266664</v>
      </c>
      <c r="BR32" s="59">
        <v>13</v>
      </c>
      <c r="BS32" s="59">
        <v>0</v>
      </c>
      <c r="BT32" s="59">
        <v>0</v>
      </c>
      <c r="BU32" s="59">
        <v>0</v>
      </c>
      <c r="BV32" s="59">
        <v>0</v>
      </c>
      <c r="BW32" s="59">
        <v>0</v>
      </c>
      <c r="BX32" s="59">
        <v>0</v>
      </c>
      <c r="BY32" s="59">
        <v>64402</v>
      </c>
      <c r="BZ32" s="59">
        <v>0</v>
      </c>
      <c r="CA32" s="59">
        <v>4331079</v>
      </c>
      <c r="CB32" s="59">
        <v>1653348</v>
      </c>
      <c r="CC32" s="59">
        <v>2677731</v>
      </c>
      <c r="CD32" s="59">
        <v>2677671</v>
      </c>
      <c r="CE32" s="59">
        <v>760</v>
      </c>
      <c r="CF32" s="59">
        <f t="shared" si="2"/>
        <v>2676911</v>
      </c>
      <c r="CG32" s="59">
        <v>422931</v>
      </c>
      <c r="CH32" s="59">
        <f t="shared" si="3"/>
        <v>3099842</v>
      </c>
      <c r="CI32" s="59">
        <v>386111100</v>
      </c>
      <c r="CJ32" s="59">
        <v>60</v>
      </c>
      <c r="CK32" s="59">
        <v>0</v>
      </c>
      <c r="CL32" s="59">
        <v>4266677</v>
      </c>
      <c r="CM32" s="59">
        <v>530</v>
      </c>
      <c r="CN32" s="59">
        <v>8050.33</v>
      </c>
      <c r="CO32" s="59">
        <v>236.98</v>
      </c>
      <c r="CP32" s="59">
        <v>8287.31</v>
      </c>
      <c r="CQ32" s="59">
        <v>514</v>
      </c>
      <c r="CR32" s="59">
        <v>4259677</v>
      </c>
      <c r="CS32" s="59">
        <v>0</v>
      </c>
      <c r="CT32" s="59">
        <v>0</v>
      </c>
      <c r="CU32" s="59">
        <v>0</v>
      </c>
      <c r="CV32" s="59">
        <v>0</v>
      </c>
      <c r="CW32" s="59">
        <v>0</v>
      </c>
      <c r="CX32" s="59">
        <v>0</v>
      </c>
      <c r="CY32" s="59">
        <v>0</v>
      </c>
      <c r="CZ32" s="59">
        <v>99448</v>
      </c>
      <c r="DA32" s="59">
        <v>0</v>
      </c>
      <c r="DB32" s="59">
        <v>4359125</v>
      </c>
      <c r="DC32" s="59">
        <v>1369820</v>
      </c>
      <c r="DD32" s="59">
        <v>2989305</v>
      </c>
      <c r="DE32" s="59">
        <v>2988700</v>
      </c>
      <c r="DF32" s="59">
        <v>528</v>
      </c>
      <c r="DG32" s="40">
        <v>2988172</v>
      </c>
      <c r="DH32" s="59">
        <v>422477</v>
      </c>
      <c r="DI32" s="59">
        <v>3410649</v>
      </c>
      <c r="DJ32" s="59">
        <v>429398200</v>
      </c>
      <c r="DK32" s="59">
        <v>605</v>
      </c>
      <c r="DL32" s="59">
        <v>0</v>
      </c>
    </row>
    <row r="33" spans="1:116" x14ac:dyDescent="0.2">
      <c r="A33" s="48">
        <v>336</v>
      </c>
      <c r="B33" s="49" t="s">
        <v>65</v>
      </c>
      <c r="C33" s="37">
        <v>23938604</v>
      </c>
      <c r="D33" s="37">
        <v>3337</v>
      </c>
      <c r="E33" s="37">
        <v>3382</v>
      </c>
      <c r="F33" s="37">
        <v>220.29</v>
      </c>
      <c r="G33" s="37">
        <v>0</v>
      </c>
      <c r="H33" s="37">
        <v>0</v>
      </c>
      <c r="I33" s="37">
        <v>0</v>
      </c>
      <c r="J33" s="37">
        <v>25006440</v>
      </c>
      <c r="K33" s="37">
        <v>2250</v>
      </c>
      <c r="L33" s="37">
        <v>86254</v>
      </c>
      <c r="M33" s="37">
        <v>0</v>
      </c>
      <c r="N33" s="37">
        <v>0</v>
      </c>
      <c r="O33" s="37">
        <v>0</v>
      </c>
      <c r="P33" s="37">
        <v>0</v>
      </c>
      <c r="Q33" s="37">
        <v>88504</v>
      </c>
      <c r="R33" s="37">
        <v>25094944</v>
      </c>
      <c r="S33" s="37">
        <v>0</v>
      </c>
      <c r="T33" s="37">
        <v>0</v>
      </c>
      <c r="U33" s="37">
        <v>0</v>
      </c>
      <c r="V33" s="37">
        <v>25094944</v>
      </c>
      <c r="W33" s="37">
        <v>16687150</v>
      </c>
      <c r="X33" s="37">
        <v>8407794</v>
      </c>
      <c r="Y33" s="37">
        <v>8403720</v>
      </c>
      <c r="Z33" s="37">
        <v>49935</v>
      </c>
      <c r="AA33" s="37">
        <v>8353785</v>
      </c>
      <c r="AB33" s="37">
        <v>2098511</v>
      </c>
      <c r="AC33" s="37">
        <v>10452296</v>
      </c>
      <c r="AD33" s="37">
        <v>929368727</v>
      </c>
      <c r="AE33" s="37">
        <v>4440000</v>
      </c>
      <c r="AF33" s="37">
        <v>4074</v>
      </c>
      <c r="AG33" s="37">
        <v>0</v>
      </c>
      <c r="AH33" s="37">
        <v>4074</v>
      </c>
      <c r="AI33" s="49">
        <v>25090870</v>
      </c>
      <c r="AJ33" s="59">
        <v>3382</v>
      </c>
      <c r="AK33" s="59">
        <v>7418.94</v>
      </c>
      <c r="AL33" s="59">
        <v>226.68</v>
      </c>
      <c r="AM33" s="59">
        <v>7645.62</v>
      </c>
      <c r="AN33" s="59">
        <v>3390</v>
      </c>
      <c r="AO33" s="59">
        <v>25918652</v>
      </c>
      <c r="AP33" s="59">
        <v>3056</v>
      </c>
      <c r="AQ33" s="59">
        <v>75292</v>
      </c>
      <c r="AR33" s="59">
        <v>0</v>
      </c>
      <c r="AS33" s="59">
        <v>0</v>
      </c>
      <c r="AT33" s="59">
        <v>0</v>
      </c>
      <c r="AU33" s="59">
        <v>0</v>
      </c>
      <c r="AV33" s="59">
        <v>0</v>
      </c>
      <c r="AW33" s="59">
        <v>0</v>
      </c>
      <c r="AX33" s="59">
        <v>0</v>
      </c>
      <c r="AY33" s="59">
        <v>0</v>
      </c>
      <c r="AZ33" s="59">
        <v>25997000</v>
      </c>
      <c r="BA33" s="59">
        <v>17445329</v>
      </c>
      <c r="BB33" s="59">
        <v>8551671</v>
      </c>
      <c r="BC33" s="59">
        <v>8521088</v>
      </c>
      <c r="BD33" s="59">
        <v>50792</v>
      </c>
      <c r="BE33" s="59">
        <f t="shared" si="0"/>
        <v>8470296</v>
      </c>
      <c r="BF33" s="59">
        <v>2107849</v>
      </c>
      <c r="BG33" s="59">
        <f t="shared" si="1"/>
        <v>10578145</v>
      </c>
      <c r="BH33" s="59">
        <v>998493384</v>
      </c>
      <c r="BI33" s="59">
        <v>30583</v>
      </c>
      <c r="BJ33" s="59">
        <v>0</v>
      </c>
      <c r="BK33" s="59">
        <v>25966417</v>
      </c>
      <c r="BL33" s="59">
        <v>3390</v>
      </c>
      <c r="BM33" s="59">
        <v>7659.71</v>
      </c>
      <c r="BN33" s="59">
        <v>230.08</v>
      </c>
      <c r="BO33" s="59">
        <v>7889.79</v>
      </c>
      <c r="BP33" s="59">
        <v>3392</v>
      </c>
      <c r="BQ33" s="59">
        <v>26762168</v>
      </c>
      <c r="BR33" s="59">
        <v>22937</v>
      </c>
      <c r="BS33" s="59">
        <v>89961</v>
      </c>
      <c r="BT33" s="59">
        <v>0</v>
      </c>
      <c r="BU33" s="59">
        <v>0</v>
      </c>
      <c r="BV33" s="59">
        <v>0</v>
      </c>
      <c r="BW33" s="59">
        <v>0</v>
      </c>
      <c r="BX33" s="59">
        <v>0</v>
      </c>
      <c r="BY33" s="59">
        <v>0</v>
      </c>
      <c r="BZ33" s="59">
        <v>0</v>
      </c>
      <c r="CA33" s="59">
        <v>26875066</v>
      </c>
      <c r="CB33" s="59">
        <v>18163520</v>
      </c>
      <c r="CC33" s="59">
        <v>8711546</v>
      </c>
      <c r="CD33" s="59">
        <v>8711546</v>
      </c>
      <c r="CE33" s="59">
        <v>47307</v>
      </c>
      <c r="CF33" s="59">
        <f t="shared" si="2"/>
        <v>8664239</v>
      </c>
      <c r="CG33" s="59">
        <v>2107105</v>
      </c>
      <c r="CH33" s="59">
        <f t="shared" si="3"/>
        <v>10771344</v>
      </c>
      <c r="CI33" s="59">
        <v>996719170</v>
      </c>
      <c r="CJ33" s="59">
        <v>0</v>
      </c>
      <c r="CK33" s="59">
        <v>0</v>
      </c>
      <c r="CL33" s="59">
        <v>26875066</v>
      </c>
      <c r="CM33" s="59">
        <v>3392</v>
      </c>
      <c r="CN33" s="59">
        <v>7923.07</v>
      </c>
      <c r="CO33" s="59">
        <v>236.98</v>
      </c>
      <c r="CP33" s="59">
        <v>8160.0499999999993</v>
      </c>
      <c r="CQ33" s="59">
        <v>3385</v>
      </c>
      <c r="CR33" s="59">
        <v>27621769</v>
      </c>
      <c r="CS33" s="59">
        <v>0</v>
      </c>
      <c r="CT33" s="59">
        <v>40888</v>
      </c>
      <c r="CU33" s="59">
        <v>0</v>
      </c>
      <c r="CV33" s="59">
        <v>0</v>
      </c>
      <c r="CW33" s="59">
        <v>0</v>
      </c>
      <c r="CX33" s="59">
        <v>0</v>
      </c>
      <c r="CY33" s="59">
        <v>0</v>
      </c>
      <c r="CZ33" s="59">
        <v>40800</v>
      </c>
      <c r="DA33" s="59">
        <v>0</v>
      </c>
      <c r="DB33" s="59">
        <v>27703457</v>
      </c>
      <c r="DC33" s="59">
        <v>19188279</v>
      </c>
      <c r="DD33" s="59">
        <v>8515178</v>
      </c>
      <c r="DE33" s="59">
        <v>8515178</v>
      </c>
      <c r="DF33" s="59">
        <v>39430</v>
      </c>
      <c r="DG33" s="40">
        <v>8475748</v>
      </c>
      <c r="DH33" s="59">
        <v>1986792</v>
      </c>
      <c r="DI33" s="59">
        <v>10462540</v>
      </c>
      <c r="DJ33" s="59">
        <v>1039906455</v>
      </c>
      <c r="DK33" s="59">
        <v>0</v>
      </c>
      <c r="DL33" s="59">
        <v>0</v>
      </c>
    </row>
    <row r="34" spans="1:116" x14ac:dyDescent="0.2">
      <c r="A34" s="48">
        <v>4263</v>
      </c>
      <c r="B34" s="49" t="s">
        <v>66</v>
      </c>
      <c r="C34" s="37">
        <v>3056129</v>
      </c>
      <c r="D34" s="37">
        <v>348</v>
      </c>
      <c r="E34" s="37">
        <v>342</v>
      </c>
      <c r="F34" s="37">
        <v>220.29</v>
      </c>
      <c r="G34" s="37">
        <v>0</v>
      </c>
      <c r="H34" s="37">
        <v>0</v>
      </c>
      <c r="I34" s="37">
        <v>0</v>
      </c>
      <c r="J34" s="37">
        <v>3078776</v>
      </c>
      <c r="K34" s="37">
        <v>0</v>
      </c>
      <c r="L34" s="37">
        <v>7909</v>
      </c>
      <c r="M34" s="37">
        <v>0</v>
      </c>
      <c r="N34" s="37">
        <v>0</v>
      </c>
      <c r="O34" s="37">
        <v>0</v>
      </c>
      <c r="P34" s="37">
        <v>0</v>
      </c>
      <c r="Q34" s="37">
        <v>7909</v>
      </c>
      <c r="R34" s="37">
        <v>3086685</v>
      </c>
      <c r="S34" s="37">
        <v>0</v>
      </c>
      <c r="T34" s="37">
        <v>45011</v>
      </c>
      <c r="U34" s="37">
        <v>45011</v>
      </c>
      <c r="V34" s="37">
        <v>3131696</v>
      </c>
      <c r="W34" s="37">
        <v>1229143</v>
      </c>
      <c r="X34" s="37">
        <v>1902553</v>
      </c>
      <c r="Y34" s="37">
        <v>1902553</v>
      </c>
      <c r="Z34" s="37">
        <v>3732</v>
      </c>
      <c r="AA34" s="37">
        <v>1898821</v>
      </c>
      <c r="AB34" s="37">
        <v>321968</v>
      </c>
      <c r="AC34" s="37">
        <v>2220789</v>
      </c>
      <c r="AD34" s="37">
        <v>153222800</v>
      </c>
      <c r="AE34" s="37">
        <v>257500</v>
      </c>
      <c r="AF34" s="37">
        <v>0</v>
      </c>
      <c r="AG34" s="37">
        <v>0</v>
      </c>
      <c r="AH34" s="37">
        <v>0</v>
      </c>
      <c r="AI34" s="49">
        <v>3086685</v>
      </c>
      <c r="AJ34" s="59">
        <v>342</v>
      </c>
      <c r="AK34" s="59">
        <v>9025.39</v>
      </c>
      <c r="AL34" s="59">
        <v>226.68</v>
      </c>
      <c r="AM34" s="59">
        <v>9252.07</v>
      </c>
      <c r="AN34" s="59">
        <v>335</v>
      </c>
      <c r="AO34" s="59">
        <v>3099443</v>
      </c>
      <c r="AP34" s="59">
        <v>0</v>
      </c>
      <c r="AQ34" s="59">
        <v>0</v>
      </c>
      <c r="AR34" s="59">
        <v>0</v>
      </c>
      <c r="AS34" s="59">
        <v>0</v>
      </c>
      <c r="AT34" s="59">
        <v>0</v>
      </c>
      <c r="AU34" s="59">
        <v>0</v>
      </c>
      <c r="AV34" s="59">
        <v>0</v>
      </c>
      <c r="AW34" s="59">
        <v>0</v>
      </c>
      <c r="AX34" s="59">
        <v>46260</v>
      </c>
      <c r="AY34" s="59">
        <v>0</v>
      </c>
      <c r="AZ34" s="59">
        <v>3145703</v>
      </c>
      <c r="BA34" s="59">
        <v>1050134</v>
      </c>
      <c r="BB34" s="59">
        <v>2095569</v>
      </c>
      <c r="BC34" s="59">
        <v>2095569</v>
      </c>
      <c r="BD34" s="59">
        <v>3026</v>
      </c>
      <c r="BE34" s="59">
        <f t="shared" si="0"/>
        <v>2092543</v>
      </c>
      <c r="BF34" s="59">
        <v>317370</v>
      </c>
      <c r="BG34" s="59">
        <f t="shared" si="1"/>
        <v>2409913</v>
      </c>
      <c r="BH34" s="59">
        <v>169050800</v>
      </c>
      <c r="BI34" s="59">
        <v>0</v>
      </c>
      <c r="BJ34" s="59">
        <v>0</v>
      </c>
      <c r="BK34" s="59">
        <v>3099443</v>
      </c>
      <c r="BL34" s="59">
        <v>335</v>
      </c>
      <c r="BM34" s="59">
        <v>9252.07</v>
      </c>
      <c r="BN34" s="59">
        <v>230.08</v>
      </c>
      <c r="BO34" s="59">
        <v>9482.15</v>
      </c>
      <c r="BP34" s="59">
        <v>317</v>
      </c>
      <c r="BQ34" s="59">
        <v>3005842</v>
      </c>
      <c r="BR34" s="59">
        <v>0</v>
      </c>
      <c r="BS34" s="59">
        <v>8549</v>
      </c>
      <c r="BT34" s="59">
        <v>0</v>
      </c>
      <c r="BU34" s="59">
        <v>0</v>
      </c>
      <c r="BV34" s="59">
        <v>0</v>
      </c>
      <c r="BW34" s="59">
        <v>0</v>
      </c>
      <c r="BX34" s="59">
        <v>0</v>
      </c>
      <c r="BY34" s="59">
        <v>132750</v>
      </c>
      <c r="BZ34" s="59">
        <v>0</v>
      </c>
      <c r="CA34" s="59">
        <v>3147141</v>
      </c>
      <c r="CB34" s="59">
        <v>889879</v>
      </c>
      <c r="CC34" s="59">
        <v>2257262</v>
      </c>
      <c r="CD34" s="59">
        <v>2257262</v>
      </c>
      <c r="CE34" s="59">
        <v>2756</v>
      </c>
      <c r="CF34" s="59">
        <f t="shared" si="2"/>
        <v>2254506</v>
      </c>
      <c r="CG34" s="59">
        <v>320456</v>
      </c>
      <c r="CH34" s="59">
        <f t="shared" si="3"/>
        <v>2574962</v>
      </c>
      <c r="CI34" s="59">
        <v>188626800</v>
      </c>
      <c r="CJ34" s="59">
        <v>0</v>
      </c>
      <c r="CK34" s="59">
        <v>0</v>
      </c>
      <c r="CL34" s="59">
        <v>3014391</v>
      </c>
      <c r="CM34" s="59">
        <v>317</v>
      </c>
      <c r="CN34" s="59">
        <v>9509.1200000000008</v>
      </c>
      <c r="CO34" s="59">
        <v>236.98</v>
      </c>
      <c r="CP34" s="59">
        <v>9746.1</v>
      </c>
      <c r="CQ34" s="59">
        <v>301</v>
      </c>
      <c r="CR34" s="59">
        <v>2933576</v>
      </c>
      <c r="CS34" s="59">
        <v>0</v>
      </c>
      <c r="CT34" s="59">
        <v>0</v>
      </c>
      <c r="CU34" s="59">
        <v>0</v>
      </c>
      <c r="CV34" s="59">
        <v>0</v>
      </c>
      <c r="CW34" s="59">
        <v>0</v>
      </c>
      <c r="CX34" s="59">
        <v>0</v>
      </c>
      <c r="CY34" s="59">
        <v>0</v>
      </c>
      <c r="CZ34" s="59">
        <v>116953</v>
      </c>
      <c r="DA34" s="59">
        <v>0</v>
      </c>
      <c r="DB34" s="59">
        <v>3050529</v>
      </c>
      <c r="DC34" s="59">
        <v>756756</v>
      </c>
      <c r="DD34" s="59">
        <v>2293773</v>
      </c>
      <c r="DE34" s="59">
        <v>2293773</v>
      </c>
      <c r="DF34" s="59">
        <v>1532</v>
      </c>
      <c r="DG34" s="40">
        <v>2292241</v>
      </c>
      <c r="DH34" s="59">
        <v>321036</v>
      </c>
      <c r="DI34" s="59">
        <v>2613277</v>
      </c>
      <c r="DJ34" s="59">
        <v>199572700</v>
      </c>
      <c r="DK34" s="59">
        <v>0</v>
      </c>
      <c r="DL34" s="59">
        <v>0</v>
      </c>
    </row>
    <row r="35" spans="1:116" x14ac:dyDescent="0.2">
      <c r="A35" s="48">
        <v>350</v>
      </c>
      <c r="B35" s="49" t="s">
        <v>67</v>
      </c>
      <c r="C35" s="37">
        <v>6559938</v>
      </c>
      <c r="D35" s="37">
        <v>826</v>
      </c>
      <c r="E35" s="37">
        <v>857</v>
      </c>
      <c r="F35" s="37">
        <v>220.29</v>
      </c>
      <c r="G35" s="37">
        <v>0</v>
      </c>
      <c r="H35" s="37">
        <v>0</v>
      </c>
      <c r="I35" s="37">
        <v>0</v>
      </c>
      <c r="J35" s="37">
        <v>6994920</v>
      </c>
      <c r="K35" s="37">
        <v>59922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59922</v>
      </c>
      <c r="R35" s="37">
        <v>7054842</v>
      </c>
      <c r="S35" s="37">
        <v>0</v>
      </c>
      <c r="T35" s="37">
        <v>0</v>
      </c>
      <c r="U35" s="37">
        <v>0</v>
      </c>
      <c r="V35" s="37">
        <v>7054842</v>
      </c>
      <c r="W35" s="37">
        <v>4461294</v>
      </c>
      <c r="X35" s="37">
        <v>2593548</v>
      </c>
      <c r="Y35" s="37">
        <v>2601711</v>
      </c>
      <c r="Z35" s="37">
        <v>3528</v>
      </c>
      <c r="AA35" s="37">
        <v>2598183</v>
      </c>
      <c r="AB35" s="37">
        <v>592876</v>
      </c>
      <c r="AC35" s="37">
        <v>3191059</v>
      </c>
      <c r="AD35" s="37">
        <v>235278811</v>
      </c>
      <c r="AE35" s="37">
        <v>260100</v>
      </c>
      <c r="AF35" s="37">
        <v>0</v>
      </c>
      <c r="AG35" s="37">
        <v>8163</v>
      </c>
      <c r="AH35" s="37">
        <v>0</v>
      </c>
      <c r="AI35" s="49">
        <v>7040842</v>
      </c>
      <c r="AJ35" s="59">
        <v>857</v>
      </c>
      <c r="AK35" s="59">
        <v>8215.68</v>
      </c>
      <c r="AL35" s="59">
        <v>226.68</v>
      </c>
      <c r="AM35" s="59">
        <v>8442.36</v>
      </c>
      <c r="AN35" s="59">
        <v>879</v>
      </c>
      <c r="AO35" s="59">
        <v>7420834</v>
      </c>
      <c r="AP35" s="59">
        <v>0</v>
      </c>
      <c r="AQ35" s="59">
        <v>0</v>
      </c>
      <c r="AR35" s="59">
        <v>0</v>
      </c>
      <c r="AS35" s="59">
        <v>0</v>
      </c>
      <c r="AT35" s="59">
        <v>0</v>
      </c>
      <c r="AU35" s="59">
        <v>0</v>
      </c>
      <c r="AV35" s="59">
        <v>0</v>
      </c>
      <c r="AW35" s="59">
        <v>0</v>
      </c>
      <c r="AX35" s="59">
        <v>0</v>
      </c>
      <c r="AY35" s="59">
        <v>0</v>
      </c>
      <c r="AZ35" s="59">
        <v>7420834</v>
      </c>
      <c r="BA35" s="59">
        <v>4663628</v>
      </c>
      <c r="BB35" s="59">
        <v>2757206</v>
      </c>
      <c r="BC35" s="59">
        <v>2546216</v>
      </c>
      <c r="BD35" s="59">
        <v>2389</v>
      </c>
      <c r="BE35" s="59">
        <f t="shared" si="0"/>
        <v>2543827</v>
      </c>
      <c r="BF35" s="59">
        <v>643232</v>
      </c>
      <c r="BG35" s="59">
        <f t="shared" si="1"/>
        <v>3187059</v>
      </c>
      <c r="BH35" s="59">
        <v>258491369</v>
      </c>
      <c r="BI35" s="59">
        <v>210990</v>
      </c>
      <c r="BJ35" s="59">
        <v>0</v>
      </c>
      <c r="BK35" s="59">
        <v>7209844</v>
      </c>
      <c r="BL35" s="59">
        <v>879</v>
      </c>
      <c r="BM35" s="59">
        <v>8202.33</v>
      </c>
      <c r="BN35" s="59">
        <v>230.08</v>
      </c>
      <c r="BO35" s="59">
        <v>8432.41</v>
      </c>
      <c r="BP35" s="59">
        <v>878</v>
      </c>
      <c r="BQ35" s="59">
        <v>7403656</v>
      </c>
      <c r="BR35" s="59">
        <v>158243</v>
      </c>
      <c r="BS35" s="59">
        <v>0</v>
      </c>
      <c r="BT35" s="59">
        <v>0</v>
      </c>
      <c r="BU35" s="59">
        <v>0</v>
      </c>
      <c r="BV35" s="59">
        <v>0</v>
      </c>
      <c r="BW35" s="59">
        <v>0</v>
      </c>
      <c r="BX35" s="59">
        <v>0</v>
      </c>
      <c r="BY35" s="59">
        <v>8432</v>
      </c>
      <c r="BZ35" s="59">
        <v>0</v>
      </c>
      <c r="CA35" s="59">
        <v>7570331</v>
      </c>
      <c r="CB35" s="59">
        <v>4822953</v>
      </c>
      <c r="CC35" s="59">
        <v>2747378</v>
      </c>
      <c r="CD35" s="59">
        <v>2644727</v>
      </c>
      <c r="CE35" s="59">
        <v>3099</v>
      </c>
      <c r="CF35" s="59">
        <f t="shared" si="2"/>
        <v>2641628</v>
      </c>
      <c r="CG35" s="59">
        <v>629488</v>
      </c>
      <c r="CH35" s="59">
        <f t="shared" si="3"/>
        <v>3271116</v>
      </c>
      <c r="CI35" s="59">
        <v>270367078</v>
      </c>
      <c r="CJ35" s="59">
        <v>102651</v>
      </c>
      <c r="CK35" s="59">
        <v>0</v>
      </c>
      <c r="CL35" s="59">
        <v>7467680</v>
      </c>
      <c r="CM35" s="59">
        <v>878</v>
      </c>
      <c r="CN35" s="59">
        <v>8505.33</v>
      </c>
      <c r="CO35" s="59">
        <v>236.98</v>
      </c>
      <c r="CP35" s="59">
        <v>8742.31</v>
      </c>
      <c r="CQ35" s="59">
        <v>883</v>
      </c>
      <c r="CR35" s="59">
        <v>7719460</v>
      </c>
      <c r="CS35" s="59">
        <v>70664</v>
      </c>
      <c r="CT35" s="59">
        <v>0</v>
      </c>
      <c r="CU35" s="59">
        <v>0</v>
      </c>
      <c r="CV35" s="59">
        <v>0</v>
      </c>
      <c r="CW35" s="59">
        <v>0</v>
      </c>
      <c r="CX35" s="59">
        <v>0</v>
      </c>
      <c r="CY35" s="59">
        <v>0</v>
      </c>
      <c r="CZ35" s="59">
        <v>0</v>
      </c>
      <c r="DA35" s="59">
        <v>0</v>
      </c>
      <c r="DB35" s="59">
        <v>7790124</v>
      </c>
      <c r="DC35" s="59">
        <v>5105710</v>
      </c>
      <c r="DD35" s="59">
        <v>2684414</v>
      </c>
      <c r="DE35" s="59">
        <v>2647590</v>
      </c>
      <c r="DF35" s="59">
        <v>1474</v>
      </c>
      <c r="DG35" s="40">
        <v>2646116</v>
      </c>
      <c r="DH35" s="59">
        <v>625000</v>
      </c>
      <c r="DI35" s="59">
        <v>3271116</v>
      </c>
      <c r="DJ35" s="59">
        <v>288677805</v>
      </c>
      <c r="DK35" s="59">
        <v>36824</v>
      </c>
      <c r="DL35" s="59">
        <v>0</v>
      </c>
    </row>
    <row r="36" spans="1:116" x14ac:dyDescent="0.2">
      <c r="A36" s="48">
        <v>364</v>
      </c>
      <c r="B36" s="49" t="s">
        <v>68</v>
      </c>
      <c r="C36" s="37">
        <v>2803994</v>
      </c>
      <c r="D36" s="37">
        <v>418</v>
      </c>
      <c r="E36" s="37">
        <v>412</v>
      </c>
      <c r="F36" s="37">
        <v>220.29</v>
      </c>
      <c r="G36" s="37">
        <v>0</v>
      </c>
      <c r="H36" s="37">
        <v>0</v>
      </c>
      <c r="I36" s="37">
        <v>0</v>
      </c>
      <c r="J36" s="37">
        <v>2854505</v>
      </c>
      <c r="K36" s="37">
        <v>0</v>
      </c>
      <c r="L36" s="37">
        <v>-13121</v>
      </c>
      <c r="M36" s="37">
        <v>0</v>
      </c>
      <c r="N36" s="37">
        <v>0</v>
      </c>
      <c r="O36" s="37">
        <v>0</v>
      </c>
      <c r="P36" s="37">
        <v>0</v>
      </c>
      <c r="Q36" s="37">
        <v>-13121</v>
      </c>
      <c r="R36" s="37">
        <v>2841384</v>
      </c>
      <c r="S36" s="37">
        <v>0</v>
      </c>
      <c r="T36" s="37">
        <v>34642</v>
      </c>
      <c r="U36" s="37">
        <v>34642</v>
      </c>
      <c r="V36" s="37">
        <v>2876026</v>
      </c>
      <c r="W36" s="37">
        <v>2014193</v>
      </c>
      <c r="X36" s="37">
        <v>861833</v>
      </c>
      <c r="Y36" s="37">
        <v>861832</v>
      </c>
      <c r="Z36" s="37">
        <v>1518</v>
      </c>
      <c r="AA36" s="37">
        <v>860314</v>
      </c>
      <c r="AB36" s="37">
        <v>330825</v>
      </c>
      <c r="AC36" s="37">
        <v>1191139</v>
      </c>
      <c r="AD36" s="37">
        <v>92131581</v>
      </c>
      <c r="AE36" s="37">
        <v>117400</v>
      </c>
      <c r="AF36" s="37">
        <v>1</v>
      </c>
      <c r="AG36" s="37">
        <v>0</v>
      </c>
      <c r="AH36" s="37">
        <v>0</v>
      </c>
      <c r="AI36" s="49">
        <v>2841384</v>
      </c>
      <c r="AJ36" s="59">
        <v>412</v>
      </c>
      <c r="AK36" s="59">
        <v>6896.56</v>
      </c>
      <c r="AL36" s="59">
        <v>226.68</v>
      </c>
      <c r="AM36" s="59">
        <v>7123.2400000000007</v>
      </c>
      <c r="AN36" s="59">
        <v>389</v>
      </c>
      <c r="AO36" s="59">
        <v>2770940</v>
      </c>
      <c r="AP36" s="59">
        <v>0</v>
      </c>
      <c r="AQ36" s="59">
        <v>58926</v>
      </c>
      <c r="AR36" s="59">
        <v>0</v>
      </c>
      <c r="AS36" s="59">
        <v>0</v>
      </c>
      <c r="AT36" s="59">
        <v>0</v>
      </c>
      <c r="AU36" s="59">
        <v>0</v>
      </c>
      <c r="AV36" s="59">
        <v>0</v>
      </c>
      <c r="AW36" s="59">
        <v>0</v>
      </c>
      <c r="AX36" s="59">
        <v>121095</v>
      </c>
      <c r="AY36" s="59">
        <v>0</v>
      </c>
      <c r="AZ36" s="59">
        <v>2950961</v>
      </c>
      <c r="BA36" s="59">
        <v>2176335</v>
      </c>
      <c r="BB36" s="59">
        <v>774626</v>
      </c>
      <c r="BC36" s="59">
        <v>774626</v>
      </c>
      <c r="BD36" s="59">
        <v>369</v>
      </c>
      <c r="BE36" s="59">
        <f t="shared" si="0"/>
        <v>774257</v>
      </c>
      <c r="BF36" s="59">
        <v>328943</v>
      </c>
      <c r="BG36" s="59">
        <f t="shared" si="1"/>
        <v>1103200</v>
      </c>
      <c r="BH36" s="59">
        <v>96682043</v>
      </c>
      <c r="BI36" s="59">
        <v>0</v>
      </c>
      <c r="BJ36" s="59">
        <v>0</v>
      </c>
      <c r="BK36" s="59">
        <v>2829866</v>
      </c>
      <c r="BL36" s="59">
        <v>389</v>
      </c>
      <c r="BM36" s="59">
        <v>7274.72</v>
      </c>
      <c r="BN36" s="59">
        <v>230.08</v>
      </c>
      <c r="BO36" s="59">
        <v>7504.8</v>
      </c>
      <c r="BP36" s="59">
        <v>366</v>
      </c>
      <c r="BQ36" s="59">
        <v>2746757</v>
      </c>
      <c r="BR36" s="59">
        <v>0</v>
      </c>
      <c r="BS36" s="59">
        <v>0</v>
      </c>
      <c r="BT36" s="59">
        <v>0</v>
      </c>
      <c r="BU36" s="59">
        <v>0</v>
      </c>
      <c r="BV36" s="59">
        <v>0</v>
      </c>
      <c r="BW36" s="59">
        <v>0</v>
      </c>
      <c r="BX36" s="59">
        <v>0</v>
      </c>
      <c r="BY36" s="59">
        <v>127582</v>
      </c>
      <c r="BZ36" s="59">
        <v>0</v>
      </c>
      <c r="CA36" s="59">
        <v>2874339</v>
      </c>
      <c r="CB36" s="59">
        <v>2135948</v>
      </c>
      <c r="CC36" s="59">
        <v>738391</v>
      </c>
      <c r="CD36" s="59">
        <v>738391</v>
      </c>
      <c r="CE36" s="59">
        <v>1874</v>
      </c>
      <c r="CF36" s="59">
        <f t="shared" si="2"/>
        <v>736517</v>
      </c>
      <c r="CG36" s="59">
        <v>349779</v>
      </c>
      <c r="CH36" s="59">
        <f t="shared" si="3"/>
        <v>1086296</v>
      </c>
      <c r="CI36" s="59">
        <v>90697187</v>
      </c>
      <c r="CJ36" s="59">
        <v>0</v>
      </c>
      <c r="CK36" s="59">
        <v>0</v>
      </c>
      <c r="CL36" s="59">
        <v>2746757</v>
      </c>
      <c r="CM36" s="59">
        <v>366</v>
      </c>
      <c r="CN36" s="59">
        <v>7504.8</v>
      </c>
      <c r="CO36" s="59">
        <v>236.98</v>
      </c>
      <c r="CP36" s="59">
        <v>7741.78</v>
      </c>
      <c r="CQ36" s="59">
        <v>350</v>
      </c>
      <c r="CR36" s="59">
        <v>2709623</v>
      </c>
      <c r="CS36" s="59">
        <v>0</v>
      </c>
      <c r="CT36" s="59">
        <v>-1482</v>
      </c>
      <c r="CU36" s="59">
        <v>0</v>
      </c>
      <c r="CV36" s="59">
        <v>0</v>
      </c>
      <c r="CW36" s="59">
        <v>0</v>
      </c>
      <c r="CX36" s="59">
        <v>0</v>
      </c>
      <c r="CY36" s="59">
        <v>0</v>
      </c>
      <c r="CZ36" s="59">
        <v>92901</v>
      </c>
      <c r="DA36" s="59">
        <v>0</v>
      </c>
      <c r="DB36" s="59">
        <v>2801042</v>
      </c>
      <c r="DC36" s="59">
        <v>2074795</v>
      </c>
      <c r="DD36" s="59">
        <v>726247</v>
      </c>
      <c r="DE36" s="59">
        <v>726247</v>
      </c>
      <c r="DF36" s="59">
        <v>803</v>
      </c>
      <c r="DG36" s="40">
        <v>725444</v>
      </c>
      <c r="DH36" s="59">
        <v>351097</v>
      </c>
      <c r="DI36" s="59">
        <v>1076541</v>
      </c>
      <c r="DJ36" s="59">
        <v>88243917</v>
      </c>
      <c r="DK36" s="59">
        <v>0</v>
      </c>
      <c r="DL36" s="59">
        <v>0</v>
      </c>
    </row>
    <row r="37" spans="1:116" x14ac:dyDescent="0.2">
      <c r="A37" s="48">
        <v>413</v>
      </c>
      <c r="B37" s="49" t="s">
        <v>69</v>
      </c>
      <c r="C37" s="37">
        <v>46937314</v>
      </c>
      <c r="D37" s="37">
        <v>6530</v>
      </c>
      <c r="E37" s="37">
        <v>6590</v>
      </c>
      <c r="F37" s="37">
        <v>220.29</v>
      </c>
      <c r="G37" s="37">
        <v>0</v>
      </c>
      <c r="H37" s="37">
        <v>0</v>
      </c>
      <c r="I37" s="37">
        <v>0</v>
      </c>
      <c r="J37" s="37">
        <v>48820302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48820302</v>
      </c>
      <c r="S37" s="37">
        <v>0</v>
      </c>
      <c r="T37" s="37">
        <v>0</v>
      </c>
      <c r="U37" s="37">
        <v>0</v>
      </c>
      <c r="V37" s="37">
        <v>48820302</v>
      </c>
      <c r="W37" s="37">
        <v>38965499</v>
      </c>
      <c r="X37" s="37">
        <v>9854803</v>
      </c>
      <c r="Y37" s="37">
        <v>9817761</v>
      </c>
      <c r="Z37" s="37">
        <v>95960</v>
      </c>
      <c r="AA37" s="37">
        <v>9721801</v>
      </c>
      <c r="AB37" s="37">
        <v>2543544</v>
      </c>
      <c r="AC37" s="37">
        <v>12265345</v>
      </c>
      <c r="AD37" s="37">
        <v>1073845504</v>
      </c>
      <c r="AE37" s="37">
        <v>8401400</v>
      </c>
      <c r="AF37" s="37">
        <v>37042</v>
      </c>
      <c r="AG37" s="37">
        <v>0</v>
      </c>
      <c r="AH37" s="37">
        <v>37042</v>
      </c>
      <c r="AI37" s="49">
        <v>48783260</v>
      </c>
      <c r="AJ37" s="59">
        <v>6590</v>
      </c>
      <c r="AK37" s="59">
        <v>7402.62</v>
      </c>
      <c r="AL37" s="59">
        <v>226.68</v>
      </c>
      <c r="AM37" s="59">
        <v>7629.3</v>
      </c>
      <c r="AN37" s="59">
        <v>6733</v>
      </c>
      <c r="AO37" s="59">
        <v>51368077</v>
      </c>
      <c r="AP37" s="59">
        <v>37042</v>
      </c>
      <c r="AQ37" s="59">
        <v>15061</v>
      </c>
      <c r="AR37" s="59">
        <v>0</v>
      </c>
      <c r="AS37" s="59">
        <v>0</v>
      </c>
      <c r="AT37" s="59">
        <v>0</v>
      </c>
      <c r="AU37" s="59">
        <v>0</v>
      </c>
      <c r="AV37" s="59">
        <v>0</v>
      </c>
      <c r="AW37" s="59">
        <v>0</v>
      </c>
      <c r="AX37" s="59">
        <v>0</v>
      </c>
      <c r="AY37" s="59">
        <v>0</v>
      </c>
      <c r="AZ37" s="59">
        <v>51420180</v>
      </c>
      <c r="BA37" s="59">
        <v>41058114</v>
      </c>
      <c r="BB37" s="59">
        <v>10362066</v>
      </c>
      <c r="BC37" s="59">
        <v>10415471</v>
      </c>
      <c r="BD37" s="59">
        <v>50505</v>
      </c>
      <c r="BE37" s="59">
        <f t="shared" si="0"/>
        <v>10364966</v>
      </c>
      <c r="BF37" s="59">
        <v>2383880</v>
      </c>
      <c r="BG37" s="59">
        <f t="shared" si="1"/>
        <v>12748846</v>
      </c>
      <c r="BH37" s="59">
        <v>1126172928</v>
      </c>
      <c r="BI37" s="59">
        <v>0</v>
      </c>
      <c r="BJ37" s="59">
        <v>53405</v>
      </c>
      <c r="BK37" s="59">
        <v>51420180</v>
      </c>
      <c r="BL37" s="59">
        <v>6733</v>
      </c>
      <c r="BM37" s="59">
        <v>7637.04</v>
      </c>
      <c r="BN37" s="59">
        <v>230.08</v>
      </c>
      <c r="BO37" s="59">
        <v>7867.12</v>
      </c>
      <c r="BP37" s="59">
        <v>6761</v>
      </c>
      <c r="BQ37" s="59">
        <v>53189598</v>
      </c>
      <c r="BR37" s="59">
        <v>0</v>
      </c>
      <c r="BS37" s="59">
        <v>72540</v>
      </c>
      <c r="BT37" s="59">
        <v>0</v>
      </c>
      <c r="BU37" s="59">
        <v>0</v>
      </c>
      <c r="BV37" s="59">
        <v>0</v>
      </c>
      <c r="BW37" s="59">
        <v>0</v>
      </c>
      <c r="BX37" s="59">
        <v>0</v>
      </c>
      <c r="BY37" s="59">
        <v>0</v>
      </c>
      <c r="BZ37" s="59">
        <v>0</v>
      </c>
      <c r="CA37" s="59">
        <v>53262138</v>
      </c>
      <c r="CB37" s="59">
        <v>43303506</v>
      </c>
      <c r="CC37" s="59">
        <v>9958632</v>
      </c>
      <c r="CD37" s="59">
        <v>9966499</v>
      </c>
      <c r="CE37" s="59">
        <v>57898</v>
      </c>
      <c r="CF37" s="59">
        <f t="shared" si="2"/>
        <v>9908601</v>
      </c>
      <c r="CG37" s="59">
        <v>2456137</v>
      </c>
      <c r="CH37" s="59">
        <f t="shared" si="3"/>
        <v>12364738</v>
      </c>
      <c r="CI37" s="59">
        <v>1160116998</v>
      </c>
      <c r="CJ37" s="59">
        <v>0</v>
      </c>
      <c r="CK37" s="59">
        <v>7867</v>
      </c>
      <c r="CL37" s="59">
        <v>53262138</v>
      </c>
      <c r="CM37" s="59">
        <v>6761</v>
      </c>
      <c r="CN37" s="59">
        <v>7877.85</v>
      </c>
      <c r="CO37" s="59">
        <v>236.98</v>
      </c>
      <c r="CP37" s="59">
        <v>8114.83</v>
      </c>
      <c r="CQ37" s="59">
        <v>6795</v>
      </c>
      <c r="CR37" s="59">
        <v>55140270</v>
      </c>
      <c r="CS37" s="59">
        <v>0</v>
      </c>
      <c r="CT37" s="59">
        <v>30946</v>
      </c>
      <c r="CU37" s="59">
        <v>0</v>
      </c>
      <c r="CV37" s="59">
        <v>0</v>
      </c>
      <c r="CW37" s="59">
        <v>0</v>
      </c>
      <c r="CX37" s="59">
        <v>0</v>
      </c>
      <c r="CY37" s="59">
        <v>0</v>
      </c>
      <c r="CZ37" s="59">
        <v>0</v>
      </c>
      <c r="DA37" s="59">
        <v>0</v>
      </c>
      <c r="DB37" s="59">
        <v>55171216</v>
      </c>
      <c r="DC37" s="59">
        <v>44492669</v>
      </c>
      <c r="DD37" s="59">
        <v>10678547</v>
      </c>
      <c r="DE37" s="59">
        <v>10624432</v>
      </c>
      <c r="DF37" s="59">
        <v>50528</v>
      </c>
      <c r="DG37" s="40">
        <v>10573904</v>
      </c>
      <c r="DH37" s="59">
        <v>2460830</v>
      </c>
      <c r="DI37" s="59">
        <v>13034734</v>
      </c>
      <c r="DJ37" s="59">
        <v>1223377042</v>
      </c>
      <c r="DK37" s="59">
        <v>54115</v>
      </c>
      <c r="DL37" s="59">
        <v>0</v>
      </c>
    </row>
    <row r="38" spans="1:116" x14ac:dyDescent="0.2">
      <c r="A38" s="48">
        <v>422</v>
      </c>
      <c r="B38" s="49" t="s">
        <v>70</v>
      </c>
      <c r="C38" s="37">
        <v>7814417</v>
      </c>
      <c r="D38" s="37">
        <v>1043</v>
      </c>
      <c r="E38" s="37">
        <v>1045</v>
      </c>
      <c r="F38" s="37">
        <v>220.29</v>
      </c>
      <c r="G38" s="37">
        <v>0</v>
      </c>
      <c r="H38" s="37">
        <v>0</v>
      </c>
      <c r="I38" s="37">
        <v>0</v>
      </c>
      <c r="J38" s="37">
        <v>8059604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8059604</v>
      </c>
      <c r="S38" s="37">
        <v>0</v>
      </c>
      <c r="T38" s="37">
        <v>0</v>
      </c>
      <c r="U38" s="37">
        <v>0</v>
      </c>
      <c r="V38" s="37">
        <v>8059604</v>
      </c>
      <c r="W38" s="37">
        <v>5152699</v>
      </c>
      <c r="X38" s="37">
        <v>2906905</v>
      </c>
      <c r="Y38" s="37">
        <v>2906905</v>
      </c>
      <c r="Z38" s="37">
        <v>7751</v>
      </c>
      <c r="AA38" s="37">
        <v>2899154</v>
      </c>
      <c r="AB38" s="37">
        <v>968327</v>
      </c>
      <c r="AC38" s="37">
        <v>3867481</v>
      </c>
      <c r="AD38" s="37">
        <v>286292051</v>
      </c>
      <c r="AE38" s="37">
        <v>573800</v>
      </c>
      <c r="AF38" s="37">
        <v>0</v>
      </c>
      <c r="AG38" s="37">
        <v>0</v>
      </c>
      <c r="AH38" s="37">
        <v>0</v>
      </c>
      <c r="AI38" s="49">
        <v>8059604</v>
      </c>
      <c r="AJ38" s="59">
        <v>1045</v>
      </c>
      <c r="AK38" s="59">
        <v>7712.54</v>
      </c>
      <c r="AL38" s="59">
        <v>226.68</v>
      </c>
      <c r="AM38" s="59">
        <v>7939.22</v>
      </c>
      <c r="AN38" s="59">
        <v>1055</v>
      </c>
      <c r="AO38" s="59">
        <v>8375877</v>
      </c>
      <c r="AP38" s="59">
        <v>0</v>
      </c>
      <c r="AQ38" s="59">
        <v>0</v>
      </c>
      <c r="AR38" s="59">
        <v>0</v>
      </c>
      <c r="AS38" s="59">
        <v>0</v>
      </c>
      <c r="AT38" s="59">
        <v>0</v>
      </c>
      <c r="AU38" s="59">
        <v>0</v>
      </c>
      <c r="AV38" s="59">
        <v>0</v>
      </c>
      <c r="AW38" s="59">
        <v>0</v>
      </c>
      <c r="AX38" s="59">
        <v>0</v>
      </c>
      <c r="AY38" s="59">
        <v>0</v>
      </c>
      <c r="AZ38" s="59">
        <v>8375877</v>
      </c>
      <c r="BA38" s="59">
        <v>5404579</v>
      </c>
      <c r="BB38" s="59">
        <v>2971298</v>
      </c>
      <c r="BC38" s="59">
        <v>2971298</v>
      </c>
      <c r="BD38" s="59">
        <v>8734</v>
      </c>
      <c r="BE38" s="59">
        <f t="shared" si="0"/>
        <v>2962564</v>
      </c>
      <c r="BF38" s="59">
        <v>986275</v>
      </c>
      <c r="BG38" s="59">
        <f t="shared" si="1"/>
        <v>3948839</v>
      </c>
      <c r="BH38" s="59">
        <v>298074073</v>
      </c>
      <c r="BI38" s="59">
        <v>0</v>
      </c>
      <c r="BJ38" s="59">
        <v>0</v>
      </c>
      <c r="BK38" s="59">
        <v>8375877</v>
      </c>
      <c r="BL38" s="59">
        <v>1055</v>
      </c>
      <c r="BM38" s="59">
        <v>7939.22</v>
      </c>
      <c r="BN38" s="59">
        <v>230.08</v>
      </c>
      <c r="BO38" s="59">
        <v>8169.3</v>
      </c>
      <c r="BP38" s="59">
        <v>1073</v>
      </c>
      <c r="BQ38" s="59">
        <v>8765659</v>
      </c>
      <c r="BR38" s="59">
        <v>0</v>
      </c>
      <c r="BS38" s="59">
        <v>9337</v>
      </c>
      <c r="BT38" s="59">
        <v>0</v>
      </c>
      <c r="BU38" s="59">
        <v>0</v>
      </c>
      <c r="BV38" s="59">
        <v>0</v>
      </c>
      <c r="BW38" s="59">
        <v>0</v>
      </c>
      <c r="BX38" s="59">
        <v>0</v>
      </c>
      <c r="BY38" s="59">
        <v>0</v>
      </c>
      <c r="BZ38" s="59">
        <v>0</v>
      </c>
      <c r="CA38" s="59">
        <v>8774996</v>
      </c>
      <c r="CB38" s="59">
        <v>6125227</v>
      </c>
      <c r="CC38" s="59">
        <v>2649769</v>
      </c>
      <c r="CD38" s="59">
        <v>2652407</v>
      </c>
      <c r="CE38" s="59">
        <v>9562</v>
      </c>
      <c r="CF38" s="59">
        <f t="shared" si="2"/>
        <v>2642845</v>
      </c>
      <c r="CG38" s="59">
        <v>1006688</v>
      </c>
      <c r="CH38" s="59">
        <f t="shared" si="3"/>
        <v>3649533</v>
      </c>
      <c r="CI38" s="59">
        <v>312671240</v>
      </c>
      <c r="CJ38" s="59">
        <v>0</v>
      </c>
      <c r="CK38" s="59">
        <v>2638</v>
      </c>
      <c r="CL38" s="59">
        <v>8774996</v>
      </c>
      <c r="CM38" s="59">
        <v>1073</v>
      </c>
      <c r="CN38" s="59">
        <v>8178</v>
      </c>
      <c r="CO38" s="59">
        <v>236.98</v>
      </c>
      <c r="CP38" s="59">
        <v>8414.98</v>
      </c>
      <c r="CQ38" s="59">
        <v>1100</v>
      </c>
      <c r="CR38" s="59">
        <v>9256478</v>
      </c>
      <c r="CS38" s="59">
        <v>0</v>
      </c>
      <c r="CT38" s="59">
        <v>613</v>
      </c>
      <c r="CU38" s="59">
        <v>0</v>
      </c>
      <c r="CV38" s="59">
        <v>0</v>
      </c>
      <c r="CW38" s="59">
        <v>0</v>
      </c>
      <c r="CX38" s="59">
        <v>0</v>
      </c>
      <c r="CY38" s="59">
        <v>0</v>
      </c>
      <c r="CZ38" s="59">
        <v>0</v>
      </c>
      <c r="DA38" s="59">
        <v>0</v>
      </c>
      <c r="DB38" s="59">
        <v>9257091</v>
      </c>
      <c r="DC38" s="59">
        <v>6487523</v>
      </c>
      <c r="DD38" s="59">
        <v>2769568</v>
      </c>
      <c r="DE38" s="59">
        <v>2769568</v>
      </c>
      <c r="DF38" s="59">
        <v>7608</v>
      </c>
      <c r="DG38" s="40">
        <v>2761960</v>
      </c>
      <c r="DH38" s="59">
        <v>992523</v>
      </c>
      <c r="DI38" s="59">
        <v>3754483</v>
      </c>
      <c r="DJ38" s="59">
        <v>333731780</v>
      </c>
      <c r="DK38" s="59">
        <v>0</v>
      </c>
      <c r="DL38" s="59">
        <v>0</v>
      </c>
    </row>
    <row r="39" spans="1:116" x14ac:dyDescent="0.2">
      <c r="A39" s="48">
        <v>427</v>
      </c>
      <c r="B39" s="49" t="s">
        <v>71</v>
      </c>
      <c r="C39" s="37">
        <v>2227593</v>
      </c>
      <c r="D39" s="37">
        <v>311</v>
      </c>
      <c r="E39" s="37">
        <v>300</v>
      </c>
      <c r="F39" s="37">
        <v>220.29</v>
      </c>
      <c r="G39" s="37">
        <v>0</v>
      </c>
      <c r="H39" s="37">
        <v>0</v>
      </c>
      <c r="I39" s="37">
        <v>0</v>
      </c>
      <c r="J39" s="37">
        <v>2214891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2214891</v>
      </c>
      <c r="S39" s="37">
        <v>0</v>
      </c>
      <c r="T39" s="37">
        <v>59064</v>
      </c>
      <c r="U39" s="37">
        <v>59064</v>
      </c>
      <c r="V39" s="37">
        <v>2273955</v>
      </c>
      <c r="W39" s="37">
        <v>1781125</v>
      </c>
      <c r="X39" s="37">
        <v>492830</v>
      </c>
      <c r="Y39" s="37">
        <v>492830</v>
      </c>
      <c r="Z39" s="37">
        <v>332</v>
      </c>
      <c r="AA39" s="37">
        <v>492498</v>
      </c>
      <c r="AB39" s="37">
        <v>178719</v>
      </c>
      <c r="AC39" s="37">
        <v>671217</v>
      </c>
      <c r="AD39" s="37">
        <v>46463773</v>
      </c>
      <c r="AE39" s="37">
        <v>23000</v>
      </c>
      <c r="AF39" s="37">
        <v>0</v>
      </c>
      <c r="AG39" s="37">
        <v>0</v>
      </c>
      <c r="AH39" s="37">
        <v>0</v>
      </c>
      <c r="AI39" s="49">
        <v>2214891</v>
      </c>
      <c r="AJ39" s="59">
        <v>300</v>
      </c>
      <c r="AK39" s="59">
        <v>7382.97</v>
      </c>
      <c r="AL39" s="59">
        <v>226.68</v>
      </c>
      <c r="AM39" s="59">
        <v>7609.6500000000005</v>
      </c>
      <c r="AN39" s="59">
        <v>297</v>
      </c>
      <c r="AO39" s="59">
        <v>2260066</v>
      </c>
      <c r="AP39" s="59">
        <v>0</v>
      </c>
      <c r="AQ39" s="59">
        <v>0</v>
      </c>
      <c r="AR39" s="59">
        <v>0</v>
      </c>
      <c r="AS39" s="59">
        <v>0</v>
      </c>
      <c r="AT39" s="59">
        <v>0</v>
      </c>
      <c r="AU39" s="59">
        <v>0</v>
      </c>
      <c r="AV39" s="59">
        <v>0</v>
      </c>
      <c r="AW39" s="59">
        <v>0</v>
      </c>
      <c r="AX39" s="59">
        <v>15219</v>
      </c>
      <c r="AY39" s="59">
        <v>0</v>
      </c>
      <c r="AZ39" s="59">
        <v>2275285</v>
      </c>
      <c r="BA39" s="59">
        <v>1849332</v>
      </c>
      <c r="BB39" s="59">
        <v>425953</v>
      </c>
      <c r="BC39" s="59">
        <v>425953</v>
      </c>
      <c r="BD39" s="59">
        <v>343</v>
      </c>
      <c r="BE39" s="59">
        <f t="shared" si="0"/>
        <v>425610</v>
      </c>
      <c r="BF39" s="59">
        <v>214463</v>
      </c>
      <c r="BG39" s="59">
        <f t="shared" si="1"/>
        <v>640073</v>
      </c>
      <c r="BH39" s="59">
        <v>48278165</v>
      </c>
      <c r="BI39" s="59">
        <v>0</v>
      </c>
      <c r="BJ39" s="59">
        <v>0</v>
      </c>
      <c r="BK39" s="59">
        <v>2260066</v>
      </c>
      <c r="BL39" s="59">
        <v>297</v>
      </c>
      <c r="BM39" s="59">
        <v>7609.65</v>
      </c>
      <c r="BN39" s="59">
        <v>230.08</v>
      </c>
      <c r="BO39" s="59">
        <v>7839.73</v>
      </c>
      <c r="BP39" s="59">
        <v>291</v>
      </c>
      <c r="BQ39" s="59">
        <v>2281361</v>
      </c>
      <c r="BR39" s="59">
        <v>0</v>
      </c>
      <c r="BS39" s="59">
        <v>0</v>
      </c>
      <c r="BT39" s="59">
        <v>0</v>
      </c>
      <c r="BU39" s="59">
        <v>0</v>
      </c>
      <c r="BV39" s="59">
        <v>0</v>
      </c>
      <c r="BW39" s="59">
        <v>0</v>
      </c>
      <c r="BX39" s="59">
        <v>0</v>
      </c>
      <c r="BY39" s="59">
        <v>39199</v>
      </c>
      <c r="BZ39" s="59">
        <v>0</v>
      </c>
      <c r="CA39" s="59">
        <v>2320560</v>
      </c>
      <c r="CB39" s="59">
        <v>1988317</v>
      </c>
      <c r="CC39" s="59">
        <v>332243</v>
      </c>
      <c r="CD39" s="59">
        <v>332243</v>
      </c>
      <c r="CE39" s="59">
        <v>1256</v>
      </c>
      <c r="CF39" s="59">
        <f t="shared" si="2"/>
        <v>330987</v>
      </c>
      <c r="CG39" s="59">
        <v>278250</v>
      </c>
      <c r="CH39" s="59">
        <f t="shared" si="3"/>
        <v>609237</v>
      </c>
      <c r="CI39" s="59">
        <v>46679889</v>
      </c>
      <c r="CJ39" s="59">
        <v>0</v>
      </c>
      <c r="CK39" s="59">
        <v>0</v>
      </c>
      <c r="CL39" s="59">
        <v>2281361</v>
      </c>
      <c r="CM39" s="59">
        <v>291</v>
      </c>
      <c r="CN39" s="59">
        <v>7839.73</v>
      </c>
      <c r="CO39" s="59">
        <v>236.98</v>
      </c>
      <c r="CP39" s="59">
        <v>8076.7099999999991</v>
      </c>
      <c r="CQ39" s="59">
        <v>288</v>
      </c>
      <c r="CR39" s="59">
        <v>2326092</v>
      </c>
      <c r="CS39" s="59">
        <v>0</v>
      </c>
      <c r="CT39" s="59">
        <v>0</v>
      </c>
      <c r="CU39" s="59">
        <v>0</v>
      </c>
      <c r="CV39" s="59">
        <v>0</v>
      </c>
      <c r="CW39" s="59">
        <v>0</v>
      </c>
      <c r="CX39" s="59">
        <v>0</v>
      </c>
      <c r="CY39" s="59">
        <v>0</v>
      </c>
      <c r="CZ39" s="59">
        <v>16153</v>
      </c>
      <c r="DA39" s="59">
        <v>0</v>
      </c>
      <c r="DB39" s="59">
        <v>2342245</v>
      </c>
      <c r="DC39" s="59">
        <v>2114635</v>
      </c>
      <c r="DD39" s="59">
        <v>227610</v>
      </c>
      <c r="DE39" s="59">
        <v>227610</v>
      </c>
      <c r="DF39" s="59">
        <v>827</v>
      </c>
      <c r="DG39" s="40">
        <v>226783</v>
      </c>
      <c r="DH39" s="59">
        <v>304314</v>
      </c>
      <c r="DI39" s="59">
        <v>531097</v>
      </c>
      <c r="DJ39" s="59">
        <v>47273945</v>
      </c>
      <c r="DK39" s="59">
        <v>0</v>
      </c>
      <c r="DL39" s="59">
        <v>0</v>
      </c>
    </row>
    <row r="40" spans="1:116" x14ac:dyDescent="0.2">
      <c r="A40" s="48">
        <v>434</v>
      </c>
      <c r="B40" s="49" t="s">
        <v>72</v>
      </c>
      <c r="C40" s="37">
        <v>11648737</v>
      </c>
      <c r="D40" s="37">
        <v>1827</v>
      </c>
      <c r="E40" s="37">
        <v>1803</v>
      </c>
      <c r="F40" s="37">
        <v>220.29</v>
      </c>
      <c r="G40" s="37">
        <v>0</v>
      </c>
      <c r="H40" s="37">
        <v>0</v>
      </c>
      <c r="I40" s="37">
        <v>0</v>
      </c>
      <c r="J40" s="37">
        <v>11892895</v>
      </c>
      <c r="K40" s="37">
        <v>0</v>
      </c>
      <c r="L40" s="37">
        <v>8232</v>
      </c>
      <c r="M40" s="37">
        <v>0</v>
      </c>
      <c r="N40" s="37">
        <v>0</v>
      </c>
      <c r="O40" s="37">
        <v>0</v>
      </c>
      <c r="P40" s="37">
        <v>0</v>
      </c>
      <c r="Q40" s="37">
        <v>8232</v>
      </c>
      <c r="R40" s="37">
        <v>11901127</v>
      </c>
      <c r="S40" s="37">
        <v>0</v>
      </c>
      <c r="T40" s="37">
        <v>118731</v>
      </c>
      <c r="U40" s="37">
        <v>118731</v>
      </c>
      <c r="V40" s="37">
        <v>12019858</v>
      </c>
      <c r="W40" s="37">
        <v>9065184</v>
      </c>
      <c r="X40" s="37">
        <v>2954674</v>
      </c>
      <c r="Y40" s="37">
        <v>2851904</v>
      </c>
      <c r="Z40" s="37">
        <v>14015</v>
      </c>
      <c r="AA40" s="37">
        <v>2837889</v>
      </c>
      <c r="AB40" s="37">
        <v>1483834</v>
      </c>
      <c r="AC40" s="37">
        <v>4321723</v>
      </c>
      <c r="AD40" s="37">
        <v>426464327</v>
      </c>
      <c r="AE40" s="37">
        <v>1383000</v>
      </c>
      <c r="AF40" s="37">
        <v>102770</v>
      </c>
      <c r="AG40" s="37">
        <v>0</v>
      </c>
      <c r="AH40" s="37">
        <v>0</v>
      </c>
      <c r="AI40" s="49">
        <v>11876435</v>
      </c>
      <c r="AJ40" s="59">
        <v>1803</v>
      </c>
      <c r="AK40" s="59">
        <v>6587.04</v>
      </c>
      <c r="AL40" s="59">
        <v>226.68</v>
      </c>
      <c r="AM40" s="59">
        <v>6813.72</v>
      </c>
      <c r="AN40" s="59">
        <v>1781</v>
      </c>
      <c r="AO40" s="59">
        <v>12135235</v>
      </c>
      <c r="AP40" s="59">
        <v>0</v>
      </c>
      <c r="AQ40" s="59">
        <v>-2915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59">
        <v>0</v>
      </c>
      <c r="AX40" s="59">
        <v>115833</v>
      </c>
      <c r="AY40" s="59">
        <v>0</v>
      </c>
      <c r="AZ40" s="59">
        <v>12248153</v>
      </c>
      <c r="BA40" s="59">
        <v>9370675</v>
      </c>
      <c r="BB40" s="59">
        <v>2877478</v>
      </c>
      <c r="BC40" s="59">
        <v>2877478</v>
      </c>
      <c r="BD40" s="59">
        <v>12931</v>
      </c>
      <c r="BE40" s="59">
        <f t="shared" si="0"/>
        <v>2864547</v>
      </c>
      <c r="BF40" s="59">
        <v>1592692</v>
      </c>
      <c r="BG40" s="59">
        <f t="shared" si="1"/>
        <v>4457239</v>
      </c>
      <c r="BH40" s="59">
        <v>457291783</v>
      </c>
      <c r="BI40" s="59">
        <v>0</v>
      </c>
      <c r="BJ40" s="59">
        <v>0</v>
      </c>
      <c r="BK40" s="59">
        <v>12132320</v>
      </c>
      <c r="BL40" s="59">
        <v>1781</v>
      </c>
      <c r="BM40" s="59">
        <v>6812.08</v>
      </c>
      <c r="BN40" s="59">
        <v>230.08</v>
      </c>
      <c r="BO40" s="59">
        <v>7042.16</v>
      </c>
      <c r="BP40" s="59">
        <v>1761</v>
      </c>
      <c r="BQ40" s="59">
        <v>12401244</v>
      </c>
      <c r="BR40" s="59">
        <v>0</v>
      </c>
      <c r="BS40" s="59">
        <v>15586</v>
      </c>
      <c r="BT40" s="59">
        <v>0</v>
      </c>
      <c r="BU40" s="59">
        <v>0</v>
      </c>
      <c r="BV40" s="59">
        <v>0</v>
      </c>
      <c r="BW40" s="59">
        <v>0</v>
      </c>
      <c r="BX40" s="59">
        <v>0</v>
      </c>
      <c r="BY40" s="59">
        <v>105632</v>
      </c>
      <c r="BZ40" s="59">
        <v>0</v>
      </c>
      <c r="CA40" s="59">
        <v>12522462</v>
      </c>
      <c r="CB40" s="59">
        <v>9688318</v>
      </c>
      <c r="CC40" s="59">
        <v>2834144</v>
      </c>
      <c r="CD40" s="59">
        <v>2834144</v>
      </c>
      <c r="CE40" s="59">
        <v>11244</v>
      </c>
      <c r="CF40" s="59">
        <f t="shared" si="2"/>
        <v>2822900</v>
      </c>
      <c r="CG40" s="59">
        <v>1606021</v>
      </c>
      <c r="CH40" s="59">
        <f t="shared" si="3"/>
        <v>4428921</v>
      </c>
      <c r="CI40" s="59">
        <v>482992246</v>
      </c>
      <c r="CJ40" s="59">
        <v>0</v>
      </c>
      <c r="CK40" s="59">
        <v>0</v>
      </c>
      <c r="CL40" s="59">
        <v>12416830</v>
      </c>
      <c r="CM40" s="59">
        <v>1761</v>
      </c>
      <c r="CN40" s="59">
        <v>7051.01</v>
      </c>
      <c r="CO40" s="59">
        <v>348.99</v>
      </c>
      <c r="CP40" s="59">
        <v>7400</v>
      </c>
      <c r="CQ40" s="59">
        <v>1745</v>
      </c>
      <c r="CR40" s="59">
        <v>12913000</v>
      </c>
      <c r="CS40" s="59">
        <v>0</v>
      </c>
      <c r="CT40" s="59">
        <v>25474</v>
      </c>
      <c r="CU40" s="59">
        <v>0</v>
      </c>
      <c r="CV40" s="59">
        <v>0</v>
      </c>
      <c r="CW40" s="59">
        <v>0</v>
      </c>
      <c r="CX40" s="59">
        <v>0</v>
      </c>
      <c r="CY40" s="59">
        <v>0</v>
      </c>
      <c r="CZ40" s="59">
        <v>88800</v>
      </c>
      <c r="DA40" s="59">
        <v>0</v>
      </c>
      <c r="DB40" s="59">
        <v>13027274</v>
      </c>
      <c r="DC40" s="59">
        <v>9525229</v>
      </c>
      <c r="DD40" s="59">
        <v>3502045</v>
      </c>
      <c r="DE40" s="59">
        <v>3380081</v>
      </c>
      <c r="DF40" s="59">
        <v>15969</v>
      </c>
      <c r="DG40" s="40">
        <v>3364112</v>
      </c>
      <c r="DH40" s="59">
        <v>1572944</v>
      </c>
      <c r="DI40" s="59">
        <v>4937056</v>
      </c>
      <c r="DJ40" s="59">
        <v>508706215</v>
      </c>
      <c r="DK40" s="59">
        <v>121964</v>
      </c>
      <c r="DL40" s="59">
        <v>0</v>
      </c>
    </row>
    <row r="41" spans="1:116" x14ac:dyDescent="0.2">
      <c r="A41" s="48">
        <v>6013</v>
      </c>
      <c r="B41" s="49" t="s">
        <v>73</v>
      </c>
      <c r="C41" s="37">
        <v>4322866</v>
      </c>
      <c r="D41" s="37">
        <v>474</v>
      </c>
      <c r="E41" s="37">
        <v>484</v>
      </c>
      <c r="F41" s="37">
        <v>220.29</v>
      </c>
      <c r="G41" s="37">
        <v>0</v>
      </c>
      <c r="H41" s="37">
        <v>0</v>
      </c>
      <c r="I41" s="37">
        <v>0</v>
      </c>
      <c r="J41" s="37">
        <v>4520686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4520686</v>
      </c>
      <c r="S41" s="37">
        <v>0</v>
      </c>
      <c r="T41" s="37">
        <v>0</v>
      </c>
      <c r="U41" s="37">
        <v>0</v>
      </c>
      <c r="V41" s="37">
        <v>4520686</v>
      </c>
      <c r="W41" s="37">
        <v>276913</v>
      </c>
      <c r="X41" s="37">
        <v>4243773</v>
      </c>
      <c r="Y41" s="37">
        <v>4243492</v>
      </c>
      <c r="Z41" s="37">
        <v>13611</v>
      </c>
      <c r="AA41" s="37">
        <v>4229881</v>
      </c>
      <c r="AB41" s="37">
        <v>1478301</v>
      </c>
      <c r="AC41" s="37">
        <v>5708182</v>
      </c>
      <c r="AD41" s="37">
        <v>1213858511</v>
      </c>
      <c r="AE41" s="37">
        <v>2894500</v>
      </c>
      <c r="AF41" s="37">
        <v>281</v>
      </c>
      <c r="AG41" s="37">
        <v>0</v>
      </c>
      <c r="AH41" s="37">
        <v>281</v>
      </c>
      <c r="AI41" s="49">
        <v>4520405</v>
      </c>
      <c r="AJ41" s="59">
        <v>484</v>
      </c>
      <c r="AK41" s="59">
        <v>9339.68</v>
      </c>
      <c r="AL41" s="59">
        <v>226.68</v>
      </c>
      <c r="AM41" s="59">
        <v>9566.36</v>
      </c>
      <c r="AN41" s="59">
        <v>504</v>
      </c>
      <c r="AO41" s="59">
        <v>4821445</v>
      </c>
      <c r="AP41" s="59">
        <v>211</v>
      </c>
      <c r="AQ41" s="59">
        <v>0</v>
      </c>
      <c r="AR41" s="59">
        <v>0</v>
      </c>
      <c r="AS41" s="59">
        <v>0</v>
      </c>
      <c r="AT41" s="59">
        <v>0</v>
      </c>
      <c r="AU41" s="59">
        <v>0</v>
      </c>
      <c r="AV41" s="59">
        <v>0</v>
      </c>
      <c r="AW41" s="59">
        <v>0</v>
      </c>
      <c r="AX41" s="59">
        <v>0</v>
      </c>
      <c r="AY41" s="59">
        <v>0</v>
      </c>
      <c r="AZ41" s="59">
        <v>4821656</v>
      </c>
      <c r="BA41" s="59">
        <v>293814</v>
      </c>
      <c r="BB41" s="59">
        <v>4527842</v>
      </c>
      <c r="BC41" s="59">
        <v>4527842</v>
      </c>
      <c r="BD41" s="59">
        <v>12501</v>
      </c>
      <c r="BE41" s="59">
        <f t="shared" si="0"/>
        <v>4515341</v>
      </c>
      <c r="BF41" s="59">
        <v>1514105</v>
      </c>
      <c r="BG41" s="59">
        <f t="shared" si="1"/>
        <v>6029446</v>
      </c>
      <c r="BH41" s="59">
        <v>1297631843</v>
      </c>
      <c r="BI41" s="59">
        <v>0</v>
      </c>
      <c r="BJ41" s="59">
        <v>0</v>
      </c>
      <c r="BK41" s="59">
        <v>4821656</v>
      </c>
      <c r="BL41" s="59">
        <v>504</v>
      </c>
      <c r="BM41" s="59">
        <v>9566.7800000000007</v>
      </c>
      <c r="BN41" s="59">
        <v>230.08</v>
      </c>
      <c r="BO41" s="59">
        <v>9796.86</v>
      </c>
      <c r="BP41" s="59">
        <v>527</v>
      </c>
      <c r="BQ41" s="59">
        <v>5162945</v>
      </c>
      <c r="BR41" s="59">
        <v>0</v>
      </c>
      <c r="BS41" s="59">
        <v>0</v>
      </c>
      <c r="BT41" s="59">
        <v>0</v>
      </c>
      <c r="BU41" s="59">
        <v>0</v>
      </c>
      <c r="BV41" s="59">
        <v>0</v>
      </c>
      <c r="BW41" s="59">
        <v>0</v>
      </c>
      <c r="BX41" s="59">
        <v>0</v>
      </c>
      <c r="BY41" s="59">
        <v>0</v>
      </c>
      <c r="BZ41" s="59">
        <v>0</v>
      </c>
      <c r="CA41" s="59">
        <v>5162945</v>
      </c>
      <c r="CB41" s="59">
        <v>301425</v>
      </c>
      <c r="CC41" s="59">
        <v>4861520</v>
      </c>
      <c r="CD41" s="59">
        <v>4861520</v>
      </c>
      <c r="CE41" s="59">
        <v>11364</v>
      </c>
      <c r="CF41" s="59">
        <f t="shared" si="2"/>
        <v>4850156</v>
      </c>
      <c r="CG41" s="59">
        <v>1624662</v>
      </c>
      <c r="CH41" s="59">
        <f t="shared" si="3"/>
        <v>6474818</v>
      </c>
      <c r="CI41" s="59">
        <v>1392296421</v>
      </c>
      <c r="CJ41" s="59">
        <v>0</v>
      </c>
      <c r="CK41" s="59">
        <v>0</v>
      </c>
      <c r="CL41" s="59">
        <v>5162945</v>
      </c>
      <c r="CM41" s="59">
        <v>527</v>
      </c>
      <c r="CN41" s="59">
        <v>9796.86</v>
      </c>
      <c r="CO41" s="59">
        <v>236.98</v>
      </c>
      <c r="CP41" s="59">
        <v>10033.84</v>
      </c>
      <c r="CQ41" s="59">
        <v>543</v>
      </c>
      <c r="CR41" s="59">
        <v>5448375</v>
      </c>
      <c r="CS41" s="59">
        <v>0</v>
      </c>
      <c r="CT41" s="59">
        <v>0</v>
      </c>
      <c r="CU41" s="59">
        <v>0</v>
      </c>
      <c r="CV41" s="59">
        <v>0</v>
      </c>
      <c r="CW41" s="59">
        <v>0</v>
      </c>
      <c r="CX41" s="59">
        <v>0</v>
      </c>
      <c r="CY41" s="59">
        <v>0</v>
      </c>
      <c r="CZ41" s="59">
        <v>0</v>
      </c>
      <c r="DA41" s="59">
        <v>0</v>
      </c>
      <c r="DB41" s="59">
        <v>5448375</v>
      </c>
      <c r="DC41" s="59">
        <v>300121</v>
      </c>
      <c r="DD41" s="59">
        <v>5148254</v>
      </c>
      <c r="DE41" s="59">
        <v>5148254</v>
      </c>
      <c r="DF41" s="59">
        <v>9254</v>
      </c>
      <c r="DG41" s="40">
        <v>5139000</v>
      </c>
      <c r="DH41" s="59">
        <v>1624387</v>
      </c>
      <c r="DI41" s="59">
        <v>6763387</v>
      </c>
      <c r="DJ41" s="59">
        <v>1522037334</v>
      </c>
      <c r="DK41" s="59">
        <v>0</v>
      </c>
      <c r="DL41" s="59">
        <v>0</v>
      </c>
    </row>
    <row r="42" spans="1:116" x14ac:dyDescent="0.2">
      <c r="A42" s="48">
        <v>441</v>
      </c>
      <c r="B42" s="49" t="s">
        <v>74</v>
      </c>
      <c r="C42" s="37">
        <v>2620822</v>
      </c>
      <c r="D42" s="37">
        <v>326</v>
      </c>
      <c r="E42" s="37">
        <v>324</v>
      </c>
      <c r="F42" s="37">
        <v>220.29</v>
      </c>
      <c r="G42" s="37">
        <v>0</v>
      </c>
      <c r="H42" s="37">
        <v>0</v>
      </c>
      <c r="I42" s="37">
        <v>0</v>
      </c>
      <c r="J42" s="37">
        <v>2676117</v>
      </c>
      <c r="K42" s="37">
        <v>0</v>
      </c>
      <c r="L42" s="37">
        <v>2154</v>
      </c>
      <c r="M42" s="37">
        <v>0</v>
      </c>
      <c r="N42" s="37">
        <v>0</v>
      </c>
      <c r="O42" s="37">
        <v>0</v>
      </c>
      <c r="P42" s="37">
        <v>0</v>
      </c>
      <c r="Q42" s="37">
        <v>2154</v>
      </c>
      <c r="R42" s="37">
        <v>2678271</v>
      </c>
      <c r="S42" s="37">
        <v>0</v>
      </c>
      <c r="T42" s="37">
        <v>16519</v>
      </c>
      <c r="U42" s="37">
        <v>16519</v>
      </c>
      <c r="V42" s="37">
        <v>2694790</v>
      </c>
      <c r="W42" s="37">
        <v>518520</v>
      </c>
      <c r="X42" s="37">
        <v>2176270</v>
      </c>
      <c r="Y42" s="37">
        <v>2176270</v>
      </c>
      <c r="Z42" s="37">
        <v>420</v>
      </c>
      <c r="AA42" s="37">
        <v>2175850</v>
      </c>
      <c r="AB42" s="37">
        <v>277850</v>
      </c>
      <c r="AC42" s="37">
        <v>2453700</v>
      </c>
      <c r="AD42" s="37">
        <v>240693576</v>
      </c>
      <c r="AE42" s="37">
        <v>41200</v>
      </c>
      <c r="AF42" s="37">
        <v>0</v>
      </c>
      <c r="AG42" s="37">
        <v>0</v>
      </c>
      <c r="AH42" s="37">
        <v>0</v>
      </c>
      <c r="AI42" s="49">
        <v>2672271</v>
      </c>
      <c r="AJ42" s="59">
        <v>324</v>
      </c>
      <c r="AK42" s="59">
        <v>8247.75</v>
      </c>
      <c r="AL42" s="59">
        <v>226.68</v>
      </c>
      <c r="AM42" s="59">
        <v>8474.43</v>
      </c>
      <c r="AN42" s="59">
        <v>320</v>
      </c>
      <c r="AO42" s="59">
        <v>2711818</v>
      </c>
      <c r="AP42" s="59">
        <v>0</v>
      </c>
      <c r="AQ42" s="59">
        <v>0</v>
      </c>
      <c r="AR42" s="59">
        <v>0</v>
      </c>
      <c r="AS42" s="59">
        <v>0</v>
      </c>
      <c r="AT42" s="59">
        <v>0</v>
      </c>
      <c r="AU42" s="59">
        <v>0</v>
      </c>
      <c r="AV42" s="59">
        <v>0</v>
      </c>
      <c r="AW42" s="59">
        <v>0</v>
      </c>
      <c r="AX42" s="59">
        <v>25423</v>
      </c>
      <c r="AY42" s="59">
        <v>0</v>
      </c>
      <c r="AZ42" s="59">
        <v>2737241</v>
      </c>
      <c r="BA42" s="59">
        <v>443470</v>
      </c>
      <c r="BB42" s="59">
        <v>2293771</v>
      </c>
      <c r="BC42" s="59">
        <v>2294274</v>
      </c>
      <c r="BD42" s="59">
        <v>560</v>
      </c>
      <c r="BE42" s="59">
        <f t="shared" si="0"/>
        <v>2293714</v>
      </c>
      <c r="BF42" s="59">
        <v>203000</v>
      </c>
      <c r="BG42" s="59">
        <f t="shared" si="1"/>
        <v>2496714</v>
      </c>
      <c r="BH42" s="59">
        <v>289441108</v>
      </c>
      <c r="BI42" s="59">
        <v>0</v>
      </c>
      <c r="BJ42" s="59">
        <v>503</v>
      </c>
      <c r="BK42" s="59">
        <v>2711818</v>
      </c>
      <c r="BL42" s="59">
        <v>320</v>
      </c>
      <c r="BM42" s="59">
        <v>8474.43</v>
      </c>
      <c r="BN42" s="59">
        <v>230.08</v>
      </c>
      <c r="BO42" s="59">
        <v>8704.51</v>
      </c>
      <c r="BP42" s="59">
        <v>316</v>
      </c>
      <c r="BQ42" s="59">
        <v>2750625</v>
      </c>
      <c r="BR42" s="59">
        <v>0</v>
      </c>
      <c r="BS42" s="59">
        <v>11361</v>
      </c>
      <c r="BT42" s="59">
        <v>0</v>
      </c>
      <c r="BU42" s="59">
        <v>0</v>
      </c>
      <c r="BV42" s="59">
        <v>0</v>
      </c>
      <c r="BW42" s="59">
        <v>0</v>
      </c>
      <c r="BX42" s="59">
        <v>0</v>
      </c>
      <c r="BY42" s="59">
        <v>26114</v>
      </c>
      <c r="BZ42" s="59">
        <v>0</v>
      </c>
      <c r="CA42" s="59">
        <v>2788100</v>
      </c>
      <c r="CB42" s="59">
        <v>375979</v>
      </c>
      <c r="CC42" s="59">
        <v>2412121</v>
      </c>
      <c r="CD42" s="59">
        <v>2412121</v>
      </c>
      <c r="CE42" s="59">
        <v>376</v>
      </c>
      <c r="CF42" s="59">
        <f t="shared" si="2"/>
        <v>2411745</v>
      </c>
      <c r="CG42" s="59">
        <v>213662</v>
      </c>
      <c r="CH42" s="59">
        <f t="shared" si="3"/>
        <v>2625407</v>
      </c>
      <c r="CI42" s="59">
        <v>334016537</v>
      </c>
      <c r="CJ42" s="59">
        <v>0</v>
      </c>
      <c r="CK42" s="59">
        <v>0</v>
      </c>
      <c r="CL42" s="59">
        <v>2761986</v>
      </c>
      <c r="CM42" s="59">
        <v>316</v>
      </c>
      <c r="CN42" s="59">
        <v>8740.4599999999991</v>
      </c>
      <c r="CO42" s="59">
        <v>236.98</v>
      </c>
      <c r="CP42" s="59">
        <v>8977.4399999999987</v>
      </c>
      <c r="CQ42" s="59">
        <v>310</v>
      </c>
      <c r="CR42" s="59">
        <v>2783006</v>
      </c>
      <c r="CS42" s="59">
        <v>0</v>
      </c>
      <c r="CT42" s="59">
        <v>21769</v>
      </c>
      <c r="CU42" s="59">
        <v>0</v>
      </c>
      <c r="CV42" s="59">
        <v>0</v>
      </c>
      <c r="CW42" s="59">
        <v>0</v>
      </c>
      <c r="CX42" s="59">
        <v>0</v>
      </c>
      <c r="CY42" s="59">
        <v>0</v>
      </c>
      <c r="CZ42" s="59">
        <v>44887</v>
      </c>
      <c r="DA42" s="59">
        <v>0</v>
      </c>
      <c r="DB42" s="59">
        <v>2849662</v>
      </c>
      <c r="DC42" s="59">
        <v>319128</v>
      </c>
      <c r="DD42" s="59">
        <v>2530534</v>
      </c>
      <c r="DE42" s="59">
        <v>2530534</v>
      </c>
      <c r="DF42" s="59">
        <v>418</v>
      </c>
      <c r="DG42" s="40">
        <v>2530116</v>
      </c>
      <c r="DH42" s="59">
        <v>223206</v>
      </c>
      <c r="DI42" s="59">
        <v>2753322</v>
      </c>
      <c r="DJ42" s="59">
        <v>369287119</v>
      </c>
      <c r="DK42" s="59">
        <v>0</v>
      </c>
      <c r="DL42" s="59">
        <v>0</v>
      </c>
    </row>
    <row r="43" spans="1:116" x14ac:dyDescent="0.2">
      <c r="A43" s="48">
        <v>2240</v>
      </c>
      <c r="B43" s="49" t="s">
        <v>75</v>
      </c>
      <c r="C43" s="37">
        <v>4889114</v>
      </c>
      <c r="D43" s="37">
        <v>647</v>
      </c>
      <c r="E43" s="37">
        <v>629</v>
      </c>
      <c r="F43" s="37">
        <v>220.29</v>
      </c>
      <c r="G43" s="37">
        <v>0</v>
      </c>
      <c r="H43" s="37">
        <v>0</v>
      </c>
      <c r="I43" s="37">
        <v>0</v>
      </c>
      <c r="J43" s="37">
        <v>4891658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4891658</v>
      </c>
      <c r="S43" s="37">
        <v>0</v>
      </c>
      <c r="T43" s="37">
        <v>108876</v>
      </c>
      <c r="U43" s="37">
        <v>108876</v>
      </c>
      <c r="V43" s="37">
        <v>5000534</v>
      </c>
      <c r="W43" s="37">
        <v>3604221</v>
      </c>
      <c r="X43" s="37">
        <v>1396313</v>
      </c>
      <c r="Y43" s="37">
        <v>1396313</v>
      </c>
      <c r="Z43" s="37">
        <v>2292</v>
      </c>
      <c r="AA43" s="37">
        <v>1394021</v>
      </c>
      <c r="AB43" s="37">
        <v>82758</v>
      </c>
      <c r="AC43" s="37">
        <v>1476779</v>
      </c>
      <c r="AD43" s="37">
        <v>120941859</v>
      </c>
      <c r="AE43" s="37">
        <v>187700</v>
      </c>
      <c r="AF43" s="37">
        <v>0</v>
      </c>
      <c r="AG43" s="37">
        <v>0</v>
      </c>
      <c r="AH43" s="37">
        <v>0</v>
      </c>
      <c r="AI43" s="49">
        <v>4891658</v>
      </c>
      <c r="AJ43" s="59">
        <v>629</v>
      </c>
      <c r="AK43" s="59">
        <v>7776.88</v>
      </c>
      <c r="AL43" s="59">
        <v>226.68</v>
      </c>
      <c r="AM43" s="59">
        <v>8003.56</v>
      </c>
      <c r="AN43" s="59">
        <v>601</v>
      </c>
      <c r="AO43" s="59">
        <v>4810140</v>
      </c>
      <c r="AP43" s="59">
        <v>0</v>
      </c>
      <c r="AQ43" s="59">
        <v>42853</v>
      </c>
      <c r="AR43" s="59">
        <v>0</v>
      </c>
      <c r="AS43" s="59">
        <v>0</v>
      </c>
      <c r="AT43" s="59">
        <v>0</v>
      </c>
      <c r="AU43" s="59">
        <v>0</v>
      </c>
      <c r="AV43" s="59">
        <v>0</v>
      </c>
      <c r="AW43" s="59">
        <v>0</v>
      </c>
      <c r="AX43" s="59">
        <v>168075</v>
      </c>
      <c r="AY43" s="59">
        <v>0</v>
      </c>
      <c r="AZ43" s="59">
        <v>5021068</v>
      </c>
      <c r="BA43" s="59">
        <v>3587184</v>
      </c>
      <c r="BB43" s="59">
        <v>1433884</v>
      </c>
      <c r="BC43" s="59">
        <v>1392255</v>
      </c>
      <c r="BD43" s="59">
        <v>1745</v>
      </c>
      <c r="BE43" s="59">
        <f t="shared" si="0"/>
        <v>1390510</v>
      </c>
      <c r="BF43" s="59">
        <v>84818</v>
      </c>
      <c r="BG43" s="59">
        <f t="shared" si="1"/>
        <v>1475328</v>
      </c>
      <c r="BH43" s="59">
        <v>127314981</v>
      </c>
      <c r="BI43" s="59">
        <v>41629</v>
      </c>
      <c r="BJ43" s="59">
        <v>0</v>
      </c>
      <c r="BK43" s="59">
        <v>4852993</v>
      </c>
      <c r="BL43" s="59">
        <v>601</v>
      </c>
      <c r="BM43" s="59">
        <v>8074.86</v>
      </c>
      <c r="BN43" s="59">
        <v>230.08</v>
      </c>
      <c r="BO43" s="59">
        <v>8304.94</v>
      </c>
      <c r="BP43" s="59">
        <v>577</v>
      </c>
      <c r="BQ43" s="59">
        <v>4791950</v>
      </c>
      <c r="BR43" s="59">
        <v>0</v>
      </c>
      <c r="BS43" s="59">
        <v>0</v>
      </c>
      <c r="BT43" s="59">
        <v>0</v>
      </c>
      <c r="BU43" s="59">
        <v>0</v>
      </c>
      <c r="BV43" s="59">
        <v>0</v>
      </c>
      <c r="BW43" s="59">
        <v>0</v>
      </c>
      <c r="BX43" s="59">
        <v>0</v>
      </c>
      <c r="BY43" s="59">
        <v>149489</v>
      </c>
      <c r="BZ43" s="59">
        <v>0</v>
      </c>
      <c r="CA43" s="59">
        <v>4941439</v>
      </c>
      <c r="CB43" s="59">
        <v>3566850</v>
      </c>
      <c r="CC43" s="59">
        <v>1374589</v>
      </c>
      <c r="CD43" s="59">
        <v>1374589</v>
      </c>
      <c r="CE43" s="59">
        <v>1284</v>
      </c>
      <c r="CF43" s="59">
        <f t="shared" si="2"/>
        <v>1373305</v>
      </c>
      <c r="CG43" s="59">
        <v>81668</v>
      </c>
      <c r="CH43" s="59">
        <f t="shared" si="3"/>
        <v>1454973</v>
      </c>
      <c r="CI43" s="59">
        <v>119509903</v>
      </c>
      <c r="CJ43" s="59">
        <v>0</v>
      </c>
      <c r="CK43" s="59">
        <v>0</v>
      </c>
      <c r="CL43" s="59">
        <v>4791950</v>
      </c>
      <c r="CM43" s="59">
        <v>577</v>
      </c>
      <c r="CN43" s="59">
        <v>8304.94</v>
      </c>
      <c r="CO43" s="59">
        <v>236.98</v>
      </c>
      <c r="CP43" s="59">
        <v>8541.92</v>
      </c>
      <c r="CQ43" s="59">
        <v>558</v>
      </c>
      <c r="CR43" s="59">
        <v>4766391</v>
      </c>
      <c r="CS43" s="59">
        <v>0</v>
      </c>
      <c r="CT43" s="59">
        <v>20102</v>
      </c>
      <c r="CU43" s="59">
        <v>0</v>
      </c>
      <c r="CV43" s="59">
        <v>0</v>
      </c>
      <c r="CW43" s="59">
        <v>0</v>
      </c>
      <c r="CX43" s="59">
        <v>0</v>
      </c>
      <c r="CY43" s="59">
        <v>0</v>
      </c>
      <c r="CZ43" s="59">
        <v>119587</v>
      </c>
      <c r="DA43" s="59">
        <v>0</v>
      </c>
      <c r="DB43" s="59">
        <v>4906080</v>
      </c>
      <c r="DC43" s="59">
        <v>3735997</v>
      </c>
      <c r="DD43" s="59">
        <v>1170083</v>
      </c>
      <c r="DE43" s="59">
        <v>1170083</v>
      </c>
      <c r="DF43" s="59">
        <v>779</v>
      </c>
      <c r="DG43" s="40">
        <v>1169304</v>
      </c>
      <c r="DH43" s="59">
        <v>83480</v>
      </c>
      <c r="DI43" s="59">
        <v>1252784</v>
      </c>
      <c r="DJ43" s="59">
        <v>116859964</v>
      </c>
      <c r="DK43" s="59">
        <v>0</v>
      </c>
      <c r="DL43" s="59">
        <v>0</v>
      </c>
    </row>
    <row r="44" spans="1:116" x14ac:dyDescent="0.2">
      <c r="A44" s="48">
        <v>476</v>
      </c>
      <c r="B44" s="49" t="s">
        <v>76</v>
      </c>
      <c r="C44" s="37">
        <v>12284054</v>
      </c>
      <c r="D44" s="37">
        <v>1910</v>
      </c>
      <c r="E44" s="37">
        <v>1919</v>
      </c>
      <c r="F44" s="37">
        <v>220.29</v>
      </c>
      <c r="G44" s="37">
        <v>0</v>
      </c>
      <c r="H44" s="37">
        <v>0</v>
      </c>
      <c r="I44" s="37">
        <v>0</v>
      </c>
      <c r="J44" s="37">
        <v>12764670</v>
      </c>
      <c r="K44" s="37">
        <v>2746</v>
      </c>
      <c r="L44" s="37">
        <v>0</v>
      </c>
      <c r="M44" s="37">
        <v>0</v>
      </c>
      <c r="N44" s="37">
        <v>13921</v>
      </c>
      <c r="O44" s="37">
        <v>0</v>
      </c>
      <c r="P44" s="37">
        <v>0</v>
      </c>
      <c r="Q44" s="37">
        <v>16667</v>
      </c>
      <c r="R44" s="37">
        <v>12781337</v>
      </c>
      <c r="S44" s="37">
        <v>0</v>
      </c>
      <c r="T44" s="37">
        <v>0</v>
      </c>
      <c r="U44" s="37">
        <v>0</v>
      </c>
      <c r="V44" s="37">
        <v>12781337</v>
      </c>
      <c r="W44" s="37">
        <v>9607516</v>
      </c>
      <c r="X44" s="37">
        <v>3173821</v>
      </c>
      <c r="Y44" s="37">
        <v>3180472</v>
      </c>
      <c r="Z44" s="37">
        <v>14590</v>
      </c>
      <c r="AA44" s="37">
        <v>3165882</v>
      </c>
      <c r="AB44" s="37">
        <v>691180</v>
      </c>
      <c r="AC44" s="37">
        <v>3857062</v>
      </c>
      <c r="AD44" s="37">
        <v>467881022</v>
      </c>
      <c r="AE44" s="37">
        <v>1769900</v>
      </c>
      <c r="AF44" s="37">
        <v>0</v>
      </c>
      <c r="AG44" s="37">
        <v>6651</v>
      </c>
      <c r="AH44" s="37">
        <v>0</v>
      </c>
      <c r="AI44" s="49">
        <v>12781337</v>
      </c>
      <c r="AJ44" s="59">
        <v>1919</v>
      </c>
      <c r="AK44" s="59">
        <v>6660.42</v>
      </c>
      <c r="AL44" s="59">
        <v>226.68</v>
      </c>
      <c r="AM44" s="59">
        <v>6887.1</v>
      </c>
      <c r="AN44" s="59">
        <v>1907</v>
      </c>
      <c r="AO44" s="59">
        <v>13133700</v>
      </c>
      <c r="AP44" s="59">
        <v>0</v>
      </c>
      <c r="AQ44" s="59">
        <v>554</v>
      </c>
      <c r="AR44" s="59">
        <v>0</v>
      </c>
      <c r="AS44" s="59">
        <v>0</v>
      </c>
      <c r="AT44" s="59">
        <v>0</v>
      </c>
      <c r="AU44" s="59">
        <v>0</v>
      </c>
      <c r="AV44" s="59">
        <v>0</v>
      </c>
      <c r="AW44" s="59">
        <v>0</v>
      </c>
      <c r="AX44" s="59">
        <v>61984</v>
      </c>
      <c r="AY44" s="59">
        <v>0</v>
      </c>
      <c r="AZ44" s="59">
        <v>13196238</v>
      </c>
      <c r="BA44" s="59">
        <v>9695013</v>
      </c>
      <c r="BB44" s="59">
        <v>3501225</v>
      </c>
      <c r="BC44" s="59">
        <v>3501225</v>
      </c>
      <c r="BD44" s="59">
        <v>14761</v>
      </c>
      <c r="BE44" s="59">
        <f t="shared" si="0"/>
        <v>3486464</v>
      </c>
      <c r="BF44" s="59">
        <v>691498</v>
      </c>
      <c r="BG44" s="59">
        <f t="shared" si="1"/>
        <v>4177962</v>
      </c>
      <c r="BH44" s="59">
        <v>503149374</v>
      </c>
      <c r="BI44" s="59">
        <v>0</v>
      </c>
      <c r="BJ44" s="59">
        <v>0</v>
      </c>
      <c r="BK44" s="59">
        <v>13134254</v>
      </c>
      <c r="BL44" s="59">
        <v>1907</v>
      </c>
      <c r="BM44" s="59">
        <v>6887.39</v>
      </c>
      <c r="BN44" s="59">
        <v>230.08</v>
      </c>
      <c r="BO44" s="59">
        <v>7117.47</v>
      </c>
      <c r="BP44" s="59">
        <v>1905</v>
      </c>
      <c r="BQ44" s="59">
        <v>13558780</v>
      </c>
      <c r="BR44" s="59">
        <v>0</v>
      </c>
      <c r="BS44" s="59">
        <v>0</v>
      </c>
      <c r="BT44" s="59">
        <v>0</v>
      </c>
      <c r="BU44" s="59">
        <v>0</v>
      </c>
      <c r="BV44" s="59">
        <v>0</v>
      </c>
      <c r="BW44" s="59">
        <v>0</v>
      </c>
      <c r="BX44" s="59">
        <v>0</v>
      </c>
      <c r="BY44" s="59">
        <v>14235</v>
      </c>
      <c r="BZ44" s="59">
        <v>0</v>
      </c>
      <c r="CA44" s="59">
        <v>13573015</v>
      </c>
      <c r="CB44" s="59">
        <v>10112996</v>
      </c>
      <c r="CC44" s="59">
        <v>3460019</v>
      </c>
      <c r="CD44" s="59">
        <v>3460019</v>
      </c>
      <c r="CE44" s="59">
        <v>14974</v>
      </c>
      <c r="CF44" s="59">
        <f t="shared" si="2"/>
        <v>3445045</v>
      </c>
      <c r="CG44" s="59">
        <v>733496</v>
      </c>
      <c r="CH44" s="59">
        <f t="shared" si="3"/>
        <v>4178541</v>
      </c>
      <c r="CI44" s="59">
        <v>521535949</v>
      </c>
      <c r="CJ44" s="59">
        <v>0</v>
      </c>
      <c r="CK44" s="59">
        <v>0</v>
      </c>
      <c r="CL44" s="59">
        <v>13558780</v>
      </c>
      <c r="CM44" s="59">
        <v>1905</v>
      </c>
      <c r="CN44" s="59">
        <v>7117.47</v>
      </c>
      <c r="CO44" s="59">
        <v>282.52999999999997</v>
      </c>
      <c r="CP44" s="59">
        <v>7400</v>
      </c>
      <c r="CQ44" s="59">
        <v>1899</v>
      </c>
      <c r="CR44" s="59">
        <v>14052600</v>
      </c>
      <c r="CS44" s="59">
        <v>0</v>
      </c>
      <c r="CT44" s="59">
        <v>0</v>
      </c>
      <c r="CU44" s="59">
        <v>0</v>
      </c>
      <c r="CV44" s="59">
        <v>0</v>
      </c>
      <c r="CW44" s="59">
        <v>0</v>
      </c>
      <c r="CX44" s="59">
        <v>0</v>
      </c>
      <c r="CY44" s="59">
        <v>0</v>
      </c>
      <c r="CZ44" s="59">
        <v>37000</v>
      </c>
      <c r="DA44" s="59">
        <v>0</v>
      </c>
      <c r="DB44" s="59">
        <v>14089600</v>
      </c>
      <c r="DC44" s="59">
        <v>10528226</v>
      </c>
      <c r="DD44" s="59">
        <v>3561374</v>
      </c>
      <c r="DE44" s="59">
        <v>3561374</v>
      </c>
      <c r="DF44" s="59">
        <v>11099</v>
      </c>
      <c r="DG44" s="40">
        <v>3550275</v>
      </c>
      <c r="DH44" s="59">
        <v>684226</v>
      </c>
      <c r="DI44" s="59">
        <v>4234501</v>
      </c>
      <c r="DJ44" s="59">
        <v>572958168</v>
      </c>
      <c r="DK44" s="59">
        <v>0</v>
      </c>
      <c r="DL44" s="59">
        <v>0</v>
      </c>
    </row>
    <row r="45" spans="1:116" x14ac:dyDescent="0.2">
      <c r="A45" s="48">
        <v>485</v>
      </c>
      <c r="B45" s="51" t="s">
        <v>77</v>
      </c>
      <c r="C45" s="37">
        <v>4731872</v>
      </c>
      <c r="D45" s="37">
        <v>716</v>
      </c>
      <c r="E45" s="37">
        <v>722</v>
      </c>
      <c r="F45" s="37">
        <v>220.29</v>
      </c>
      <c r="G45" s="37">
        <v>0</v>
      </c>
      <c r="H45" s="37">
        <v>0</v>
      </c>
      <c r="I45" s="37">
        <v>0</v>
      </c>
      <c r="J45" s="37">
        <v>4930574</v>
      </c>
      <c r="K45" s="37">
        <v>0</v>
      </c>
      <c r="L45" s="37">
        <v>10036</v>
      </c>
      <c r="M45" s="37">
        <v>0</v>
      </c>
      <c r="N45" s="37">
        <v>0</v>
      </c>
      <c r="O45" s="37">
        <v>0</v>
      </c>
      <c r="P45" s="37">
        <v>0</v>
      </c>
      <c r="Q45" s="37">
        <v>10036</v>
      </c>
      <c r="R45" s="37">
        <v>4940610</v>
      </c>
      <c r="S45" s="37">
        <v>0</v>
      </c>
      <c r="T45" s="37">
        <v>0</v>
      </c>
      <c r="U45" s="37">
        <v>0</v>
      </c>
      <c r="V45" s="37">
        <v>4940610</v>
      </c>
      <c r="W45" s="37">
        <v>4069818</v>
      </c>
      <c r="X45" s="37">
        <v>870792</v>
      </c>
      <c r="Y45" s="37">
        <v>870792</v>
      </c>
      <c r="Z45" s="37">
        <v>2801</v>
      </c>
      <c r="AA45" s="37">
        <v>867991</v>
      </c>
      <c r="AB45" s="37">
        <v>598663</v>
      </c>
      <c r="AC45" s="37">
        <v>1466654</v>
      </c>
      <c r="AD45" s="37">
        <v>139746239</v>
      </c>
      <c r="AE45" s="37">
        <v>266900</v>
      </c>
      <c r="AF45" s="37">
        <v>0</v>
      </c>
      <c r="AG45" s="37">
        <v>0</v>
      </c>
      <c r="AH45" s="37">
        <v>0</v>
      </c>
      <c r="AI45" s="49">
        <v>4940610</v>
      </c>
      <c r="AJ45" s="59">
        <v>722</v>
      </c>
      <c r="AK45" s="59">
        <v>6842.95</v>
      </c>
      <c r="AL45" s="59">
        <v>226.68</v>
      </c>
      <c r="AM45" s="59">
        <v>7069.63</v>
      </c>
      <c r="AN45" s="59">
        <v>732</v>
      </c>
      <c r="AO45" s="59">
        <v>5174969</v>
      </c>
      <c r="AP45" s="59">
        <v>0</v>
      </c>
      <c r="AQ45" s="59">
        <v>4309</v>
      </c>
      <c r="AR45" s="59">
        <v>0</v>
      </c>
      <c r="AS45" s="59">
        <v>0</v>
      </c>
      <c r="AT45" s="59">
        <v>0</v>
      </c>
      <c r="AU45" s="59">
        <v>0</v>
      </c>
      <c r="AV45" s="59">
        <v>0</v>
      </c>
      <c r="AW45" s="59">
        <v>0</v>
      </c>
      <c r="AX45" s="59">
        <v>0</v>
      </c>
      <c r="AY45" s="59">
        <v>0</v>
      </c>
      <c r="AZ45" s="59">
        <v>5179278</v>
      </c>
      <c r="BA45" s="59">
        <v>4382332</v>
      </c>
      <c r="BB45" s="59">
        <v>796946</v>
      </c>
      <c r="BC45" s="59">
        <v>797286</v>
      </c>
      <c r="BD45" s="59">
        <v>765</v>
      </c>
      <c r="BE45" s="59">
        <f t="shared" si="0"/>
        <v>796521</v>
      </c>
      <c r="BF45" s="59">
        <v>638563</v>
      </c>
      <c r="BG45" s="59">
        <f t="shared" si="1"/>
        <v>1435084</v>
      </c>
      <c r="BH45" s="59">
        <v>152707127</v>
      </c>
      <c r="BI45" s="59">
        <v>0</v>
      </c>
      <c r="BJ45" s="59">
        <v>340</v>
      </c>
      <c r="BK45" s="59">
        <v>5179278</v>
      </c>
      <c r="BL45" s="59">
        <v>732</v>
      </c>
      <c r="BM45" s="59">
        <v>7075.52</v>
      </c>
      <c r="BN45" s="59">
        <v>230.08</v>
      </c>
      <c r="BO45" s="59">
        <v>7305.6</v>
      </c>
      <c r="BP45" s="59">
        <v>738</v>
      </c>
      <c r="BQ45" s="59">
        <v>5391533</v>
      </c>
      <c r="BR45" s="59">
        <v>0</v>
      </c>
      <c r="BS45" s="59">
        <v>0</v>
      </c>
      <c r="BT45" s="59">
        <v>0</v>
      </c>
      <c r="BU45" s="59">
        <v>0</v>
      </c>
      <c r="BV45" s="59">
        <v>0</v>
      </c>
      <c r="BW45" s="59">
        <v>0</v>
      </c>
      <c r="BX45" s="59">
        <v>0</v>
      </c>
      <c r="BY45" s="59">
        <v>0</v>
      </c>
      <c r="BZ45" s="59">
        <v>0</v>
      </c>
      <c r="CA45" s="59">
        <v>5391533</v>
      </c>
      <c r="CB45" s="59">
        <v>4476614</v>
      </c>
      <c r="CC45" s="59">
        <v>914919</v>
      </c>
      <c r="CD45" s="59">
        <v>909078</v>
      </c>
      <c r="CE45" s="59">
        <v>3411</v>
      </c>
      <c r="CF45" s="59">
        <f t="shared" si="2"/>
        <v>905667</v>
      </c>
      <c r="CG45" s="59">
        <v>648938</v>
      </c>
      <c r="CH45" s="59">
        <f t="shared" si="3"/>
        <v>1554605</v>
      </c>
      <c r="CI45" s="59">
        <v>158401296</v>
      </c>
      <c r="CJ45" s="59">
        <v>5841</v>
      </c>
      <c r="CK45" s="59">
        <v>0</v>
      </c>
      <c r="CL45" s="59">
        <v>5385692</v>
      </c>
      <c r="CM45" s="59">
        <v>738</v>
      </c>
      <c r="CN45" s="59">
        <v>7297.69</v>
      </c>
      <c r="CO45" s="59">
        <v>236.98</v>
      </c>
      <c r="CP45" s="59">
        <v>7534.6699999999992</v>
      </c>
      <c r="CQ45" s="59">
        <v>739</v>
      </c>
      <c r="CR45" s="59">
        <v>5568121</v>
      </c>
      <c r="CS45" s="59">
        <v>4381</v>
      </c>
      <c r="CT45" s="59">
        <v>0</v>
      </c>
      <c r="CU45" s="59">
        <v>0</v>
      </c>
      <c r="CV45" s="59">
        <v>0</v>
      </c>
      <c r="CW45" s="59">
        <v>0</v>
      </c>
      <c r="CX45" s="59">
        <v>0</v>
      </c>
      <c r="CY45" s="59">
        <v>0</v>
      </c>
      <c r="CZ45" s="59">
        <v>0</v>
      </c>
      <c r="DA45" s="59">
        <v>0</v>
      </c>
      <c r="DB45" s="59">
        <v>5572502</v>
      </c>
      <c r="DC45" s="59">
        <v>4496603</v>
      </c>
      <c r="DD45" s="59">
        <v>1075899</v>
      </c>
      <c r="DE45" s="59">
        <v>1018364</v>
      </c>
      <c r="DF45" s="59">
        <v>1965</v>
      </c>
      <c r="DG45" s="40">
        <v>1016399</v>
      </c>
      <c r="DH45" s="59">
        <v>658063</v>
      </c>
      <c r="DI45" s="59">
        <v>1674462</v>
      </c>
      <c r="DJ45" s="59">
        <v>169883767</v>
      </c>
      <c r="DK45" s="59">
        <v>57535</v>
      </c>
      <c r="DL45" s="59">
        <v>0</v>
      </c>
    </row>
    <row r="46" spans="1:116" x14ac:dyDescent="0.2">
      <c r="A46" s="48">
        <v>497</v>
      </c>
      <c r="B46" s="49" t="s">
        <v>78</v>
      </c>
      <c r="C46" s="37">
        <v>8278595</v>
      </c>
      <c r="D46" s="37">
        <v>1130</v>
      </c>
      <c r="E46" s="37">
        <v>1126</v>
      </c>
      <c r="F46" s="37">
        <v>220.29</v>
      </c>
      <c r="G46" s="37">
        <v>0</v>
      </c>
      <c r="H46" s="37">
        <v>0</v>
      </c>
      <c r="I46" s="37">
        <v>0</v>
      </c>
      <c r="J46" s="37">
        <v>8497336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8497336</v>
      </c>
      <c r="S46" s="37">
        <v>475000</v>
      </c>
      <c r="T46" s="37">
        <v>22639</v>
      </c>
      <c r="U46" s="37">
        <v>497639</v>
      </c>
      <c r="V46" s="37">
        <v>8994975</v>
      </c>
      <c r="W46" s="37">
        <v>5989048</v>
      </c>
      <c r="X46" s="37">
        <v>3005927</v>
      </c>
      <c r="Y46" s="37">
        <v>3005927</v>
      </c>
      <c r="Z46" s="37">
        <v>5422</v>
      </c>
      <c r="AA46" s="37">
        <v>3000505</v>
      </c>
      <c r="AB46" s="37">
        <v>532</v>
      </c>
      <c r="AC46" s="37">
        <v>3001037</v>
      </c>
      <c r="AD46" s="37">
        <v>278166802</v>
      </c>
      <c r="AE46" s="37">
        <v>502600</v>
      </c>
      <c r="AF46" s="37">
        <v>0</v>
      </c>
      <c r="AG46" s="37">
        <v>0</v>
      </c>
      <c r="AH46" s="37">
        <v>0</v>
      </c>
      <c r="AI46" s="49">
        <v>8497336</v>
      </c>
      <c r="AJ46" s="59">
        <v>1126</v>
      </c>
      <c r="AK46" s="59">
        <v>7546.48</v>
      </c>
      <c r="AL46" s="59">
        <v>226.68</v>
      </c>
      <c r="AM46" s="59">
        <v>7773.16</v>
      </c>
      <c r="AN46" s="59">
        <v>1119</v>
      </c>
      <c r="AO46" s="59">
        <v>8698166</v>
      </c>
      <c r="AP46" s="59">
        <v>0</v>
      </c>
      <c r="AQ46" s="59">
        <v>0</v>
      </c>
      <c r="AR46" s="59">
        <v>0</v>
      </c>
      <c r="AS46" s="59">
        <v>0</v>
      </c>
      <c r="AT46" s="59">
        <v>0</v>
      </c>
      <c r="AU46" s="59">
        <v>0</v>
      </c>
      <c r="AV46" s="59">
        <v>0</v>
      </c>
      <c r="AW46" s="59">
        <v>475000</v>
      </c>
      <c r="AX46" s="59">
        <v>38866</v>
      </c>
      <c r="AY46" s="59">
        <v>0</v>
      </c>
      <c r="AZ46" s="59">
        <v>9212032</v>
      </c>
      <c r="BA46" s="59">
        <v>6216704</v>
      </c>
      <c r="BB46" s="59">
        <v>2995328</v>
      </c>
      <c r="BC46" s="59">
        <v>2995328</v>
      </c>
      <c r="BD46" s="59">
        <v>5804</v>
      </c>
      <c r="BE46" s="59">
        <f t="shared" si="0"/>
        <v>2989524</v>
      </c>
      <c r="BF46" s="59">
        <v>412515</v>
      </c>
      <c r="BG46" s="59">
        <f t="shared" si="1"/>
        <v>3402039</v>
      </c>
      <c r="BH46" s="59">
        <v>304549576</v>
      </c>
      <c r="BI46" s="59">
        <v>0</v>
      </c>
      <c r="BJ46" s="59">
        <v>0</v>
      </c>
      <c r="BK46" s="59">
        <v>8698166</v>
      </c>
      <c r="BL46" s="59">
        <v>1119</v>
      </c>
      <c r="BM46" s="59">
        <v>7773.16</v>
      </c>
      <c r="BN46" s="59">
        <v>230.08</v>
      </c>
      <c r="BO46" s="59">
        <v>8003.24</v>
      </c>
      <c r="BP46" s="59">
        <v>1107</v>
      </c>
      <c r="BQ46" s="59">
        <v>8859587</v>
      </c>
      <c r="BR46" s="59">
        <v>0</v>
      </c>
      <c r="BS46" s="59">
        <v>20224</v>
      </c>
      <c r="BT46" s="59">
        <v>0</v>
      </c>
      <c r="BU46" s="59">
        <v>0</v>
      </c>
      <c r="BV46" s="59">
        <v>0</v>
      </c>
      <c r="BW46" s="59">
        <v>0</v>
      </c>
      <c r="BX46" s="59">
        <v>475000</v>
      </c>
      <c r="BY46" s="59">
        <v>72029</v>
      </c>
      <c r="BZ46" s="59">
        <v>0</v>
      </c>
      <c r="CA46" s="59">
        <v>9426840</v>
      </c>
      <c r="CB46" s="59">
        <v>6315336</v>
      </c>
      <c r="CC46" s="59">
        <v>3111504</v>
      </c>
      <c r="CD46" s="59">
        <v>2636507</v>
      </c>
      <c r="CE46" s="59">
        <v>4730</v>
      </c>
      <c r="CF46" s="59">
        <f t="shared" si="2"/>
        <v>2631777</v>
      </c>
      <c r="CG46" s="59">
        <v>552308</v>
      </c>
      <c r="CH46" s="59">
        <f t="shared" si="3"/>
        <v>3184085</v>
      </c>
      <c r="CI46" s="59">
        <v>315899593</v>
      </c>
      <c r="CJ46" s="59">
        <v>474997</v>
      </c>
      <c r="CK46" s="59">
        <v>0</v>
      </c>
      <c r="CL46" s="59">
        <v>8879811</v>
      </c>
      <c r="CM46" s="59">
        <v>1107</v>
      </c>
      <c r="CN46" s="59">
        <v>8021.51</v>
      </c>
      <c r="CO46" s="59">
        <v>236.98</v>
      </c>
      <c r="CP46" s="59">
        <v>8258.49</v>
      </c>
      <c r="CQ46" s="59">
        <v>1087</v>
      </c>
      <c r="CR46" s="59">
        <v>8976979</v>
      </c>
      <c r="CS46" s="59">
        <v>0</v>
      </c>
      <c r="CT46" s="59">
        <v>14985</v>
      </c>
      <c r="CU46" s="59">
        <v>0</v>
      </c>
      <c r="CV46" s="59">
        <v>0</v>
      </c>
      <c r="CW46" s="59">
        <v>0</v>
      </c>
      <c r="CX46" s="59">
        <v>0</v>
      </c>
      <c r="CY46" s="59">
        <v>0</v>
      </c>
      <c r="CZ46" s="59">
        <v>123877</v>
      </c>
      <c r="DA46" s="59">
        <v>0</v>
      </c>
      <c r="DB46" s="59">
        <v>9115841</v>
      </c>
      <c r="DC46" s="59">
        <v>6278306</v>
      </c>
      <c r="DD46" s="59">
        <v>2837535</v>
      </c>
      <c r="DE46" s="59">
        <v>2837535</v>
      </c>
      <c r="DF46" s="59">
        <v>7175</v>
      </c>
      <c r="DG46" s="40">
        <v>2830360</v>
      </c>
      <c r="DH46" s="59">
        <v>840876</v>
      </c>
      <c r="DI46" s="59">
        <v>3671236</v>
      </c>
      <c r="DJ46" s="59">
        <v>352013383</v>
      </c>
      <c r="DK46" s="59">
        <v>0</v>
      </c>
      <c r="DL46" s="59">
        <v>0</v>
      </c>
    </row>
    <row r="47" spans="1:116" x14ac:dyDescent="0.2">
      <c r="A47" s="48">
        <v>539</v>
      </c>
      <c r="B47" s="51" t="s">
        <v>651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>
        <v>0</v>
      </c>
      <c r="AB47" s="37"/>
      <c r="AC47" s="37">
        <v>0</v>
      </c>
      <c r="AD47" s="37"/>
      <c r="AE47" s="37"/>
      <c r="AF47" s="37"/>
      <c r="AG47" s="37"/>
      <c r="AH47" s="37"/>
      <c r="BE47" s="59">
        <f t="shared" si="0"/>
        <v>0</v>
      </c>
      <c r="BG47" s="59">
        <f t="shared" si="1"/>
        <v>0</v>
      </c>
      <c r="CF47" s="59">
        <f t="shared" si="2"/>
        <v>0</v>
      </c>
      <c r="CH47" s="59">
        <f t="shared" si="3"/>
        <v>0</v>
      </c>
      <c r="DG47" s="40">
        <v>0</v>
      </c>
      <c r="DI47" s="59">
        <v>0</v>
      </c>
    </row>
    <row r="48" spans="1:116" x14ac:dyDescent="0.2">
      <c r="A48" s="48">
        <v>602</v>
      </c>
      <c r="B48" s="49" t="s">
        <v>79</v>
      </c>
      <c r="C48" s="37">
        <v>6165551</v>
      </c>
      <c r="D48" s="37">
        <v>915</v>
      </c>
      <c r="E48" s="37">
        <v>920</v>
      </c>
      <c r="F48" s="37">
        <v>220.29</v>
      </c>
      <c r="G48" s="37">
        <v>0</v>
      </c>
      <c r="H48" s="37">
        <v>0</v>
      </c>
      <c r="I48" s="37">
        <v>0</v>
      </c>
      <c r="J48" s="37">
        <v>6401912</v>
      </c>
      <c r="K48" s="37">
        <v>5060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5060</v>
      </c>
      <c r="R48" s="37">
        <v>6406972</v>
      </c>
      <c r="S48" s="37">
        <v>0</v>
      </c>
      <c r="T48" s="37">
        <v>0</v>
      </c>
      <c r="U48" s="37">
        <v>0</v>
      </c>
      <c r="V48" s="37">
        <v>6406972</v>
      </c>
      <c r="W48" s="37">
        <v>4282564</v>
      </c>
      <c r="X48" s="37">
        <v>2124408</v>
      </c>
      <c r="Y48" s="37">
        <v>2124419</v>
      </c>
      <c r="Z48" s="37">
        <v>2992</v>
      </c>
      <c r="AA48" s="37">
        <v>2121427</v>
      </c>
      <c r="AB48" s="37">
        <v>743559</v>
      </c>
      <c r="AC48" s="37">
        <v>2864986</v>
      </c>
      <c r="AD48" s="37">
        <v>275012974</v>
      </c>
      <c r="AE48" s="37">
        <v>287200</v>
      </c>
      <c r="AF48" s="37">
        <v>0</v>
      </c>
      <c r="AG48" s="37">
        <v>11</v>
      </c>
      <c r="AH48" s="37">
        <v>0</v>
      </c>
      <c r="AI48" s="49">
        <v>6406972</v>
      </c>
      <c r="AJ48" s="59">
        <v>920</v>
      </c>
      <c r="AK48" s="59">
        <v>6964.1</v>
      </c>
      <c r="AL48" s="59">
        <v>226.68</v>
      </c>
      <c r="AM48" s="59">
        <v>7190.7800000000007</v>
      </c>
      <c r="AN48" s="59">
        <v>906</v>
      </c>
      <c r="AO48" s="59">
        <v>6514847</v>
      </c>
      <c r="AP48" s="59">
        <v>0</v>
      </c>
      <c r="AQ48" s="59">
        <v>0</v>
      </c>
      <c r="AR48" s="59">
        <v>0</v>
      </c>
      <c r="AS48" s="59">
        <v>0</v>
      </c>
      <c r="AT48" s="59">
        <v>0</v>
      </c>
      <c r="AU48" s="59">
        <v>0</v>
      </c>
      <c r="AV48" s="59">
        <v>0</v>
      </c>
      <c r="AW48" s="59">
        <v>0</v>
      </c>
      <c r="AX48" s="59">
        <v>79099</v>
      </c>
      <c r="AY48" s="59">
        <v>0</v>
      </c>
      <c r="AZ48" s="59">
        <v>6593946</v>
      </c>
      <c r="BA48" s="59">
        <v>4548727</v>
      </c>
      <c r="BB48" s="59">
        <v>2045219</v>
      </c>
      <c r="BC48" s="59">
        <v>2045219</v>
      </c>
      <c r="BD48" s="59">
        <v>2131</v>
      </c>
      <c r="BE48" s="59">
        <f t="shared" si="0"/>
        <v>2043088</v>
      </c>
      <c r="BF48" s="59">
        <v>728309</v>
      </c>
      <c r="BG48" s="59">
        <f t="shared" si="1"/>
        <v>2771397</v>
      </c>
      <c r="BH48" s="59">
        <v>301106830</v>
      </c>
      <c r="BI48" s="59">
        <v>0</v>
      </c>
      <c r="BJ48" s="59">
        <v>0</v>
      </c>
      <c r="BK48" s="59">
        <v>6514847</v>
      </c>
      <c r="BL48" s="59">
        <v>906</v>
      </c>
      <c r="BM48" s="59">
        <v>7190.78</v>
      </c>
      <c r="BN48" s="59">
        <v>230.08</v>
      </c>
      <c r="BO48" s="59">
        <v>7420.86</v>
      </c>
      <c r="BP48" s="59">
        <v>910</v>
      </c>
      <c r="BQ48" s="59">
        <v>6752983</v>
      </c>
      <c r="BR48" s="59">
        <v>0</v>
      </c>
      <c r="BS48" s="59">
        <v>0</v>
      </c>
      <c r="BT48" s="59">
        <v>0</v>
      </c>
      <c r="BU48" s="59">
        <v>0</v>
      </c>
      <c r="BV48" s="59">
        <v>0</v>
      </c>
      <c r="BW48" s="59">
        <v>0</v>
      </c>
      <c r="BX48" s="59">
        <v>0</v>
      </c>
      <c r="BY48" s="59">
        <v>0</v>
      </c>
      <c r="BZ48" s="59">
        <v>0</v>
      </c>
      <c r="CA48" s="59">
        <v>6752983</v>
      </c>
      <c r="CB48" s="59">
        <v>4441025</v>
      </c>
      <c r="CC48" s="59">
        <v>2311958</v>
      </c>
      <c r="CD48" s="59">
        <v>2311958</v>
      </c>
      <c r="CE48" s="59">
        <v>2846</v>
      </c>
      <c r="CF48" s="59">
        <f t="shared" si="2"/>
        <v>2309112</v>
      </c>
      <c r="CG48" s="59">
        <v>727115</v>
      </c>
      <c r="CH48" s="59">
        <f t="shared" si="3"/>
        <v>3036227</v>
      </c>
      <c r="CI48" s="59">
        <v>311889836</v>
      </c>
      <c r="CJ48" s="59">
        <v>0</v>
      </c>
      <c r="CK48" s="59">
        <v>0</v>
      </c>
      <c r="CL48" s="59">
        <v>6752983</v>
      </c>
      <c r="CM48" s="59">
        <v>910</v>
      </c>
      <c r="CN48" s="59">
        <v>7420.86</v>
      </c>
      <c r="CO48" s="59">
        <v>236.98</v>
      </c>
      <c r="CP48" s="59">
        <v>7657.8399999999992</v>
      </c>
      <c r="CQ48" s="59">
        <v>895</v>
      </c>
      <c r="CR48" s="59">
        <v>6853767</v>
      </c>
      <c r="CS48" s="59">
        <v>0</v>
      </c>
      <c r="CT48" s="59">
        <v>5140</v>
      </c>
      <c r="CU48" s="59">
        <v>0</v>
      </c>
      <c r="CV48" s="59">
        <v>0</v>
      </c>
      <c r="CW48" s="59">
        <v>0</v>
      </c>
      <c r="CX48" s="59">
        <v>0</v>
      </c>
      <c r="CY48" s="59">
        <v>0</v>
      </c>
      <c r="CZ48" s="59">
        <v>84236</v>
      </c>
      <c r="DA48" s="59">
        <v>0</v>
      </c>
      <c r="DB48" s="59">
        <v>6943143</v>
      </c>
      <c r="DC48" s="59">
        <v>4771890</v>
      </c>
      <c r="DD48" s="59">
        <v>2171253</v>
      </c>
      <c r="DE48" s="59">
        <v>2171250</v>
      </c>
      <c r="DF48" s="59">
        <v>2713</v>
      </c>
      <c r="DG48" s="40">
        <v>2168537</v>
      </c>
      <c r="DH48" s="59">
        <v>723935</v>
      </c>
      <c r="DI48" s="59">
        <v>2892472</v>
      </c>
      <c r="DJ48" s="59">
        <v>333353087</v>
      </c>
      <c r="DK48" s="59">
        <v>3</v>
      </c>
      <c r="DL48" s="59">
        <v>0</v>
      </c>
    </row>
    <row r="49" spans="1:116" x14ac:dyDescent="0.2">
      <c r="A49" s="48">
        <v>609</v>
      </c>
      <c r="B49" s="49" t="s">
        <v>80</v>
      </c>
      <c r="C49" s="37">
        <v>6945659</v>
      </c>
      <c r="D49" s="37">
        <v>1032</v>
      </c>
      <c r="E49" s="37">
        <v>1017</v>
      </c>
      <c r="F49" s="37">
        <v>220.29</v>
      </c>
      <c r="G49" s="37">
        <v>0</v>
      </c>
      <c r="H49" s="37">
        <v>0</v>
      </c>
      <c r="I49" s="37">
        <v>0</v>
      </c>
      <c r="J49" s="37">
        <v>7068740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7068740</v>
      </c>
      <c r="S49" s="37">
        <v>0</v>
      </c>
      <c r="T49" s="37">
        <v>76456</v>
      </c>
      <c r="U49" s="37">
        <v>76456</v>
      </c>
      <c r="V49" s="37">
        <v>7145196</v>
      </c>
      <c r="W49" s="37">
        <v>5678391</v>
      </c>
      <c r="X49" s="37">
        <v>1466805</v>
      </c>
      <c r="Y49" s="37">
        <v>1466805</v>
      </c>
      <c r="Z49" s="37">
        <v>7237</v>
      </c>
      <c r="AA49" s="37">
        <v>1459568</v>
      </c>
      <c r="AB49" s="37">
        <v>0</v>
      </c>
      <c r="AC49" s="37">
        <v>1459568</v>
      </c>
      <c r="AD49" s="37">
        <v>169005288</v>
      </c>
      <c r="AE49" s="37">
        <v>838000</v>
      </c>
      <c r="AF49" s="37">
        <v>0</v>
      </c>
      <c r="AG49" s="37">
        <v>0</v>
      </c>
      <c r="AH49" s="37">
        <v>0</v>
      </c>
      <c r="AI49" s="49">
        <v>7066140</v>
      </c>
      <c r="AJ49" s="59">
        <v>1017</v>
      </c>
      <c r="AK49" s="59">
        <v>6948.02</v>
      </c>
      <c r="AL49" s="59">
        <v>226.68</v>
      </c>
      <c r="AM49" s="59">
        <v>7174.7000000000007</v>
      </c>
      <c r="AN49" s="59">
        <v>1009</v>
      </c>
      <c r="AO49" s="59">
        <v>7239272</v>
      </c>
      <c r="AP49" s="59">
        <v>0</v>
      </c>
      <c r="AQ49" s="59">
        <v>48147</v>
      </c>
      <c r="AR49" s="59">
        <v>0</v>
      </c>
      <c r="AS49" s="59">
        <v>0</v>
      </c>
      <c r="AT49" s="59">
        <v>0</v>
      </c>
      <c r="AU49" s="59">
        <v>0</v>
      </c>
      <c r="AV49" s="59">
        <v>0</v>
      </c>
      <c r="AW49" s="59">
        <v>0</v>
      </c>
      <c r="AX49" s="59">
        <v>43048</v>
      </c>
      <c r="AY49" s="59">
        <v>0</v>
      </c>
      <c r="AZ49" s="59">
        <v>7330467</v>
      </c>
      <c r="BA49" s="59">
        <v>5724645</v>
      </c>
      <c r="BB49" s="59">
        <v>1605822</v>
      </c>
      <c r="BC49" s="59">
        <v>1605822</v>
      </c>
      <c r="BD49" s="59">
        <v>8123</v>
      </c>
      <c r="BE49" s="59">
        <f t="shared" si="0"/>
        <v>1597699</v>
      </c>
      <c r="BF49" s="59">
        <v>2976</v>
      </c>
      <c r="BG49" s="59">
        <f t="shared" si="1"/>
        <v>1600675</v>
      </c>
      <c r="BH49" s="59">
        <v>179900497</v>
      </c>
      <c r="BI49" s="59">
        <v>0</v>
      </c>
      <c r="BJ49" s="59">
        <v>0</v>
      </c>
      <c r="BK49" s="59">
        <v>7287419</v>
      </c>
      <c r="BL49" s="59">
        <v>1009</v>
      </c>
      <c r="BM49" s="59">
        <v>7222.42</v>
      </c>
      <c r="BN49" s="59">
        <v>230.08</v>
      </c>
      <c r="BO49" s="59">
        <v>7452.5</v>
      </c>
      <c r="BP49" s="59">
        <v>999</v>
      </c>
      <c r="BQ49" s="59">
        <v>7445048</v>
      </c>
      <c r="BR49" s="59">
        <v>0</v>
      </c>
      <c r="BS49" s="59">
        <v>0</v>
      </c>
      <c r="BT49" s="59">
        <v>0</v>
      </c>
      <c r="BU49" s="59">
        <v>0</v>
      </c>
      <c r="BV49" s="59">
        <v>0</v>
      </c>
      <c r="BW49" s="59">
        <v>0</v>
      </c>
      <c r="BX49" s="59">
        <v>0</v>
      </c>
      <c r="BY49" s="59">
        <v>59620</v>
      </c>
      <c r="BZ49" s="59">
        <v>0</v>
      </c>
      <c r="CA49" s="59">
        <v>7504668</v>
      </c>
      <c r="CB49" s="59">
        <v>5879741</v>
      </c>
      <c r="CC49" s="59">
        <v>1624927</v>
      </c>
      <c r="CD49" s="59">
        <v>1624926</v>
      </c>
      <c r="CE49" s="59">
        <v>7223</v>
      </c>
      <c r="CF49" s="59">
        <f t="shared" si="2"/>
        <v>1617703</v>
      </c>
      <c r="CG49" s="59">
        <v>2819</v>
      </c>
      <c r="CH49" s="59">
        <f t="shared" si="3"/>
        <v>1620522</v>
      </c>
      <c r="CI49" s="59">
        <v>185686500</v>
      </c>
      <c r="CJ49" s="59">
        <v>1</v>
      </c>
      <c r="CK49" s="59">
        <v>0</v>
      </c>
      <c r="CL49" s="59">
        <v>7445048</v>
      </c>
      <c r="CM49" s="59">
        <v>999</v>
      </c>
      <c r="CN49" s="59">
        <v>7452.5</v>
      </c>
      <c r="CO49" s="59">
        <v>236.98</v>
      </c>
      <c r="CP49" s="59">
        <v>7689.48</v>
      </c>
      <c r="CQ49" s="59">
        <v>989</v>
      </c>
      <c r="CR49" s="59">
        <v>7604896</v>
      </c>
      <c r="CS49" s="59">
        <v>1</v>
      </c>
      <c r="CT49" s="59">
        <v>0</v>
      </c>
      <c r="CU49" s="59">
        <v>0</v>
      </c>
      <c r="CV49" s="59">
        <v>0</v>
      </c>
      <c r="CW49" s="59">
        <v>0</v>
      </c>
      <c r="CX49" s="59">
        <v>0</v>
      </c>
      <c r="CY49" s="59">
        <v>0</v>
      </c>
      <c r="CZ49" s="59">
        <v>61516</v>
      </c>
      <c r="DA49" s="59">
        <v>0</v>
      </c>
      <c r="DB49" s="59">
        <v>7666413</v>
      </c>
      <c r="DC49" s="59">
        <v>6022268</v>
      </c>
      <c r="DD49" s="59">
        <v>1644145</v>
      </c>
      <c r="DE49" s="59">
        <v>1644144</v>
      </c>
      <c r="DF49" s="59">
        <v>8656</v>
      </c>
      <c r="DG49" s="40">
        <v>1635488</v>
      </c>
      <c r="DH49" s="59">
        <v>2600</v>
      </c>
      <c r="DI49" s="59">
        <v>1638088</v>
      </c>
      <c r="DJ49" s="59">
        <v>195314791</v>
      </c>
      <c r="DK49" s="59">
        <v>1</v>
      </c>
      <c r="DL49" s="59">
        <v>0</v>
      </c>
    </row>
    <row r="50" spans="1:116" x14ac:dyDescent="0.2">
      <c r="A50" s="48">
        <v>623</v>
      </c>
      <c r="B50" s="49" t="s">
        <v>81</v>
      </c>
      <c r="C50" s="37">
        <v>3809293</v>
      </c>
      <c r="D50" s="37">
        <v>567</v>
      </c>
      <c r="E50" s="37">
        <v>566</v>
      </c>
      <c r="F50" s="37">
        <v>220.29</v>
      </c>
      <c r="G50" s="37">
        <v>0</v>
      </c>
      <c r="H50" s="37">
        <v>0</v>
      </c>
      <c r="I50" s="37">
        <v>0</v>
      </c>
      <c r="J50" s="37">
        <v>3927259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3927259</v>
      </c>
      <c r="S50" s="37">
        <v>0</v>
      </c>
      <c r="T50" s="37">
        <v>6939</v>
      </c>
      <c r="U50" s="37">
        <v>6939</v>
      </c>
      <c r="V50" s="37">
        <v>3934198</v>
      </c>
      <c r="W50" s="37">
        <v>3467945</v>
      </c>
      <c r="X50" s="37">
        <v>466253</v>
      </c>
      <c r="Y50" s="37">
        <v>466253</v>
      </c>
      <c r="Z50" s="37">
        <v>129</v>
      </c>
      <c r="AA50" s="37">
        <v>466124</v>
      </c>
      <c r="AB50" s="37">
        <v>205687</v>
      </c>
      <c r="AC50" s="37">
        <v>671811</v>
      </c>
      <c r="AD50" s="37">
        <v>79748686</v>
      </c>
      <c r="AE50" s="37">
        <v>15300</v>
      </c>
      <c r="AF50" s="37">
        <v>0</v>
      </c>
      <c r="AG50" s="37">
        <v>0</v>
      </c>
      <c r="AH50" s="37">
        <v>0</v>
      </c>
      <c r="AI50" s="49">
        <v>3927259</v>
      </c>
      <c r="AJ50" s="59">
        <v>566</v>
      </c>
      <c r="AK50" s="59">
        <v>6938.62</v>
      </c>
      <c r="AL50" s="59">
        <v>226.68</v>
      </c>
      <c r="AM50" s="59">
        <v>7165.3</v>
      </c>
      <c r="AN50" s="59">
        <v>550</v>
      </c>
      <c r="AO50" s="59">
        <v>3940915</v>
      </c>
      <c r="AP50" s="59">
        <v>0</v>
      </c>
      <c r="AQ50" s="59">
        <v>0</v>
      </c>
      <c r="AR50" s="59">
        <v>0</v>
      </c>
      <c r="AS50" s="59">
        <v>49500</v>
      </c>
      <c r="AT50" s="59">
        <v>0</v>
      </c>
      <c r="AU50" s="59">
        <v>0</v>
      </c>
      <c r="AV50" s="59">
        <v>0</v>
      </c>
      <c r="AW50" s="59">
        <v>0</v>
      </c>
      <c r="AX50" s="59">
        <v>85984</v>
      </c>
      <c r="AY50" s="59">
        <v>0</v>
      </c>
      <c r="AZ50" s="59">
        <v>4076399</v>
      </c>
      <c r="BA50" s="59">
        <v>3569771</v>
      </c>
      <c r="BB50" s="59">
        <v>506628</v>
      </c>
      <c r="BC50" s="59">
        <v>506868</v>
      </c>
      <c r="BD50" s="59">
        <v>240</v>
      </c>
      <c r="BE50" s="59">
        <f t="shared" si="0"/>
        <v>506628</v>
      </c>
      <c r="BF50" s="59">
        <v>279361</v>
      </c>
      <c r="BG50" s="59">
        <f t="shared" si="1"/>
        <v>785989</v>
      </c>
      <c r="BH50" s="59">
        <v>93231107</v>
      </c>
      <c r="BI50" s="59">
        <v>0</v>
      </c>
      <c r="BJ50" s="59">
        <v>240</v>
      </c>
      <c r="BK50" s="59">
        <v>3990415</v>
      </c>
      <c r="BL50" s="59">
        <v>550</v>
      </c>
      <c r="BM50" s="59">
        <v>7255.3</v>
      </c>
      <c r="BN50" s="59">
        <v>230.08</v>
      </c>
      <c r="BO50" s="59">
        <v>7485.38</v>
      </c>
      <c r="BP50" s="59">
        <v>542</v>
      </c>
      <c r="BQ50" s="59">
        <v>4057076</v>
      </c>
      <c r="BR50" s="59">
        <v>0</v>
      </c>
      <c r="BS50" s="59">
        <v>0</v>
      </c>
      <c r="BT50" s="59">
        <v>0</v>
      </c>
      <c r="BU50" s="59">
        <v>4454</v>
      </c>
      <c r="BV50" s="59">
        <v>0</v>
      </c>
      <c r="BW50" s="59">
        <v>0</v>
      </c>
      <c r="BX50" s="59">
        <v>0</v>
      </c>
      <c r="BY50" s="59">
        <v>44912</v>
      </c>
      <c r="BZ50" s="59">
        <v>0</v>
      </c>
      <c r="CA50" s="59">
        <v>4106442</v>
      </c>
      <c r="CB50" s="59">
        <v>3600641</v>
      </c>
      <c r="CC50" s="59">
        <v>505801</v>
      </c>
      <c r="CD50" s="59">
        <v>505945</v>
      </c>
      <c r="CE50" s="59">
        <v>380</v>
      </c>
      <c r="CF50" s="59">
        <f t="shared" si="2"/>
        <v>505565</v>
      </c>
      <c r="CG50" s="59">
        <v>337921</v>
      </c>
      <c r="CH50" s="59">
        <f t="shared" si="3"/>
        <v>843486</v>
      </c>
      <c r="CI50" s="59">
        <v>100057602</v>
      </c>
      <c r="CJ50" s="59">
        <v>0</v>
      </c>
      <c r="CK50" s="59">
        <v>144</v>
      </c>
      <c r="CL50" s="59">
        <v>4061530</v>
      </c>
      <c r="CM50" s="59">
        <v>542</v>
      </c>
      <c r="CN50" s="59">
        <v>7493.6</v>
      </c>
      <c r="CO50" s="59">
        <v>236.98</v>
      </c>
      <c r="CP50" s="59">
        <v>7730.58</v>
      </c>
      <c r="CQ50" s="59">
        <v>518</v>
      </c>
      <c r="CR50" s="59">
        <v>4004440</v>
      </c>
      <c r="CS50" s="59">
        <v>0</v>
      </c>
      <c r="CT50" s="59">
        <v>0</v>
      </c>
      <c r="CU50" s="59">
        <v>0</v>
      </c>
      <c r="CV50" s="59">
        <v>0</v>
      </c>
      <c r="CW50" s="59">
        <v>0</v>
      </c>
      <c r="CX50" s="59">
        <v>0</v>
      </c>
      <c r="CY50" s="59">
        <v>0</v>
      </c>
      <c r="CZ50" s="59">
        <v>139150</v>
      </c>
      <c r="DA50" s="59">
        <v>0</v>
      </c>
      <c r="DB50" s="59">
        <v>4143590</v>
      </c>
      <c r="DC50" s="59">
        <v>3577859</v>
      </c>
      <c r="DD50" s="59">
        <v>565731</v>
      </c>
      <c r="DE50" s="59">
        <v>565745</v>
      </c>
      <c r="DF50" s="59">
        <v>267</v>
      </c>
      <c r="DG50" s="40">
        <v>565478</v>
      </c>
      <c r="DH50" s="59">
        <v>324843</v>
      </c>
      <c r="DI50" s="59">
        <v>890321</v>
      </c>
      <c r="DJ50" s="59">
        <v>105363302</v>
      </c>
      <c r="DK50" s="59">
        <v>0</v>
      </c>
      <c r="DL50" s="59">
        <v>14</v>
      </c>
    </row>
    <row r="51" spans="1:116" x14ac:dyDescent="0.2">
      <c r="A51" s="48">
        <v>637</v>
      </c>
      <c r="B51" s="49" t="s">
        <v>82</v>
      </c>
      <c r="C51" s="37">
        <v>6510177</v>
      </c>
      <c r="D51" s="37">
        <v>968</v>
      </c>
      <c r="E51" s="37">
        <v>953</v>
      </c>
      <c r="F51" s="37">
        <v>220.29</v>
      </c>
      <c r="G51" s="37">
        <v>0</v>
      </c>
      <c r="H51" s="37">
        <v>0</v>
      </c>
      <c r="I51" s="37">
        <v>0</v>
      </c>
      <c r="J51" s="37">
        <v>6619233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6619233</v>
      </c>
      <c r="S51" s="37">
        <v>0</v>
      </c>
      <c r="T51" s="37">
        <v>76402</v>
      </c>
      <c r="U51" s="37">
        <v>76402</v>
      </c>
      <c r="V51" s="37">
        <v>6695635</v>
      </c>
      <c r="W51" s="37">
        <v>5673589</v>
      </c>
      <c r="X51" s="37">
        <v>1022046</v>
      </c>
      <c r="Y51" s="37">
        <v>1000415</v>
      </c>
      <c r="Z51" s="37">
        <v>1864</v>
      </c>
      <c r="AA51" s="37">
        <v>998551</v>
      </c>
      <c r="AB51" s="37">
        <v>1012917</v>
      </c>
      <c r="AC51" s="37">
        <v>2011468</v>
      </c>
      <c r="AD51" s="37">
        <v>157422247</v>
      </c>
      <c r="AE51" s="37">
        <v>145900</v>
      </c>
      <c r="AF51" s="37">
        <v>21631</v>
      </c>
      <c r="AG51" s="37">
        <v>0</v>
      </c>
      <c r="AH51" s="37">
        <v>0</v>
      </c>
      <c r="AI51" s="49">
        <v>6596233</v>
      </c>
      <c r="AJ51" s="59">
        <v>953</v>
      </c>
      <c r="AK51" s="59">
        <v>6921.55</v>
      </c>
      <c r="AL51" s="59">
        <v>226.68</v>
      </c>
      <c r="AM51" s="59">
        <v>7148.2300000000005</v>
      </c>
      <c r="AN51" s="59">
        <v>935</v>
      </c>
      <c r="AO51" s="59">
        <v>6683595</v>
      </c>
      <c r="AP51" s="59">
        <v>0</v>
      </c>
      <c r="AQ51" s="59">
        <v>26218</v>
      </c>
      <c r="AR51" s="59">
        <v>0</v>
      </c>
      <c r="AS51" s="59">
        <v>0</v>
      </c>
      <c r="AT51" s="59">
        <v>0</v>
      </c>
      <c r="AU51" s="59">
        <v>0</v>
      </c>
      <c r="AV51" s="59">
        <v>0</v>
      </c>
      <c r="AW51" s="59">
        <v>0</v>
      </c>
      <c r="AX51" s="59">
        <v>100075</v>
      </c>
      <c r="AY51" s="59">
        <v>0</v>
      </c>
      <c r="AZ51" s="59">
        <v>6809888</v>
      </c>
      <c r="BA51" s="59">
        <v>5771418</v>
      </c>
      <c r="BB51" s="59">
        <v>1038470</v>
      </c>
      <c r="BC51" s="59">
        <v>1038470</v>
      </c>
      <c r="BD51" s="59">
        <v>1984</v>
      </c>
      <c r="BE51" s="59">
        <f t="shared" si="0"/>
        <v>1036486</v>
      </c>
      <c r="BF51" s="59">
        <v>920721</v>
      </c>
      <c r="BG51" s="59">
        <f t="shared" si="1"/>
        <v>1957207</v>
      </c>
      <c r="BH51" s="59">
        <v>172396212</v>
      </c>
      <c r="BI51" s="59">
        <v>0</v>
      </c>
      <c r="BJ51" s="59">
        <v>0</v>
      </c>
      <c r="BK51" s="59">
        <v>6709813</v>
      </c>
      <c r="BL51" s="59">
        <v>935</v>
      </c>
      <c r="BM51" s="59">
        <v>7176.27</v>
      </c>
      <c r="BN51" s="59">
        <v>230.08</v>
      </c>
      <c r="BO51" s="59">
        <v>7406.35</v>
      </c>
      <c r="BP51" s="59">
        <v>924</v>
      </c>
      <c r="BQ51" s="59">
        <v>6843467</v>
      </c>
      <c r="BR51" s="59">
        <v>0</v>
      </c>
      <c r="BS51" s="59">
        <v>27149</v>
      </c>
      <c r="BT51" s="59">
        <v>0</v>
      </c>
      <c r="BU51" s="59">
        <v>0</v>
      </c>
      <c r="BV51" s="59">
        <v>0</v>
      </c>
      <c r="BW51" s="59">
        <v>0</v>
      </c>
      <c r="BX51" s="59">
        <v>0</v>
      </c>
      <c r="BY51" s="59">
        <v>59251</v>
      </c>
      <c r="BZ51" s="59">
        <v>0</v>
      </c>
      <c r="CA51" s="59">
        <v>6929867</v>
      </c>
      <c r="CB51" s="59">
        <v>5953056</v>
      </c>
      <c r="CC51" s="59">
        <v>976811</v>
      </c>
      <c r="CD51" s="59">
        <v>976811</v>
      </c>
      <c r="CE51" s="59">
        <v>1707</v>
      </c>
      <c r="CF51" s="59">
        <f t="shared" si="2"/>
        <v>975104</v>
      </c>
      <c r="CG51" s="59">
        <v>980902</v>
      </c>
      <c r="CH51" s="59">
        <f t="shared" si="3"/>
        <v>1956006</v>
      </c>
      <c r="CI51" s="59">
        <v>184440025</v>
      </c>
      <c r="CJ51" s="59">
        <v>0</v>
      </c>
      <c r="CK51" s="59">
        <v>0</v>
      </c>
      <c r="CL51" s="59">
        <v>6870616</v>
      </c>
      <c r="CM51" s="59">
        <v>924</v>
      </c>
      <c r="CN51" s="59">
        <v>7435.73</v>
      </c>
      <c r="CO51" s="59">
        <v>236.98</v>
      </c>
      <c r="CP51" s="59">
        <v>7672.7099999999991</v>
      </c>
      <c r="CQ51" s="59">
        <v>907</v>
      </c>
      <c r="CR51" s="59">
        <v>6959148</v>
      </c>
      <c r="CS51" s="59">
        <v>0</v>
      </c>
      <c r="CT51" s="59">
        <v>51161</v>
      </c>
      <c r="CU51" s="59">
        <v>0</v>
      </c>
      <c r="CV51" s="59">
        <v>0</v>
      </c>
      <c r="CW51" s="59">
        <v>0</v>
      </c>
      <c r="CX51" s="59">
        <v>0</v>
      </c>
      <c r="CY51" s="59">
        <v>0</v>
      </c>
      <c r="CZ51" s="59">
        <v>99745</v>
      </c>
      <c r="DA51" s="59">
        <v>0</v>
      </c>
      <c r="DB51" s="59">
        <v>7110054</v>
      </c>
      <c r="DC51" s="59">
        <v>6020432</v>
      </c>
      <c r="DD51" s="59">
        <v>1089622</v>
      </c>
      <c r="DE51" s="59">
        <v>1089622</v>
      </c>
      <c r="DF51" s="59">
        <v>1581</v>
      </c>
      <c r="DG51" s="40">
        <v>1088041</v>
      </c>
      <c r="DH51" s="59">
        <v>1025182</v>
      </c>
      <c r="DI51" s="59">
        <v>2113223</v>
      </c>
      <c r="DJ51" s="59">
        <v>206500279</v>
      </c>
      <c r="DK51" s="59">
        <v>0</v>
      </c>
      <c r="DL51" s="59">
        <v>0</v>
      </c>
    </row>
    <row r="52" spans="1:116" x14ac:dyDescent="0.2">
      <c r="A52" s="48">
        <v>657</v>
      </c>
      <c r="B52" s="49" t="s">
        <v>83</v>
      </c>
      <c r="C52" s="37">
        <v>1236367</v>
      </c>
      <c r="D52" s="37">
        <v>165</v>
      </c>
      <c r="E52" s="37">
        <v>165</v>
      </c>
      <c r="F52" s="37">
        <v>220.29</v>
      </c>
      <c r="G52" s="37">
        <v>0</v>
      </c>
      <c r="H52" s="37">
        <v>0</v>
      </c>
      <c r="I52" s="37">
        <v>0</v>
      </c>
      <c r="J52" s="37">
        <v>1272714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1272714</v>
      </c>
      <c r="S52" s="37">
        <v>0</v>
      </c>
      <c r="T52" s="37">
        <v>0</v>
      </c>
      <c r="U52" s="37">
        <v>0</v>
      </c>
      <c r="V52" s="37">
        <v>1272714</v>
      </c>
      <c r="W52" s="37">
        <v>615121</v>
      </c>
      <c r="X52" s="37">
        <v>657593</v>
      </c>
      <c r="Y52" s="37">
        <v>657593</v>
      </c>
      <c r="Z52" s="37">
        <v>137</v>
      </c>
      <c r="AA52" s="37">
        <v>657456</v>
      </c>
      <c r="AB52" s="37">
        <v>0</v>
      </c>
      <c r="AC52" s="37">
        <v>657456</v>
      </c>
      <c r="AD52" s="37">
        <v>95642940</v>
      </c>
      <c r="AE52" s="37">
        <v>20000</v>
      </c>
      <c r="AF52" s="37">
        <v>0</v>
      </c>
      <c r="AG52" s="37">
        <v>0</v>
      </c>
      <c r="AH52" s="37">
        <v>0</v>
      </c>
      <c r="AI52" s="49">
        <v>1272714</v>
      </c>
      <c r="AJ52" s="59">
        <v>165</v>
      </c>
      <c r="AK52" s="59">
        <v>7713.42</v>
      </c>
      <c r="AL52" s="59">
        <v>226.68</v>
      </c>
      <c r="AM52" s="59">
        <v>7940.1</v>
      </c>
      <c r="AN52" s="59">
        <v>168</v>
      </c>
      <c r="AO52" s="59">
        <v>1333937</v>
      </c>
      <c r="AP52" s="59">
        <v>0</v>
      </c>
      <c r="AQ52" s="59">
        <v>5066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59">
        <v>0</v>
      </c>
      <c r="AX52" s="59">
        <v>0</v>
      </c>
      <c r="AY52" s="59">
        <v>0</v>
      </c>
      <c r="AZ52" s="59">
        <v>1339003</v>
      </c>
      <c r="BA52" s="59">
        <v>637042</v>
      </c>
      <c r="BB52" s="59">
        <v>701961</v>
      </c>
      <c r="BC52" s="59">
        <v>701961</v>
      </c>
      <c r="BD52" s="59">
        <v>62</v>
      </c>
      <c r="BE52" s="59">
        <f t="shared" si="0"/>
        <v>701899</v>
      </c>
      <c r="BF52" s="59">
        <v>143994</v>
      </c>
      <c r="BG52" s="59">
        <f t="shared" si="1"/>
        <v>845893</v>
      </c>
      <c r="BH52" s="59">
        <v>105899311</v>
      </c>
      <c r="BI52" s="59">
        <v>0</v>
      </c>
      <c r="BJ52" s="59">
        <v>0</v>
      </c>
      <c r="BK52" s="59">
        <v>1339003</v>
      </c>
      <c r="BL52" s="59">
        <v>168</v>
      </c>
      <c r="BM52" s="59">
        <v>7970.26</v>
      </c>
      <c r="BN52" s="59">
        <v>230.08</v>
      </c>
      <c r="BO52" s="59">
        <v>8200.34</v>
      </c>
      <c r="BP52" s="59">
        <v>173</v>
      </c>
      <c r="BQ52" s="59">
        <v>1418659</v>
      </c>
      <c r="BR52" s="59">
        <v>0</v>
      </c>
      <c r="BS52" s="59">
        <v>0</v>
      </c>
      <c r="BT52" s="59">
        <v>0</v>
      </c>
      <c r="BU52" s="59">
        <v>0</v>
      </c>
      <c r="BV52" s="59">
        <v>0</v>
      </c>
      <c r="BW52" s="59">
        <v>0</v>
      </c>
      <c r="BX52" s="59">
        <v>0</v>
      </c>
      <c r="BY52" s="59">
        <v>0</v>
      </c>
      <c r="BZ52" s="59">
        <v>0</v>
      </c>
      <c r="CA52" s="59">
        <v>1418659</v>
      </c>
      <c r="CB52" s="59">
        <v>791821</v>
      </c>
      <c r="CC52" s="59">
        <v>626838</v>
      </c>
      <c r="CD52" s="59">
        <v>626838</v>
      </c>
      <c r="CE52" s="59">
        <v>76</v>
      </c>
      <c r="CF52" s="59">
        <f t="shared" si="2"/>
        <v>626762</v>
      </c>
      <c r="CG52" s="59">
        <v>125275</v>
      </c>
      <c r="CH52" s="59">
        <f t="shared" si="3"/>
        <v>752037</v>
      </c>
      <c r="CI52" s="59">
        <v>118710796</v>
      </c>
      <c r="CJ52" s="59">
        <v>0</v>
      </c>
      <c r="CK52" s="59">
        <v>0</v>
      </c>
      <c r="CL52" s="59">
        <v>1418659</v>
      </c>
      <c r="CM52" s="59">
        <v>173</v>
      </c>
      <c r="CN52" s="59">
        <v>8200.34</v>
      </c>
      <c r="CO52" s="59">
        <v>236.98</v>
      </c>
      <c r="CP52" s="59">
        <v>8437.32</v>
      </c>
      <c r="CQ52" s="59">
        <v>175</v>
      </c>
      <c r="CR52" s="59">
        <v>1476531</v>
      </c>
      <c r="CS52" s="59">
        <v>0</v>
      </c>
      <c r="CT52" s="59">
        <v>1726</v>
      </c>
      <c r="CU52" s="59">
        <v>0</v>
      </c>
      <c r="CV52" s="59">
        <v>0</v>
      </c>
      <c r="CW52" s="59">
        <v>0</v>
      </c>
      <c r="CX52" s="59">
        <v>0</v>
      </c>
      <c r="CY52" s="59">
        <v>0</v>
      </c>
      <c r="CZ52" s="59">
        <v>0</v>
      </c>
      <c r="DA52" s="59">
        <v>0</v>
      </c>
      <c r="DB52" s="59">
        <v>1478257</v>
      </c>
      <c r="DC52" s="59">
        <v>754300</v>
      </c>
      <c r="DD52" s="59">
        <v>723957</v>
      </c>
      <c r="DE52" s="59">
        <v>723957</v>
      </c>
      <c r="DF52" s="59">
        <v>73</v>
      </c>
      <c r="DG52" s="40">
        <v>723884</v>
      </c>
      <c r="DH52" s="59">
        <v>123835</v>
      </c>
      <c r="DI52" s="59">
        <v>847719</v>
      </c>
      <c r="DJ52" s="59">
        <v>131575761</v>
      </c>
      <c r="DK52" s="59">
        <v>0</v>
      </c>
      <c r="DL52" s="59">
        <v>0</v>
      </c>
    </row>
    <row r="53" spans="1:116" x14ac:dyDescent="0.2">
      <c r="A53" s="48">
        <v>658</v>
      </c>
      <c r="B53" s="49" t="s">
        <v>84</v>
      </c>
      <c r="C53" s="37">
        <v>5827721</v>
      </c>
      <c r="D53" s="37">
        <v>870</v>
      </c>
      <c r="E53" s="37">
        <v>872</v>
      </c>
      <c r="F53" s="37">
        <v>220.29</v>
      </c>
      <c r="G53" s="37">
        <v>0</v>
      </c>
      <c r="H53" s="37">
        <v>0</v>
      </c>
      <c r="I53" s="37">
        <v>0</v>
      </c>
      <c r="J53" s="37">
        <v>6033211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6033211</v>
      </c>
      <c r="S53" s="37">
        <v>0</v>
      </c>
      <c r="T53" s="37">
        <v>0</v>
      </c>
      <c r="U53" s="37">
        <v>0</v>
      </c>
      <c r="V53" s="37">
        <v>6033211</v>
      </c>
      <c r="W53" s="37">
        <v>4433350</v>
      </c>
      <c r="X53" s="37">
        <v>1599861</v>
      </c>
      <c r="Y53" s="37">
        <v>1564264</v>
      </c>
      <c r="Z53" s="37">
        <v>35281</v>
      </c>
      <c r="AA53" s="37">
        <v>1528983</v>
      </c>
      <c r="AB53" s="37">
        <v>864839</v>
      </c>
      <c r="AC53" s="37">
        <v>2393822</v>
      </c>
      <c r="AD53" s="37">
        <v>226353996</v>
      </c>
      <c r="AE53" s="37">
        <v>3336100</v>
      </c>
      <c r="AF53" s="37">
        <v>35597</v>
      </c>
      <c r="AG53" s="37">
        <v>0</v>
      </c>
      <c r="AH53" s="37">
        <v>35597</v>
      </c>
      <c r="AI53" s="49">
        <v>5997614</v>
      </c>
      <c r="AJ53" s="59">
        <v>872</v>
      </c>
      <c r="AK53" s="59">
        <v>6878</v>
      </c>
      <c r="AL53" s="59">
        <v>226.68</v>
      </c>
      <c r="AM53" s="59">
        <v>7104.68</v>
      </c>
      <c r="AN53" s="59">
        <v>869</v>
      </c>
      <c r="AO53" s="59">
        <v>6173967</v>
      </c>
      <c r="AP53" s="59">
        <v>26698</v>
      </c>
      <c r="AQ53" s="59">
        <v>0</v>
      </c>
      <c r="AR53" s="59">
        <v>0</v>
      </c>
      <c r="AS53" s="59">
        <v>0</v>
      </c>
      <c r="AT53" s="59">
        <v>0</v>
      </c>
      <c r="AU53" s="59">
        <v>0</v>
      </c>
      <c r="AV53" s="59">
        <v>0</v>
      </c>
      <c r="AW53" s="59">
        <v>0</v>
      </c>
      <c r="AX53" s="59">
        <v>14209</v>
      </c>
      <c r="AY53" s="59">
        <v>0</v>
      </c>
      <c r="AZ53" s="59">
        <v>6214874</v>
      </c>
      <c r="BA53" s="59">
        <v>4591873</v>
      </c>
      <c r="BB53" s="59">
        <v>1623001</v>
      </c>
      <c r="BC53" s="59">
        <v>1623001</v>
      </c>
      <c r="BD53" s="59">
        <v>34921</v>
      </c>
      <c r="BE53" s="59">
        <f t="shared" si="0"/>
        <v>1588080</v>
      </c>
      <c r="BF53" s="59">
        <v>902280</v>
      </c>
      <c r="BG53" s="59">
        <f t="shared" si="1"/>
        <v>2490360</v>
      </c>
      <c r="BH53" s="59">
        <v>239794932</v>
      </c>
      <c r="BI53" s="59">
        <v>0</v>
      </c>
      <c r="BJ53" s="59">
        <v>0</v>
      </c>
      <c r="BK53" s="59">
        <v>6200665</v>
      </c>
      <c r="BL53" s="59">
        <v>869</v>
      </c>
      <c r="BM53" s="59">
        <v>7135.4</v>
      </c>
      <c r="BN53" s="59">
        <v>230.08</v>
      </c>
      <c r="BO53" s="59">
        <v>7365.48</v>
      </c>
      <c r="BP53" s="59">
        <v>865</v>
      </c>
      <c r="BQ53" s="59">
        <v>6371140</v>
      </c>
      <c r="BR53" s="59">
        <v>0</v>
      </c>
      <c r="BS53" s="59">
        <v>27182</v>
      </c>
      <c r="BT53" s="59">
        <v>0</v>
      </c>
      <c r="BU53" s="59">
        <v>0</v>
      </c>
      <c r="BV53" s="59">
        <v>0</v>
      </c>
      <c r="BW53" s="59">
        <v>0</v>
      </c>
      <c r="BX53" s="59">
        <v>0</v>
      </c>
      <c r="BY53" s="59">
        <v>22096</v>
      </c>
      <c r="BZ53" s="59">
        <v>0</v>
      </c>
      <c r="CA53" s="59">
        <v>6420418</v>
      </c>
      <c r="CB53" s="59">
        <v>4811379</v>
      </c>
      <c r="CC53" s="59">
        <v>1609039</v>
      </c>
      <c r="CD53" s="59">
        <v>1609039</v>
      </c>
      <c r="CE53" s="59">
        <v>27283</v>
      </c>
      <c r="CF53" s="59">
        <f t="shared" si="2"/>
        <v>1581756</v>
      </c>
      <c r="CG53" s="59">
        <v>927903</v>
      </c>
      <c r="CH53" s="59">
        <f t="shared" si="3"/>
        <v>2509659</v>
      </c>
      <c r="CI53" s="59">
        <v>249850229</v>
      </c>
      <c r="CJ53" s="59">
        <v>0</v>
      </c>
      <c r="CK53" s="59">
        <v>0</v>
      </c>
      <c r="CL53" s="59">
        <v>6398322</v>
      </c>
      <c r="CM53" s="59">
        <v>865</v>
      </c>
      <c r="CN53" s="59">
        <v>7396.9</v>
      </c>
      <c r="CO53" s="59">
        <v>236.98</v>
      </c>
      <c r="CP53" s="59">
        <v>7633.8799999999992</v>
      </c>
      <c r="CQ53" s="59">
        <v>865</v>
      </c>
      <c r="CR53" s="59">
        <v>6603306</v>
      </c>
      <c r="CS53" s="59">
        <v>0</v>
      </c>
      <c r="CT53" s="59">
        <v>0</v>
      </c>
      <c r="CU53" s="59">
        <v>0</v>
      </c>
      <c r="CV53" s="59">
        <v>0</v>
      </c>
      <c r="CW53" s="59">
        <v>0</v>
      </c>
      <c r="CX53" s="59">
        <v>0</v>
      </c>
      <c r="CY53" s="59">
        <v>0</v>
      </c>
      <c r="CZ53" s="59">
        <v>0</v>
      </c>
      <c r="DA53" s="59">
        <v>0</v>
      </c>
      <c r="DB53" s="59">
        <v>6603306</v>
      </c>
      <c r="DC53" s="59">
        <v>4865383</v>
      </c>
      <c r="DD53" s="59">
        <v>1737923</v>
      </c>
      <c r="DE53" s="59">
        <v>1758588</v>
      </c>
      <c r="DF53" s="59">
        <v>26622</v>
      </c>
      <c r="DG53" s="40">
        <v>1731966</v>
      </c>
      <c r="DH53" s="59">
        <v>902028</v>
      </c>
      <c r="DI53" s="59">
        <v>2633994</v>
      </c>
      <c r="DJ53" s="59">
        <v>265773216</v>
      </c>
      <c r="DK53" s="59">
        <v>0</v>
      </c>
      <c r="DL53" s="59">
        <v>20665</v>
      </c>
    </row>
    <row r="54" spans="1:116" x14ac:dyDescent="0.2">
      <c r="A54" s="48">
        <v>665</v>
      </c>
      <c r="B54" s="49" t="s">
        <v>85</v>
      </c>
      <c r="C54" s="37">
        <v>3552854</v>
      </c>
      <c r="D54" s="37">
        <v>531</v>
      </c>
      <c r="E54" s="37">
        <v>535</v>
      </c>
      <c r="F54" s="37">
        <v>220.29</v>
      </c>
      <c r="G54" s="37">
        <v>0</v>
      </c>
      <c r="H54" s="37">
        <v>0</v>
      </c>
      <c r="I54" s="37">
        <v>0</v>
      </c>
      <c r="J54" s="37">
        <v>3697471</v>
      </c>
      <c r="K54" s="37">
        <v>0</v>
      </c>
      <c r="L54" s="37">
        <v>47338</v>
      </c>
      <c r="M54" s="37">
        <v>0</v>
      </c>
      <c r="N54" s="37">
        <v>0</v>
      </c>
      <c r="O54" s="37">
        <v>0</v>
      </c>
      <c r="P54" s="37">
        <v>0</v>
      </c>
      <c r="Q54" s="37">
        <v>47338</v>
      </c>
      <c r="R54" s="37">
        <v>3744809</v>
      </c>
      <c r="S54" s="37">
        <v>0</v>
      </c>
      <c r="T54" s="37">
        <v>0</v>
      </c>
      <c r="U54" s="37">
        <v>0</v>
      </c>
      <c r="V54" s="37">
        <v>3744809</v>
      </c>
      <c r="W54" s="37">
        <v>1939203</v>
      </c>
      <c r="X54" s="37">
        <v>1805606</v>
      </c>
      <c r="Y54" s="37">
        <v>1805606</v>
      </c>
      <c r="Z54" s="37">
        <v>7235</v>
      </c>
      <c r="AA54" s="37">
        <v>1798371</v>
      </c>
      <c r="AB54" s="37">
        <v>328307</v>
      </c>
      <c r="AC54" s="37">
        <v>2126678</v>
      </c>
      <c r="AD54" s="37">
        <v>349448725</v>
      </c>
      <c r="AE54" s="37">
        <v>1188900</v>
      </c>
      <c r="AF54" s="37">
        <v>0</v>
      </c>
      <c r="AG54" s="37">
        <v>0</v>
      </c>
      <c r="AH54" s="37">
        <v>0</v>
      </c>
      <c r="AI54" s="49">
        <v>3744809</v>
      </c>
      <c r="AJ54" s="59">
        <v>535</v>
      </c>
      <c r="AK54" s="59">
        <v>6999.64</v>
      </c>
      <c r="AL54" s="59">
        <v>226.68</v>
      </c>
      <c r="AM54" s="59">
        <v>7226.3200000000006</v>
      </c>
      <c r="AN54" s="59">
        <v>523</v>
      </c>
      <c r="AO54" s="59">
        <v>3779365</v>
      </c>
      <c r="AP54" s="59">
        <v>0</v>
      </c>
      <c r="AQ54" s="59">
        <v>63821</v>
      </c>
      <c r="AR54" s="59">
        <v>0</v>
      </c>
      <c r="AS54" s="59">
        <v>0</v>
      </c>
      <c r="AT54" s="59">
        <v>0</v>
      </c>
      <c r="AU54" s="59">
        <v>0</v>
      </c>
      <c r="AV54" s="59">
        <v>0</v>
      </c>
      <c r="AW54" s="59">
        <v>0</v>
      </c>
      <c r="AX54" s="59">
        <v>65037</v>
      </c>
      <c r="AY54" s="59">
        <v>0</v>
      </c>
      <c r="AZ54" s="59">
        <v>3908223</v>
      </c>
      <c r="BA54" s="59">
        <v>1829396</v>
      </c>
      <c r="BB54" s="59">
        <v>2078827</v>
      </c>
      <c r="BC54" s="59">
        <v>2078827</v>
      </c>
      <c r="BD54" s="59">
        <v>7059</v>
      </c>
      <c r="BE54" s="59">
        <f t="shared" si="0"/>
        <v>2071768</v>
      </c>
      <c r="BF54" s="59">
        <v>405691</v>
      </c>
      <c r="BG54" s="59">
        <f t="shared" si="1"/>
        <v>2477459</v>
      </c>
      <c r="BH54" s="59">
        <v>375486377</v>
      </c>
      <c r="BI54" s="59">
        <v>0</v>
      </c>
      <c r="BJ54" s="59">
        <v>0</v>
      </c>
      <c r="BK54" s="59">
        <v>3843186</v>
      </c>
      <c r="BL54" s="59">
        <v>523</v>
      </c>
      <c r="BM54" s="59">
        <v>7348.35</v>
      </c>
      <c r="BN54" s="59">
        <v>230.08</v>
      </c>
      <c r="BO54" s="59">
        <v>7578.43</v>
      </c>
      <c r="BP54" s="59">
        <v>520</v>
      </c>
      <c r="BQ54" s="59">
        <v>3940784</v>
      </c>
      <c r="BR54" s="59">
        <v>0</v>
      </c>
      <c r="BS54" s="59">
        <v>53617</v>
      </c>
      <c r="BT54" s="59">
        <v>0</v>
      </c>
      <c r="BU54" s="59">
        <v>0</v>
      </c>
      <c r="BV54" s="59">
        <v>0</v>
      </c>
      <c r="BW54" s="59">
        <v>0</v>
      </c>
      <c r="BX54" s="59">
        <v>0</v>
      </c>
      <c r="BY54" s="59">
        <v>15157</v>
      </c>
      <c r="BZ54" s="59">
        <v>0</v>
      </c>
      <c r="CA54" s="59">
        <v>4009558</v>
      </c>
      <c r="CB54" s="59">
        <v>1747841</v>
      </c>
      <c r="CC54" s="59">
        <v>2261717</v>
      </c>
      <c r="CD54" s="59">
        <v>2261717</v>
      </c>
      <c r="CE54" s="59">
        <v>6234</v>
      </c>
      <c r="CF54" s="59">
        <f t="shared" si="2"/>
        <v>2255483</v>
      </c>
      <c r="CG54" s="59">
        <v>403332</v>
      </c>
      <c r="CH54" s="59">
        <f t="shared" si="3"/>
        <v>2658815</v>
      </c>
      <c r="CI54" s="59">
        <v>392928035</v>
      </c>
      <c r="CJ54" s="59">
        <v>0</v>
      </c>
      <c r="CK54" s="59">
        <v>0</v>
      </c>
      <c r="CL54" s="59">
        <v>3994401</v>
      </c>
      <c r="CM54" s="59">
        <v>520</v>
      </c>
      <c r="CN54" s="59">
        <v>7681.54</v>
      </c>
      <c r="CO54" s="59">
        <v>236.98</v>
      </c>
      <c r="CP54" s="59">
        <v>7918.5199999999995</v>
      </c>
      <c r="CQ54" s="59">
        <v>520</v>
      </c>
      <c r="CR54" s="59">
        <v>4117630</v>
      </c>
      <c r="CS54" s="59">
        <v>0</v>
      </c>
      <c r="CT54" s="59">
        <v>-3373</v>
      </c>
      <c r="CU54" s="59">
        <v>0</v>
      </c>
      <c r="CV54" s="59">
        <v>0</v>
      </c>
      <c r="CW54" s="59">
        <v>0</v>
      </c>
      <c r="CX54" s="59">
        <v>0</v>
      </c>
      <c r="CY54" s="59">
        <v>0</v>
      </c>
      <c r="CZ54" s="59">
        <v>0</v>
      </c>
      <c r="DA54" s="59">
        <v>0</v>
      </c>
      <c r="DB54" s="59">
        <v>4114257</v>
      </c>
      <c r="DC54" s="59">
        <v>1943665</v>
      </c>
      <c r="DD54" s="59">
        <v>2170592</v>
      </c>
      <c r="DE54" s="59">
        <v>2170592</v>
      </c>
      <c r="DF54" s="59">
        <v>6410</v>
      </c>
      <c r="DG54" s="40">
        <v>2164182</v>
      </c>
      <c r="DH54" s="59">
        <v>414344</v>
      </c>
      <c r="DI54" s="59">
        <v>2578526</v>
      </c>
      <c r="DJ54" s="59">
        <v>406755224</v>
      </c>
      <c r="DK54" s="59">
        <v>0</v>
      </c>
      <c r="DL54" s="59">
        <v>0</v>
      </c>
    </row>
    <row r="55" spans="1:116" x14ac:dyDescent="0.2">
      <c r="A55" s="48">
        <v>700</v>
      </c>
      <c r="B55" s="49" t="s">
        <v>86</v>
      </c>
      <c r="C55" s="37">
        <v>8002675</v>
      </c>
      <c r="D55" s="37">
        <v>1179</v>
      </c>
      <c r="E55" s="37">
        <v>1202</v>
      </c>
      <c r="F55" s="37">
        <v>220.29</v>
      </c>
      <c r="G55" s="37">
        <v>0</v>
      </c>
      <c r="H55" s="37">
        <v>0</v>
      </c>
      <c r="I55" s="37">
        <v>0</v>
      </c>
      <c r="J55" s="37">
        <v>8423580</v>
      </c>
      <c r="K55" s="37">
        <v>0</v>
      </c>
      <c r="L55" s="37">
        <v>1775</v>
      </c>
      <c r="M55" s="37">
        <v>0</v>
      </c>
      <c r="N55" s="37">
        <v>0</v>
      </c>
      <c r="O55" s="37">
        <v>0</v>
      </c>
      <c r="P55" s="37">
        <v>0</v>
      </c>
      <c r="Q55" s="37">
        <v>1775</v>
      </c>
      <c r="R55" s="37">
        <v>8425355</v>
      </c>
      <c r="S55" s="37">
        <v>0</v>
      </c>
      <c r="T55" s="37">
        <v>0</v>
      </c>
      <c r="U55" s="37">
        <v>0</v>
      </c>
      <c r="V55" s="37">
        <v>8425355</v>
      </c>
      <c r="W55" s="37">
        <v>6414800</v>
      </c>
      <c r="X55" s="37">
        <v>2010555</v>
      </c>
      <c r="Y55" s="37">
        <v>2010555</v>
      </c>
      <c r="Z55" s="37">
        <v>8345</v>
      </c>
      <c r="AA55" s="37">
        <v>2002210</v>
      </c>
      <c r="AB55" s="37">
        <v>899491</v>
      </c>
      <c r="AC55" s="37">
        <v>2901701</v>
      </c>
      <c r="AD55" s="37">
        <v>252049043</v>
      </c>
      <c r="AE55" s="37">
        <v>724900</v>
      </c>
      <c r="AF55" s="37">
        <v>0</v>
      </c>
      <c r="AG55" s="37">
        <v>0</v>
      </c>
      <c r="AH55" s="37">
        <v>0</v>
      </c>
      <c r="AI55" s="49">
        <v>8425355</v>
      </c>
      <c r="AJ55" s="59">
        <v>1202</v>
      </c>
      <c r="AK55" s="59">
        <v>7009.45</v>
      </c>
      <c r="AL55" s="59">
        <v>226.68</v>
      </c>
      <c r="AM55" s="59">
        <v>7236.13</v>
      </c>
      <c r="AN55" s="59">
        <v>1212</v>
      </c>
      <c r="AO55" s="59">
        <v>8770190</v>
      </c>
      <c r="AP55" s="59">
        <v>0</v>
      </c>
      <c r="AQ55" s="59">
        <v>6740</v>
      </c>
      <c r="AR55" s="59">
        <v>0</v>
      </c>
      <c r="AS55" s="59">
        <v>0</v>
      </c>
      <c r="AT55" s="59">
        <v>0</v>
      </c>
      <c r="AU55" s="59">
        <v>0</v>
      </c>
      <c r="AV55" s="59">
        <v>0</v>
      </c>
      <c r="AW55" s="59">
        <v>0</v>
      </c>
      <c r="AX55" s="59">
        <v>0</v>
      </c>
      <c r="AY55" s="59">
        <v>0</v>
      </c>
      <c r="AZ55" s="59">
        <v>8776930</v>
      </c>
      <c r="BA55" s="59">
        <v>6962766</v>
      </c>
      <c r="BB55" s="59">
        <v>1814164</v>
      </c>
      <c r="BC55" s="59">
        <v>1814164</v>
      </c>
      <c r="BD55" s="59">
        <v>7515</v>
      </c>
      <c r="BE55" s="59">
        <f t="shared" si="0"/>
        <v>1806649</v>
      </c>
      <c r="BF55" s="59">
        <v>902618</v>
      </c>
      <c r="BG55" s="59">
        <f t="shared" si="1"/>
        <v>2709267</v>
      </c>
      <c r="BH55" s="59">
        <v>270652004</v>
      </c>
      <c r="BI55" s="59">
        <v>0</v>
      </c>
      <c r="BJ55" s="59">
        <v>0</v>
      </c>
      <c r="BK55" s="59">
        <v>8776930</v>
      </c>
      <c r="BL55" s="59">
        <v>1212</v>
      </c>
      <c r="BM55" s="59">
        <v>7241.69</v>
      </c>
      <c r="BN55" s="59">
        <v>230.08</v>
      </c>
      <c r="BO55" s="59">
        <v>7471.7699999999995</v>
      </c>
      <c r="BP55" s="59">
        <v>1213</v>
      </c>
      <c r="BQ55" s="59">
        <v>9063257</v>
      </c>
      <c r="BR55" s="59">
        <v>0</v>
      </c>
      <c r="BS55" s="59">
        <v>-2919</v>
      </c>
      <c r="BT55" s="59">
        <v>0</v>
      </c>
      <c r="BU55" s="59">
        <v>0</v>
      </c>
      <c r="BV55" s="59">
        <v>0</v>
      </c>
      <c r="BW55" s="59">
        <v>0</v>
      </c>
      <c r="BX55" s="59">
        <v>0</v>
      </c>
      <c r="BY55" s="59">
        <v>0</v>
      </c>
      <c r="BZ55" s="59">
        <v>0</v>
      </c>
      <c r="CA55" s="59">
        <v>9060338</v>
      </c>
      <c r="CB55" s="59">
        <v>7301185</v>
      </c>
      <c r="CC55" s="59">
        <v>1759153</v>
      </c>
      <c r="CD55" s="59">
        <v>1759153</v>
      </c>
      <c r="CE55" s="59">
        <v>10496</v>
      </c>
      <c r="CF55" s="59">
        <f t="shared" si="2"/>
        <v>1748657</v>
      </c>
      <c r="CG55" s="59">
        <v>906095</v>
      </c>
      <c r="CH55" s="59">
        <f t="shared" si="3"/>
        <v>2654752</v>
      </c>
      <c r="CI55" s="59">
        <v>285273613</v>
      </c>
      <c r="CJ55" s="59">
        <v>0</v>
      </c>
      <c r="CK55" s="59">
        <v>0</v>
      </c>
      <c r="CL55" s="59">
        <v>9060338</v>
      </c>
      <c r="CM55" s="59">
        <v>1213</v>
      </c>
      <c r="CN55" s="59">
        <v>7469.36</v>
      </c>
      <c r="CO55" s="59">
        <v>236.98</v>
      </c>
      <c r="CP55" s="59">
        <v>7706.3399999999992</v>
      </c>
      <c r="CQ55" s="59">
        <v>1212</v>
      </c>
      <c r="CR55" s="59">
        <v>9340084</v>
      </c>
      <c r="CS55" s="59">
        <v>0</v>
      </c>
      <c r="CT55" s="59">
        <v>0</v>
      </c>
      <c r="CU55" s="59">
        <v>0</v>
      </c>
      <c r="CV55" s="59">
        <v>0</v>
      </c>
      <c r="CW55" s="59">
        <v>0</v>
      </c>
      <c r="CX55" s="59">
        <v>0</v>
      </c>
      <c r="CY55" s="59">
        <v>0</v>
      </c>
      <c r="CZ55" s="59">
        <v>7706</v>
      </c>
      <c r="DA55" s="59">
        <v>0</v>
      </c>
      <c r="DB55" s="59">
        <v>9347790</v>
      </c>
      <c r="DC55" s="59">
        <v>7415521</v>
      </c>
      <c r="DD55" s="59">
        <v>1932269</v>
      </c>
      <c r="DE55" s="59">
        <v>1932270</v>
      </c>
      <c r="DF55" s="59">
        <v>4916</v>
      </c>
      <c r="DG55" s="40">
        <v>1927354</v>
      </c>
      <c r="DH55" s="59">
        <v>907189</v>
      </c>
      <c r="DI55" s="59">
        <v>2834543</v>
      </c>
      <c r="DJ55" s="59">
        <v>291465224</v>
      </c>
      <c r="DK55" s="59">
        <v>0</v>
      </c>
      <c r="DL55" s="59">
        <v>1</v>
      </c>
    </row>
    <row r="56" spans="1:116" x14ac:dyDescent="0.2">
      <c r="A56" s="48">
        <v>721</v>
      </c>
      <c r="B56" s="49" t="s">
        <v>87</v>
      </c>
      <c r="C56" s="37">
        <v>14411888</v>
      </c>
      <c r="D56" s="37">
        <v>1583</v>
      </c>
      <c r="E56" s="37">
        <v>1556</v>
      </c>
      <c r="F56" s="37">
        <v>220.29</v>
      </c>
      <c r="G56" s="37">
        <v>0</v>
      </c>
      <c r="H56" s="37">
        <v>0</v>
      </c>
      <c r="I56" s="37">
        <v>0</v>
      </c>
      <c r="J56" s="37">
        <v>14508844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14508844</v>
      </c>
      <c r="S56" s="37">
        <v>0</v>
      </c>
      <c r="T56" s="37">
        <v>186489</v>
      </c>
      <c r="U56" s="37">
        <v>186489</v>
      </c>
      <c r="V56" s="37">
        <v>14695333</v>
      </c>
      <c r="W56" s="37">
        <v>2974296</v>
      </c>
      <c r="X56" s="37">
        <v>11721037</v>
      </c>
      <c r="Y56" s="37">
        <v>11721037</v>
      </c>
      <c r="Z56" s="37">
        <v>956284</v>
      </c>
      <c r="AA56" s="37">
        <v>10764753</v>
      </c>
      <c r="AB56" s="37">
        <v>12817</v>
      </c>
      <c r="AC56" s="37">
        <v>10777570</v>
      </c>
      <c r="AD56" s="37">
        <v>784565700</v>
      </c>
      <c r="AE56" s="37">
        <v>69613800</v>
      </c>
      <c r="AF56" s="37">
        <v>0</v>
      </c>
      <c r="AG56" s="37">
        <v>0</v>
      </c>
      <c r="AH56" s="37">
        <v>0</v>
      </c>
      <c r="AI56" s="49">
        <v>14508844</v>
      </c>
      <c r="AJ56" s="59">
        <v>1556</v>
      </c>
      <c r="AK56" s="59">
        <v>9324.4500000000007</v>
      </c>
      <c r="AL56" s="59">
        <v>226.68</v>
      </c>
      <c r="AM56" s="59">
        <v>9551.130000000001</v>
      </c>
      <c r="AN56" s="59">
        <v>1528</v>
      </c>
      <c r="AO56" s="59">
        <v>14594127</v>
      </c>
      <c r="AP56" s="59">
        <v>0</v>
      </c>
      <c r="AQ56" s="59">
        <v>0</v>
      </c>
      <c r="AR56" s="59">
        <v>0</v>
      </c>
      <c r="AS56" s="59">
        <v>0</v>
      </c>
      <c r="AT56" s="59">
        <v>0</v>
      </c>
      <c r="AU56" s="59">
        <v>0</v>
      </c>
      <c r="AV56" s="59">
        <v>0</v>
      </c>
      <c r="AW56" s="59">
        <v>0</v>
      </c>
      <c r="AX56" s="59">
        <v>200574</v>
      </c>
      <c r="AY56" s="59">
        <v>0</v>
      </c>
      <c r="AZ56" s="59">
        <v>14794701</v>
      </c>
      <c r="BA56" s="59">
        <v>3767030</v>
      </c>
      <c r="BB56" s="59">
        <v>11027671</v>
      </c>
      <c r="BC56" s="59">
        <v>11027671</v>
      </c>
      <c r="BD56" s="59">
        <v>933338</v>
      </c>
      <c r="BE56" s="59">
        <f t="shared" si="0"/>
        <v>10094333</v>
      </c>
      <c r="BF56" s="59">
        <v>14360</v>
      </c>
      <c r="BG56" s="59">
        <f t="shared" si="1"/>
        <v>10108693</v>
      </c>
      <c r="BH56" s="59">
        <v>778895400</v>
      </c>
      <c r="BI56" s="59">
        <v>0</v>
      </c>
      <c r="BJ56" s="59">
        <v>0</v>
      </c>
      <c r="BK56" s="59">
        <v>14594127</v>
      </c>
      <c r="BL56" s="59">
        <v>1528</v>
      </c>
      <c r="BM56" s="59">
        <v>9551.1299999999992</v>
      </c>
      <c r="BN56" s="59">
        <v>230.08</v>
      </c>
      <c r="BO56" s="59">
        <v>9781.2099999999991</v>
      </c>
      <c r="BP56" s="59">
        <v>1520</v>
      </c>
      <c r="BQ56" s="59">
        <v>14867439</v>
      </c>
      <c r="BR56" s="59">
        <v>0</v>
      </c>
      <c r="BS56" s="59">
        <v>100010</v>
      </c>
      <c r="BT56" s="59">
        <v>0</v>
      </c>
      <c r="BU56" s="59">
        <v>0</v>
      </c>
      <c r="BV56" s="59">
        <v>0</v>
      </c>
      <c r="BW56" s="59">
        <v>0</v>
      </c>
      <c r="BX56" s="59">
        <v>0</v>
      </c>
      <c r="BY56" s="59">
        <v>58687</v>
      </c>
      <c r="BZ56" s="59">
        <v>0</v>
      </c>
      <c r="CA56" s="59">
        <v>15026136</v>
      </c>
      <c r="CB56" s="59">
        <v>4264247</v>
      </c>
      <c r="CC56" s="59">
        <v>10761889</v>
      </c>
      <c r="CD56" s="59">
        <v>10761889</v>
      </c>
      <c r="CE56" s="59">
        <v>842113</v>
      </c>
      <c r="CF56" s="59">
        <f t="shared" si="2"/>
        <v>9919776</v>
      </c>
      <c r="CG56" s="59">
        <v>40622</v>
      </c>
      <c r="CH56" s="59">
        <f t="shared" si="3"/>
        <v>9960398</v>
      </c>
      <c r="CI56" s="59">
        <v>864832900</v>
      </c>
      <c r="CJ56" s="59">
        <v>0</v>
      </c>
      <c r="CK56" s="59">
        <v>0</v>
      </c>
      <c r="CL56" s="59">
        <v>14967449</v>
      </c>
      <c r="CM56" s="59">
        <v>1520</v>
      </c>
      <c r="CN56" s="59">
        <v>9847.01</v>
      </c>
      <c r="CO56" s="59">
        <v>236.98</v>
      </c>
      <c r="CP56" s="59">
        <v>10083.99</v>
      </c>
      <c r="CQ56" s="59">
        <v>1542</v>
      </c>
      <c r="CR56" s="59">
        <v>15549513</v>
      </c>
      <c r="CS56" s="59">
        <v>0</v>
      </c>
      <c r="CT56" s="59">
        <v>142146</v>
      </c>
      <c r="CU56" s="59">
        <v>0</v>
      </c>
      <c r="CV56" s="59">
        <v>0</v>
      </c>
      <c r="CW56" s="59">
        <v>0</v>
      </c>
      <c r="CX56" s="59">
        <v>0</v>
      </c>
      <c r="CY56" s="59">
        <v>0</v>
      </c>
      <c r="CZ56" s="59">
        <v>0</v>
      </c>
      <c r="DA56" s="59">
        <v>0</v>
      </c>
      <c r="DB56" s="59">
        <v>15691659</v>
      </c>
      <c r="DC56" s="59">
        <v>4232512</v>
      </c>
      <c r="DD56" s="59">
        <v>11459147</v>
      </c>
      <c r="DE56" s="59">
        <v>11469231</v>
      </c>
      <c r="DF56" s="59">
        <v>966064</v>
      </c>
      <c r="DG56" s="40">
        <v>10503167</v>
      </c>
      <c r="DH56" s="59">
        <v>84236</v>
      </c>
      <c r="DI56" s="59">
        <v>10587403</v>
      </c>
      <c r="DJ56" s="59">
        <v>893424500</v>
      </c>
      <c r="DK56" s="59">
        <v>0</v>
      </c>
      <c r="DL56" s="59">
        <v>10084</v>
      </c>
    </row>
    <row r="57" spans="1:116" x14ac:dyDescent="0.2">
      <c r="A57" s="48">
        <v>735</v>
      </c>
      <c r="B57" s="49" t="s">
        <v>88</v>
      </c>
      <c r="C57" s="37">
        <v>4720012</v>
      </c>
      <c r="D57" s="37">
        <v>690</v>
      </c>
      <c r="E57" s="37">
        <v>671</v>
      </c>
      <c r="F57" s="37">
        <v>220.29</v>
      </c>
      <c r="G57" s="37">
        <v>0</v>
      </c>
      <c r="H57" s="37">
        <v>0</v>
      </c>
      <c r="I57" s="37">
        <v>0</v>
      </c>
      <c r="J57" s="37">
        <v>4737857</v>
      </c>
      <c r="K57" s="37">
        <v>0</v>
      </c>
      <c r="L57" s="37">
        <v>-7048</v>
      </c>
      <c r="M57" s="37">
        <v>0</v>
      </c>
      <c r="N57" s="37">
        <v>0</v>
      </c>
      <c r="O57" s="37">
        <v>0</v>
      </c>
      <c r="P57" s="37">
        <v>0</v>
      </c>
      <c r="Q57" s="37">
        <v>-7048</v>
      </c>
      <c r="R57" s="37">
        <v>4730809</v>
      </c>
      <c r="S57" s="37">
        <v>190000</v>
      </c>
      <c r="T57" s="37">
        <v>98852</v>
      </c>
      <c r="U57" s="37">
        <v>288852</v>
      </c>
      <c r="V57" s="37">
        <v>5019661</v>
      </c>
      <c r="W57" s="37">
        <v>3653768</v>
      </c>
      <c r="X57" s="37">
        <v>1365893</v>
      </c>
      <c r="Y57" s="37">
        <v>1372954</v>
      </c>
      <c r="Z57" s="37">
        <v>577</v>
      </c>
      <c r="AA57" s="37">
        <v>1372377</v>
      </c>
      <c r="AB57" s="37">
        <v>349667</v>
      </c>
      <c r="AC57" s="37">
        <v>1722044</v>
      </c>
      <c r="AD57" s="37">
        <v>175414361</v>
      </c>
      <c r="AE57" s="37">
        <v>58800</v>
      </c>
      <c r="AF57" s="37">
        <v>0</v>
      </c>
      <c r="AG57" s="37">
        <v>7061</v>
      </c>
      <c r="AH57" s="37">
        <v>0</v>
      </c>
      <c r="AI57" s="49">
        <v>4730809</v>
      </c>
      <c r="AJ57" s="59">
        <v>671</v>
      </c>
      <c r="AK57" s="59">
        <v>7050.39</v>
      </c>
      <c r="AL57" s="59">
        <v>226.68</v>
      </c>
      <c r="AM57" s="59">
        <v>7277.0700000000006</v>
      </c>
      <c r="AN57" s="59">
        <v>660</v>
      </c>
      <c r="AO57" s="59">
        <v>4802866</v>
      </c>
      <c r="AP57" s="59">
        <v>0</v>
      </c>
      <c r="AQ57" s="59">
        <v>-913</v>
      </c>
      <c r="AR57" s="59">
        <v>0</v>
      </c>
      <c r="AS57" s="59">
        <v>0</v>
      </c>
      <c r="AT57" s="59">
        <v>0</v>
      </c>
      <c r="AU57" s="59">
        <v>0</v>
      </c>
      <c r="AV57" s="59">
        <v>0</v>
      </c>
      <c r="AW57" s="59">
        <v>190000</v>
      </c>
      <c r="AX57" s="59">
        <v>58217</v>
      </c>
      <c r="AY57" s="59">
        <v>0</v>
      </c>
      <c r="AZ57" s="59">
        <v>5050170</v>
      </c>
      <c r="BA57" s="59">
        <v>3380361</v>
      </c>
      <c r="BB57" s="59">
        <v>1669809</v>
      </c>
      <c r="BC57" s="59">
        <v>1669809</v>
      </c>
      <c r="BD57" s="59">
        <v>614</v>
      </c>
      <c r="BE57" s="59">
        <f t="shared" si="0"/>
        <v>1669195</v>
      </c>
      <c r="BF57" s="59">
        <v>347859</v>
      </c>
      <c r="BG57" s="59">
        <f t="shared" si="1"/>
        <v>2017054</v>
      </c>
      <c r="BH57" s="59">
        <v>203685290</v>
      </c>
      <c r="BI57" s="59">
        <v>0</v>
      </c>
      <c r="BJ57" s="59">
        <v>0</v>
      </c>
      <c r="BK57" s="59">
        <v>4801953</v>
      </c>
      <c r="BL57" s="59">
        <v>660</v>
      </c>
      <c r="BM57" s="59">
        <v>7275.69</v>
      </c>
      <c r="BN57" s="59">
        <v>230.08</v>
      </c>
      <c r="BO57" s="59">
        <v>7505.7699999999995</v>
      </c>
      <c r="BP57" s="59">
        <v>647</v>
      </c>
      <c r="BQ57" s="59">
        <v>4856233</v>
      </c>
      <c r="BR57" s="59">
        <v>0</v>
      </c>
      <c r="BS57" s="59">
        <v>0</v>
      </c>
      <c r="BT57" s="59">
        <v>0</v>
      </c>
      <c r="BU57" s="59">
        <v>0</v>
      </c>
      <c r="BV57" s="59">
        <v>0</v>
      </c>
      <c r="BW57" s="59">
        <v>0</v>
      </c>
      <c r="BX57" s="59">
        <v>190000</v>
      </c>
      <c r="BY57" s="59">
        <v>75058</v>
      </c>
      <c r="BZ57" s="59">
        <v>0</v>
      </c>
      <c r="CA57" s="59">
        <v>5121291</v>
      </c>
      <c r="CB57" s="59">
        <v>3298452</v>
      </c>
      <c r="CC57" s="59">
        <v>1822839</v>
      </c>
      <c r="CD57" s="59">
        <v>1822839</v>
      </c>
      <c r="CE57" s="59">
        <v>800</v>
      </c>
      <c r="CF57" s="59">
        <f t="shared" si="2"/>
        <v>1822039</v>
      </c>
      <c r="CG57" s="59">
        <v>346858</v>
      </c>
      <c r="CH57" s="59">
        <f t="shared" si="3"/>
        <v>2168897</v>
      </c>
      <c r="CI57" s="59">
        <v>219967623</v>
      </c>
      <c r="CJ57" s="59">
        <v>0</v>
      </c>
      <c r="CK57" s="59">
        <v>0</v>
      </c>
      <c r="CL57" s="59">
        <v>4856233</v>
      </c>
      <c r="CM57" s="59">
        <v>647</v>
      </c>
      <c r="CN57" s="59">
        <v>7505.77</v>
      </c>
      <c r="CO57" s="59">
        <v>236.98</v>
      </c>
      <c r="CP57" s="59">
        <v>7742.75</v>
      </c>
      <c r="CQ57" s="59">
        <v>647</v>
      </c>
      <c r="CR57" s="59">
        <v>5009559</v>
      </c>
      <c r="CS57" s="59">
        <v>0</v>
      </c>
      <c r="CT57" s="59">
        <v>11146</v>
      </c>
      <c r="CU57" s="59">
        <v>0</v>
      </c>
      <c r="CV57" s="59">
        <v>0</v>
      </c>
      <c r="CW57" s="59">
        <v>0</v>
      </c>
      <c r="CX57" s="59">
        <v>0</v>
      </c>
      <c r="CY57" s="59">
        <v>0</v>
      </c>
      <c r="CZ57" s="59">
        <v>0</v>
      </c>
      <c r="DA57" s="59">
        <v>0</v>
      </c>
      <c r="DB57" s="59">
        <v>5020705</v>
      </c>
      <c r="DC57" s="59">
        <v>3343234</v>
      </c>
      <c r="DD57" s="59">
        <v>1677471</v>
      </c>
      <c r="DE57" s="59">
        <v>1677471</v>
      </c>
      <c r="DF57" s="59">
        <v>604</v>
      </c>
      <c r="DG57" s="40">
        <v>1676867</v>
      </c>
      <c r="DH57" s="59">
        <v>344140</v>
      </c>
      <c r="DI57" s="59">
        <v>2021007</v>
      </c>
      <c r="DJ57" s="59">
        <v>240907707</v>
      </c>
      <c r="DK57" s="59">
        <v>0</v>
      </c>
      <c r="DL57" s="59">
        <v>0</v>
      </c>
    </row>
    <row r="58" spans="1:116" x14ac:dyDescent="0.2">
      <c r="A58" s="48">
        <v>777</v>
      </c>
      <c r="B58" s="49" t="s">
        <v>89</v>
      </c>
      <c r="C58" s="37">
        <v>21644364</v>
      </c>
      <c r="D58" s="37">
        <v>3411</v>
      </c>
      <c r="E58" s="37">
        <v>3458</v>
      </c>
      <c r="F58" s="37">
        <v>220.29</v>
      </c>
      <c r="G58" s="37">
        <v>0</v>
      </c>
      <c r="H58" s="37">
        <v>0</v>
      </c>
      <c r="I58" s="37">
        <v>0</v>
      </c>
      <c r="J58" s="37">
        <v>22704364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22704364</v>
      </c>
      <c r="S58" s="37">
        <v>0</v>
      </c>
      <c r="T58" s="37">
        <v>0</v>
      </c>
      <c r="U58" s="37">
        <v>0</v>
      </c>
      <c r="V58" s="37">
        <v>22704364</v>
      </c>
      <c r="W58" s="37">
        <v>14153871</v>
      </c>
      <c r="X58" s="37">
        <v>8550493</v>
      </c>
      <c r="Y58" s="37">
        <v>8563624</v>
      </c>
      <c r="Z58" s="37">
        <v>23305</v>
      </c>
      <c r="AA58" s="37">
        <v>8540319</v>
      </c>
      <c r="AB58" s="37">
        <v>2353021</v>
      </c>
      <c r="AC58" s="37">
        <v>10893340</v>
      </c>
      <c r="AD58" s="37">
        <v>1223106773</v>
      </c>
      <c r="AE58" s="37">
        <v>2616700</v>
      </c>
      <c r="AF58" s="37">
        <v>0</v>
      </c>
      <c r="AG58" s="37">
        <v>13131</v>
      </c>
      <c r="AH58" s="37">
        <v>0</v>
      </c>
      <c r="AI58" s="49">
        <v>22668364</v>
      </c>
      <c r="AJ58" s="59">
        <v>3458</v>
      </c>
      <c r="AK58" s="59">
        <v>6555.34</v>
      </c>
      <c r="AL58" s="59">
        <v>226.68</v>
      </c>
      <c r="AM58" s="59">
        <v>6782.02</v>
      </c>
      <c r="AN58" s="59">
        <v>3516</v>
      </c>
      <c r="AO58" s="59">
        <v>23845582</v>
      </c>
      <c r="AP58" s="59">
        <v>0</v>
      </c>
      <c r="AQ58" s="59">
        <v>0</v>
      </c>
      <c r="AR58" s="59">
        <v>0</v>
      </c>
      <c r="AS58" s="59">
        <v>0</v>
      </c>
      <c r="AT58" s="59">
        <v>0</v>
      </c>
      <c r="AU58" s="59">
        <v>0</v>
      </c>
      <c r="AV58" s="59">
        <v>0</v>
      </c>
      <c r="AW58" s="59">
        <v>0</v>
      </c>
      <c r="AX58" s="59">
        <v>0</v>
      </c>
      <c r="AY58" s="59">
        <v>0</v>
      </c>
      <c r="AZ58" s="59">
        <v>23845582</v>
      </c>
      <c r="BA58" s="59">
        <v>15402310</v>
      </c>
      <c r="BB58" s="59">
        <v>8443272</v>
      </c>
      <c r="BC58" s="59">
        <v>8456836</v>
      </c>
      <c r="BD58" s="59">
        <v>22438</v>
      </c>
      <c r="BE58" s="59">
        <f t="shared" si="0"/>
        <v>8434398</v>
      </c>
      <c r="BF58" s="59">
        <v>2419556</v>
      </c>
      <c r="BG58" s="59">
        <f t="shared" si="1"/>
        <v>10853954</v>
      </c>
      <c r="BH58" s="59">
        <v>1301587103</v>
      </c>
      <c r="BI58" s="59">
        <v>0</v>
      </c>
      <c r="BJ58" s="59">
        <v>13564</v>
      </c>
      <c r="BK58" s="59">
        <v>23845582</v>
      </c>
      <c r="BL58" s="59">
        <v>3516</v>
      </c>
      <c r="BM58" s="59">
        <v>6782.02</v>
      </c>
      <c r="BN58" s="59">
        <v>230.08</v>
      </c>
      <c r="BO58" s="59">
        <v>7012.1</v>
      </c>
      <c r="BP58" s="59">
        <v>3580</v>
      </c>
      <c r="BQ58" s="59">
        <v>25103318</v>
      </c>
      <c r="BR58" s="59">
        <v>0</v>
      </c>
      <c r="BS58" s="59">
        <v>0</v>
      </c>
      <c r="BT58" s="59">
        <v>0</v>
      </c>
      <c r="BU58" s="59">
        <v>0</v>
      </c>
      <c r="BV58" s="59">
        <v>0</v>
      </c>
      <c r="BW58" s="59">
        <v>0</v>
      </c>
      <c r="BX58" s="59">
        <v>0</v>
      </c>
      <c r="BY58" s="59">
        <v>0</v>
      </c>
      <c r="BZ58" s="59">
        <v>0</v>
      </c>
      <c r="CA58" s="59">
        <v>25103318</v>
      </c>
      <c r="CB58" s="59">
        <v>16775323</v>
      </c>
      <c r="CC58" s="59">
        <v>8327995</v>
      </c>
      <c r="CD58" s="59">
        <v>8356043</v>
      </c>
      <c r="CE58" s="59">
        <v>20220</v>
      </c>
      <c r="CF58" s="59">
        <f t="shared" si="2"/>
        <v>8335823</v>
      </c>
      <c r="CG58" s="59">
        <v>2417949</v>
      </c>
      <c r="CH58" s="59">
        <f t="shared" si="3"/>
        <v>10753772</v>
      </c>
      <c r="CI58" s="59">
        <v>1366327830</v>
      </c>
      <c r="CJ58" s="59">
        <v>0</v>
      </c>
      <c r="CK58" s="59">
        <v>28048</v>
      </c>
      <c r="CL58" s="59">
        <v>25103318</v>
      </c>
      <c r="CM58" s="59">
        <v>3580</v>
      </c>
      <c r="CN58" s="59">
        <v>7012.1</v>
      </c>
      <c r="CO58" s="59">
        <v>243.60999999999999</v>
      </c>
      <c r="CP58" s="59">
        <v>7255.71</v>
      </c>
      <c r="CQ58" s="59">
        <v>3623</v>
      </c>
      <c r="CR58" s="59">
        <v>26287437</v>
      </c>
      <c r="CS58" s="59">
        <v>0</v>
      </c>
      <c r="CT58" s="59">
        <v>0</v>
      </c>
      <c r="CU58" s="59">
        <v>0</v>
      </c>
      <c r="CV58" s="59">
        <v>0</v>
      </c>
      <c r="CW58" s="59">
        <v>0</v>
      </c>
      <c r="CX58" s="59">
        <v>0</v>
      </c>
      <c r="CY58" s="59">
        <v>0</v>
      </c>
      <c r="CZ58" s="59">
        <v>0</v>
      </c>
      <c r="DA58" s="59">
        <v>0</v>
      </c>
      <c r="DB58" s="59">
        <v>26287437</v>
      </c>
      <c r="DC58" s="59">
        <v>17693854</v>
      </c>
      <c r="DD58" s="59">
        <v>8593583</v>
      </c>
      <c r="DE58" s="59">
        <v>8593583</v>
      </c>
      <c r="DF58" s="59">
        <v>23169</v>
      </c>
      <c r="DG58" s="40">
        <v>8570414</v>
      </c>
      <c r="DH58" s="59">
        <v>2441723</v>
      </c>
      <c r="DI58" s="59">
        <v>11012137</v>
      </c>
      <c r="DJ58" s="59">
        <v>1441403730</v>
      </c>
      <c r="DK58" s="59">
        <v>0</v>
      </c>
      <c r="DL58" s="59">
        <v>0</v>
      </c>
    </row>
    <row r="59" spans="1:116" x14ac:dyDescent="0.2">
      <c r="A59" s="48">
        <v>840</v>
      </c>
      <c r="B59" s="49" t="s">
        <v>90</v>
      </c>
      <c r="C59" s="37">
        <v>2232454</v>
      </c>
      <c r="D59" s="37">
        <v>269</v>
      </c>
      <c r="E59" s="37">
        <v>247</v>
      </c>
      <c r="F59" s="37">
        <v>220.29</v>
      </c>
      <c r="G59" s="37">
        <v>0</v>
      </c>
      <c r="H59" s="37">
        <v>0</v>
      </c>
      <c r="I59" s="37">
        <v>0</v>
      </c>
      <c r="J59" s="37">
        <v>2104287</v>
      </c>
      <c r="K59" s="37">
        <v>0</v>
      </c>
      <c r="L59" s="37">
        <v>0</v>
      </c>
      <c r="M59" s="37">
        <v>0</v>
      </c>
      <c r="N59" s="37">
        <v>411</v>
      </c>
      <c r="O59" s="37">
        <v>0</v>
      </c>
      <c r="P59" s="37">
        <v>0</v>
      </c>
      <c r="Q59" s="37">
        <v>411</v>
      </c>
      <c r="R59" s="37">
        <v>2104698</v>
      </c>
      <c r="S59" s="37">
        <v>0</v>
      </c>
      <c r="T59" s="37">
        <v>144829</v>
      </c>
      <c r="U59" s="37">
        <v>144829</v>
      </c>
      <c r="V59" s="37">
        <v>2249527</v>
      </c>
      <c r="W59" s="37">
        <v>1401402</v>
      </c>
      <c r="X59" s="37">
        <v>848125</v>
      </c>
      <c r="Y59" s="37">
        <v>847714</v>
      </c>
      <c r="Z59" s="37">
        <v>50</v>
      </c>
      <c r="AA59" s="37">
        <v>847664</v>
      </c>
      <c r="AB59" s="37">
        <v>0</v>
      </c>
      <c r="AC59" s="37">
        <v>847664</v>
      </c>
      <c r="AD59" s="37">
        <v>68868697</v>
      </c>
      <c r="AE59" s="37">
        <v>4100</v>
      </c>
      <c r="AF59" s="37">
        <v>411</v>
      </c>
      <c r="AG59" s="37">
        <v>0</v>
      </c>
      <c r="AH59" s="37">
        <v>0</v>
      </c>
      <c r="AI59" s="49">
        <v>2104698</v>
      </c>
      <c r="AJ59" s="59">
        <v>247</v>
      </c>
      <c r="AK59" s="59">
        <v>8521.0400000000009</v>
      </c>
      <c r="AL59" s="59">
        <v>226.68</v>
      </c>
      <c r="AM59" s="59">
        <v>8747.7200000000012</v>
      </c>
      <c r="AN59" s="59">
        <v>231</v>
      </c>
      <c r="AO59" s="59">
        <v>2020723</v>
      </c>
      <c r="AP59" s="59">
        <v>0</v>
      </c>
      <c r="AQ59" s="59">
        <v>0</v>
      </c>
      <c r="AR59" s="59">
        <v>0</v>
      </c>
      <c r="AS59" s="59">
        <v>0</v>
      </c>
      <c r="AT59" s="59">
        <v>0</v>
      </c>
      <c r="AU59" s="59">
        <v>0</v>
      </c>
      <c r="AV59" s="59">
        <v>0</v>
      </c>
      <c r="AW59" s="59">
        <v>0</v>
      </c>
      <c r="AX59" s="59">
        <v>104973</v>
      </c>
      <c r="AY59" s="59">
        <v>0</v>
      </c>
      <c r="AZ59" s="59">
        <v>2125696</v>
      </c>
      <c r="BA59" s="59">
        <v>1204404</v>
      </c>
      <c r="BB59" s="59">
        <v>921292</v>
      </c>
      <c r="BC59" s="59">
        <v>921292</v>
      </c>
      <c r="BD59" s="59">
        <v>234</v>
      </c>
      <c r="BE59" s="59">
        <f t="shared" si="0"/>
        <v>921058</v>
      </c>
      <c r="BF59" s="59">
        <v>0</v>
      </c>
      <c r="BG59" s="59">
        <f t="shared" si="1"/>
        <v>921058</v>
      </c>
      <c r="BH59" s="59">
        <v>82715320</v>
      </c>
      <c r="BI59" s="59">
        <v>0</v>
      </c>
      <c r="BJ59" s="59">
        <v>0</v>
      </c>
      <c r="BK59" s="59">
        <v>2020723</v>
      </c>
      <c r="BL59" s="59">
        <v>231</v>
      </c>
      <c r="BM59" s="59">
        <v>8747.7199999999993</v>
      </c>
      <c r="BN59" s="59">
        <v>230.08</v>
      </c>
      <c r="BO59" s="59">
        <v>8977.7999999999993</v>
      </c>
      <c r="BP59" s="59">
        <v>220</v>
      </c>
      <c r="BQ59" s="59">
        <v>1975116</v>
      </c>
      <c r="BR59" s="59">
        <v>0</v>
      </c>
      <c r="BS59" s="59">
        <v>0</v>
      </c>
      <c r="BT59" s="59">
        <v>0</v>
      </c>
      <c r="BU59" s="59">
        <v>0</v>
      </c>
      <c r="BV59" s="59">
        <v>0</v>
      </c>
      <c r="BW59" s="59">
        <v>0</v>
      </c>
      <c r="BX59" s="59">
        <v>0</v>
      </c>
      <c r="BY59" s="59">
        <v>71822</v>
      </c>
      <c r="BZ59" s="59">
        <v>0</v>
      </c>
      <c r="CA59" s="59">
        <v>2046938</v>
      </c>
      <c r="CB59" s="59">
        <v>1021091</v>
      </c>
      <c r="CC59" s="59">
        <v>1025847</v>
      </c>
      <c r="CD59" s="59">
        <v>1025847</v>
      </c>
      <c r="CE59" s="59">
        <v>67</v>
      </c>
      <c r="CF59" s="59">
        <f t="shared" si="2"/>
        <v>1025780</v>
      </c>
      <c r="CG59" s="59">
        <v>5153</v>
      </c>
      <c r="CH59" s="59">
        <f t="shared" si="3"/>
        <v>1030933</v>
      </c>
      <c r="CI59" s="59">
        <v>90111746</v>
      </c>
      <c r="CJ59" s="59">
        <v>0</v>
      </c>
      <c r="CK59" s="59">
        <v>0</v>
      </c>
      <c r="CL59" s="59">
        <v>1975116</v>
      </c>
      <c r="CM59" s="59">
        <v>220</v>
      </c>
      <c r="CN59" s="59">
        <v>8977.7999999999993</v>
      </c>
      <c r="CO59" s="59">
        <v>236.98</v>
      </c>
      <c r="CP59" s="59">
        <v>9214.7799999999988</v>
      </c>
      <c r="CQ59" s="59">
        <v>210</v>
      </c>
      <c r="CR59" s="59">
        <v>1935104</v>
      </c>
      <c r="CS59" s="59">
        <v>0</v>
      </c>
      <c r="CT59" s="59">
        <v>0</v>
      </c>
      <c r="CU59" s="59">
        <v>0</v>
      </c>
      <c r="CV59" s="59">
        <v>0</v>
      </c>
      <c r="CW59" s="59">
        <v>0</v>
      </c>
      <c r="CX59" s="59">
        <v>0</v>
      </c>
      <c r="CY59" s="59">
        <v>130000</v>
      </c>
      <c r="CZ59" s="59">
        <v>73718</v>
      </c>
      <c r="DA59" s="59">
        <v>0</v>
      </c>
      <c r="DB59" s="59">
        <v>2138822</v>
      </c>
      <c r="DC59" s="59">
        <v>872203</v>
      </c>
      <c r="DD59" s="59">
        <v>1266619</v>
      </c>
      <c r="DE59" s="59">
        <v>1266619</v>
      </c>
      <c r="DF59" s="59">
        <v>57</v>
      </c>
      <c r="DG59" s="40">
        <v>1266562</v>
      </c>
      <c r="DH59" s="59">
        <v>4000</v>
      </c>
      <c r="DI59" s="59">
        <v>1270562</v>
      </c>
      <c r="DJ59" s="59">
        <v>95768016</v>
      </c>
      <c r="DK59" s="59">
        <v>0</v>
      </c>
      <c r="DL59" s="59">
        <v>0</v>
      </c>
    </row>
    <row r="60" spans="1:116" x14ac:dyDescent="0.2">
      <c r="A60" s="48">
        <v>870</v>
      </c>
      <c r="B60" s="49" t="s">
        <v>91</v>
      </c>
      <c r="C60" s="37">
        <v>6079983</v>
      </c>
      <c r="D60" s="37">
        <v>973</v>
      </c>
      <c r="E60" s="37">
        <v>960</v>
      </c>
      <c r="F60" s="37">
        <v>220.29</v>
      </c>
      <c r="G60" s="37">
        <v>31.01</v>
      </c>
      <c r="H60" s="37">
        <v>29770</v>
      </c>
      <c r="I60" s="37">
        <v>0</v>
      </c>
      <c r="J60" s="37">
        <v>6240000</v>
      </c>
      <c r="K60" s="37">
        <v>98797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98797</v>
      </c>
      <c r="R60" s="37">
        <v>6338797</v>
      </c>
      <c r="S60" s="37">
        <v>0</v>
      </c>
      <c r="T60" s="37">
        <v>65000</v>
      </c>
      <c r="U60" s="37">
        <v>65000</v>
      </c>
      <c r="V60" s="37">
        <v>6403797</v>
      </c>
      <c r="W60" s="37">
        <v>5054340</v>
      </c>
      <c r="X60" s="37">
        <v>1349457</v>
      </c>
      <c r="Y60" s="37">
        <v>1205780</v>
      </c>
      <c r="Z60" s="37">
        <v>2651</v>
      </c>
      <c r="AA60" s="37">
        <v>1203129</v>
      </c>
      <c r="AB60" s="37">
        <v>284714</v>
      </c>
      <c r="AC60" s="37">
        <v>1487843</v>
      </c>
      <c r="AD60" s="37">
        <v>161665407</v>
      </c>
      <c r="AE60" s="37">
        <v>288000</v>
      </c>
      <c r="AF60" s="37">
        <v>143677</v>
      </c>
      <c r="AG60" s="37">
        <v>0</v>
      </c>
      <c r="AH60" s="37">
        <v>78677</v>
      </c>
      <c r="AI60" s="49">
        <v>6252220</v>
      </c>
      <c r="AJ60" s="59">
        <v>960</v>
      </c>
      <c r="AK60" s="59">
        <v>6512.73</v>
      </c>
      <c r="AL60" s="59">
        <v>226.68</v>
      </c>
      <c r="AM60" s="59">
        <v>6739.41</v>
      </c>
      <c r="AN60" s="59">
        <v>936</v>
      </c>
      <c r="AO60" s="59">
        <v>6308088</v>
      </c>
      <c r="AP60" s="59">
        <v>59008</v>
      </c>
      <c r="AQ60" s="59">
        <v>0</v>
      </c>
      <c r="AR60" s="59">
        <v>0</v>
      </c>
      <c r="AS60" s="59">
        <v>0</v>
      </c>
      <c r="AT60" s="59">
        <v>0</v>
      </c>
      <c r="AU60" s="59">
        <v>0</v>
      </c>
      <c r="AV60" s="59">
        <v>0</v>
      </c>
      <c r="AW60" s="59">
        <v>0</v>
      </c>
      <c r="AX60" s="59">
        <v>121309</v>
      </c>
      <c r="AY60" s="59">
        <v>0</v>
      </c>
      <c r="AZ60" s="59">
        <v>6488405</v>
      </c>
      <c r="BA60" s="59">
        <v>4746483</v>
      </c>
      <c r="BB60" s="59">
        <v>1741922</v>
      </c>
      <c r="BC60" s="59">
        <v>1197813</v>
      </c>
      <c r="BD60" s="59">
        <v>2584</v>
      </c>
      <c r="BE60" s="59">
        <f t="shared" si="0"/>
        <v>1195229</v>
      </c>
      <c r="BF60" s="59">
        <v>291369</v>
      </c>
      <c r="BG60" s="59">
        <f t="shared" si="1"/>
        <v>1486598</v>
      </c>
      <c r="BH60" s="59">
        <v>189039823</v>
      </c>
      <c r="BI60" s="59">
        <v>544109</v>
      </c>
      <c r="BJ60" s="59">
        <v>0</v>
      </c>
      <c r="BK60" s="59">
        <v>5944296</v>
      </c>
      <c r="BL60" s="59">
        <v>936</v>
      </c>
      <c r="BM60" s="59">
        <v>6350.74</v>
      </c>
      <c r="BN60" s="59">
        <v>549.26</v>
      </c>
      <c r="BO60" s="59">
        <v>6900</v>
      </c>
      <c r="BP60" s="59">
        <v>912</v>
      </c>
      <c r="BQ60" s="59">
        <v>6292800</v>
      </c>
      <c r="BR60" s="59">
        <v>317100</v>
      </c>
      <c r="BS60" s="59">
        <v>-6177</v>
      </c>
      <c r="BT60" s="59">
        <v>0</v>
      </c>
      <c r="BU60" s="59">
        <v>0</v>
      </c>
      <c r="BV60" s="59">
        <v>0</v>
      </c>
      <c r="BW60" s="59">
        <v>0</v>
      </c>
      <c r="BX60" s="59">
        <v>0</v>
      </c>
      <c r="BY60" s="59">
        <v>124200</v>
      </c>
      <c r="BZ60" s="59">
        <v>0</v>
      </c>
      <c r="CA60" s="59">
        <v>6727923</v>
      </c>
      <c r="CB60" s="59">
        <v>5235746</v>
      </c>
      <c r="CC60" s="59">
        <v>1492177</v>
      </c>
      <c r="CD60" s="59">
        <v>1249071</v>
      </c>
      <c r="CE60" s="59">
        <v>3345</v>
      </c>
      <c r="CF60" s="59">
        <f t="shared" si="2"/>
        <v>1245726</v>
      </c>
      <c r="CG60" s="59">
        <v>268506</v>
      </c>
      <c r="CH60" s="59">
        <f t="shared" si="3"/>
        <v>1514232</v>
      </c>
      <c r="CI60" s="59">
        <v>194560844</v>
      </c>
      <c r="CJ60" s="59">
        <v>243106</v>
      </c>
      <c r="CK60" s="59">
        <v>0</v>
      </c>
      <c r="CL60" s="59">
        <v>6360617</v>
      </c>
      <c r="CM60" s="59">
        <v>912</v>
      </c>
      <c r="CN60" s="59">
        <v>6974.36</v>
      </c>
      <c r="CO60" s="59">
        <v>425.64</v>
      </c>
      <c r="CP60" s="59">
        <v>7400</v>
      </c>
      <c r="CQ60" s="59">
        <v>891</v>
      </c>
      <c r="CR60" s="59">
        <v>6593400</v>
      </c>
      <c r="CS60" s="59">
        <v>89180</v>
      </c>
      <c r="CT60" s="59">
        <v>-1855</v>
      </c>
      <c r="CU60" s="59">
        <v>0</v>
      </c>
      <c r="CV60" s="59">
        <v>0</v>
      </c>
      <c r="CW60" s="59">
        <v>0</v>
      </c>
      <c r="CX60" s="59">
        <v>0</v>
      </c>
      <c r="CY60" s="59">
        <v>0</v>
      </c>
      <c r="CZ60" s="59">
        <v>118400</v>
      </c>
      <c r="DA60" s="59">
        <v>0</v>
      </c>
      <c r="DB60" s="59">
        <v>6799125</v>
      </c>
      <c r="DC60" s="59">
        <v>5312417</v>
      </c>
      <c r="DD60" s="59">
        <v>1486708</v>
      </c>
      <c r="DE60" s="59">
        <v>1248624</v>
      </c>
      <c r="DF60" s="59">
        <v>2898</v>
      </c>
      <c r="DG60" s="40">
        <v>1245726</v>
      </c>
      <c r="DH60" s="59">
        <v>264404</v>
      </c>
      <c r="DI60" s="59">
        <v>1510130</v>
      </c>
      <c r="DJ60" s="59">
        <v>206951005</v>
      </c>
      <c r="DK60" s="59">
        <v>238084</v>
      </c>
      <c r="DL60" s="59">
        <v>0</v>
      </c>
    </row>
    <row r="61" spans="1:116" x14ac:dyDescent="0.2">
      <c r="A61" s="48">
        <v>882</v>
      </c>
      <c r="B61" s="49" t="s">
        <v>92</v>
      </c>
      <c r="C61" s="37">
        <v>3413534</v>
      </c>
      <c r="D61" s="37">
        <v>495</v>
      </c>
      <c r="E61" s="37">
        <v>489</v>
      </c>
      <c r="F61" s="37">
        <v>220.29</v>
      </c>
      <c r="G61" s="37">
        <v>0</v>
      </c>
      <c r="H61" s="37">
        <v>0</v>
      </c>
      <c r="I61" s="37">
        <v>0</v>
      </c>
      <c r="J61" s="37">
        <v>3479880</v>
      </c>
      <c r="K61" s="37">
        <v>0</v>
      </c>
      <c r="L61" s="37">
        <v>30872</v>
      </c>
      <c r="M61" s="37">
        <v>0</v>
      </c>
      <c r="N61" s="37">
        <v>0</v>
      </c>
      <c r="O61" s="37">
        <v>0</v>
      </c>
      <c r="P61" s="37">
        <v>0</v>
      </c>
      <c r="Q61" s="37">
        <v>30872</v>
      </c>
      <c r="R61" s="37">
        <v>3510752</v>
      </c>
      <c r="S61" s="37">
        <v>0</v>
      </c>
      <c r="T61" s="37">
        <v>35582</v>
      </c>
      <c r="U61" s="37">
        <v>35582</v>
      </c>
      <c r="V61" s="37">
        <v>3546334</v>
      </c>
      <c r="W61" s="37">
        <v>2376886</v>
      </c>
      <c r="X61" s="37">
        <v>1169448</v>
      </c>
      <c r="Y61" s="37">
        <v>1169425</v>
      </c>
      <c r="Z61" s="37">
        <v>2945</v>
      </c>
      <c r="AA61" s="37">
        <v>1166480</v>
      </c>
      <c r="AB61" s="37">
        <v>121044</v>
      </c>
      <c r="AC61" s="37">
        <v>1287524</v>
      </c>
      <c r="AD61" s="37">
        <v>114896740</v>
      </c>
      <c r="AE61" s="37">
        <v>262800</v>
      </c>
      <c r="AF61" s="37">
        <v>23</v>
      </c>
      <c r="AG61" s="37">
        <v>0</v>
      </c>
      <c r="AH61" s="37">
        <v>0</v>
      </c>
      <c r="AI61" s="49">
        <v>3510752</v>
      </c>
      <c r="AJ61" s="59">
        <v>489</v>
      </c>
      <c r="AK61" s="59">
        <v>7179.45</v>
      </c>
      <c r="AL61" s="59">
        <v>226.68</v>
      </c>
      <c r="AM61" s="59">
        <v>7406.13</v>
      </c>
      <c r="AN61" s="59">
        <v>493</v>
      </c>
      <c r="AO61" s="59">
        <v>3651222</v>
      </c>
      <c r="AP61" s="59">
        <v>0</v>
      </c>
      <c r="AQ61" s="59">
        <v>20622</v>
      </c>
      <c r="AR61" s="59">
        <v>0</v>
      </c>
      <c r="AS61" s="59">
        <v>0</v>
      </c>
      <c r="AT61" s="59">
        <v>0</v>
      </c>
      <c r="AU61" s="59">
        <v>0</v>
      </c>
      <c r="AV61" s="59">
        <v>0</v>
      </c>
      <c r="AW61" s="59">
        <v>0</v>
      </c>
      <c r="AX61" s="59">
        <v>0</v>
      </c>
      <c r="AY61" s="59">
        <v>0</v>
      </c>
      <c r="AZ61" s="59">
        <v>3671844</v>
      </c>
      <c r="BA61" s="59">
        <v>2468925</v>
      </c>
      <c r="BB61" s="59">
        <v>1202919</v>
      </c>
      <c r="BC61" s="59">
        <v>1218036</v>
      </c>
      <c r="BD61" s="59">
        <v>3235</v>
      </c>
      <c r="BE61" s="59">
        <f t="shared" si="0"/>
        <v>1214801</v>
      </c>
      <c r="BF61" s="59">
        <v>126495</v>
      </c>
      <c r="BG61" s="59">
        <f t="shared" si="1"/>
        <v>1341296</v>
      </c>
      <c r="BH61" s="59">
        <v>126237797</v>
      </c>
      <c r="BI61" s="59">
        <v>0</v>
      </c>
      <c r="BJ61" s="59">
        <v>15117</v>
      </c>
      <c r="BK61" s="59">
        <v>3671844</v>
      </c>
      <c r="BL61" s="59">
        <v>493</v>
      </c>
      <c r="BM61" s="59">
        <v>7447.96</v>
      </c>
      <c r="BN61" s="59">
        <v>230.08</v>
      </c>
      <c r="BO61" s="59">
        <v>7678.04</v>
      </c>
      <c r="BP61" s="59">
        <v>484</v>
      </c>
      <c r="BQ61" s="59">
        <v>3716171</v>
      </c>
      <c r="BR61" s="59">
        <v>0</v>
      </c>
      <c r="BS61" s="59">
        <v>48566</v>
      </c>
      <c r="BT61" s="59">
        <v>0</v>
      </c>
      <c r="BU61" s="59">
        <v>0</v>
      </c>
      <c r="BV61" s="59">
        <v>0</v>
      </c>
      <c r="BW61" s="59">
        <v>0</v>
      </c>
      <c r="BX61" s="59">
        <v>0</v>
      </c>
      <c r="BY61" s="59">
        <v>53746</v>
      </c>
      <c r="BZ61" s="59">
        <v>0</v>
      </c>
      <c r="CA61" s="59">
        <v>3818483</v>
      </c>
      <c r="CB61" s="59">
        <v>2653452</v>
      </c>
      <c r="CC61" s="59">
        <v>1165031</v>
      </c>
      <c r="CD61" s="59">
        <v>1165261</v>
      </c>
      <c r="CE61" s="59">
        <v>2418</v>
      </c>
      <c r="CF61" s="59">
        <f t="shared" si="2"/>
        <v>1162843</v>
      </c>
      <c r="CG61" s="59">
        <v>122564</v>
      </c>
      <c r="CH61" s="59">
        <f t="shared" si="3"/>
        <v>1285407</v>
      </c>
      <c r="CI61" s="59">
        <v>125451177</v>
      </c>
      <c r="CJ61" s="59">
        <v>0</v>
      </c>
      <c r="CK61" s="59">
        <v>230</v>
      </c>
      <c r="CL61" s="59">
        <v>3764737</v>
      </c>
      <c r="CM61" s="59">
        <v>484</v>
      </c>
      <c r="CN61" s="59">
        <v>7778.38</v>
      </c>
      <c r="CO61" s="59">
        <v>236.98</v>
      </c>
      <c r="CP61" s="59">
        <v>8015.36</v>
      </c>
      <c r="CQ61" s="59">
        <v>479</v>
      </c>
      <c r="CR61" s="59">
        <v>3839357</v>
      </c>
      <c r="CS61" s="59">
        <v>0</v>
      </c>
      <c r="CT61" s="59">
        <v>0</v>
      </c>
      <c r="CU61" s="59">
        <v>0</v>
      </c>
      <c r="CV61" s="59">
        <v>0</v>
      </c>
      <c r="CW61" s="59">
        <v>0</v>
      </c>
      <c r="CX61" s="59">
        <v>0</v>
      </c>
      <c r="CY61" s="59">
        <v>0</v>
      </c>
      <c r="CZ61" s="59">
        <v>32061</v>
      </c>
      <c r="DA61" s="59">
        <v>0</v>
      </c>
      <c r="DB61" s="59">
        <v>3871418</v>
      </c>
      <c r="DC61" s="59">
        <v>2571784</v>
      </c>
      <c r="DD61" s="59">
        <v>1299634</v>
      </c>
      <c r="DE61" s="59">
        <v>1280123</v>
      </c>
      <c r="DF61" s="59">
        <v>2833</v>
      </c>
      <c r="DG61" s="40">
        <v>1277290</v>
      </c>
      <c r="DH61" s="59">
        <v>123473</v>
      </c>
      <c r="DI61" s="59">
        <v>1400763</v>
      </c>
      <c r="DJ61" s="59">
        <v>130983061</v>
      </c>
      <c r="DK61" s="59">
        <v>19511</v>
      </c>
      <c r="DL61" s="59">
        <v>0</v>
      </c>
    </row>
    <row r="62" spans="1:116" x14ac:dyDescent="0.2">
      <c r="A62" s="48">
        <v>896</v>
      </c>
      <c r="B62" s="49" t="s">
        <v>93</v>
      </c>
      <c r="C62" s="37">
        <v>7310683</v>
      </c>
      <c r="D62" s="37">
        <v>1019</v>
      </c>
      <c r="E62" s="37">
        <v>1010</v>
      </c>
      <c r="F62" s="37">
        <v>220.29</v>
      </c>
      <c r="G62" s="37">
        <v>0</v>
      </c>
      <c r="H62" s="37">
        <v>0</v>
      </c>
      <c r="I62" s="37">
        <v>0</v>
      </c>
      <c r="J62" s="37">
        <v>7468607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7468607</v>
      </c>
      <c r="S62" s="37">
        <v>0</v>
      </c>
      <c r="T62" s="37">
        <v>51763</v>
      </c>
      <c r="U62" s="37">
        <v>51763</v>
      </c>
      <c r="V62" s="37">
        <v>7520370</v>
      </c>
      <c r="W62" s="37">
        <v>4566046</v>
      </c>
      <c r="X62" s="37">
        <v>2954324</v>
      </c>
      <c r="Y62" s="37">
        <v>2954323</v>
      </c>
      <c r="Z62" s="37">
        <v>5183</v>
      </c>
      <c r="AA62" s="37">
        <v>2949140</v>
      </c>
      <c r="AB62" s="37">
        <v>1640494</v>
      </c>
      <c r="AC62" s="37">
        <v>4589634</v>
      </c>
      <c r="AD62" s="37">
        <v>341284052</v>
      </c>
      <c r="AE62" s="37">
        <v>385400</v>
      </c>
      <c r="AF62" s="37">
        <v>1</v>
      </c>
      <c r="AG62" s="37">
        <v>0</v>
      </c>
      <c r="AH62" s="37">
        <v>0</v>
      </c>
      <c r="AI62" s="49">
        <v>7468607</v>
      </c>
      <c r="AJ62" s="59">
        <v>1010</v>
      </c>
      <c r="AK62" s="59">
        <v>7394.66</v>
      </c>
      <c r="AL62" s="59">
        <v>226.68</v>
      </c>
      <c r="AM62" s="59">
        <v>7621.34</v>
      </c>
      <c r="AN62" s="59">
        <v>995</v>
      </c>
      <c r="AO62" s="59">
        <v>7583233</v>
      </c>
      <c r="AP62" s="59">
        <v>0</v>
      </c>
      <c r="AQ62" s="59">
        <v>0</v>
      </c>
      <c r="AR62" s="59">
        <v>0</v>
      </c>
      <c r="AS62" s="59">
        <v>0</v>
      </c>
      <c r="AT62" s="59">
        <v>0</v>
      </c>
      <c r="AU62" s="59">
        <v>0</v>
      </c>
      <c r="AV62" s="59">
        <v>0</v>
      </c>
      <c r="AW62" s="59">
        <v>0</v>
      </c>
      <c r="AX62" s="59">
        <v>83835</v>
      </c>
      <c r="AY62" s="59">
        <v>0</v>
      </c>
      <c r="AZ62" s="59">
        <v>7667068</v>
      </c>
      <c r="BA62" s="59">
        <v>4513506</v>
      </c>
      <c r="BB62" s="59">
        <v>3153562</v>
      </c>
      <c r="BC62" s="59">
        <v>3160984</v>
      </c>
      <c r="BD62" s="59">
        <v>5293</v>
      </c>
      <c r="BE62" s="59">
        <f t="shared" si="0"/>
        <v>3155691</v>
      </c>
      <c r="BF62" s="59">
        <v>1866064</v>
      </c>
      <c r="BG62" s="59">
        <f t="shared" si="1"/>
        <v>5021755</v>
      </c>
      <c r="BH62" s="59">
        <v>378839697</v>
      </c>
      <c r="BI62" s="59">
        <v>0</v>
      </c>
      <c r="BJ62" s="59">
        <v>7422</v>
      </c>
      <c r="BK62" s="59">
        <v>7583233</v>
      </c>
      <c r="BL62" s="59">
        <v>995</v>
      </c>
      <c r="BM62" s="59">
        <v>7621.34</v>
      </c>
      <c r="BN62" s="59">
        <v>230.08</v>
      </c>
      <c r="BO62" s="59">
        <v>7851.42</v>
      </c>
      <c r="BP62" s="59">
        <v>984</v>
      </c>
      <c r="BQ62" s="59">
        <v>7725797</v>
      </c>
      <c r="BR62" s="59">
        <v>0</v>
      </c>
      <c r="BS62" s="59">
        <v>0</v>
      </c>
      <c r="BT62" s="59">
        <v>0</v>
      </c>
      <c r="BU62" s="59">
        <v>0</v>
      </c>
      <c r="BV62" s="59">
        <v>0</v>
      </c>
      <c r="BW62" s="59">
        <v>0</v>
      </c>
      <c r="BX62" s="59">
        <v>0</v>
      </c>
      <c r="BY62" s="59">
        <v>62811</v>
      </c>
      <c r="BZ62" s="59">
        <v>0</v>
      </c>
      <c r="CA62" s="59">
        <v>7788608</v>
      </c>
      <c r="CB62" s="59">
        <v>4276461</v>
      </c>
      <c r="CC62" s="59">
        <v>3512147</v>
      </c>
      <c r="CD62" s="59">
        <v>3512148</v>
      </c>
      <c r="CE62" s="59">
        <v>4061</v>
      </c>
      <c r="CF62" s="59">
        <f t="shared" si="2"/>
        <v>3508087</v>
      </c>
      <c r="CG62" s="59">
        <v>1977604</v>
      </c>
      <c r="CH62" s="59">
        <f t="shared" si="3"/>
        <v>5485691</v>
      </c>
      <c r="CI62" s="59">
        <v>391781740</v>
      </c>
      <c r="CJ62" s="59">
        <v>0</v>
      </c>
      <c r="CK62" s="59">
        <v>1</v>
      </c>
      <c r="CL62" s="59">
        <v>7725797</v>
      </c>
      <c r="CM62" s="59">
        <v>984</v>
      </c>
      <c r="CN62" s="59">
        <v>7851.42</v>
      </c>
      <c r="CO62" s="59">
        <v>236.98</v>
      </c>
      <c r="CP62" s="59">
        <v>8088.4</v>
      </c>
      <c r="CQ62" s="59">
        <v>977</v>
      </c>
      <c r="CR62" s="59">
        <v>7902367</v>
      </c>
      <c r="CS62" s="59">
        <v>0</v>
      </c>
      <c r="CT62" s="59">
        <v>7629</v>
      </c>
      <c r="CU62" s="59">
        <v>0</v>
      </c>
      <c r="CV62" s="59">
        <v>0</v>
      </c>
      <c r="CW62" s="59">
        <v>0</v>
      </c>
      <c r="CX62" s="59">
        <v>0</v>
      </c>
      <c r="CY62" s="59">
        <v>0</v>
      </c>
      <c r="CZ62" s="59">
        <v>40442</v>
      </c>
      <c r="DA62" s="59">
        <v>0</v>
      </c>
      <c r="DB62" s="59">
        <v>7950438</v>
      </c>
      <c r="DC62" s="59">
        <v>4668669</v>
      </c>
      <c r="DD62" s="59">
        <v>3281769</v>
      </c>
      <c r="DE62" s="59">
        <v>3281519</v>
      </c>
      <c r="DF62" s="59">
        <v>4303</v>
      </c>
      <c r="DG62" s="40">
        <v>3277216</v>
      </c>
      <c r="DH62" s="59">
        <v>2306040</v>
      </c>
      <c r="DI62" s="59">
        <v>5583256</v>
      </c>
      <c r="DJ62" s="59">
        <v>410651736</v>
      </c>
      <c r="DK62" s="59">
        <v>250</v>
      </c>
      <c r="DL62" s="59">
        <v>0</v>
      </c>
    </row>
    <row r="63" spans="1:116" x14ac:dyDescent="0.2">
      <c r="A63" s="48">
        <v>903</v>
      </c>
      <c r="B63" s="49" t="s">
        <v>94</v>
      </c>
      <c r="C63" s="37">
        <v>5934503</v>
      </c>
      <c r="D63" s="37">
        <v>884</v>
      </c>
      <c r="E63" s="37">
        <v>858</v>
      </c>
      <c r="F63" s="37">
        <v>220.29</v>
      </c>
      <c r="G63" s="37">
        <v>0</v>
      </c>
      <c r="H63" s="37">
        <v>0</v>
      </c>
      <c r="I63" s="37">
        <v>0</v>
      </c>
      <c r="J63" s="37">
        <v>5948969</v>
      </c>
      <c r="K63" s="37">
        <v>0</v>
      </c>
      <c r="L63" s="37">
        <v>3236</v>
      </c>
      <c r="M63" s="37">
        <v>0</v>
      </c>
      <c r="N63" s="37">
        <v>0</v>
      </c>
      <c r="O63" s="37">
        <v>0</v>
      </c>
      <c r="P63" s="37">
        <v>0</v>
      </c>
      <c r="Q63" s="37">
        <v>3236</v>
      </c>
      <c r="R63" s="37">
        <v>5952205</v>
      </c>
      <c r="S63" s="37">
        <v>0</v>
      </c>
      <c r="T63" s="37">
        <v>138671</v>
      </c>
      <c r="U63" s="37">
        <v>138671</v>
      </c>
      <c r="V63" s="37">
        <v>6090876</v>
      </c>
      <c r="W63" s="37">
        <v>5027502</v>
      </c>
      <c r="X63" s="37">
        <v>1063374</v>
      </c>
      <c r="Y63" s="37">
        <v>1063373</v>
      </c>
      <c r="Z63" s="37">
        <v>3944</v>
      </c>
      <c r="AA63" s="37">
        <v>1059429</v>
      </c>
      <c r="AB63" s="37">
        <v>585000</v>
      </c>
      <c r="AC63" s="37">
        <v>1644429</v>
      </c>
      <c r="AD63" s="37">
        <v>162303661</v>
      </c>
      <c r="AE63" s="37">
        <v>389300</v>
      </c>
      <c r="AF63" s="37">
        <v>1</v>
      </c>
      <c r="AG63" s="37">
        <v>0</v>
      </c>
      <c r="AH63" s="37">
        <v>0</v>
      </c>
      <c r="AI63" s="49">
        <v>5952205</v>
      </c>
      <c r="AJ63" s="59">
        <v>858</v>
      </c>
      <c r="AK63" s="59">
        <v>6937.3</v>
      </c>
      <c r="AL63" s="59">
        <v>226.68</v>
      </c>
      <c r="AM63" s="59">
        <v>7163.9800000000005</v>
      </c>
      <c r="AN63" s="59">
        <v>840</v>
      </c>
      <c r="AO63" s="59">
        <v>6017743</v>
      </c>
      <c r="AP63" s="59">
        <v>0</v>
      </c>
      <c r="AQ63" s="59">
        <v>37356</v>
      </c>
      <c r="AR63" s="59">
        <v>0</v>
      </c>
      <c r="AS63" s="59">
        <v>0</v>
      </c>
      <c r="AT63" s="59">
        <v>0</v>
      </c>
      <c r="AU63" s="59">
        <v>0</v>
      </c>
      <c r="AV63" s="59">
        <v>0</v>
      </c>
      <c r="AW63" s="59">
        <v>0</v>
      </c>
      <c r="AX63" s="59">
        <v>100296</v>
      </c>
      <c r="AY63" s="59">
        <v>0</v>
      </c>
      <c r="AZ63" s="59">
        <v>6155395</v>
      </c>
      <c r="BA63" s="59">
        <v>4902052</v>
      </c>
      <c r="BB63" s="59">
        <v>1253343</v>
      </c>
      <c r="BC63" s="59">
        <v>1253343</v>
      </c>
      <c r="BD63" s="59">
        <v>3704</v>
      </c>
      <c r="BE63" s="59">
        <f t="shared" si="0"/>
        <v>1249639</v>
      </c>
      <c r="BF63" s="59">
        <v>580000</v>
      </c>
      <c r="BG63" s="59">
        <f t="shared" si="1"/>
        <v>1829639</v>
      </c>
      <c r="BH63" s="59">
        <v>184220827</v>
      </c>
      <c r="BI63" s="59">
        <v>0</v>
      </c>
      <c r="BJ63" s="59">
        <v>0</v>
      </c>
      <c r="BK63" s="59">
        <v>6055099</v>
      </c>
      <c r="BL63" s="59">
        <v>840</v>
      </c>
      <c r="BM63" s="59">
        <v>7208.45</v>
      </c>
      <c r="BN63" s="59">
        <v>230.08</v>
      </c>
      <c r="BO63" s="59">
        <v>7438.53</v>
      </c>
      <c r="BP63" s="59">
        <v>832</v>
      </c>
      <c r="BQ63" s="59">
        <v>6188857</v>
      </c>
      <c r="BR63" s="59">
        <v>0</v>
      </c>
      <c r="BS63" s="59">
        <v>31110</v>
      </c>
      <c r="BT63" s="59">
        <v>0</v>
      </c>
      <c r="BU63" s="59">
        <v>0</v>
      </c>
      <c r="BV63" s="59">
        <v>0</v>
      </c>
      <c r="BW63" s="59">
        <v>0</v>
      </c>
      <c r="BX63" s="59">
        <v>0</v>
      </c>
      <c r="BY63" s="59">
        <v>44631</v>
      </c>
      <c r="BZ63" s="59">
        <v>0</v>
      </c>
      <c r="CA63" s="59">
        <v>6264598</v>
      </c>
      <c r="CB63" s="59">
        <v>5124616</v>
      </c>
      <c r="CC63" s="59">
        <v>1139982</v>
      </c>
      <c r="CD63" s="59">
        <v>1139982</v>
      </c>
      <c r="CE63" s="59">
        <v>3293</v>
      </c>
      <c r="CF63" s="59">
        <f t="shared" si="2"/>
        <v>1136689</v>
      </c>
      <c r="CG63" s="59">
        <v>588000</v>
      </c>
      <c r="CH63" s="59">
        <f t="shared" si="3"/>
        <v>1724689</v>
      </c>
      <c r="CI63" s="59">
        <v>198615860</v>
      </c>
      <c r="CJ63" s="59">
        <v>0</v>
      </c>
      <c r="CK63" s="59">
        <v>0</v>
      </c>
      <c r="CL63" s="59">
        <v>6219967</v>
      </c>
      <c r="CM63" s="59">
        <v>832</v>
      </c>
      <c r="CN63" s="59">
        <v>7475.92</v>
      </c>
      <c r="CO63" s="59">
        <v>236.98</v>
      </c>
      <c r="CP63" s="59">
        <v>7712.9</v>
      </c>
      <c r="CQ63" s="59">
        <v>830</v>
      </c>
      <c r="CR63" s="59">
        <v>6401707</v>
      </c>
      <c r="CS63" s="59">
        <v>0</v>
      </c>
      <c r="CT63" s="59">
        <v>19738</v>
      </c>
      <c r="CU63" s="59">
        <v>0</v>
      </c>
      <c r="CV63" s="59">
        <v>0</v>
      </c>
      <c r="CW63" s="59">
        <v>0</v>
      </c>
      <c r="CX63" s="59">
        <v>0</v>
      </c>
      <c r="CY63" s="59">
        <v>0</v>
      </c>
      <c r="CZ63" s="59">
        <v>15426</v>
      </c>
      <c r="DA63" s="59">
        <v>0</v>
      </c>
      <c r="DB63" s="59">
        <v>6436871</v>
      </c>
      <c r="DC63" s="59">
        <v>5094216</v>
      </c>
      <c r="DD63" s="59">
        <v>1342655</v>
      </c>
      <c r="DE63" s="59">
        <v>1342642</v>
      </c>
      <c r="DF63" s="59">
        <v>2540</v>
      </c>
      <c r="DG63" s="40">
        <v>1340102</v>
      </c>
      <c r="DH63" s="59">
        <v>589040</v>
      </c>
      <c r="DI63" s="59">
        <v>1929142</v>
      </c>
      <c r="DJ63" s="59">
        <v>225757711</v>
      </c>
      <c r="DK63" s="59">
        <v>13</v>
      </c>
      <c r="DL63" s="59">
        <v>0</v>
      </c>
    </row>
    <row r="64" spans="1:116" x14ac:dyDescent="0.2">
      <c r="A64" s="48">
        <v>910</v>
      </c>
      <c r="B64" s="49" t="s">
        <v>95</v>
      </c>
      <c r="C64" s="37">
        <v>9481059</v>
      </c>
      <c r="D64" s="37">
        <v>1573</v>
      </c>
      <c r="E64" s="37">
        <v>1541</v>
      </c>
      <c r="F64" s="37">
        <v>220.29</v>
      </c>
      <c r="G64" s="37">
        <v>252.34</v>
      </c>
      <c r="H64" s="37">
        <v>388856</v>
      </c>
      <c r="I64" s="37">
        <v>0</v>
      </c>
      <c r="J64" s="37">
        <v>10016500</v>
      </c>
      <c r="K64" s="37">
        <v>1600645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1600645</v>
      </c>
      <c r="R64" s="37">
        <v>11617145</v>
      </c>
      <c r="S64" s="37">
        <v>0</v>
      </c>
      <c r="T64" s="37">
        <v>156000</v>
      </c>
      <c r="U64" s="37">
        <v>156000</v>
      </c>
      <c r="V64" s="37">
        <v>11773145</v>
      </c>
      <c r="W64" s="37">
        <v>6060636</v>
      </c>
      <c r="X64" s="37">
        <v>5712509</v>
      </c>
      <c r="Y64" s="37">
        <v>3704003</v>
      </c>
      <c r="Z64" s="37">
        <v>4003</v>
      </c>
      <c r="AA64" s="37">
        <v>3700000</v>
      </c>
      <c r="AB64" s="37">
        <v>976000</v>
      </c>
      <c r="AC64" s="37">
        <v>4676000</v>
      </c>
      <c r="AD64" s="37">
        <v>535233228</v>
      </c>
      <c r="AE64" s="37">
        <v>458200</v>
      </c>
      <c r="AF64" s="37">
        <v>2008506</v>
      </c>
      <c r="AG64" s="37">
        <v>0</v>
      </c>
      <c r="AH64" s="37">
        <v>1852506</v>
      </c>
      <c r="AI64" s="49">
        <v>9764639</v>
      </c>
      <c r="AJ64" s="59">
        <v>1541</v>
      </c>
      <c r="AK64" s="59">
        <v>6336.56</v>
      </c>
      <c r="AL64" s="59">
        <v>363.44</v>
      </c>
      <c r="AM64" s="59">
        <v>6700</v>
      </c>
      <c r="AN64" s="59">
        <v>1545</v>
      </c>
      <c r="AO64" s="59">
        <v>10351500</v>
      </c>
      <c r="AP64" s="59">
        <v>1389380</v>
      </c>
      <c r="AQ64" s="59">
        <v>0</v>
      </c>
      <c r="AR64" s="59">
        <v>0</v>
      </c>
      <c r="AS64" s="59">
        <v>0</v>
      </c>
      <c r="AT64" s="59">
        <v>0</v>
      </c>
      <c r="AU64" s="59">
        <v>0</v>
      </c>
      <c r="AV64" s="59">
        <v>0</v>
      </c>
      <c r="AW64" s="59">
        <v>0</v>
      </c>
      <c r="AX64" s="59">
        <v>0</v>
      </c>
      <c r="AY64" s="59">
        <v>0</v>
      </c>
      <c r="AZ64" s="59">
        <v>11740880</v>
      </c>
      <c r="BA64" s="59">
        <v>6547113</v>
      </c>
      <c r="BB64" s="59">
        <v>5193767</v>
      </c>
      <c r="BC64" s="59">
        <v>3540113</v>
      </c>
      <c r="BD64" s="59">
        <v>4113</v>
      </c>
      <c r="BE64" s="59">
        <f t="shared" si="0"/>
        <v>3536000</v>
      </c>
      <c r="BF64" s="59">
        <v>1190000</v>
      </c>
      <c r="BG64" s="59">
        <f t="shared" si="1"/>
        <v>4726000</v>
      </c>
      <c r="BH64" s="59">
        <v>572495240</v>
      </c>
      <c r="BI64" s="59">
        <v>1653654</v>
      </c>
      <c r="BJ64" s="59">
        <v>0</v>
      </c>
      <c r="BK64" s="59">
        <v>10087226</v>
      </c>
      <c r="BL64" s="59">
        <v>1545</v>
      </c>
      <c r="BM64" s="59">
        <v>6528.95</v>
      </c>
      <c r="BN64" s="59">
        <v>371.05</v>
      </c>
      <c r="BO64" s="59">
        <v>6900</v>
      </c>
      <c r="BP64" s="59">
        <v>1537</v>
      </c>
      <c r="BQ64" s="59">
        <v>10605300</v>
      </c>
      <c r="BR64" s="59">
        <v>1240241</v>
      </c>
      <c r="BS64" s="59">
        <v>12513</v>
      </c>
      <c r="BT64" s="59">
        <v>0</v>
      </c>
      <c r="BU64" s="59">
        <v>0</v>
      </c>
      <c r="BV64" s="59">
        <v>0</v>
      </c>
      <c r="BW64" s="59">
        <v>0</v>
      </c>
      <c r="BX64" s="59">
        <v>0</v>
      </c>
      <c r="BY64" s="59">
        <v>41400</v>
      </c>
      <c r="BZ64" s="59">
        <v>0</v>
      </c>
      <c r="CA64" s="59">
        <v>11899454</v>
      </c>
      <c r="CB64" s="59">
        <v>7195191</v>
      </c>
      <c r="CC64" s="59">
        <v>4704263</v>
      </c>
      <c r="CD64" s="59">
        <v>3669473</v>
      </c>
      <c r="CE64" s="59">
        <v>3829</v>
      </c>
      <c r="CF64" s="59">
        <f t="shared" si="2"/>
        <v>3665644</v>
      </c>
      <c r="CG64" s="59">
        <v>1308073</v>
      </c>
      <c r="CH64" s="59">
        <f t="shared" si="3"/>
        <v>4973717</v>
      </c>
      <c r="CI64" s="59">
        <v>603667981</v>
      </c>
      <c r="CJ64" s="59">
        <v>1034790</v>
      </c>
      <c r="CK64" s="59">
        <v>0</v>
      </c>
      <c r="CL64" s="59">
        <v>10864664</v>
      </c>
      <c r="CM64" s="59">
        <v>1537</v>
      </c>
      <c r="CN64" s="59">
        <v>7068.75</v>
      </c>
      <c r="CO64" s="59">
        <v>331.25</v>
      </c>
      <c r="CP64" s="59">
        <v>7400</v>
      </c>
      <c r="CQ64" s="59">
        <v>1551</v>
      </c>
      <c r="CR64" s="59">
        <v>11477400</v>
      </c>
      <c r="CS64" s="59">
        <v>745043</v>
      </c>
      <c r="CT64" s="59">
        <v>0</v>
      </c>
      <c r="CU64" s="59">
        <v>0</v>
      </c>
      <c r="CV64" s="59">
        <v>0</v>
      </c>
      <c r="CW64" s="59">
        <v>0</v>
      </c>
      <c r="CX64" s="59">
        <v>0</v>
      </c>
      <c r="CY64" s="59">
        <v>0</v>
      </c>
      <c r="CZ64" s="59">
        <v>0</v>
      </c>
      <c r="DA64" s="59">
        <v>0</v>
      </c>
      <c r="DB64" s="59">
        <v>12222443</v>
      </c>
      <c r="DC64" s="59">
        <v>7153792</v>
      </c>
      <c r="DD64" s="59">
        <v>5068651</v>
      </c>
      <c r="DE64" s="59">
        <v>3765747</v>
      </c>
      <c r="DF64" s="59">
        <v>4332</v>
      </c>
      <c r="DG64" s="40">
        <v>3761415</v>
      </c>
      <c r="DH64" s="59">
        <v>1460763</v>
      </c>
      <c r="DI64" s="59">
        <v>5222178</v>
      </c>
      <c r="DJ64" s="59">
        <v>646219578</v>
      </c>
      <c r="DK64" s="59">
        <v>1302904</v>
      </c>
      <c r="DL64" s="59">
        <v>0</v>
      </c>
    </row>
    <row r="65" spans="1:116" x14ac:dyDescent="0.2">
      <c r="A65" s="48">
        <v>980</v>
      </c>
      <c r="B65" s="49" t="s">
        <v>96</v>
      </c>
      <c r="C65" s="37">
        <v>3731096</v>
      </c>
      <c r="D65" s="37">
        <v>533</v>
      </c>
      <c r="E65" s="37">
        <v>545</v>
      </c>
      <c r="F65" s="37">
        <v>220.29</v>
      </c>
      <c r="G65" s="37">
        <v>0</v>
      </c>
      <c r="H65" s="37">
        <v>0</v>
      </c>
      <c r="I65" s="37">
        <v>0</v>
      </c>
      <c r="J65" s="37">
        <v>3935156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3935156</v>
      </c>
      <c r="S65" s="37">
        <v>0</v>
      </c>
      <c r="T65" s="37">
        <v>0</v>
      </c>
      <c r="U65" s="37">
        <v>0</v>
      </c>
      <c r="V65" s="37">
        <v>3935156</v>
      </c>
      <c r="W65" s="37">
        <v>3138749</v>
      </c>
      <c r="X65" s="37">
        <v>796407</v>
      </c>
      <c r="Y65" s="37">
        <v>796406</v>
      </c>
      <c r="Z65" s="37">
        <v>1019</v>
      </c>
      <c r="AA65" s="37">
        <v>795387</v>
      </c>
      <c r="AB65" s="37">
        <v>601443</v>
      </c>
      <c r="AC65" s="37">
        <v>1396830</v>
      </c>
      <c r="AD65" s="37">
        <v>106372328</v>
      </c>
      <c r="AE65" s="37">
        <v>77600</v>
      </c>
      <c r="AF65" s="37">
        <v>1</v>
      </c>
      <c r="AG65" s="37">
        <v>0</v>
      </c>
      <c r="AH65" s="37">
        <v>1</v>
      </c>
      <c r="AI65" s="49">
        <v>3931543</v>
      </c>
      <c r="AJ65" s="59">
        <v>545</v>
      </c>
      <c r="AK65" s="59">
        <v>7213.84</v>
      </c>
      <c r="AL65" s="59">
        <v>226.68</v>
      </c>
      <c r="AM65" s="59">
        <v>7440.52</v>
      </c>
      <c r="AN65" s="59">
        <v>560</v>
      </c>
      <c r="AO65" s="59">
        <v>4166691</v>
      </c>
      <c r="AP65" s="59">
        <v>1</v>
      </c>
      <c r="AQ65" s="59">
        <v>0</v>
      </c>
      <c r="AR65" s="59">
        <v>0</v>
      </c>
      <c r="AS65" s="59">
        <v>0</v>
      </c>
      <c r="AT65" s="59">
        <v>0</v>
      </c>
      <c r="AU65" s="59">
        <v>0</v>
      </c>
      <c r="AV65" s="59">
        <v>0</v>
      </c>
      <c r="AW65" s="59">
        <v>0</v>
      </c>
      <c r="AX65" s="59">
        <v>0</v>
      </c>
      <c r="AY65" s="59">
        <v>0</v>
      </c>
      <c r="AZ65" s="59">
        <v>4166692</v>
      </c>
      <c r="BA65" s="59">
        <v>3458903</v>
      </c>
      <c r="BB65" s="59">
        <v>707789</v>
      </c>
      <c r="BC65" s="59">
        <v>707788</v>
      </c>
      <c r="BD65" s="59">
        <v>518</v>
      </c>
      <c r="BE65" s="59">
        <f t="shared" si="0"/>
        <v>707270</v>
      </c>
      <c r="BF65" s="59">
        <v>597439</v>
      </c>
      <c r="BG65" s="59">
        <f t="shared" si="1"/>
        <v>1304709</v>
      </c>
      <c r="BH65" s="59">
        <v>113781091</v>
      </c>
      <c r="BI65" s="59">
        <v>1</v>
      </c>
      <c r="BJ65" s="59">
        <v>0</v>
      </c>
      <c r="BK65" s="59">
        <v>4166691</v>
      </c>
      <c r="BL65" s="59">
        <v>560</v>
      </c>
      <c r="BM65" s="59">
        <v>7440.52</v>
      </c>
      <c r="BN65" s="59">
        <v>230.08</v>
      </c>
      <c r="BO65" s="59">
        <v>7670.6</v>
      </c>
      <c r="BP65" s="59">
        <v>557</v>
      </c>
      <c r="BQ65" s="59">
        <v>4272524</v>
      </c>
      <c r="BR65" s="59">
        <v>1</v>
      </c>
      <c r="BS65" s="59">
        <v>0</v>
      </c>
      <c r="BT65" s="59">
        <v>0</v>
      </c>
      <c r="BU65" s="59">
        <v>0</v>
      </c>
      <c r="BV65" s="59">
        <v>0</v>
      </c>
      <c r="BW65" s="59">
        <v>0</v>
      </c>
      <c r="BX65" s="59">
        <v>0</v>
      </c>
      <c r="BY65" s="59">
        <v>15341</v>
      </c>
      <c r="BZ65" s="59">
        <v>0</v>
      </c>
      <c r="CA65" s="59">
        <v>4287866</v>
      </c>
      <c r="CB65" s="59">
        <v>3606245</v>
      </c>
      <c r="CC65" s="59">
        <v>681621</v>
      </c>
      <c r="CD65" s="59">
        <v>681621</v>
      </c>
      <c r="CE65" s="59">
        <v>619</v>
      </c>
      <c r="CF65" s="59">
        <f t="shared" si="2"/>
        <v>681002</v>
      </c>
      <c r="CG65" s="59">
        <v>596809</v>
      </c>
      <c r="CH65" s="59">
        <f t="shared" si="3"/>
        <v>1277811</v>
      </c>
      <c r="CI65" s="59">
        <v>116195334</v>
      </c>
      <c r="CJ65" s="59">
        <v>0</v>
      </c>
      <c r="CK65" s="59">
        <v>0</v>
      </c>
      <c r="CL65" s="59">
        <v>4272525</v>
      </c>
      <c r="CM65" s="59">
        <v>557</v>
      </c>
      <c r="CN65" s="59">
        <v>7670.6</v>
      </c>
      <c r="CO65" s="59">
        <v>236.98</v>
      </c>
      <c r="CP65" s="59">
        <v>7907.58</v>
      </c>
      <c r="CQ65" s="59">
        <v>546</v>
      </c>
      <c r="CR65" s="59">
        <v>4317539</v>
      </c>
      <c r="CS65" s="59">
        <v>0</v>
      </c>
      <c r="CT65" s="59">
        <v>0</v>
      </c>
      <c r="CU65" s="59">
        <v>0</v>
      </c>
      <c r="CV65" s="59">
        <v>0</v>
      </c>
      <c r="CW65" s="59">
        <v>0</v>
      </c>
      <c r="CX65" s="59">
        <v>0</v>
      </c>
      <c r="CY65" s="59">
        <v>0</v>
      </c>
      <c r="CZ65" s="59">
        <v>63261</v>
      </c>
      <c r="DA65" s="59">
        <v>0</v>
      </c>
      <c r="DB65" s="59">
        <v>4380800</v>
      </c>
      <c r="DC65" s="59">
        <v>3591649</v>
      </c>
      <c r="DD65" s="59">
        <v>789151</v>
      </c>
      <c r="DE65" s="59">
        <v>789151</v>
      </c>
      <c r="DF65" s="59">
        <v>2954</v>
      </c>
      <c r="DG65" s="40">
        <v>786197</v>
      </c>
      <c r="DH65" s="59">
        <v>598764</v>
      </c>
      <c r="DI65" s="59">
        <v>1384961</v>
      </c>
      <c r="DJ65" s="59">
        <v>121309050</v>
      </c>
      <c r="DK65" s="59">
        <v>0</v>
      </c>
      <c r="DL65" s="59">
        <v>0</v>
      </c>
    </row>
    <row r="66" spans="1:116" x14ac:dyDescent="0.2">
      <c r="A66" s="48">
        <v>994</v>
      </c>
      <c r="B66" s="49" t="s">
        <v>97</v>
      </c>
      <c r="C66" s="37">
        <v>2788672</v>
      </c>
      <c r="D66" s="37">
        <v>376</v>
      </c>
      <c r="E66" s="37">
        <v>364</v>
      </c>
      <c r="F66" s="37">
        <v>220.29</v>
      </c>
      <c r="G66" s="37">
        <v>0</v>
      </c>
      <c r="H66" s="37">
        <v>0</v>
      </c>
      <c r="I66" s="37">
        <v>0</v>
      </c>
      <c r="J66" s="37">
        <v>2779857</v>
      </c>
      <c r="K66" s="37">
        <v>0</v>
      </c>
      <c r="L66" s="37">
        <v>1417</v>
      </c>
      <c r="M66" s="37">
        <v>0</v>
      </c>
      <c r="N66" s="37">
        <v>0</v>
      </c>
      <c r="O66" s="37">
        <v>0</v>
      </c>
      <c r="P66" s="37">
        <v>0</v>
      </c>
      <c r="Q66" s="37">
        <v>1417</v>
      </c>
      <c r="R66" s="37">
        <v>2781274</v>
      </c>
      <c r="S66" s="37">
        <v>0</v>
      </c>
      <c r="T66" s="37">
        <v>68733</v>
      </c>
      <c r="U66" s="37">
        <v>68733</v>
      </c>
      <c r="V66" s="37">
        <v>2850007</v>
      </c>
      <c r="W66" s="37">
        <v>1945802</v>
      </c>
      <c r="X66" s="37">
        <v>904205</v>
      </c>
      <c r="Y66" s="37">
        <v>905523</v>
      </c>
      <c r="Z66" s="37">
        <v>1214</v>
      </c>
      <c r="AA66" s="37">
        <v>904309</v>
      </c>
      <c r="AB66" s="37">
        <v>153328</v>
      </c>
      <c r="AC66" s="37">
        <v>1057637</v>
      </c>
      <c r="AD66" s="37">
        <v>79904109</v>
      </c>
      <c r="AE66" s="37">
        <v>91700</v>
      </c>
      <c r="AF66" s="37">
        <v>0</v>
      </c>
      <c r="AG66" s="37">
        <v>1318</v>
      </c>
      <c r="AH66" s="37">
        <v>0</v>
      </c>
      <c r="AI66" s="49">
        <v>2780153</v>
      </c>
      <c r="AJ66" s="59">
        <v>364</v>
      </c>
      <c r="AK66" s="59">
        <v>7637.78</v>
      </c>
      <c r="AL66" s="59">
        <v>226.68</v>
      </c>
      <c r="AM66" s="59">
        <v>7864.46</v>
      </c>
      <c r="AN66" s="59">
        <v>355</v>
      </c>
      <c r="AO66" s="59">
        <v>2791883</v>
      </c>
      <c r="AP66" s="59">
        <v>0</v>
      </c>
      <c r="AQ66" s="59">
        <v>0</v>
      </c>
      <c r="AR66" s="59">
        <v>0</v>
      </c>
      <c r="AS66" s="59">
        <v>0</v>
      </c>
      <c r="AT66" s="59">
        <v>0</v>
      </c>
      <c r="AU66" s="59">
        <v>0</v>
      </c>
      <c r="AV66" s="59">
        <v>0</v>
      </c>
      <c r="AW66" s="59">
        <v>0</v>
      </c>
      <c r="AX66" s="59">
        <v>55051</v>
      </c>
      <c r="AY66" s="59">
        <v>0</v>
      </c>
      <c r="AZ66" s="59">
        <v>2846934</v>
      </c>
      <c r="BA66" s="59">
        <v>2053379</v>
      </c>
      <c r="BB66" s="59">
        <v>793555</v>
      </c>
      <c r="BC66" s="59">
        <v>793555</v>
      </c>
      <c r="BD66" s="59">
        <v>858</v>
      </c>
      <c r="BE66" s="59">
        <f t="shared" si="0"/>
        <v>792697</v>
      </c>
      <c r="BF66" s="59">
        <v>154556</v>
      </c>
      <c r="BG66" s="59">
        <f t="shared" si="1"/>
        <v>947253</v>
      </c>
      <c r="BH66" s="59">
        <v>81686829</v>
      </c>
      <c r="BI66" s="59">
        <v>0</v>
      </c>
      <c r="BJ66" s="59">
        <v>0</v>
      </c>
      <c r="BK66" s="59">
        <v>2791883</v>
      </c>
      <c r="BL66" s="59">
        <v>355</v>
      </c>
      <c r="BM66" s="59">
        <v>7864.46</v>
      </c>
      <c r="BN66" s="59">
        <v>230.08</v>
      </c>
      <c r="BO66" s="59">
        <v>8094.54</v>
      </c>
      <c r="BP66" s="59">
        <v>352</v>
      </c>
      <c r="BQ66" s="59">
        <v>2849278</v>
      </c>
      <c r="BR66" s="59">
        <v>0</v>
      </c>
      <c r="BS66" s="59">
        <v>0</v>
      </c>
      <c r="BT66" s="59">
        <v>0</v>
      </c>
      <c r="BU66" s="59">
        <v>0</v>
      </c>
      <c r="BV66" s="59">
        <v>0</v>
      </c>
      <c r="BW66" s="59">
        <v>0</v>
      </c>
      <c r="BX66" s="59">
        <v>0</v>
      </c>
      <c r="BY66" s="59">
        <v>16189</v>
      </c>
      <c r="BZ66" s="59">
        <v>0</v>
      </c>
      <c r="CA66" s="59">
        <v>2865467</v>
      </c>
      <c r="CB66" s="59">
        <v>2093730</v>
      </c>
      <c r="CC66" s="59">
        <v>771737</v>
      </c>
      <c r="CD66" s="59">
        <v>771737</v>
      </c>
      <c r="CE66" s="59">
        <v>693</v>
      </c>
      <c r="CF66" s="59">
        <f t="shared" si="2"/>
        <v>771044</v>
      </c>
      <c r="CG66" s="59">
        <v>151815</v>
      </c>
      <c r="CH66" s="59">
        <f t="shared" si="3"/>
        <v>922859</v>
      </c>
      <c r="CI66" s="59">
        <v>83266713</v>
      </c>
      <c r="CJ66" s="59">
        <v>0</v>
      </c>
      <c r="CK66" s="59">
        <v>0</v>
      </c>
      <c r="CL66" s="59">
        <v>2849278</v>
      </c>
      <c r="CM66" s="59">
        <v>352</v>
      </c>
      <c r="CN66" s="59">
        <v>8094.54</v>
      </c>
      <c r="CO66" s="59">
        <v>236.98</v>
      </c>
      <c r="CP66" s="59">
        <v>8331.52</v>
      </c>
      <c r="CQ66" s="59">
        <v>345</v>
      </c>
      <c r="CR66" s="59">
        <v>2874374</v>
      </c>
      <c r="CS66" s="59">
        <v>0</v>
      </c>
      <c r="CT66" s="59">
        <v>0</v>
      </c>
      <c r="CU66" s="59">
        <v>0</v>
      </c>
      <c r="CV66" s="59">
        <v>0</v>
      </c>
      <c r="CW66" s="59">
        <v>0</v>
      </c>
      <c r="CX66" s="59">
        <v>0</v>
      </c>
      <c r="CY66" s="59">
        <v>0</v>
      </c>
      <c r="CZ66" s="59">
        <v>41658</v>
      </c>
      <c r="DA66" s="59">
        <v>0</v>
      </c>
      <c r="DB66" s="59">
        <v>2916032</v>
      </c>
      <c r="DC66" s="59">
        <v>2173483</v>
      </c>
      <c r="DD66" s="59">
        <v>742549</v>
      </c>
      <c r="DE66" s="59">
        <v>742549</v>
      </c>
      <c r="DF66" s="59">
        <v>696</v>
      </c>
      <c r="DG66" s="40">
        <v>741853</v>
      </c>
      <c r="DH66" s="59">
        <v>153906</v>
      </c>
      <c r="DI66" s="59">
        <v>895759</v>
      </c>
      <c r="DJ66" s="59">
        <v>86399702</v>
      </c>
      <c r="DK66" s="59">
        <v>0</v>
      </c>
      <c r="DL66" s="59">
        <v>0</v>
      </c>
    </row>
    <row r="67" spans="1:116" x14ac:dyDescent="0.2">
      <c r="A67" s="48">
        <v>1029</v>
      </c>
      <c r="B67" s="49" t="s">
        <v>98</v>
      </c>
      <c r="C67" s="37">
        <v>6127836</v>
      </c>
      <c r="D67" s="37">
        <v>918</v>
      </c>
      <c r="E67" s="37">
        <v>932</v>
      </c>
      <c r="F67" s="37">
        <v>220.29</v>
      </c>
      <c r="G67" s="37">
        <v>0</v>
      </c>
      <c r="H67" s="37">
        <v>0</v>
      </c>
      <c r="I67" s="37">
        <v>0</v>
      </c>
      <c r="J67" s="37">
        <v>6426597</v>
      </c>
      <c r="K67" s="37">
        <v>47470</v>
      </c>
      <c r="L67" s="37">
        <v>17550</v>
      </c>
      <c r="M67" s="37">
        <v>0</v>
      </c>
      <c r="N67" s="37">
        <v>0</v>
      </c>
      <c r="O67" s="37">
        <v>0</v>
      </c>
      <c r="P67" s="37">
        <v>0</v>
      </c>
      <c r="Q67" s="37">
        <v>65020</v>
      </c>
      <c r="R67" s="37">
        <v>6491617</v>
      </c>
      <c r="S67" s="37">
        <v>0</v>
      </c>
      <c r="T67" s="37">
        <v>0</v>
      </c>
      <c r="U67" s="37">
        <v>0</v>
      </c>
      <c r="V67" s="37">
        <v>6491617</v>
      </c>
      <c r="W67" s="37">
        <v>3846907</v>
      </c>
      <c r="X67" s="37">
        <v>2644710</v>
      </c>
      <c r="Y67" s="37">
        <v>2575473</v>
      </c>
      <c r="Z67" s="37">
        <v>2732</v>
      </c>
      <c r="AA67" s="37">
        <v>2572741</v>
      </c>
      <c r="AB67" s="37">
        <v>1038780</v>
      </c>
      <c r="AC67" s="37">
        <v>3611521</v>
      </c>
      <c r="AD67" s="37">
        <v>317538277</v>
      </c>
      <c r="AE67" s="37">
        <v>240200</v>
      </c>
      <c r="AF67" s="37">
        <v>69237</v>
      </c>
      <c r="AG67" s="37">
        <v>0</v>
      </c>
      <c r="AH67" s="37">
        <v>69237</v>
      </c>
      <c r="AI67" s="49">
        <v>6422380</v>
      </c>
      <c r="AJ67" s="59">
        <v>932</v>
      </c>
      <c r="AK67" s="59">
        <v>6890.97</v>
      </c>
      <c r="AL67" s="59">
        <v>226.68</v>
      </c>
      <c r="AM67" s="59">
        <v>7117.6500000000005</v>
      </c>
      <c r="AN67" s="59">
        <v>945</v>
      </c>
      <c r="AO67" s="59">
        <v>6726179</v>
      </c>
      <c r="AP67" s="59">
        <v>51928</v>
      </c>
      <c r="AQ67" s="59">
        <v>0</v>
      </c>
      <c r="AR67" s="59">
        <v>0</v>
      </c>
      <c r="AS67" s="59">
        <v>0</v>
      </c>
      <c r="AT67" s="59">
        <v>0</v>
      </c>
      <c r="AU67" s="59">
        <v>0</v>
      </c>
      <c r="AV67" s="59">
        <v>0</v>
      </c>
      <c r="AW67" s="59">
        <v>0</v>
      </c>
      <c r="AX67" s="59">
        <v>0</v>
      </c>
      <c r="AY67" s="59">
        <v>0</v>
      </c>
      <c r="AZ67" s="59">
        <v>6778107</v>
      </c>
      <c r="BA67" s="59">
        <v>4320108</v>
      </c>
      <c r="BB67" s="59">
        <v>2457999</v>
      </c>
      <c r="BC67" s="59">
        <v>2460671</v>
      </c>
      <c r="BD67" s="59">
        <v>2671</v>
      </c>
      <c r="BE67" s="59">
        <f t="shared" si="0"/>
        <v>2458000</v>
      </c>
      <c r="BF67" s="59">
        <v>1015260</v>
      </c>
      <c r="BG67" s="59">
        <f t="shared" si="1"/>
        <v>3473260</v>
      </c>
      <c r="BH67" s="59">
        <v>343607944</v>
      </c>
      <c r="BI67" s="59">
        <v>0</v>
      </c>
      <c r="BJ67" s="59">
        <v>2672</v>
      </c>
      <c r="BK67" s="59">
        <v>6778107</v>
      </c>
      <c r="BL67" s="59">
        <v>945</v>
      </c>
      <c r="BM67" s="59">
        <v>7172.6</v>
      </c>
      <c r="BN67" s="59">
        <v>230.08</v>
      </c>
      <c r="BO67" s="59">
        <v>7402.68</v>
      </c>
      <c r="BP67" s="59">
        <v>958</v>
      </c>
      <c r="BQ67" s="59">
        <v>7091767</v>
      </c>
      <c r="BR67" s="59">
        <v>0</v>
      </c>
      <c r="BS67" s="59">
        <v>0</v>
      </c>
      <c r="BT67" s="59">
        <v>0</v>
      </c>
      <c r="BU67" s="59">
        <v>0</v>
      </c>
      <c r="BV67" s="59">
        <v>0</v>
      </c>
      <c r="BW67" s="59">
        <v>0</v>
      </c>
      <c r="BX67" s="59">
        <v>0</v>
      </c>
      <c r="BY67" s="59">
        <v>0</v>
      </c>
      <c r="BZ67" s="59">
        <v>0</v>
      </c>
      <c r="CA67" s="59">
        <v>7091767</v>
      </c>
      <c r="CB67" s="59">
        <v>4408862</v>
      </c>
      <c r="CC67" s="59">
        <v>2682905</v>
      </c>
      <c r="CD67" s="59">
        <v>2682866</v>
      </c>
      <c r="CE67" s="59">
        <v>2785</v>
      </c>
      <c r="CF67" s="59">
        <f t="shared" si="2"/>
        <v>2680081</v>
      </c>
      <c r="CG67" s="59">
        <v>1065000</v>
      </c>
      <c r="CH67" s="59">
        <f t="shared" si="3"/>
        <v>3745081</v>
      </c>
      <c r="CI67" s="59">
        <v>364476425</v>
      </c>
      <c r="CJ67" s="59">
        <v>39</v>
      </c>
      <c r="CK67" s="59">
        <v>0</v>
      </c>
      <c r="CL67" s="59">
        <v>7091728</v>
      </c>
      <c r="CM67" s="59">
        <v>958</v>
      </c>
      <c r="CN67" s="59">
        <v>7402.64</v>
      </c>
      <c r="CO67" s="59">
        <v>236.98</v>
      </c>
      <c r="CP67" s="59">
        <v>7639.62</v>
      </c>
      <c r="CQ67" s="59">
        <v>948</v>
      </c>
      <c r="CR67" s="59">
        <v>7242360</v>
      </c>
      <c r="CS67" s="59">
        <v>39</v>
      </c>
      <c r="CT67" s="59">
        <v>0</v>
      </c>
      <c r="CU67" s="59">
        <v>0</v>
      </c>
      <c r="CV67" s="59">
        <v>0</v>
      </c>
      <c r="CW67" s="59">
        <v>0</v>
      </c>
      <c r="CX67" s="59">
        <v>0</v>
      </c>
      <c r="CY67" s="59">
        <v>0</v>
      </c>
      <c r="CZ67" s="59">
        <v>61117</v>
      </c>
      <c r="DA67" s="59">
        <v>0</v>
      </c>
      <c r="DB67" s="59">
        <v>7303516</v>
      </c>
      <c r="DC67" s="59">
        <v>4573742</v>
      </c>
      <c r="DD67" s="59">
        <v>2729774</v>
      </c>
      <c r="DE67" s="59">
        <v>2729763</v>
      </c>
      <c r="DF67" s="59">
        <v>2870</v>
      </c>
      <c r="DG67" s="40">
        <v>2726893</v>
      </c>
      <c r="DH67" s="59">
        <v>1127444</v>
      </c>
      <c r="DI67" s="59">
        <v>3854337</v>
      </c>
      <c r="DJ67" s="59">
        <v>391199520</v>
      </c>
      <c r="DK67" s="59">
        <v>11</v>
      </c>
      <c r="DL67" s="59">
        <v>0</v>
      </c>
    </row>
    <row r="68" spans="1:116" x14ac:dyDescent="0.2">
      <c r="A68" s="48">
        <v>1015</v>
      </c>
      <c r="B68" s="49" t="s">
        <v>99</v>
      </c>
      <c r="C68" s="37">
        <v>20406129</v>
      </c>
      <c r="D68" s="37">
        <v>2738</v>
      </c>
      <c r="E68" s="37">
        <v>2771</v>
      </c>
      <c r="F68" s="37">
        <v>220.29</v>
      </c>
      <c r="G68" s="37">
        <v>0</v>
      </c>
      <c r="H68" s="37">
        <v>0</v>
      </c>
      <c r="I68" s="37">
        <v>0</v>
      </c>
      <c r="J68" s="37">
        <v>21262493</v>
      </c>
      <c r="K68" s="37">
        <v>39238</v>
      </c>
      <c r="L68" s="37">
        <v>45502</v>
      </c>
      <c r="M68" s="37">
        <v>0</v>
      </c>
      <c r="N68" s="37">
        <v>0</v>
      </c>
      <c r="O68" s="37">
        <v>0</v>
      </c>
      <c r="P68" s="37">
        <v>0</v>
      </c>
      <c r="Q68" s="37">
        <v>84740</v>
      </c>
      <c r="R68" s="37">
        <v>21347233</v>
      </c>
      <c r="S68" s="37">
        <v>0</v>
      </c>
      <c r="T68" s="37">
        <v>0</v>
      </c>
      <c r="U68" s="37">
        <v>0</v>
      </c>
      <c r="V68" s="37">
        <v>21347233</v>
      </c>
      <c r="W68" s="37">
        <v>8362288</v>
      </c>
      <c r="X68" s="37">
        <v>12984945</v>
      </c>
      <c r="Y68" s="37">
        <v>12987014</v>
      </c>
      <c r="Z68" s="37">
        <v>46949</v>
      </c>
      <c r="AA68" s="37">
        <v>12940065</v>
      </c>
      <c r="AB68" s="37">
        <v>1092086</v>
      </c>
      <c r="AC68" s="37">
        <v>14032151</v>
      </c>
      <c r="AD68" s="37">
        <v>1317506840</v>
      </c>
      <c r="AE68" s="37">
        <v>4408100</v>
      </c>
      <c r="AF68" s="37">
        <v>0</v>
      </c>
      <c r="AG68" s="37">
        <v>2069</v>
      </c>
      <c r="AH68" s="37">
        <v>0</v>
      </c>
      <c r="AI68" s="49">
        <v>21263275</v>
      </c>
      <c r="AJ68" s="59">
        <v>2771</v>
      </c>
      <c r="AK68" s="59">
        <v>7673.5</v>
      </c>
      <c r="AL68" s="59">
        <v>226.68</v>
      </c>
      <c r="AM68" s="59">
        <v>7900.18</v>
      </c>
      <c r="AN68" s="59">
        <v>2818</v>
      </c>
      <c r="AO68" s="59">
        <v>22262707</v>
      </c>
      <c r="AP68" s="59">
        <v>0</v>
      </c>
      <c r="AQ68" s="59">
        <v>20107</v>
      </c>
      <c r="AR68" s="59">
        <v>0</v>
      </c>
      <c r="AS68" s="59">
        <v>0</v>
      </c>
      <c r="AT68" s="59">
        <v>0</v>
      </c>
      <c r="AU68" s="59">
        <v>0</v>
      </c>
      <c r="AV68" s="59">
        <v>0</v>
      </c>
      <c r="AW68" s="59">
        <v>0</v>
      </c>
      <c r="AX68" s="59">
        <v>0</v>
      </c>
      <c r="AY68" s="59">
        <v>0</v>
      </c>
      <c r="AZ68" s="59">
        <v>22282814</v>
      </c>
      <c r="BA68" s="59">
        <v>9227366</v>
      </c>
      <c r="BB68" s="59">
        <v>13055448</v>
      </c>
      <c r="BC68" s="59">
        <v>13051798</v>
      </c>
      <c r="BD68" s="59">
        <v>57352</v>
      </c>
      <c r="BE68" s="59">
        <f t="shared" si="0"/>
        <v>12994446</v>
      </c>
      <c r="BF68" s="59">
        <v>3302388</v>
      </c>
      <c r="BG68" s="59">
        <f t="shared" si="1"/>
        <v>16296834</v>
      </c>
      <c r="BH68" s="59">
        <v>1433219882</v>
      </c>
      <c r="BI68" s="59">
        <v>3650</v>
      </c>
      <c r="BJ68" s="59">
        <v>0</v>
      </c>
      <c r="BK68" s="59">
        <v>22279164</v>
      </c>
      <c r="BL68" s="59">
        <v>2818</v>
      </c>
      <c r="BM68" s="59">
        <v>7906.02</v>
      </c>
      <c r="BN68" s="59">
        <v>230.08</v>
      </c>
      <c r="BO68" s="59">
        <v>8136.1</v>
      </c>
      <c r="BP68" s="59">
        <v>2866</v>
      </c>
      <c r="BQ68" s="59">
        <v>23318063</v>
      </c>
      <c r="BR68" s="59">
        <v>2738</v>
      </c>
      <c r="BS68" s="59">
        <v>9380</v>
      </c>
      <c r="BT68" s="59">
        <v>0</v>
      </c>
      <c r="BU68" s="59">
        <v>0</v>
      </c>
      <c r="BV68" s="59">
        <v>0</v>
      </c>
      <c r="BW68" s="59">
        <v>0</v>
      </c>
      <c r="BX68" s="59">
        <v>0</v>
      </c>
      <c r="BY68" s="59">
        <v>0</v>
      </c>
      <c r="BZ68" s="59">
        <v>0</v>
      </c>
      <c r="CA68" s="59">
        <v>23330181</v>
      </c>
      <c r="CB68" s="59">
        <v>8917503</v>
      </c>
      <c r="CC68" s="59">
        <v>14412678</v>
      </c>
      <c r="CD68" s="59">
        <v>14428950</v>
      </c>
      <c r="CE68" s="59">
        <v>74401</v>
      </c>
      <c r="CF68" s="59">
        <f t="shared" si="2"/>
        <v>14354549</v>
      </c>
      <c r="CG68" s="59">
        <v>2805196</v>
      </c>
      <c r="CH68" s="59">
        <f t="shared" si="3"/>
        <v>17159745</v>
      </c>
      <c r="CI68" s="59">
        <v>1565954194</v>
      </c>
      <c r="CJ68" s="59">
        <v>0</v>
      </c>
      <c r="CK68" s="59">
        <v>16272</v>
      </c>
      <c r="CL68" s="59">
        <v>23330181</v>
      </c>
      <c r="CM68" s="59">
        <v>2866</v>
      </c>
      <c r="CN68" s="59">
        <v>8140.33</v>
      </c>
      <c r="CO68" s="59">
        <v>236.98</v>
      </c>
      <c r="CP68" s="59">
        <v>8377.31</v>
      </c>
      <c r="CQ68" s="59">
        <v>2928</v>
      </c>
      <c r="CR68" s="59">
        <v>24528764</v>
      </c>
      <c r="CS68" s="59">
        <v>0</v>
      </c>
      <c r="CT68" s="59">
        <v>11127</v>
      </c>
      <c r="CU68" s="59">
        <v>0</v>
      </c>
      <c r="CV68" s="59">
        <v>0</v>
      </c>
      <c r="CW68" s="59">
        <v>0</v>
      </c>
      <c r="CX68" s="59">
        <v>0</v>
      </c>
      <c r="CY68" s="59">
        <v>0</v>
      </c>
      <c r="CZ68" s="59">
        <v>0</v>
      </c>
      <c r="DA68" s="59">
        <v>0</v>
      </c>
      <c r="DB68" s="59">
        <v>24539891</v>
      </c>
      <c r="DC68" s="59">
        <v>8399630</v>
      </c>
      <c r="DD68" s="59">
        <v>16140261</v>
      </c>
      <c r="DE68" s="59">
        <v>16140261</v>
      </c>
      <c r="DF68" s="59">
        <v>76521</v>
      </c>
      <c r="DG68" s="40">
        <v>16063740</v>
      </c>
      <c r="DH68" s="59">
        <v>2961779</v>
      </c>
      <c r="DI68" s="59">
        <v>19025519</v>
      </c>
      <c r="DJ68" s="59">
        <v>1690819484</v>
      </c>
      <c r="DK68" s="59">
        <v>0</v>
      </c>
      <c r="DL68" s="59">
        <v>0</v>
      </c>
    </row>
    <row r="69" spans="1:116" x14ac:dyDescent="0.2">
      <c r="A69" s="48">
        <v>5054</v>
      </c>
      <c r="B69" s="49" t="s">
        <v>100</v>
      </c>
      <c r="C69" s="37">
        <v>7877100</v>
      </c>
      <c r="D69" s="37">
        <v>1050</v>
      </c>
      <c r="E69" s="37">
        <v>1078</v>
      </c>
      <c r="F69" s="37">
        <v>220.29</v>
      </c>
      <c r="G69" s="37">
        <v>0</v>
      </c>
      <c r="H69" s="37">
        <v>0</v>
      </c>
      <c r="I69" s="37">
        <v>0</v>
      </c>
      <c r="J69" s="37">
        <v>8324629</v>
      </c>
      <c r="K69" s="37">
        <v>0</v>
      </c>
      <c r="L69" s="37">
        <v>10691</v>
      </c>
      <c r="M69" s="37">
        <v>0</v>
      </c>
      <c r="N69" s="37">
        <v>0</v>
      </c>
      <c r="O69" s="37">
        <v>0</v>
      </c>
      <c r="P69" s="37">
        <v>0</v>
      </c>
      <c r="Q69" s="37">
        <v>10691</v>
      </c>
      <c r="R69" s="37">
        <v>8335320</v>
      </c>
      <c r="S69" s="37">
        <v>0</v>
      </c>
      <c r="T69" s="37">
        <v>0</v>
      </c>
      <c r="U69" s="37">
        <v>0</v>
      </c>
      <c r="V69" s="37">
        <v>8335320</v>
      </c>
      <c r="W69" s="37">
        <v>4027892</v>
      </c>
      <c r="X69" s="37">
        <v>4307428</v>
      </c>
      <c r="Y69" s="37">
        <v>4315150</v>
      </c>
      <c r="Z69" s="37">
        <v>8570</v>
      </c>
      <c r="AA69" s="37">
        <v>4306580</v>
      </c>
      <c r="AB69" s="37">
        <v>673818</v>
      </c>
      <c r="AC69" s="37">
        <v>4980398</v>
      </c>
      <c r="AD69" s="37">
        <v>1197332878</v>
      </c>
      <c r="AE69" s="37">
        <v>2060300</v>
      </c>
      <c r="AF69" s="37">
        <v>0</v>
      </c>
      <c r="AG69" s="37">
        <v>7722</v>
      </c>
      <c r="AH69" s="37">
        <v>0</v>
      </c>
      <c r="AI69" s="49">
        <v>8335320</v>
      </c>
      <c r="AJ69" s="59">
        <v>1078</v>
      </c>
      <c r="AK69" s="59">
        <v>7732.21</v>
      </c>
      <c r="AL69" s="59">
        <v>226.68</v>
      </c>
      <c r="AM69" s="59">
        <v>7958.89</v>
      </c>
      <c r="AN69" s="59">
        <v>1086</v>
      </c>
      <c r="AO69" s="59">
        <v>8643355</v>
      </c>
      <c r="AP69" s="59">
        <v>0</v>
      </c>
      <c r="AQ69" s="59">
        <v>0</v>
      </c>
      <c r="AR69" s="59">
        <v>0</v>
      </c>
      <c r="AS69" s="59">
        <v>0</v>
      </c>
      <c r="AT69" s="59">
        <v>0</v>
      </c>
      <c r="AU69" s="59">
        <v>0</v>
      </c>
      <c r="AV69" s="59">
        <v>0</v>
      </c>
      <c r="AW69" s="59">
        <v>0</v>
      </c>
      <c r="AX69" s="59">
        <v>0</v>
      </c>
      <c r="AY69" s="59">
        <v>0</v>
      </c>
      <c r="AZ69" s="59">
        <v>8643355</v>
      </c>
      <c r="BA69" s="59">
        <v>4516922</v>
      </c>
      <c r="BB69" s="59">
        <v>4126433</v>
      </c>
      <c r="BC69" s="59">
        <v>4126443</v>
      </c>
      <c r="BD69" s="59">
        <v>7500</v>
      </c>
      <c r="BE69" s="59">
        <f t="shared" si="0"/>
        <v>4118943</v>
      </c>
      <c r="BF69" s="59">
        <v>723003</v>
      </c>
      <c r="BG69" s="59">
        <f t="shared" si="1"/>
        <v>4841946</v>
      </c>
      <c r="BH69" s="59">
        <v>1300836191</v>
      </c>
      <c r="BI69" s="59">
        <v>0</v>
      </c>
      <c r="BJ69" s="59">
        <v>10</v>
      </c>
      <c r="BK69" s="59">
        <v>8643355</v>
      </c>
      <c r="BL69" s="59">
        <v>1086</v>
      </c>
      <c r="BM69" s="59">
        <v>7958.89</v>
      </c>
      <c r="BN69" s="59">
        <v>230.08</v>
      </c>
      <c r="BO69" s="59">
        <v>8188.97</v>
      </c>
      <c r="BP69" s="59">
        <v>1107</v>
      </c>
      <c r="BQ69" s="59">
        <v>9065190</v>
      </c>
      <c r="BR69" s="59">
        <v>0</v>
      </c>
      <c r="BS69" s="59">
        <v>20030</v>
      </c>
      <c r="BT69" s="59">
        <v>0</v>
      </c>
      <c r="BU69" s="59">
        <v>0</v>
      </c>
      <c r="BV69" s="59">
        <v>0</v>
      </c>
      <c r="BW69" s="59">
        <v>0</v>
      </c>
      <c r="BX69" s="59">
        <v>0</v>
      </c>
      <c r="BY69" s="59">
        <v>0</v>
      </c>
      <c r="BZ69" s="59">
        <v>0</v>
      </c>
      <c r="CA69" s="59">
        <v>9085220</v>
      </c>
      <c r="CB69" s="59">
        <v>4394163</v>
      </c>
      <c r="CC69" s="59">
        <v>4691057</v>
      </c>
      <c r="CD69" s="59">
        <v>4691057</v>
      </c>
      <c r="CE69" s="59">
        <v>7471</v>
      </c>
      <c r="CF69" s="59">
        <f t="shared" si="2"/>
        <v>4683586</v>
      </c>
      <c r="CG69" s="59">
        <v>757591</v>
      </c>
      <c r="CH69" s="59">
        <f t="shared" si="3"/>
        <v>5441177</v>
      </c>
      <c r="CI69" s="59">
        <v>1414216432</v>
      </c>
      <c r="CJ69" s="59">
        <v>0</v>
      </c>
      <c r="CK69" s="59">
        <v>0</v>
      </c>
      <c r="CL69" s="59">
        <v>9085220</v>
      </c>
      <c r="CM69" s="59">
        <v>1107</v>
      </c>
      <c r="CN69" s="59">
        <v>8207.06</v>
      </c>
      <c r="CO69" s="59">
        <v>236.98</v>
      </c>
      <c r="CP69" s="59">
        <v>8444.0399999999991</v>
      </c>
      <c r="CQ69" s="59">
        <v>1133</v>
      </c>
      <c r="CR69" s="59">
        <v>9567097</v>
      </c>
      <c r="CS69" s="59">
        <v>0</v>
      </c>
      <c r="CT69" s="59">
        <v>228720</v>
      </c>
      <c r="CU69" s="59">
        <v>0</v>
      </c>
      <c r="CV69" s="59">
        <v>0</v>
      </c>
      <c r="CW69" s="59">
        <v>0</v>
      </c>
      <c r="CX69" s="59">
        <v>0</v>
      </c>
      <c r="CY69" s="59">
        <v>0</v>
      </c>
      <c r="CZ69" s="59">
        <v>0</v>
      </c>
      <c r="DA69" s="59">
        <v>0</v>
      </c>
      <c r="DB69" s="59">
        <v>9795817</v>
      </c>
      <c r="DC69" s="59">
        <v>4984957</v>
      </c>
      <c r="DD69" s="59">
        <v>4810860</v>
      </c>
      <c r="DE69" s="59">
        <v>4810860</v>
      </c>
      <c r="DF69" s="59">
        <v>7314</v>
      </c>
      <c r="DG69" s="40">
        <v>4803546</v>
      </c>
      <c r="DH69" s="59">
        <v>647864</v>
      </c>
      <c r="DI69" s="59">
        <v>5451410</v>
      </c>
      <c r="DJ69" s="59">
        <v>1500091698</v>
      </c>
      <c r="DK69" s="59">
        <v>0</v>
      </c>
      <c r="DL69" s="59">
        <v>0</v>
      </c>
    </row>
    <row r="70" spans="1:116" x14ac:dyDescent="0.2">
      <c r="A70" s="48">
        <v>1078</v>
      </c>
      <c r="B70" s="49" t="s">
        <v>101</v>
      </c>
      <c r="C70" s="37">
        <v>7149817</v>
      </c>
      <c r="D70" s="37">
        <v>1127</v>
      </c>
      <c r="E70" s="37">
        <v>1115</v>
      </c>
      <c r="F70" s="37">
        <v>220.29</v>
      </c>
      <c r="G70" s="37">
        <v>0</v>
      </c>
      <c r="H70" s="37">
        <v>0</v>
      </c>
      <c r="I70" s="37">
        <v>0</v>
      </c>
      <c r="J70" s="37">
        <v>7319306</v>
      </c>
      <c r="K70" s="37">
        <v>0</v>
      </c>
      <c r="L70" s="37">
        <v>3301</v>
      </c>
      <c r="M70" s="37">
        <v>0</v>
      </c>
      <c r="N70" s="37">
        <v>0</v>
      </c>
      <c r="O70" s="37">
        <v>0</v>
      </c>
      <c r="P70" s="37">
        <v>0</v>
      </c>
      <c r="Q70" s="37">
        <v>3301</v>
      </c>
      <c r="R70" s="37">
        <v>7322607</v>
      </c>
      <c r="S70" s="37">
        <v>0</v>
      </c>
      <c r="T70" s="37">
        <v>59080</v>
      </c>
      <c r="U70" s="37">
        <v>59080</v>
      </c>
      <c r="V70" s="37">
        <v>7381687</v>
      </c>
      <c r="W70" s="37">
        <v>5065536</v>
      </c>
      <c r="X70" s="37">
        <v>2316151</v>
      </c>
      <c r="Y70" s="37">
        <v>2316151</v>
      </c>
      <c r="Z70" s="37">
        <v>2491</v>
      </c>
      <c r="AA70" s="37">
        <v>2313660</v>
      </c>
      <c r="AB70" s="37">
        <v>566020</v>
      </c>
      <c r="AC70" s="37">
        <v>2879680</v>
      </c>
      <c r="AD70" s="37">
        <v>363390254</v>
      </c>
      <c r="AE70" s="37">
        <v>314300</v>
      </c>
      <c r="AF70" s="37">
        <v>0</v>
      </c>
      <c r="AG70" s="37">
        <v>0</v>
      </c>
      <c r="AH70" s="37">
        <v>0</v>
      </c>
      <c r="AI70" s="49">
        <v>7317607</v>
      </c>
      <c r="AJ70" s="59">
        <v>1115</v>
      </c>
      <c r="AK70" s="59">
        <v>6562.88</v>
      </c>
      <c r="AL70" s="59">
        <v>226.68</v>
      </c>
      <c r="AM70" s="59">
        <v>6789.56</v>
      </c>
      <c r="AN70" s="59">
        <v>1116</v>
      </c>
      <c r="AO70" s="59">
        <v>7577149</v>
      </c>
      <c r="AP70" s="59">
        <v>0</v>
      </c>
      <c r="AQ70" s="59">
        <v>45852</v>
      </c>
      <c r="AR70" s="59">
        <v>0</v>
      </c>
      <c r="AS70" s="59">
        <v>0</v>
      </c>
      <c r="AT70" s="59">
        <v>0</v>
      </c>
      <c r="AU70" s="59">
        <v>0</v>
      </c>
      <c r="AV70" s="59">
        <v>0</v>
      </c>
      <c r="AW70" s="59">
        <v>0</v>
      </c>
      <c r="AX70" s="59">
        <v>0</v>
      </c>
      <c r="AY70" s="59">
        <v>0</v>
      </c>
      <c r="AZ70" s="59">
        <v>7623001</v>
      </c>
      <c r="BA70" s="59">
        <v>5106197</v>
      </c>
      <c r="BB70" s="59">
        <v>2516804</v>
      </c>
      <c r="BC70" s="59">
        <v>2516804</v>
      </c>
      <c r="BD70" s="59">
        <v>2264</v>
      </c>
      <c r="BE70" s="59">
        <f t="shared" si="0"/>
        <v>2514540</v>
      </c>
      <c r="BF70" s="59">
        <v>768710</v>
      </c>
      <c r="BG70" s="59">
        <f t="shared" si="1"/>
        <v>3283250</v>
      </c>
      <c r="BH70" s="59">
        <v>406825421</v>
      </c>
      <c r="BI70" s="59">
        <v>0</v>
      </c>
      <c r="BJ70" s="59">
        <v>0</v>
      </c>
      <c r="BK70" s="59">
        <v>7623001</v>
      </c>
      <c r="BL70" s="59">
        <v>1116</v>
      </c>
      <c r="BM70" s="59">
        <v>6830.65</v>
      </c>
      <c r="BN70" s="59">
        <v>230.08</v>
      </c>
      <c r="BO70" s="59">
        <v>7060.73</v>
      </c>
      <c r="BP70" s="59">
        <v>1124</v>
      </c>
      <c r="BQ70" s="59">
        <v>7936261</v>
      </c>
      <c r="BR70" s="59">
        <v>0</v>
      </c>
      <c r="BS70" s="59">
        <v>66592</v>
      </c>
      <c r="BT70" s="59">
        <v>0</v>
      </c>
      <c r="BU70" s="59">
        <v>0</v>
      </c>
      <c r="BV70" s="59">
        <v>0</v>
      </c>
      <c r="BW70" s="59">
        <v>0</v>
      </c>
      <c r="BX70" s="59">
        <v>0</v>
      </c>
      <c r="BY70" s="59">
        <v>0</v>
      </c>
      <c r="BZ70" s="59">
        <v>0</v>
      </c>
      <c r="CA70" s="59">
        <v>8002853</v>
      </c>
      <c r="CB70" s="59">
        <v>5261814</v>
      </c>
      <c r="CC70" s="59">
        <v>2741039</v>
      </c>
      <c r="CD70" s="59">
        <v>2741039</v>
      </c>
      <c r="CE70" s="59">
        <v>3234</v>
      </c>
      <c r="CF70" s="59">
        <f t="shared" si="2"/>
        <v>2737805</v>
      </c>
      <c r="CG70" s="59">
        <v>866145</v>
      </c>
      <c r="CH70" s="59">
        <f t="shared" si="3"/>
        <v>3603950</v>
      </c>
      <c r="CI70" s="59">
        <v>448047714</v>
      </c>
      <c r="CJ70" s="59">
        <v>0</v>
      </c>
      <c r="CK70" s="59">
        <v>0</v>
      </c>
      <c r="CL70" s="59">
        <v>8002853</v>
      </c>
      <c r="CM70" s="59">
        <v>1124</v>
      </c>
      <c r="CN70" s="59">
        <v>7119.98</v>
      </c>
      <c r="CO70" s="59">
        <v>280.02</v>
      </c>
      <c r="CP70" s="59">
        <v>7400</v>
      </c>
      <c r="CQ70" s="59">
        <v>1127</v>
      </c>
      <c r="CR70" s="59">
        <v>8339800</v>
      </c>
      <c r="CS70" s="59">
        <v>0</v>
      </c>
      <c r="CT70" s="59">
        <v>93653</v>
      </c>
      <c r="CU70" s="59">
        <v>0</v>
      </c>
      <c r="CV70" s="59">
        <v>0</v>
      </c>
      <c r="CW70" s="59">
        <v>0</v>
      </c>
      <c r="CX70" s="59">
        <v>0</v>
      </c>
      <c r="CY70" s="59">
        <v>0</v>
      </c>
      <c r="CZ70" s="59">
        <v>0</v>
      </c>
      <c r="DA70" s="59">
        <v>0</v>
      </c>
      <c r="DB70" s="59">
        <v>8433453</v>
      </c>
      <c r="DC70" s="59">
        <v>5333856</v>
      </c>
      <c r="DD70" s="59">
        <v>3099597</v>
      </c>
      <c r="DE70" s="59">
        <v>3099597</v>
      </c>
      <c r="DF70" s="59">
        <v>2714</v>
      </c>
      <c r="DG70" s="40">
        <v>3096883</v>
      </c>
      <c r="DH70" s="59">
        <v>879898</v>
      </c>
      <c r="DI70" s="59">
        <v>3976781</v>
      </c>
      <c r="DJ70" s="59">
        <v>498473806</v>
      </c>
      <c r="DK70" s="59">
        <v>0</v>
      </c>
      <c r="DL70" s="59">
        <v>0</v>
      </c>
    </row>
    <row r="71" spans="1:116" x14ac:dyDescent="0.2">
      <c r="A71" s="48">
        <v>1085</v>
      </c>
      <c r="B71" s="49" t="s">
        <v>102</v>
      </c>
      <c r="C71" s="37">
        <v>8267284</v>
      </c>
      <c r="D71" s="37">
        <v>1311</v>
      </c>
      <c r="E71" s="37">
        <v>1314</v>
      </c>
      <c r="F71" s="37">
        <v>220.29</v>
      </c>
      <c r="G71" s="37">
        <v>0</v>
      </c>
      <c r="H71" s="37">
        <v>0</v>
      </c>
      <c r="I71" s="37">
        <v>10.07</v>
      </c>
      <c r="J71" s="37">
        <v>8575663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8575663</v>
      </c>
      <c r="S71" s="37">
        <v>0</v>
      </c>
      <c r="T71" s="37">
        <v>0</v>
      </c>
      <c r="U71" s="37">
        <v>0</v>
      </c>
      <c r="V71" s="37">
        <v>8575663</v>
      </c>
      <c r="W71" s="37">
        <v>6490329</v>
      </c>
      <c r="X71" s="37">
        <v>2085334</v>
      </c>
      <c r="Y71" s="37">
        <v>2098387</v>
      </c>
      <c r="Z71" s="37">
        <v>8981</v>
      </c>
      <c r="AA71" s="37">
        <v>2089406</v>
      </c>
      <c r="AB71" s="37">
        <v>317000</v>
      </c>
      <c r="AC71" s="37">
        <v>2406406</v>
      </c>
      <c r="AD71" s="37">
        <v>316381118</v>
      </c>
      <c r="AE71" s="37">
        <v>1180800</v>
      </c>
      <c r="AF71" s="37">
        <v>0</v>
      </c>
      <c r="AG71" s="37">
        <v>13053</v>
      </c>
      <c r="AH71" s="37">
        <v>0</v>
      </c>
      <c r="AI71" s="49">
        <v>8545663</v>
      </c>
      <c r="AJ71" s="59">
        <v>1314</v>
      </c>
      <c r="AK71" s="59">
        <v>6503.55</v>
      </c>
      <c r="AL71" s="59">
        <v>226.68</v>
      </c>
      <c r="AM71" s="59">
        <v>6730.2300000000005</v>
      </c>
      <c r="AN71" s="59">
        <v>1304</v>
      </c>
      <c r="AO71" s="59">
        <v>8776220</v>
      </c>
      <c r="AP71" s="59">
        <v>0</v>
      </c>
      <c r="AQ71" s="59">
        <v>0</v>
      </c>
      <c r="AR71" s="59">
        <v>0</v>
      </c>
      <c r="AS71" s="59">
        <v>0</v>
      </c>
      <c r="AT71" s="59">
        <v>0</v>
      </c>
      <c r="AU71" s="59">
        <v>0</v>
      </c>
      <c r="AV71" s="59">
        <v>0</v>
      </c>
      <c r="AW71" s="59">
        <v>0</v>
      </c>
      <c r="AX71" s="59">
        <v>53842</v>
      </c>
      <c r="AY71" s="59">
        <v>0</v>
      </c>
      <c r="AZ71" s="59">
        <v>8830062</v>
      </c>
      <c r="BA71" s="59">
        <v>6475976</v>
      </c>
      <c r="BB71" s="59">
        <v>2354086</v>
      </c>
      <c r="BC71" s="59">
        <v>2354086</v>
      </c>
      <c r="BD71" s="59">
        <v>10896</v>
      </c>
      <c r="BE71" s="59">
        <f t="shared" si="0"/>
        <v>2343190</v>
      </c>
      <c r="BF71" s="59">
        <v>349000</v>
      </c>
      <c r="BG71" s="59">
        <f t="shared" si="1"/>
        <v>2692190</v>
      </c>
      <c r="BH71" s="59">
        <v>304655613</v>
      </c>
      <c r="BI71" s="59">
        <v>0</v>
      </c>
      <c r="BJ71" s="59">
        <v>0</v>
      </c>
      <c r="BK71" s="59">
        <v>8776220</v>
      </c>
      <c r="BL71" s="59">
        <v>1304</v>
      </c>
      <c r="BM71" s="59">
        <v>6730.23</v>
      </c>
      <c r="BN71" s="59">
        <v>230.08</v>
      </c>
      <c r="BO71" s="59">
        <v>6960.3099999999995</v>
      </c>
      <c r="BP71" s="59">
        <v>1293</v>
      </c>
      <c r="BQ71" s="59">
        <v>8999681</v>
      </c>
      <c r="BR71" s="59">
        <v>0</v>
      </c>
      <c r="BS71" s="59">
        <v>0</v>
      </c>
      <c r="BT71" s="59">
        <v>0</v>
      </c>
      <c r="BU71" s="59">
        <v>0</v>
      </c>
      <c r="BV71" s="59">
        <v>0</v>
      </c>
      <c r="BW71" s="59">
        <v>0</v>
      </c>
      <c r="BX71" s="59">
        <v>0</v>
      </c>
      <c r="BY71" s="59">
        <v>55682</v>
      </c>
      <c r="BZ71" s="59">
        <v>0</v>
      </c>
      <c r="CA71" s="59">
        <v>9055363</v>
      </c>
      <c r="CB71" s="59">
        <v>6993422</v>
      </c>
      <c r="CC71" s="59">
        <v>2061941</v>
      </c>
      <c r="CD71" s="59">
        <v>2061941</v>
      </c>
      <c r="CE71" s="59">
        <v>12551</v>
      </c>
      <c r="CF71" s="59">
        <f t="shared" si="2"/>
        <v>2049390</v>
      </c>
      <c r="CG71" s="59">
        <v>1372818</v>
      </c>
      <c r="CH71" s="59">
        <f t="shared" si="3"/>
        <v>3422208</v>
      </c>
      <c r="CI71" s="59">
        <v>326980626</v>
      </c>
      <c r="CJ71" s="59">
        <v>0</v>
      </c>
      <c r="CK71" s="59">
        <v>0</v>
      </c>
      <c r="CL71" s="59">
        <v>8999681</v>
      </c>
      <c r="CM71" s="59">
        <v>1293</v>
      </c>
      <c r="CN71" s="59">
        <v>6960.31</v>
      </c>
      <c r="CO71" s="59">
        <v>413.86</v>
      </c>
      <c r="CP71" s="59">
        <v>7374.17</v>
      </c>
      <c r="CQ71" s="59">
        <v>1256</v>
      </c>
      <c r="CR71" s="59">
        <v>9261958</v>
      </c>
      <c r="CS71" s="59">
        <v>0</v>
      </c>
      <c r="CT71" s="59">
        <v>0</v>
      </c>
      <c r="CU71" s="59">
        <v>0</v>
      </c>
      <c r="CV71" s="59">
        <v>0</v>
      </c>
      <c r="CW71" s="59">
        <v>0</v>
      </c>
      <c r="CX71" s="59">
        <v>0</v>
      </c>
      <c r="CY71" s="59">
        <v>0</v>
      </c>
      <c r="CZ71" s="59">
        <v>206477</v>
      </c>
      <c r="DA71" s="59">
        <v>0</v>
      </c>
      <c r="DB71" s="59">
        <v>9468435</v>
      </c>
      <c r="DC71" s="59">
        <v>7211952</v>
      </c>
      <c r="DD71" s="59">
        <v>2256483</v>
      </c>
      <c r="DE71" s="59">
        <v>2263856</v>
      </c>
      <c r="DF71" s="59">
        <v>11222</v>
      </c>
      <c r="DG71" s="40">
        <v>2252634</v>
      </c>
      <c r="DH71" s="59">
        <v>1759414</v>
      </c>
      <c r="DI71" s="59">
        <v>4012048</v>
      </c>
      <c r="DJ71" s="59">
        <v>337114602</v>
      </c>
      <c r="DK71" s="59">
        <v>0</v>
      </c>
      <c r="DL71" s="59">
        <v>7373</v>
      </c>
    </row>
    <row r="72" spans="1:116" x14ac:dyDescent="0.2">
      <c r="A72" s="48">
        <v>1092</v>
      </c>
      <c r="B72" s="49" t="s">
        <v>103</v>
      </c>
      <c r="C72" s="37">
        <v>29778514</v>
      </c>
      <c r="D72" s="37">
        <v>4510</v>
      </c>
      <c r="E72" s="37">
        <v>4497</v>
      </c>
      <c r="F72" s="37">
        <v>220.29</v>
      </c>
      <c r="G72" s="37">
        <v>0</v>
      </c>
      <c r="H72" s="37">
        <v>0</v>
      </c>
      <c r="I72" s="37">
        <v>0</v>
      </c>
      <c r="J72" s="37">
        <v>30683301</v>
      </c>
      <c r="K72" s="37">
        <v>9902</v>
      </c>
      <c r="L72" s="37">
        <v>31762</v>
      </c>
      <c r="M72" s="37">
        <v>0</v>
      </c>
      <c r="N72" s="37">
        <v>0</v>
      </c>
      <c r="O72" s="37">
        <v>0</v>
      </c>
      <c r="P72" s="37">
        <v>0</v>
      </c>
      <c r="Q72" s="37">
        <v>41664</v>
      </c>
      <c r="R72" s="37">
        <v>30724965</v>
      </c>
      <c r="S72" s="37">
        <v>0</v>
      </c>
      <c r="T72" s="37">
        <v>68231</v>
      </c>
      <c r="U72" s="37">
        <v>68231</v>
      </c>
      <c r="V72" s="37">
        <v>30793196</v>
      </c>
      <c r="W72" s="37">
        <v>20969101</v>
      </c>
      <c r="X72" s="37">
        <v>9824095</v>
      </c>
      <c r="Y72" s="37">
        <v>9824095</v>
      </c>
      <c r="Z72" s="37">
        <v>151629</v>
      </c>
      <c r="AA72" s="37">
        <v>9672466</v>
      </c>
      <c r="AB72" s="37">
        <v>3912702</v>
      </c>
      <c r="AC72" s="37">
        <v>13585168</v>
      </c>
      <c r="AD72" s="37">
        <v>1374053591</v>
      </c>
      <c r="AE72" s="37">
        <v>15336300</v>
      </c>
      <c r="AF72" s="37">
        <v>0</v>
      </c>
      <c r="AG72" s="37">
        <v>0</v>
      </c>
      <c r="AH72" s="37">
        <v>0</v>
      </c>
      <c r="AI72" s="49">
        <v>30724965</v>
      </c>
      <c r="AJ72" s="59">
        <v>4497</v>
      </c>
      <c r="AK72" s="59">
        <v>6832.32</v>
      </c>
      <c r="AL72" s="59">
        <v>226.68</v>
      </c>
      <c r="AM72" s="59">
        <v>7059</v>
      </c>
      <c r="AN72" s="59">
        <v>4497</v>
      </c>
      <c r="AO72" s="59">
        <v>31744323</v>
      </c>
      <c r="AP72" s="59">
        <v>0</v>
      </c>
      <c r="AQ72" s="59">
        <v>172237</v>
      </c>
      <c r="AR72" s="59">
        <v>0</v>
      </c>
      <c r="AS72" s="59">
        <v>0</v>
      </c>
      <c r="AT72" s="59">
        <v>0</v>
      </c>
      <c r="AU72" s="59">
        <v>0</v>
      </c>
      <c r="AV72" s="59">
        <v>0</v>
      </c>
      <c r="AW72" s="59">
        <v>0</v>
      </c>
      <c r="AX72" s="59">
        <v>0</v>
      </c>
      <c r="AY72" s="59">
        <v>0</v>
      </c>
      <c r="AZ72" s="59">
        <v>31916560</v>
      </c>
      <c r="BA72" s="59">
        <v>21203791</v>
      </c>
      <c r="BB72" s="59">
        <v>10712769</v>
      </c>
      <c r="BC72" s="59">
        <v>10712640</v>
      </c>
      <c r="BD72" s="59">
        <v>127429</v>
      </c>
      <c r="BE72" s="59">
        <f t="shared" ref="BE72:BE135" si="4">BC72-BD72</f>
        <v>10585211</v>
      </c>
      <c r="BF72" s="59">
        <v>4388193</v>
      </c>
      <c r="BG72" s="59">
        <f t="shared" ref="BG72:BG135" si="5">BE72+BF72</f>
        <v>14973404</v>
      </c>
      <c r="BH72" s="59">
        <v>1502764845</v>
      </c>
      <c r="BI72" s="59">
        <v>129</v>
      </c>
      <c r="BJ72" s="59">
        <v>0</v>
      </c>
      <c r="BK72" s="59">
        <v>31916431</v>
      </c>
      <c r="BL72" s="59">
        <v>4497</v>
      </c>
      <c r="BM72" s="59">
        <v>7097.27</v>
      </c>
      <c r="BN72" s="59">
        <v>230.08</v>
      </c>
      <c r="BO72" s="59">
        <v>7327.35</v>
      </c>
      <c r="BP72" s="59">
        <v>4494</v>
      </c>
      <c r="BQ72" s="59">
        <v>32929111</v>
      </c>
      <c r="BR72" s="59">
        <v>97</v>
      </c>
      <c r="BS72" s="59">
        <v>279053</v>
      </c>
      <c r="BT72" s="59">
        <v>0</v>
      </c>
      <c r="BU72" s="59">
        <v>0</v>
      </c>
      <c r="BV72" s="59">
        <v>0</v>
      </c>
      <c r="BW72" s="59">
        <v>0</v>
      </c>
      <c r="BX72" s="59">
        <v>0</v>
      </c>
      <c r="BY72" s="59">
        <v>14655</v>
      </c>
      <c r="BZ72" s="59">
        <v>0</v>
      </c>
      <c r="CA72" s="59">
        <v>33222916</v>
      </c>
      <c r="CB72" s="59">
        <v>22158668</v>
      </c>
      <c r="CC72" s="59">
        <v>11064248</v>
      </c>
      <c r="CD72" s="59">
        <v>11071575</v>
      </c>
      <c r="CE72" s="59">
        <v>186909</v>
      </c>
      <c r="CF72" s="59">
        <f t="shared" ref="CF72:CF135" si="6">CD72-CE72</f>
        <v>10884666</v>
      </c>
      <c r="CG72" s="59">
        <v>4058575</v>
      </c>
      <c r="CH72" s="59">
        <f t="shared" ref="CH72:CH135" si="7">CF72+CG72</f>
        <v>14943241</v>
      </c>
      <c r="CI72" s="59">
        <v>1608481310</v>
      </c>
      <c r="CJ72" s="59">
        <v>0</v>
      </c>
      <c r="CK72" s="59">
        <v>7327</v>
      </c>
      <c r="CL72" s="59">
        <v>33208261</v>
      </c>
      <c r="CM72" s="59">
        <v>4494</v>
      </c>
      <c r="CN72" s="59">
        <v>7389.47</v>
      </c>
      <c r="CO72" s="59">
        <v>236.98</v>
      </c>
      <c r="CP72" s="59">
        <v>7626.45</v>
      </c>
      <c r="CQ72" s="59">
        <v>4507</v>
      </c>
      <c r="CR72" s="59">
        <v>34372410</v>
      </c>
      <c r="CS72" s="59">
        <v>0</v>
      </c>
      <c r="CT72" s="59">
        <v>420632</v>
      </c>
      <c r="CU72" s="59">
        <v>0</v>
      </c>
      <c r="CV72" s="59">
        <v>0</v>
      </c>
      <c r="CW72" s="59">
        <v>0</v>
      </c>
      <c r="CX72" s="59">
        <v>0</v>
      </c>
      <c r="CY72" s="59">
        <v>0</v>
      </c>
      <c r="CZ72" s="59">
        <v>0</v>
      </c>
      <c r="DA72" s="59">
        <v>0</v>
      </c>
      <c r="DB72" s="59">
        <v>34793042</v>
      </c>
      <c r="DC72" s="59">
        <v>22678017</v>
      </c>
      <c r="DD72" s="59">
        <v>12115025</v>
      </c>
      <c r="DE72" s="59">
        <v>12046062</v>
      </c>
      <c r="DF72" s="59">
        <v>168043</v>
      </c>
      <c r="DG72" s="40">
        <v>11878019</v>
      </c>
      <c r="DH72" s="59">
        <v>3642470</v>
      </c>
      <c r="DI72" s="59">
        <v>15520489</v>
      </c>
      <c r="DJ72" s="59">
        <v>1719892015</v>
      </c>
      <c r="DK72" s="59">
        <v>68963</v>
      </c>
      <c r="DL72" s="59">
        <v>0</v>
      </c>
    </row>
    <row r="73" spans="1:116" x14ac:dyDescent="0.2">
      <c r="A73" s="48">
        <v>1120</v>
      </c>
      <c r="B73" s="49" t="s">
        <v>104</v>
      </c>
      <c r="C73" s="37">
        <v>2703859</v>
      </c>
      <c r="D73" s="37">
        <v>384</v>
      </c>
      <c r="E73" s="37">
        <v>381</v>
      </c>
      <c r="F73" s="37">
        <v>220.29</v>
      </c>
      <c r="G73" s="37">
        <v>0</v>
      </c>
      <c r="H73" s="37">
        <v>0</v>
      </c>
      <c r="I73" s="37">
        <v>0</v>
      </c>
      <c r="J73" s="37">
        <v>2766666</v>
      </c>
      <c r="K73" s="37">
        <v>0</v>
      </c>
      <c r="L73" s="37">
        <v>11433</v>
      </c>
      <c r="M73" s="37">
        <v>0</v>
      </c>
      <c r="N73" s="37">
        <v>0</v>
      </c>
      <c r="O73" s="37">
        <v>0</v>
      </c>
      <c r="P73" s="37">
        <v>0</v>
      </c>
      <c r="Q73" s="37">
        <v>11433</v>
      </c>
      <c r="R73" s="37">
        <v>2778099</v>
      </c>
      <c r="S73" s="37">
        <v>0</v>
      </c>
      <c r="T73" s="37">
        <v>14523</v>
      </c>
      <c r="U73" s="37">
        <v>14523</v>
      </c>
      <c r="V73" s="37">
        <v>2792622</v>
      </c>
      <c r="W73" s="37">
        <v>2425162</v>
      </c>
      <c r="X73" s="37">
        <v>367460</v>
      </c>
      <c r="Y73" s="37">
        <v>367460</v>
      </c>
      <c r="Z73" s="37">
        <v>1297</v>
      </c>
      <c r="AA73" s="37">
        <v>366163</v>
      </c>
      <c r="AB73" s="37">
        <v>375801</v>
      </c>
      <c r="AC73" s="37">
        <v>741964</v>
      </c>
      <c r="AD73" s="37">
        <v>61665740</v>
      </c>
      <c r="AE73" s="37">
        <v>107800</v>
      </c>
      <c r="AF73" s="37">
        <v>0</v>
      </c>
      <c r="AG73" s="37">
        <v>0</v>
      </c>
      <c r="AH73" s="37">
        <v>0</v>
      </c>
      <c r="AI73" s="49">
        <v>2775099</v>
      </c>
      <c r="AJ73" s="59">
        <v>381</v>
      </c>
      <c r="AK73" s="59">
        <v>7283.72</v>
      </c>
      <c r="AL73" s="59">
        <v>226.68</v>
      </c>
      <c r="AM73" s="59">
        <v>7510.4000000000005</v>
      </c>
      <c r="AN73" s="59">
        <v>377</v>
      </c>
      <c r="AO73" s="59">
        <v>2831421</v>
      </c>
      <c r="AP73" s="59">
        <v>0</v>
      </c>
      <c r="AQ73" s="59">
        <v>0</v>
      </c>
      <c r="AR73" s="59">
        <v>0</v>
      </c>
      <c r="AS73" s="59">
        <v>0</v>
      </c>
      <c r="AT73" s="59">
        <v>0</v>
      </c>
      <c r="AU73" s="59">
        <v>0</v>
      </c>
      <c r="AV73" s="59">
        <v>0</v>
      </c>
      <c r="AW73" s="59">
        <v>0</v>
      </c>
      <c r="AX73" s="59">
        <v>22531</v>
      </c>
      <c r="AY73" s="59">
        <v>0</v>
      </c>
      <c r="AZ73" s="59">
        <v>2853952</v>
      </c>
      <c r="BA73" s="59">
        <v>2449337</v>
      </c>
      <c r="BB73" s="59">
        <v>404615</v>
      </c>
      <c r="BC73" s="59">
        <v>404514</v>
      </c>
      <c r="BD73" s="59">
        <v>1177</v>
      </c>
      <c r="BE73" s="59">
        <f t="shared" si="4"/>
        <v>403337</v>
      </c>
      <c r="BF73" s="59">
        <v>387896</v>
      </c>
      <c r="BG73" s="59">
        <f t="shared" si="5"/>
        <v>791233</v>
      </c>
      <c r="BH73" s="59">
        <v>69753231</v>
      </c>
      <c r="BI73" s="59">
        <v>101</v>
      </c>
      <c r="BJ73" s="59">
        <v>0</v>
      </c>
      <c r="BK73" s="59">
        <v>2831421</v>
      </c>
      <c r="BL73" s="59">
        <v>377</v>
      </c>
      <c r="BM73" s="59">
        <v>7510.4</v>
      </c>
      <c r="BN73" s="59">
        <v>230.08</v>
      </c>
      <c r="BO73" s="59">
        <v>7740.48</v>
      </c>
      <c r="BP73" s="59">
        <v>373</v>
      </c>
      <c r="BQ73" s="59">
        <v>2887199</v>
      </c>
      <c r="BR73" s="59">
        <v>0</v>
      </c>
      <c r="BS73" s="59">
        <v>27768</v>
      </c>
      <c r="BT73" s="59">
        <v>0</v>
      </c>
      <c r="BU73" s="59">
        <v>0</v>
      </c>
      <c r="BV73" s="59">
        <v>0</v>
      </c>
      <c r="BW73" s="59">
        <v>0</v>
      </c>
      <c r="BX73" s="59">
        <v>0</v>
      </c>
      <c r="BY73" s="59">
        <v>23221</v>
      </c>
      <c r="BZ73" s="59">
        <v>0</v>
      </c>
      <c r="CA73" s="59">
        <v>2938188</v>
      </c>
      <c r="CB73" s="59">
        <v>2543321</v>
      </c>
      <c r="CC73" s="59">
        <v>394867</v>
      </c>
      <c r="CD73" s="59">
        <v>394867</v>
      </c>
      <c r="CE73" s="59">
        <v>1007</v>
      </c>
      <c r="CF73" s="59">
        <f t="shared" si="6"/>
        <v>393860</v>
      </c>
      <c r="CG73" s="59">
        <v>404061</v>
      </c>
      <c r="CH73" s="59">
        <f t="shared" si="7"/>
        <v>797921</v>
      </c>
      <c r="CI73" s="59">
        <v>77232625</v>
      </c>
      <c r="CJ73" s="59">
        <v>0</v>
      </c>
      <c r="CK73" s="59">
        <v>0</v>
      </c>
      <c r="CL73" s="59">
        <v>2914967</v>
      </c>
      <c r="CM73" s="59">
        <v>373</v>
      </c>
      <c r="CN73" s="59">
        <v>7814.92</v>
      </c>
      <c r="CO73" s="59">
        <v>236.98</v>
      </c>
      <c r="CP73" s="59">
        <v>8051.9</v>
      </c>
      <c r="CQ73" s="59">
        <v>378</v>
      </c>
      <c r="CR73" s="59">
        <v>3043618</v>
      </c>
      <c r="CS73" s="59">
        <v>0</v>
      </c>
      <c r="CT73" s="59">
        <v>0</v>
      </c>
      <c r="CU73" s="59">
        <v>0</v>
      </c>
      <c r="CV73" s="59">
        <v>0</v>
      </c>
      <c r="CW73" s="59">
        <v>0</v>
      </c>
      <c r="CX73" s="59">
        <v>0</v>
      </c>
      <c r="CY73" s="59">
        <v>0</v>
      </c>
      <c r="CZ73" s="59">
        <v>0</v>
      </c>
      <c r="DA73" s="59">
        <v>0</v>
      </c>
      <c r="DB73" s="59">
        <v>3043618</v>
      </c>
      <c r="DC73" s="59">
        <v>2545177</v>
      </c>
      <c r="DD73" s="59">
        <v>498441</v>
      </c>
      <c r="DE73" s="59">
        <v>498440</v>
      </c>
      <c r="DF73" s="59">
        <v>1710</v>
      </c>
      <c r="DG73" s="40">
        <v>496730</v>
      </c>
      <c r="DH73" s="59">
        <v>404063</v>
      </c>
      <c r="DI73" s="59">
        <v>900793</v>
      </c>
      <c r="DJ73" s="59">
        <v>85661973</v>
      </c>
      <c r="DK73" s="59">
        <v>1</v>
      </c>
      <c r="DL73" s="59">
        <v>0</v>
      </c>
    </row>
    <row r="74" spans="1:116" x14ac:dyDescent="0.2">
      <c r="A74" s="48">
        <v>1127</v>
      </c>
      <c r="B74" s="49" t="s">
        <v>105</v>
      </c>
      <c r="C74" s="37">
        <v>4869491</v>
      </c>
      <c r="D74" s="37">
        <v>714</v>
      </c>
      <c r="E74" s="37">
        <v>717</v>
      </c>
      <c r="F74" s="37">
        <v>220.29</v>
      </c>
      <c r="G74" s="37">
        <v>0</v>
      </c>
      <c r="H74" s="37">
        <v>0</v>
      </c>
      <c r="I74" s="37">
        <v>0</v>
      </c>
      <c r="J74" s="37">
        <v>5047902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5047902</v>
      </c>
      <c r="S74" s="37">
        <v>0</v>
      </c>
      <c r="T74" s="37">
        <v>0</v>
      </c>
      <c r="U74" s="37">
        <v>0</v>
      </c>
      <c r="V74" s="37">
        <v>5047902</v>
      </c>
      <c r="W74" s="37">
        <v>4385321</v>
      </c>
      <c r="X74" s="37">
        <v>662581</v>
      </c>
      <c r="Y74" s="37">
        <v>662581</v>
      </c>
      <c r="Z74" s="37">
        <v>2635</v>
      </c>
      <c r="AA74" s="37">
        <v>659946</v>
      </c>
      <c r="AB74" s="37">
        <v>665047</v>
      </c>
      <c r="AC74" s="37">
        <v>1324993</v>
      </c>
      <c r="AD74" s="37">
        <v>127841061</v>
      </c>
      <c r="AE74" s="37">
        <v>254200</v>
      </c>
      <c r="AF74" s="37">
        <v>0</v>
      </c>
      <c r="AG74" s="37">
        <v>0</v>
      </c>
      <c r="AH74" s="37">
        <v>0</v>
      </c>
      <c r="AI74" s="49">
        <v>5042902</v>
      </c>
      <c r="AJ74" s="59">
        <v>717</v>
      </c>
      <c r="AK74" s="59">
        <v>7033.34</v>
      </c>
      <c r="AL74" s="59">
        <v>226.68</v>
      </c>
      <c r="AM74" s="59">
        <v>7260.02</v>
      </c>
      <c r="AN74" s="59">
        <v>709</v>
      </c>
      <c r="AO74" s="59">
        <v>5147354</v>
      </c>
      <c r="AP74" s="59">
        <v>0</v>
      </c>
      <c r="AQ74" s="59">
        <v>0</v>
      </c>
      <c r="AR74" s="59">
        <v>0</v>
      </c>
      <c r="AS74" s="59">
        <v>0</v>
      </c>
      <c r="AT74" s="59">
        <v>0</v>
      </c>
      <c r="AU74" s="59">
        <v>0</v>
      </c>
      <c r="AV74" s="59">
        <v>0</v>
      </c>
      <c r="AW74" s="59">
        <v>0</v>
      </c>
      <c r="AX74" s="59">
        <v>43560</v>
      </c>
      <c r="AY74" s="59">
        <v>0</v>
      </c>
      <c r="AZ74" s="59">
        <v>5190914</v>
      </c>
      <c r="BA74" s="59">
        <v>4362718</v>
      </c>
      <c r="BB74" s="59">
        <v>828196</v>
      </c>
      <c r="BC74" s="59">
        <v>828196</v>
      </c>
      <c r="BD74" s="59">
        <v>2927</v>
      </c>
      <c r="BE74" s="59">
        <f t="shared" si="4"/>
        <v>825269</v>
      </c>
      <c r="BF74" s="59">
        <v>639446</v>
      </c>
      <c r="BG74" s="59">
        <f t="shared" si="5"/>
        <v>1464715</v>
      </c>
      <c r="BH74" s="59">
        <v>142863012</v>
      </c>
      <c r="BI74" s="59">
        <v>0</v>
      </c>
      <c r="BJ74" s="59">
        <v>0</v>
      </c>
      <c r="BK74" s="59">
        <v>5147354</v>
      </c>
      <c r="BL74" s="59">
        <v>709</v>
      </c>
      <c r="BM74" s="59">
        <v>7260.02</v>
      </c>
      <c r="BN74" s="59">
        <v>230.08</v>
      </c>
      <c r="BO74" s="59">
        <v>7490.1</v>
      </c>
      <c r="BP74" s="59">
        <v>698</v>
      </c>
      <c r="BQ74" s="59">
        <v>5228090</v>
      </c>
      <c r="BR74" s="59">
        <v>0</v>
      </c>
      <c r="BS74" s="59">
        <v>373</v>
      </c>
      <c r="BT74" s="59">
        <v>0</v>
      </c>
      <c r="BU74" s="59">
        <v>0</v>
      </c>
      <c r="BV74" s="59">
        <v>0</v>
      </c>
      <c r="BW74" s="59">
        <v>0</v>
      </c>
      <c r="BX74" s="59">
        <v>0</v>
      </c>
      <c r="BY74" s="59">
        <v>59921</v>
      </c>
      <c r="BZ74" s="59">
        <v>0</v>
      </c>
      <c r="CA74" s="59">
        <v>5288384</v>
      </c>
      <c r="CB74" s="59">
        <v>4366781</v>
      </c>
      <c r="CC74" s="59">
        <v>921603</v>
      </c>
      <c r="CD74" s="59">
        <v>921603</v>
      </c>
      <c r="CE74" s="59">
        <v>2930</v>
      </c>
      <c r="CF74" s="59">
        <f t="shared" si="6"/>
        <v>918673</v>
      </c>
      <c r="CG74" s="59">
        <v>660360</v>
      </c>
      <c r="CH74" s="59">
        <f t="shared" si="7"/>
        <v>1579033</v>
      </c>
      <c r="CI74" s="59">
        <v>153594920</v>
      </c>
      <c r="CJ74" s="59">
        <v>0</v>
      </c>
      <c r="CK74" s="59">
        <v>0</v>
      </c>
      <c r="CL74" s="59">
        <v>5228463</v>
      </c>
      <c r="CM74" s="59">
        <v>698</v>
      </c>
      <c r="CN74" s="59">
        <v>7490.63</v>
      </c>
      <c r="CO74" s="59">
        <v>236.98</v>
      </c>
      <c r="CP74" s="59">
        <v>7727.61</v>
      </c>
      <c r="CQ74" s="59">
        <v>681</v>
      </c>
      <c r="CR74" s="59">
        <v>5262502</v>
      </c>
      <c r="CS74" s="59">
        <v>0</v>
      </c>
      <c r="CT74" s="59">
        <v>-20919</v>
      </c>
      <c r="CU74" s="59">
        <v>0</v>
      </c>
      <c r="CV74" s="59">
        <v>0</v>
      </c>
      <c r="CW74" s="59">
        <v>0</v>
      </c>
      <c r="CX74" s="59">
        <v>0</v>
      </c>
      <c r="CY74" s="59">
        <v>0</v>
      </c>
      <c r="CZ74" s="59">
        <v>100459</v>
      </c>
      <c r="DA74" s="59">
        <v>0</v>
      </c>
      <c r="DB74" s="59">
        <v>5342042</v>
      </c>
      <c r="DC74" s="59">
        <v>4380662</v>
      </c>
      <c r="DD74" s="59">
        <v>961380</v>
      </c>
      <c r="DE74" s="59">
        <v>961380</v>
      </c>
      <c r="DF74" s="59">
        <v>3206</v>
      </c>
      <c r="DG74" s="40">
        <v>958174</v>
      </c>
      <c r="DH74" s="59">
        <v>657536</v>
      </c>
      <c r="DI74" s="59">
        <v>1615710</v>
      </c>
      <c r="DJ74" s="59">
        <v>166399899</v>
      </c>
      <c r="DK74" s="59">
        <v>0</v>
      </c>
      <c r="DL74" s="59">
        <v>0</v>
      </c>
    </row>
    <row r="75" spans="1:116" x14ac:dyDescent="0.2">
      <c r="A75" s="48">
        <v>1134</v>
      </c>
      <c r="B75" s="49" t="s">
        <v>106</v>
      </c>
      <c r="C75" s="37">
        <v>8449741</v>
      </c>
      <c r="D75" s="37">
        <v>1178</v>
      </c>
      <c r="E75" s="37">
        <v>1166</v>
      </c>
      <c r="F75" s="37">
        <v>220.29</v>
      </c>
      <c r="G75" s="37">
        <v>0</v>
      </c>
      <c r="H75" s="37">
        <v>0</v>
      </c>
      <c r="I75" s="37">
        <v>0</v>
      </c>
      <c r="J75" s="37">
        <v>8620530</v>
      </c>
      <c r="K75" s="37">
        <v>0</v>
      </c>
      <c r="L75" s="37">
        <v>30312</v>
      </c>
      <c r="M75" s="37">
        <v>0</v>
      </c>
      <c r="N75" s="37">
        <v>0</v>
      </c>
      <c r="O75" s="37">
        <v>147000</v>
      </c>
      <c r="P75" s="37">
        <v>0</v>
      </c>
      <c r="Q75" s="37">
        <v>177312</v>
      </c>
      <c r="R75" s="37">
        <v>8797842</v>
      </c>
      <c r="S75" s="37">
        <v>0</v>
      </c>
      <c r="T75" s="37">
        <v>66539</v>
      </c>
      <c r="U75" s="37">
        <v>66539</v>
      </c>
      <c r="V75" s="37">
        <v>8864381</v>
      </c>
      <c r="W75" s="37">
        <v>5686957</v>
      </c>
      <c r="X75" s="37">
        <v>3177424</v>
      </c>
      <c r="Y75" s="37">
        <v>3180960</v>
      </c>
      <c r="Z75" s="37">
        <v>5090</v>
      </c>
      <c r="AA75" s="37">
        <v>3175870</v>
      </c>
      <c r="AB75" s="37">
        <v>920000</v>
      </c>
      <c r="AC75" s="37">
        <v>4095870</v>
      </c>
      <c r="AD75" s="37">
        <v>294658996</v>
      </c>
      <c r="AE75" s="37">
        <v>366200</v>
      </c>
      <c r="AF75" s="37">
        <v>0</v>
      </c>
      <c r="AG75" s="37">
        <v>3536</v>
      </c>
      <c r="AH75" s="37">
        <v>0</v>
      </c>
      <c r="AI75" s="49">
        <v>8797842</v>
      </c>
      <c r="AJ75" s="59">
        <v>1166</v>
      </c>
      <c r="AK75" s="59">
        <v>7545.32</v>
      </c>
      <c r="AL75" s="59">
        <v>226.68</v>
      </c>
      <c r="AM75" s="59">
        <v>7772</v>
      </c>
      <c r="AN75" s="59">
        <v>1169</v>
      </c>
      <c r="AO75" s="59">
        <v>9085468</v>
      </c>
      <c r="AP75" s="59">
        <v>0</v>
      </c>
      <c r="AQ75" s="59">
        <v>68429</v>
      </c>
      <c r="AR75" s="59">
        <v>0</v>
      </c>
      <c r="AS75" s="59">
        <v>0</v>
      </c>
      <c r="AT75" s="59">
        <v>0</v>
      </c>
      <c r="AU75" s="59">
        <v>0</v>
      </c>
      <c r="AV75" s="59">
        <v>0</v>
      </c>
      <c r="AW75" s="59">
        <v>0</v>
      </c>
      <c r="AX75" s="59">
        <v>0</v>
      </c>
      <c r="AY75" s="59">
        <v>0</v>
      </c>
      <c r="AZ75" s="59">
        <v>9153897</v>
      </c>
      <c r="BA75" s="59">
        <v>6452821</v>
      </c>
      <c r="BB75" s="59">
        <v>2701076</v>
      </c>
      <c r="BC75" s="59">
        <v>2693000</v>
      </c>
      <c r="BD75" s="59">
        <v>4347</v>
      </c>
      <c r="BE75" s="59">
        <f t="shared" si="4"/>
        <v>2688653</v>
      </c>
      <c r="BF75" s="59">
        <v>1184248</v>
      </c>
      <c r="BG75" s="59">
        <f t="shared" si="5"/>
        <v>3872901</v>
      </c>
      <c r="BH75" s="59">
        <v>303775395</v>
      </c>
      <c r="BI75" s="59">
        <v>8076</v>
      </c>
      <c r="BJ75" s="59">
        <v>0</v>
      </c>
      <c r="BK75" s="59">
        <v>9145821</v>
      </c>
      <c r="BL75" s="59">
        <v>1169</v>
      </c>
      <c r="BM75" s="59">
        <v>7823.63</v>
      </c>
      <c r="BN75" s="59">
        <v>230.08</v>
      </c>
      <c r="BO75" s="59">
        <v>8053.71</v>
      </c>
      <c r="BP75" s="59">
        <v>1181</v>
      </c>
      <c r="BQ75" s="59">
        <v>9511432</v>
      </c>
      <c r="BR75" s="59">
        <v>6057</v>
      </c>
      <c r="BS75" s="59">
        <v>42434</v>
      </c>
      <c r="BT75" s="59">
        <v>0</v>
      </c>
      <c r="BU75" s="59">
        <v>0</v>
      </c>
      <c r="BV75" s="59">
        <v>0</v>
      </c>
      <c r="BW75" s="59">
        <v>0</v>
      </c>
      <c r="BX75" s="59">
        <v>0</v>
      </c>
      <c r="BY75" s="59">
        <v>0</v>
      </c>
      <c r="BZ75" s="59">
        <v>0</v>
      </c>
      <c r="CA75" s="59">
        <v>9559923</v>
      </c>
      <c r="CB75" s="59">
        <v>6873667</v>
      </c>
      <c r="CC75" s="59">
        <v>2686256</v>
      </c>
      <c r="CD75" s="59">
        <v>2723225</v>
      </c>
      <c r="CE75" s="59">
        <v>4755</v>
      </c>
      <c r="CF75" s="59">
        <f t="shared" si="6"/>
        <v>2718470</v>
      </c>
      <c r="CG75" s="59">
        <v>1214976</v>
      </c>
      <c r="CH75" s="59">
        <f t="shared" si="7"/>
        <v>3933446</v>
      </c>
      <c r="CI75" s="59">
        <v>315616279</v>
      </c>
      <c r="CJ75" s="59">
        <v>0</v>
      </c>
      <c r="CK75" s="59">
        <v>36969</v>
      </c>
      <c r="CL75" s="59">
        <v>9559923</v>
      </c>
      <c r="CM75" s="59">
        <v>1181</v>
      </c>
      <c r="CN75" s="59">
        <v>8094.77</v>
      </c>
      <c r="CO75" s="59">
        <v>236.98</v>
      </c>
      <c r="CP75" s="59">
        <v>8331.75</v>
      </c>
      <c r="CQ75" s="59">
        <v>1193</v>
      </c>
      <c r="CR75" s="59">
        <v>9939778</v>
      </c>
      <c r="CS75" s="59">
        <v>0</v>
      </c>
      <c r="CT75" s="59">
        <v>37131</v>
      </c>
      <c r="CU75" s="59">
        <v>0</v>
      </c>
      <c r="CV75" s="59">
        <v>0</v>
      </c>
      <c r="CW75" s="59">
        <v>0</v>
      </c>
      <c r="CX75" s="59">
        <v>0</v>
      </c>
      <c r="CY75" s="59">
        <v>0</v>
      </c>
      <c r="CZ75" s="59">
        <v>0</v>
      </c>
      <c r="DA75" s="59">
        <v>0</v>
      </c>
      <c r="DB75" s="59">
        <v>9976909</v>
      </c>
      <c r="DC75" s="59">
        <v>7395672</v>
      </c>
      <c r="DD75" s="59">
        <v>2581237</v>
      </c>
      <c r="DE75" s="59">
        <v>2581237</v>
      </c>
      <c r="DF75" s="59">
        <v>4331</v>
      </c>
      <c r="DG75" s="40">
        <v>2576906</v>
      </c>
      <c r="DH75" s="59">
        <v>1243058</v>
      </c>
      <c r="DI75" s="59">
        <v>3819964</v>
      </c>
      <c r="DJ75" s="59">
        <v>310806291</v>
      </c>
      <c r="DK75" s="59">
        <v>0</v>
      </c>
      <c r="DL75" s="59">
        <v>0</v>
      </c>
    </row>
    <row r="76" spans="1:116" x14ac:dyDescent="0.2">
      <c r="A76" s="48">
        <v>1141</v>
      </c>
      <c r="B76" s="49" t="s">
        <v>107</v>
      </c>
      <c r="C76" s="37">
        <v>11660208</v>
      </c>
      <c r="D76" s="37">
        <v>1739</v>
      </c>
      <c r="E76" s="37">
        <v>1704</v>
      </c>
      <c r="F76" s="37">
        <v>220.29</v>
      </c>
      <c r="G76" s="37">
        <v>0</v>
      </c>
      <c r="H76" s="37">
        <v>0</v>
      </c>
      <c r="I76" s="37">
        <v>0</v>
      </c>
      <c r="J76" s="37">
        <v>11800899</v>
      </c>
      <c r="K76" s="37">
        <v>0</v>
      </c>
      <c r="L76" s="37">
        <v>4769</v>
      </c>
      <c r="M76" s="37">
        <v>0</v>
      </c>
      <c r="N76" s="37">
        <v>0</v>
      </c>
      <c r="O76" s="37">
        <v>0</v>
      </c>
      <c r="P76" s="37">
        <v>0</v>
      </c>
      <c r="Q76" s="37">
        <v>4769</v>
      </c>
      <c r="R76" s="37">
        <v>11805668</v>
      </c>
      <c r="S76" s="37">
        <v>0</v>
      </c>
      <c r="T76" s="37">
        <v>180061</v>
      </c>
      <c r="U76" s="37">
        <v>180061</v>
      </c>
      <c r="V76" s="37">
        <v>11985729</v>
      </c>
      <c r="W76" s="37">
        <v>9089925</v>
      </c>
      <c r="X76" s="37">
        <v>2895804</v>
      </c>
      <c r="Y76" s="37">
        <v>2895804</v>
      </c>
      <c r="Z76" s="37">
        <v>26507</v>
      </c>
      <c r="AA76" s="37">
        <v>2869297</v>
      </c>
      <c r="AB76" s="37">
        <v>1716282</v>
      </c>
      <c r="AC76" s="37">
        <v>4585579</v>
      </c>
      <c r="AD76" s="37">
        <v>396056674</v>
      </c>
      <c r="AE76" s="37">
        <v>2289400</v>
      </c>
      <c r="AF76" s="37">
        <v>0</v>
      </c>
      <c r="AG76" s="37">
        <v>0</v>
      </c>
      <c r="AH76" s="37">
        <v>0</v>
      </c>
      <c r="AI76" s="49">
        <v>11805668</v>
      </c>
      <c r="AJ76" s="59">
        <v>1704</v>
      </c>
      <c r="AK76" s="59">
        <v>6928.21</v>
      </c>
      <c r="AL76" s="59">
        <v>226.68</v>
      </c>
      <c r="AM76" s="59">
        <v>7154.89</v>
      </c>
      <c r="AN76" s="59">
        <v>1662</v>
      </c>
      <c r="AO76" s="59">
        <v>11891427</v>
      </c>
      <c r="AP76" s="59">
        <v>0</v>
      </c>
      <c r="AQ76" s="59">
        <v>19237</v>
      </c>
      <c r="AR76" s="59">
        <v>0</v>
      </c>
      <c r="AS76" s="59">
        <v>0</v>
      </c>
      <c r="AT76" s="59">
        <v>0</v>
      </c>
      <c r="AU76" s="59">
        <v>0</v>
      </c>
      <c r="AV76" s="59">
        <v>0</v>
      </c>
      <c r="AW76" s="59">
        <v>0</v>
      </c>
      <c r="AX76" s="59">
        <v>228956</v>
      </c>
      <c r="AY76" s="59">
        <v>0</v>
      </c>
      <c r="AZ76" s="59">
        <v>12139620</v>
      </c>
      <c r="BA76" s="59">
        <v>9094964</v>
      </c>
      <c r="BB76" s="59">
        <v>3044656</v>
      </c>
      <c r="BC76" s="59">
        <v>3044656</v>
      </c>
      <c r="BD76" s="59">
        <v>23314</v>
      </c>
      <c r="BE76" s="59">
        <f t="shared" si="4"/>
        <v>3021342</v>
      </c>
      <c r="BF76" s="59">
        <v>2012332</v>
      </c>
      <c r="BG76" s="59">
        <f t="shared" si="5"/>
        <v>5033674</v>
      </c>
      <c r="BH76" s="59">
        <v>427765149</v>
      </c>
      <c r="BI76" s="59">
        <v>0</v>
      </c>
      <c r="BJ76" s="59">
        <v>0</v>
      </c>
      <c r="BK76" s="59">
        <v>11910664</v>
      </c>
      <c r="BL76" s="59">
        <v>1662</v>
      </c>
      <c r="BM76" s="59">
        <v>7166.46</v>
      </c>
      <c r="BN76" s="59">
        <v>230.08</v>
      </c>
      <c r="BO76" s="59">
        <v>7396.54</v>
      </c>
      <c r="BP76" s="59">
        <v>1631</v>
      </c>
      <c r="BQ76" s="59">
        <v>12063757</v>
      </c>
      <c r="BR76" s="59">
        <v>0</v>
      </c>
      <c r="BS76" s="59">
        <v>1622</v>
      </c>
      <c r="BT76" s="59">
        <v>0</v>
      </c>
      <c r="BU76" s="59">
        <v>0</v>
      </c>
      <c r="BV76" s="59">
        <v>650000</v>
      </c>
      <c r="BW76" s="59">
        <v>0</v>
      </c>
      <c r="BX76" s="59">
        <v>0</v>
      </c>
      <c r="BY76" s="59">
        <v>170120</v>
      </c>
      <c r="BZ76" s="59">
        <v>0</v>
      </c>
      <c r="CA76" s="59">
        <v>12885499</v>
      </c>
      <c r="CB76" s="59">
        <v>9232127</v>
      </c>
      <c r="CC76" s="59">
        <v>3653372</v>
      </c>
      <c r="CD76" s="59">
        <v>3653372</v>
      </c>
      <c r="CE76" s="59">
        <v>34694</v>
      </c>
      <c r="CF76" s="59">
        <f t="shared" si="6"/>
        <v>3618678</v>
      </c>
      <c r="CG76" s="59">
        <v>1834366</v>
      </c>
      <c r="CH76" s="59">
        <f t="shared" si="7"/>
        <v>5453044</v>
      </c>
      <c r="CI76" s="59">
        <v>444211212</v>
      </c>
      <c r="CJ76" s="59">
        <v>0</v>
      </c>
      <c r="CK76" s="59">
        <v>0</v>
      </c>
      <c r="CL76" s="59">
        <v>12715379</v>
      </c>
      <c r="CM76" s="59">
        <v>1631</v>
      </c>
      <c r="CN76" s="59">
        <v>7796.06</v>
      </c>
      <c r="CO76" s="59">
        <v>236.98</v>
      </c>
      <c r="CP76" s="59">
        <v>8033.04</v>
      </c>
      <c r="CQ76" s="59">
        <v>1607</v>
      </c>
      <c r="CR76" s="59">
        <v>12909095</v>
      </c>
      <c r="CS76" s="59">
        <v>0</v>
      </c>
      <c r="CT76" s="59">
        <v>0</v>
      </c>
      <c r="CU76" s="59">
        <v>0</v>
      </c>
      <c r="CV76" s="59">
        <v>0</v>
      </c>
      <c r="CW76" s="59">
        <v>0</v>
      </c>
      <c r="CX76" s="59">
        <v>0</v>
      </c>
      <c r="CY76" s="59">
        <v>0</v>
      </c>
      <c r="CZ76" s="59">
        <v>144595</v>
      </c>
      <c r="DA76" s="59">
        <v>0</v>
      </c>
      <c r="DB76" s="59">
        <v>13053690</v>
      </c>
      <c r="DC76" s="59">
        <v>9782613</v>
      </c>
      <c r="DD76" s="59">
        <v>3271077</v>
      </c>
      <c r="DE76" s="59">
        <v>3271077</v>
      </c>
      <c r="DF76" s="59">
        <v>22827</v>
      </c>
      <c r="DG76" s="40">
        <v>3248250</v>
      </c>
      <c r="DH76" s="59">
        <v>1872549</v>
      </c>
      <c r="DI76" s="59">
        <v>5120799</v>
      </c>
      <c r="DJ76" s="59">
        <v>460616859</v>
      </c>
      <c r="DK76" s="59">
        <v>0</v>
      </c>
      <c r="DL76" s="59">
        <v>0</v>
      </c>
    </row>
    <row r="77" spans="1:116" x14ac:dyDescent="0.2">
      <c r="A77" s="48">
        <v>1155</v>
      </c>
      <c r="B77" s="49" t="s">
        <v>108</v>
      </c>
      <c r="C77" s="37">
        <v>5433356</v>
      </c>
      <c r="D77" s="37">
        <v>774</v>
      </c>
      <c r="E77" s="37">
        <v>769</v>
      </c>
      <c r="F77" s="37">
        <v>220.29</v>
      </c>
      <c r="G77" s="37">
        <v>0</v>
      </c>
      <c r="H77" s="37">
        <v>0</v>
      </c>
      <c r="I77" s="37">
        <v>0</v>
      </c>
      <c r="J77" s="37">
        <v>5567660</v>
      </c>
      <c r="K77" s="37">
        <v>0</v>
      </c>
      <c r="L77" s="37">
        <v>0</v>
      </c>
      <c r="M77" s="37">
        <v>0</v>
      </c>
      <c r="N77" s="37">
        <v>954</v>
      </c>
      <c r="O77" s="37">
        <v>0</v>
      </c>
      <c r="P77" s="37">
        <v>0</v>
      </c>
      <c r="Q77" s="37">
        <v>954</v>
      </c>
      <c r="R77" s="37">
        <v>5568614</v>
      </c>
      <c r="S77" s="37">
        <v>0</v>
      </c>
      <c r="T77" s="37">
        <v>28961</v>
      </c>
      <c r="U77" s="37">
        <v>28961</v>
      </c>
      <c r="V77" s="37">
        <v>5597575</v>
      </c>
      <c r="W77" s="37">
        <v>4066719</v>
      </c>
      <c r="X77" s="37">
        <v>1530856</v>
      </c>
      <c r="Y77" s="37">
        <v>1530857</v>
      </c>
      <c r="Z77" s="37">
        <v>2018</v>
      </c>
      <c r="AA77" s="37">
        <v>1528839</v>
      </c>
      <c r="AB77" s="37">
        <v>452300</v>
      </c>
      <c r="AC77" s="37">
        <v>1981139</v>
      </c>
      <c r="AD77" s="37">
        <v>191310631</v>
      </c>
      <c r="AE77" s="37">
        <v>194900</v>
      </c>
      <c r="AF77" s="37">
        <v>0</v>
      </c>
      <c r="AG77" s="37">
        <v>1</v>
      </c>
      <c r="AH77" s="37">
        <v>0</v>
      </c>
      <c r="AI77" s="49">
        <v>5567924</v>
      </c>
      <c r="AJ77" s="59">
        <v>769</v>
      </c>
      <c r="AK77" s="59">
        <v>7240.47</v>
      </c>
      <c r="AL77" s="59">
        <v>226.68</v>
      </c>
      <c r="AM77" s="59">
        <v>7467.1500000000005</v>
      </c>
      <c r="AN77" s="59">
        <v>748</v>
      </c>
      <c r="AO77" s="59">
        <v>5585428</v>
      </c>
      <c r="AP77" s="59">
        <v>0</v>
      </c>
      <c r="AQ77" s="59">
        <v>0</v>
      </c>
      <c r="AR77" s="59">
        <v>0</v>
      </c>
      <c r="AS77" s="59">
        <v>0</v>
      </c>
      <c r="AT77" s="59">
        <v>0</v>
      </c>
      <c r="AU77" s="59">
        <v>0</v>
      </c>
      <c r="AV77" s="59">
        <v>0</v>
      </c>
      <c r="AW77" s="59">
        <v>0</v>
      </c>
      <c r="AX77" s="59">
        <v>119474</v>
      </c>
      <c r="AY77" s="59">
        <v>0</v>
      </c>
      <c r="AZ77" s="59">
        <v>5704902</v>
      </c>
      <c r="BA77" s="59">
        <v>4078574</v>
      </c>
      <c r="BB77" s="59">
        <v>1626328</v>
      </c>
      <c r="BC77" s="59">
        <v>1626328</v>
      </c>
      <c r="BD77" s="59">
        <v>2526</v>
      </c>
      <c r="BE77" s="59">
        <f t="shared" si="4"/>
        <v>1623802</v>
      </c>
      <c r="BF77" s="59">
        <v>447425</v>
      </c>
      <c r="BG77" s="59">
        <f t="shared" si="5"/>
        <v>2071227</v>
      </c>
      <c r="BH77" s="59">
        <v>214101639</v>
      </c>
      <c r="BI77" s="59">
        <v>0</v>
      </c>
      <c r="BJ77" s="59">
        <v>0</v>
      </c>
      <c r="BK77" s="59">
        <v>5585428</v>
      </c>
      <c r="BL77" s="59">
        <v>748</v>
      </c>
      <c r="BM77" s="59">
        <v>7467.15</v>
      </c>
      <c r="BN77" s="59">
        <v>230.08</v>
      </c>
      <c r="BO77" s="59">
        <v>7697.23</v>
      </c>
      <c r="BP77" s="59">
        <v>741</v>
      </c>
      <c r="BQ77" s="59">
        <v>5703647</v>
      </c>
      <c r="BR77" s="59">
        <v>0</v>
      </c>
      <c r="BS77" s="59">
        <v>0</v>
      </c>
      <c r="BT77" s="59">
        <v>0</v>
      </c>
      <c r="BU77" s="59">
        <v>0</v>
      </c>
      <c r="BV77" s="59">
        <v>0</v>
      </c>
      <c r="BW77" s="59">
        <v>0</v>
      </c>
      <c r="BX77" s="59">
        <v>0</v>
      </c>
      <c r="BY77" s="59">
        <v>38486</v>
      </c>
      <c r="BZ77" s="59">
        <v>0</v>
      </c>
      <c r="CA77" s="59">
        <v>5742133</v>
      </c>
      <c r="CB77" s="59">
        <v>3991659</v>
      </c>
      <c r="CC77" s="59">
        <v>1750474</v>
      </c>
      <c r="CD77" s="59">
        <v>1750474</v>
      </c>
      <c r="CE77" s="59">
        <v>2690</v>
      </c>
      <c r="CF77" s="59">
        <f t="shared" si="6"/>
        <v>1747784</v>
      </c>
      <c r="CG77" s="59">
        <v>467550</v>
      </c>
      <c r="CH77" s="59">
        <f t="shared" si="7"/>
        <v>2215334</v>
      </c>
      <c r="CI77" s="59">
        <v>224464907</v>
      </c>
      <c r="CJ77" s="59">
        <v>0</v>
      </c>
      <c r="CK77" s="59">
        <v>0</v>
      </c>
      <c r="CL77" s="59">
        <v>5703647</v>
      </c>
      <c r="CM77" s="59">
        <v>741</v>
      </c>
      <c r="CN77" s="59">
        <v>7697.23</v>
      </c>
      <c r="CO77" s="59">
        <v>236.98</v>
      </c>
      <c r="CP77" s="59">
        <v>7934.2099999999991</v>
      </c>
      <c r="CQ77" s="59">
        <v>724</v>
      </c>
      <c r="CR77" s="59">
        <v>5744368</v>
      </c>
      <c r="CS77" s="59">
        <v>0</v>
      </c>
      <c r="CT77" s="59">
        <v>39542</v>
      </c>
      <c r="CU77" s="59">
        <v>0</v>
      </c>
      <c r="CV77" s="59">
        <v>0</v>
      </c>
      <c r="CW77" s="59">
        <v>0</v>
      </c>
      <c r="CX77" s="59">
        <v>0</v>
      </c>
      <c r="CY77" s="59">
        <v>0</v>
      </c>
      <c r="CZ77" s="59">
        <v>103145</v>
      </c>
      <c r="DA77" s="59">
        <v>0</v>
      </c>
      <c r="DB77" s="59">
        <v>5887055</v>
      </c>
      <c r="DC77" s="59">
        <v>4053380</v>
      </c>
      <c r="DD77" s="59">
        <v>1833675</v>
      </c>
      <c r="DE77" s="59">
        <v>1833675</v>
      </c>
      <c r="DF77" s="59">
        <v>1934</v>
      </c>
      <c r="DG77" s="40">
        <v>1831741</v>
      </c>
      <c r="DH77" s="59">
        <v>511700</v>
      </c>
      <c r="DI77" s="59">
        <v>2343441</v>
      </c>
      <c r="DJ77" s="59">
        <v>241095604</v>
      </c>
      <c r="DK77" s="59">
        <v>0</v>
      </c>
      <c r="DL77" s="59">
        <v>0</v>
      </c>
    </row>
    <row r="78" spans="1:116" x14ac:dyDescent="0.2">
      <c r="A78" s="48">
        <v>1162</v>
      </c>
      <c r="B78" s="49" t="s">
        <v>109</v>
      </c>
      <c r="C78" s="37">
        <v>8139306</v>
      </c>
      <c r="D78" s="37">
        <v>1196</v>
      </c>
      <c r="E78" s="37">
        <v>1162</v>
      </c>
      <c r="F78" s="37">
        <v>220.29</v>
      </c>
      <c r="G78" s="37">
        <v>0</v>
      </c>
      <c r="H78" s="37">
        <v>0</v>
      </c>
      <c r="I78" s="37">
        <v>0</v>
      </c>
      <c r="J78" s="37">
        <v>8163898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8163898</v>
      </c>
      <c r="S78" s="37">
        <v>0</v>
      </c>
      <c r="T78" s="37">
        <v>182669</v>
      </c>
      <c r="U78" s="37">
        <v>182669</v>
      </c>
      <c r="V78" s="37">
        <v>8346567</v>
      </c>
      <c r="W78" s="37">
        <v>6731965</v>
      </c>
      <c r="X78" s="37">
        <v>1614602</v>
      </c>
      <c r="Y78" s="37">
        <v>1607577</v>
      </c>
      <c r="Z78" s="37">
        <v>6820</v>
      </c>
      <c r="AA78" s="37">
        <v>1600757</v>
      </c>
      <c r="AB78" s="37">
        <v>930000</v>
      </c>
      <c r="AC78" s="37">
        <v>2530757</v>
      </c>
      <c r="AD78" s="37">
        <v>214452081</v>
      </c>
      <c r="AE78" s="37">
        <v>577900</v>
      </c>
      <c r="AF78" s="37">
        <v>7025</v>
      </c>
      <c r="AG78" s="37">
        <v>0</v>
      </c>
      <c r="AH78" s="37">
        <v>0</v>
      </c>
      <c r="AI78" s="49">
        <v>8163898</v>
      </c>
      <c r="AJ78" s="59">
        <v>1162</v>
      </c>
      <c r="AK78" s="59">
        <v>7025.73</v>
      </c>
      <c r="AL78" s="59">
        <v>226.68</v>
      </c>
      <c r="AM78" s="59">
        <v>7252.41</v>
      </c>
      <c r="AN78" s="59">
        <v>1122</v>
      </c>
      <c r="AO78" s="59">
        <v>8137204</v>
      </c>
      <c r="AP78" s="59">
        <v>7025</v>
      </c>
      <c r="AQ78" s="59">
        <v>6596</v>
      </c>
      <c r="AR78" s="59">
        <v>0</v>
      </c>
      <c r="AS78" s="59">
        <v>0</v>
      </c>
      <c r="AT78" s="59">
        <v>0</v>
      </c>
      <c r="AU78" s="59">
        <v>0</v>
      </c>
      <c r="AV78" s="59">
        <v>0</v>
      </c>
      <c r="AW78" s="59">
        <v>0</v>
      </c>
      <c r="AX78" s="59">
        <v>217572</v>
      </c>
      <c r="AY78" s="59">
        <v>0</v>
      </c>
      <c r="AZ78" s="59">
        <v>8368397</v>
      </c>
      <c r="BA78" s="59">
        <v>6784288</v>
      </c>
      <c r="BB78" s="59">
        <v>1584109</v>
      </c>
      <c r="BC78" s="59">
        <v>1584109</v>
      </c>
      <c r="BD78" s="59">
        <v>3915</v>
      </c>
      <c r="BE78" s="59">
        <f t="shared" si="4"/>
        <v>1580194</v>
      </c>
      <c r="BF78" s="59">
        <v>905000</v>
      </c>
      <c r="BG78" s="59">
        <f t="shared" si="5"/>
        <v>2485194</v>
      </c>
      <c r="BH78" s="59">
        <v>237901412</v>
      </c>
      <c r="BI78" s="59">
        <v>0</v>
      </c>
      <c r="BJ78" s="59">
        <v>0</v>
      </c>
      <c r="BK78" s="59">
        <v>8150825</v>
      </c>
      <c r="BL78" s="59">
        <v>1122</v>
      </c>
      <c r="BM78" s="59">
        <v>7264.55</v>
      </c>
      <c r="BN78" s="59">
        <v>230.08</v>
      </c>
      <c r="BO78" s="59">
        <v>7494.63</v>
      </c>
      <c r="BP78" s="59">
        <v>1095</v>
      </c>
      <c r="BQ78" s="59">
        <v>8206620</v>
      </c>
      <c r="BR78" s="59">
        <v>0</v>
      </c>
      <c r="BS78" s="59">
        <v>0</v>
      </c>
      <c r="BT78" s="59">
        <v>0</v>
      </c>
      <c r="BU78" s="59">
        <v>0</v>
      </c>
      <c r="BV78" s="59">
        <v>0</v>
      </c>
      <c r="BW78" s="59">
        <v>0</v>
      </c>
      <c r="BX78" s="59">
        <v>0</v>
      </c>
      <c r="BY78" s="59">
        <v>149893</v>
      </c>
      <c r="BZ78" s="59">
        <v>0</v>
      </c>
      <c r="CA78" s="59">
        <v>8356513</v>
      </c>
      <c r="CB78" s="59">
        <v>6717946</v>
      </c>
      <c r="CC78" s="59">
        <v>1638567</v>
      </c>
      <c r="CD78" s="59">
        <v>1639889</v>
      </c>
      <c r="CE78" s="59">
        <v>3644</v>
      </c>
      <c r="CF78" s="59">
        <f t="shared" si="6"/>
        <v>1636245</v>
      </c>
      <c r="CG78" s="59">
        <v>933000</v>
      </c>
      <c r="CH78" s="59">
        <f t="shared" si="7"/>
        <v>2569245</v>
      </c>
      <c r="CI78" s="59">
        <v>242909701</v>
      </c>
      <c r="CJ78" s="59">
        <v>0</v>
      </c>
      <c r="CK78" s="59">
        <v>1322</v>
      </c>
      <c r="CL78" s="59">
        <v>8206620</v>
      </c>
      <c r="CM78" s="59">
        <v>1095</v>
      </c>
      <c r="CN78" s="59">
        <v>7494.63</v>
      </c>
      <c r="CO78" s="59">
        <v>236.98</v>
      </c>
      <c r="CP78" s="59">
        <v>7731.61</v>
      </c>
      <c r="CQ78" s="59">
        <v>1086</v>
      </c>
      <c r="CR78" s="59">
        <v>8396528</v>
      </c>
      <c r="CS78" s="59">
        <v>0</v>
      </c>
      <c r="CT78" s="59">
        <v>0</v>
      </c>
      <c r="CU78" s="59">
        <v>0</v>
      </c>
      <c r="CV78" s="59">
        <v>0</v>
      </c>
      <c r="CW78" s="59">
        <v>0</v>
      </c>
      <c r="CX78" s="59">
        <v>0</v>
      </c>
      <c r="CY78" s="59">
        <v>0</v>
      </c>
      <c r="CZ78" s="59">
        <v>54121</v>
      </c>
      <c r="DA78" s="59">
        <v>0</v>
      </c>
      <c r="DB78" s="59">
        <v>8450649</v>
      </c>
      <c r="DC78" s="59">
        <v>6721508</v>
      </c>
      <c r="DD78" s="59">
        <v>1729141</v>
      </c>
      <c r="DE78" s="59">
        <v>1729142</v>
      </c>
      <c r="DF78" s="59">
        <v>2670</v>
      </c>
      <c r="DG78" s="40">
        <v>1726472</v>
      </c>
      <c r="DH78" s="59">
        <v>945000</v>
      </c>
      <c r="DI78" s="59">
        <v>2671472</v>
      </c>
      <c r="DJ78" s="59">
        <v>247629809</v>
      </c>
      <c r="DK78" s="59">
        <v>0</v>
      </c>
      <c r="DL78" s="59">
        <v>1</v>
      </c>
    </row>
    <row r="79" spans="1:116" x14ac:dyDescent="0.2">
      <c r="A79" s="48">
        <v>1169</v>
      </c>
      <c r="B79" s="49" t="s">
        <v>110</v>
      </c>
      <c r="C79" s="37">
        <v>5320546</v>
      </c>
      <c r="D79" s="37">
        <v>828</v>
      </c>
      <c r="E79" s="37">
        <v>796</v>
      </c>
      <c r="F79" s="37">
        <v>220.29</v>
      </c>
      <c r="G79" s="37">
        <v>0</v>
      </c>
      <c r="H79" s="37">
        <v>0</v>
      </c>
      <c r="I79" s="37">
        <v>0</v>
      </c>
      <c r="J79" s="37">
        <v>5290272</v>
      </c>
      <c r="K79" s="37">
        <v>0</v>
      </c>
      <c r="L79" s="37">
        <v>33784</v>
      </c>
      <c r="M79" s="37">
        <v>0</v>
      </c>
      <c r="N79" s="37">
        <v>0</v>
      </c>
      <c r="O79" s="37">
        <v>0</v>
      </c>
      <c r="P79" s="37">
        <v>0</v>
      </c>
      <c r="Q79" s="37">
        <v>33784</v>
      </c>
      <c r="R79" s="37">
        <v>5324056</v>
      </c>
      <c r="S79" s="37">
        <v>0</v>
      </c>
      <c r="T79" s="37">
        <v>159506</v>
      </c>
      <c r="U79" s="37">
        <v>159506</v>
      </c>
      <c r="V79" s="37">
        <v>5483562</v>
      </c>
      <c r="W79" s="37">
        <v>3373298</v>
      </c>
      <c r="X79" s="37">
        <v>2110264</v>
      </c>
      <c r="Y79" s="37">
        <v>2114794</v>
      </c>
      <c r="Z79" s="37">
        <v>4530</v>
      </c>
      <c r="AA79" s="37">
        <v>2110264</v>
      </c>
      <c r="AB79" s="37">
        <v>280000</v>
      </c>
      <c r="AC79" s="37">
        <v>2390264</v>
      </c>
      <c r="AD79" s="37">
        <v>271476587</v>
      </c>
      <c r="AE79" s="37">
        <v>514500</v>
      </c>
      <c r="AF79" s="37">
        <v>0</v>
      </c>
      <c r="AG79" s="37">
        <v>4530</v>
      </c>
      <c r="AH79" s="37">
        <v>0</v>
      </c>
      <c r="AI79" s="49">
        <v>5324056</v>
      </c>
      <c r="AJ79" s="59">
        <v>796</v>
      </c>
      <c r="AK79" s="59">
        <v>6688.51</v>
      </c>
      <c r="AL79" s="59">
        <v>226.68</v>
      </c>
      <c r="AM79" s="59">
        <v>6915.1900000000005</v>
      </c>
      <c r="AN79" s="59">
        <v>786</v>
      </c>
      <c r="AO79" s="59">
        <v>5435339</v>
      </c>
      <c r="AP79" s="59">
        <v>0</v>
      </c>
      <c r="AQ79" s="59">
        <v>0</v>
      </c>
      <c r="AR79" s="59">
        <v>0</v>
      </c>
      <c r="AS79" s="59">
        <v>0</v>
      </c>
      <c r="AT79" s="59">
        <v>0</v>
      </c>
      <c r="AU79" s="59">
        <v>0</v>
      </c>
      <c r="AV79" s="59">
        <v>0</v>
      </c>
      <c r="AW79" s="59">
        <v>0</v>
      </c>
      <c r="AX79" s="59">
        <v>55322</v>
      </c>
      <c r="AY79" s="59">
        <v>0</v>
      </c>
      <c r="AZ79" s="59">
        <v>5490661</v>
      </c>
      <c r="BA79" s="59">
        <v>3435791</v>
      </c>
      <c r="BB79" s="59">
        <v>2054870</v>
      </c>
      <c r="BC79" s="59">
        <v>2054117</v>
      </c>
      <c r="BD79" s="59">
        <v>3777</v>
      </c>
      <c r="BE79" s="59">
        <f t="shared" si="4"/>
        <v>2050340</v>
      </c>
      <c r="BF79" s="59">
        <v>312000</v>
      </c>
      <c r="BG79" s="59">
        <f t="shared" si="5"/>
        <v>2362340</v>
      </c>
      <c r="BH79" s="59">
        <v>299253918</v>
      </c>
      <c r="BI79" s="59">
        <v>753</v>
      </c>
      <c r="BJ79" s="59">
        <v>0</v>
      </c>
      <c r="BK79" s="59">
        <v>5435339</v>
      </c>
      <c r="BL79" s="59">
        <v>786</v>
      </c>
      <c r="BM79" s="59">
        <v>6915.19</v>
      </c>
      <c r="BN79" s="59">
        <v>230.08</v>
      </c>
      <c r="BO79" s="59">
        <v>7145.2699999999995</v>
      </c>
      <c r="BP79" s="59">
        <v>778</v>
      </c>
      <c r="BQ79" s="59">
        <v>5559020</v>
      </c>
      <c r="BR79" s="59">
        <v>0</v>
      </c>
      <c r="BS79" s="59">
        <v>22899</v>
      </c>
      <c r="BT79" s="59">
        <v>0</v>
      </c>
      <c r="BU79" s="59">
        <v>0</v>
      </c>
      <c r="BV79" s="59">
        <v>0</v>
      </c>
      <c r="BW79" s="59">
        <v>0</v>
      </c>
      <c r="BX79" s="59">
        <v>0</v>
      </c>
      <c r="BY79" s="59">
        <v>42872</v>
      </c>
      <c r="BZ79" s="59">
        <v>0</v>
      </c>
      <c r="CA79" s="59">
        <v>5624791</v>
      </c>
      <c r="CB79" s="59">
        <v>3531126</v>
      </c>
      <c r="CC79" s="59">
        <v>2093665</v>
      </c>
      <c r="CD79" s="59">
        <v>2093665</v>
      </c>
      <c r="CE79" s="59">
        <v>3431</v>
      </c>
      <c r="CF79" s="59">
        <f t="shared" si="6"/>
        <v>2090234</v>
      </c>
      <c r="CG79" s="59">
        <v>309000</v>
      </c>
      <c r="CH79" s="59">
        <f t="shared" si="7"/>
        <v>2399234</v>
      </c>
      <c r="CI79" s="59">
        <v>328811005</v>
      </c>
      <c r="CJ79" s="59">
        <v>0</v>
      </c>
      <c r="CK79" s="59">
        <v>0</v>
      </c>
      <c r="CL79" s="59">
        <v>5581919</v>
      </c>
      <c r="CM79" s="59">
        <v>778</v>
      </c>
      <c r="CN79" s="59">
        <v>7174.7</v>
      </c>
      <c r="CO79" s="59">
        <v>236.98</v>
      </c>
      <c r="CP79" s="59">
        <v>7411.6799999999994</v>
      </c>
      <c r="CQ79" s="59">
        <v>779</v>
      </c>
      <c r="CR79" s="59">
        <v>5773699</v>
      </c>
      <c r="CS79" s="59">
        <v>0</v>
      </c>
      <c r="CT79" s="59">
        <v>0</v>
      </c>
      <c r="CU79" s="59">
        <v>0</v>
      </c>
      <c r="CV79" s="59">
        <v>0</v>
      </c>
      <c r="CW79" s="59">
        <v>0</v>
      </c>
      <c r="CX79" s="59">
        <v>0</v>
      </c>
      <c r="CY79" s="59">
        <v>0</v>
      </c>
      <c r="CZ79" s="59">
        <v>0</v>
      </c>
      <c r="DA79" s="59">
        <v>0</v>
      </c>
      <c r="DB79" s="59">
        <v>5773699</v>
      </c>
      <c r="DC79" s="59">
        <v>3342502</v>
      </c>
      <c r="DD79" s="59">
        <v>2431197</v>
      </c>
      <c r="DE79" s="59">
        <v>2432996</v>
      </c>
      <c r="DF79" s="59">
        <v>3290</v>
      </c>
      <c r="DG79" s="40">
        <v>2429706</v>
      </c>
      <c r="DH79" s="59">
        <v>311262</v>
      </c>
      <c r="DI79" s="59">
        <v>2740968</v>
      </c>
      <c r="DJ79" s="59">
        <v>352199145</v>
      </c>
      <c r="DK79" s="59">
        <v>0</v>
      </c>
      <c r="DL79" s="59">
        <v>1799</v>
      </c>
    </row>
    <row r="80" spans="1:116" x14ac:dyDescent="0.2">
      <c r="A80" s="48">
        <v>1176</v>
      </c>
      <c r="B80" s="49" t="s">
        <v>111</v>
      </c>
      <c r="C80" s="37">
        <v>5648115</v>
      </c>
      <c r="D80" s="37">
        <v>895</v>
      </c>
      <c r="E80" s="37">
        <v>891</v>
      </c>
      <c r="F80" s="37">
        <v>220.29</v>
      </c>
      <c r="G80" s="37">
        <v>0</v>
      </c>
      <c r="H80" s="37">
        <v>0</v>
      </c>
      <c r="I80" s="37">
        <v>0</v>
      </c>
      <c r="J80" s="37">
        <v>5819148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5819148</v>
      </c>
      <c r="S80" s="37">
        <v>0</v>
      </c>
      <c r="T80" s="37">
        <v>19593</v>
      </c>
      <c r="U80" s="37">
        <v>19593</v>
      </c>
      <c r="V80" s="37">
        <v>5838741</v>
      </c>
      <c r="W80" s="37">
        <v>4538716</v>
      </c>
      <c r="X80" s="37">
        <v>1300025</v>
      </c>
      <c r="Y80" s="37">
        <v>1313881</v>
      </c>
      <c r="Z80" s="37">
        <v>794</v>
      </c>
      <c r="AA80" s="37">
        <v>1313087</v>
      </c>
      <c r="AB80" s="37">
        <v>226305</v>
      </c>
      <c r="AC80" s="37">
        <v>1539392</v>
      </c>
      <c r="AD80" s="37">
        <v>185048274</v>
      </c>
      <c r="AE80" s="37">
        <v>95500</v>
      </c>
      <c r="AF80" s="37">
        <v>0</v>
      </c>
      <c r="AG80" s="37">
        <v>13856</v>
      </c>
      <c r="AH80" s="37">
        <v>0</v>
      </c>
      <c r="AI80" s="49">
        <v>5819148</v>
      </c>
      <c r="AJ80" s="59">
        <v>891</v>
      </c>
      <c r="AK80" s="59">
        <v>6531.03</v>
      </c>
      <c r="AL80" s="59">
        <v>226.68</v>
      </c>
      <c r="AM80" s="59">
        <v>6757.71</v>
      </c>
      <c r="AN80" s="59">
        <v>877</v>
      </c>
      <c r="AO80" s="59">
        <v>5926512</v>
      </c>
      <c r="AP80" s="59">
        <v>0</v>
      </c>
      <c r="AQ80" s="59">
        <v>0</v>
      </c>
      <c r="AR80" s="59">
        <v>0</v>
      </c>
      <c r="AS80" s="59">
        <v>0</v>
      </c>
      <c r="AT80" s="59">
        <v>0</v>
      </c>
      <c r="AU80" s="59">
        <v>0</v>
      </c>
      <c r="AV80" s="59">
        <v>0</v>
      </c>
      <c r="AW80" s="59">
        <v>0</v>
      </c>
      <c r="AX80" s="59">
        <v>74335</v>
      </c>
      <c r="AY80" s="59">
        <v>0</v>
      </c>
      <c r="AZ80" s="59">
        <v>6000847</v>
      </c>
      <c r="BA80" s="59">
        <v>4678731</v>
      </c>
      <c r="BB80" s="59">
        <v>1322116</v>
      </c>
      <c r="BC80" s="59">
        <v>1340664</v>
      </c>
      <c r="BD80" s="59">
        <v>1006</v>
      </c>
      <c r="BE80" s="59">
        <f t="shared" si="4"/>
        <v>1339658</v>
      </c>
      <c r="BF80" s="59">
        <v>227443</v>
      </c>
      <c r="BG80" s="59">
        <f t="shared" si="5"/>
        <v>1567101</v>
      </c>
      <c r="BH80" s="59">
        <v>206481738</v>
      </c>
      <c r="BI80" s="59">
        <v>0</v>
      </c>
      <c r="BJ80" s="59">
        <v>18548</v>
      </c>
      <c r="BK80" s="59">
        <v>5926512</v>
      </c>
      <c r="BL80" s="59">
        <v>877</v>
      </c>
      <c r="BM80" s="59">
        <v>6757.71</v>
      </c>
      <c r="BN80" s="59">
        <v>230.08</v>
      </c>
      <c r="BO80" s="59">
        <v>6987.79</v>
      </c>
      <c r="BP80" s="59">
        <v>868</v>
      </c>
      <c r="BQ80" s="59">
        <v>6065402</v>
      </c>
      <c r="BR80" s="59">
        <v>0</v>
      </c>
      <c r="BS80" s="59">
        <v>0</v>
      </c>
      <c r="BT80" s="59">
        <v>0</v>
      </c>
      <c r="BU80" s="59">
        <v>0</v>
      </c>
      <c r="BV80" s="59">
        <v>0</v>
      </c>
      <c r="BW80" s="59">
        <v>0</v>
      </c>
      <c r="BX80" s="59">
        <v>0</v>
      </c>
      <c r="BY80" s="59">
        <v>48915</v>
      </c>
      <c r="BZ80" s="59">
        <v>0</v>
      </c>
      <c r="CA80" s="59">
        <v>6114317</v>
      </c>
      <c r="CB80" s="59">
        <v>4936900</v>
      </c>
      <c r="CC80" s="59">
        <v>1177417</v>
      </c>
      <c r="CD80" s="59">
        <v>1177421</v>
      </c>
      <c r="CE80" s="59">
        <v>1232</v>
      </c>
      <c r="CF80" s="59">
        <f t="shared" si="6"/>
        <v>1176189</v>
      </c>
      <c r="CG80" s="59">
        <v>229460</v>
      </c>
      <c r="CH80" s="59">
        <f t="shared" si="7"/>
        <v>1405649</v>
      </c>
      <c r="CI80" s="59">
        <v>217997162</v>
      </c>
      <c r="CJ80" s="59">
        <v>0</v>
      </c>
      <c r="CK80" s="59">
        <v>4</v>
      </c>
      <c r="CL80" s="59">
        <v>6065402</v>
      </c>
      <c r="CM80" s="59">
        <v>868</v>
      </c>
      <c r="CN80" s="59">
        <v>6987.79</v>
      </c>
      <c r="CO80" s="59">
        <v>412.21</v>
      </c>
      <c r="CP80" s="59">
        <v>7400</v>
      </c>
      <c r="CQ80" s="59">
        <v>865</v>
      </c>
      <c r="CR80" s="59">
        <v>6401000</v>
      </c>
      <c r="CS80" s="59">
        <v>0</v>
      </c>
      <c r="CT80" s="59">
        <v>0</v>
      </c>
      <c r="CU80" s="59">
        <v>0</v>
      </c>
      <c r="CV80" s="59">
        <v>0</v>
      </c>
      <c r="CW80" s="59">
        <v>0</v>
      </c>
      <c r="CX80" s="59">
        <v>0</v>
      </c>
      <c r="CY80" s="59">
        <v>0</v>
      </c>
      <c r="CZ80" s="59">
        <v>14800</v>
      </c>
      <c r="DA80" s="59">
        <v>0</v>
      </c>
      <c r="DB80" s="59">
        <v>6415800</v>
      </c>
      <c r="DC80" s="59">
        <v>4935381</v>
      </c>
      <c r="DD80" s="59">
        <v>1480419</v>
      </c>
      <c r="DE80" s="59">
        <v>1336527</v>
      </c>
      <c r="DF80" s="59">
        <v>306</v>
      </c>
      <c r="DG80" s="40">
        <v>1336221</v>
      </c>
      <c r="DH80" s="59">
        <v>230880</v>
      </c>
      <c r="DI80" s="59">
        <v>1567101</v>
      </c>
      <c r="DJ80" s="59">
        <v>239956738</v>
      </c>
      <c r="DK80" s="59">
        <v>143892</v>
      </c>
      <c r="DL80" s="59">
        <v>0</v>
      </c>
    </row>
    <row r="81" spans="1:116" x14ac:dyDescent="0.2">
      <c r="A81" s="48">
        <v>1183</v>
      </c>
      <c r="B81" s="49" t="s">
        <v>112</v>
      </c>
      <c r="C81" s="37">
        <v>8588296</v>
      </c>
      <c r="D81" s="37">
        <v>1201</v>
      </c>
      <c r="E81" s="37">
        <v>1219</v>
      </c>
      <c r="F81" s="37">
        <v>220.29</v>
      </c>
      <c r="G81" s="37">
        <v>0</v>
      </c>
      <c r="H81" s="37">
        <v>0</v>
      </c>
      <c r="I81" s="37">
        <v>0</v>
      </c>
      <c r="J81" s="37">
        <v>8985542</v>
      </c>
      <c r="K81" s="37">
        <v>0</v>
      </c>
      <c r="L81" s="37">
        <v>12099</v>
      </c>
      <c r="M81" s="37">
        <v>0</v>
      </c>
      <c r="N81" s="37">
        <v>0</v>
      </c>
      <c r="O81" s="37">
        <v>0</v>
      </c>
      <c r="P81" s="37">
        <v>0</v>
      </c>
      <c r="Q81" s="37">
        <v>12099</v>
      </c>
      <c r="R81" s="37">
        <v>8997641</v>
      </c>
      <c r="S81" s="37">
        <v>0</v>
      </c>
      <c r="T81" s="37">
        <v>0</v>
      </c>
      <c r="U81" s="37">
        <v>0</v>
      </c>
      <c r="V81" s="37">
        <v>8997641</v>
      </c>
      <c r="W81" s="37">
        <v>5301607</v>
      </c>
      <c r="X81" s="37">
        <v>3696034</v>
      </c>
      <c r="Y81" s="37">
        <v>3696034</v>
      </c>
      <c r="Z81" s="37">
        <v>13037</v>
      </c>
      <c r="AA81" s="37">
        <v>3682997</v>
      </c>
      <c r="AB81" s="37">
        <v>371624</v>
      </c>
      <c r="AC81" s="37">
        <v>4054621</v>
      </c>
      <c r="AD81" s="37">
        <v>389801264</v>
      </c>
      <c r="AE81" s="37">
        <v>1253300</v>
      </c>
      <c r="AF81" s="37">
        <v>0</v>
      </c>
      <c r="AG81" s="37">
        <v>0</v>
      </c>
      <c r="AH81" s="37">
        <v>0</v>
      </c>
      <c r="AI81" s="49">
        <v>8997641</v>
      </c>
      <c r="AJ81" s="59">
        <v>1219</v>
      </c>
      <c r="AK81" s="59">
        <v>7381.17</v>
      </c>
      <c r="AL81" s="59">
        <v>226.68</v>
      </c>
      <c r="AM81" s="59">
        <v>7607.85</v>
      </c>
      <c r="AN81" s="59">
        <v>1225</v>
      </c>
      <c r="AO81" s="59">
        <v>9319616</v>
      </c>
      <c r="AP81" s="59">
        <v>0</v>
      </c>
      <c r="AQ81" s="59">
        <v>103247</v>
      </c>
      <c r="AR81" s="59">
        <v>0</v>
      </c>
      <c r="AS81" s="59">
        <v>0</v>
      </c>
      <c r="AT81" s="59">
        <v>0</v>
      </c>
      <c r="AU81" s="59">
        <v>0</v>
      </c>
      <c r="AV81" s="59">
        <v>0</v>
      </c>
      <c r="AW81" s="59">
        <v>0</v>
      </c>
      <c r="AX81" s="59">
        <v>0</v>
      </c>
      <c r="AY81" s="59">
        <v>0</v>
      </c>
      <c r="AZ81" s="59">
        <v>9422863</v>
      </c>
      <c r="BA81" s="59">
        <v>5845236</v>
      </c>
      <c r="BB81" s="59">
        <v>3577627</v>
      </c>
      <c r="BC81" s="59">
        <v>3577627</v>
      </c>
      <c r="BD81" s="59">
        <v>13145</v>
      </c>
      <c r="BE81" s="59">
        <f t="shared" si="4"/>
        <v>3564482</v>
      </c>
      <c r="BF81" s="59">
        <v>445335</v>
      </c>
      <c r="BG81" s="59">
        <f t="shared" si="5"/>
        <v>4009817</v>
      </c>
      <c r="BH81" s="59">
        <v>410396345</v>
      </c>
      <c r="BI81" s="59">
        <v>0</v>
      </c>
      <c r="BJ81" s="59">
        <v>0</v>
      </c>
      <c r="BK81" s="59">
        <v>9422863</v>
      </c>
      <c r="BL81" s="59">
        <v>1225</v>
      </c>
      <c r="BM81" s="59">
        <v>7692.13</v>
      </c>
      <c r="BN81" s="59">
        <v>230.08</v>
      </c>
      <c r="BO81" s="59">
        <v>7922.21</v>
      </c>
      <c r="BP81" s="59">
        <v>1213</v>
      </c>
      <c r="BQ81" s="59">
        <v>9609641</v>
      </c>
      <c r="BR81" s="59">
        <v>0</v>
      </c>
      <c r="BS81" s="59">
        <v>69998</v>
      </c>
      <c r="BT81" s="59">
        <v>0</v>
      </c>
      <c r="BU81" s="59">
        <v>0</v>
      </c>
      <c r="BV81" s="59">
        <v>0</v>
      </c>
      <c r="BW81" s="59">
        <v>0</v>
      </c>
      <c r="BX81" s="59">
        <v>0</v>
      </c>
      <c r="BY81" s="59">
        <v>71300</v>
      </c>
      <c r="BZ81" s="59">
        <v>0</v>
      </c>
      <c r="CA81" s="59">
        <v>9750939</v>
      </c>
      <c r="CB81" s="59">
        <v>6064856</v>
      </c>
      <c r="CC81" s="59">
        <v>3686083</v>
      </c>
      <c r="CD81" s="59">
        <v>3684690</v>
      </c>
      <c r="CE81" s="59">
        <v>11358</v>
      </c>
      <c r="CF81" s="59">
        <f t="shared" si="6"/>
        <v>3673332</v>
      </c>
      <c r="CG81" s="59">
        <v>450131</v>
      </c>
      <c r="CH81" s="59">
        <f t="shared" si="7"/>
        <v>4123463</v>
      </c>
      <c r="CI81" s="59">
        <v>426341397</v>
      </c>
      <c r="CJ81" s="59">
        <v>1393</v>
      </c>
      <c r="CK81" s="59">
        <v>0</v>
      </c>
      <c r="CL81" s="59">
        <v>9679639</v>
      </c>
      <c r="CM81" s="59">
        <v>1213</v>
      </c>
      <c r="CN81" s="59">
        <v>7979.92</v>
      </c>
      <c r="CO81" s="59">
        <v>236.98</v>
      </c>
      <c r="CP81" s="59">
        <v>8216.9</v>
      </c>
      <c r="CQ81" s="59">
        <v>1199</v>
      </c>
      <c r="CR81" s="59">
        <v>9852063</v>
      </c>
      <c r="CS81" s="59">
        <v>1393</v>
      </c>
      <c r="CT81" s="59">
        <v>79298</v>
      </c>
      <c r="CU81" s="59">
        <v>0</v>
      </c>
      <c r="CV81" s="59">
        <v>0</v>
      </c>
      <c r="CW81" s="59">
        <v>0</v>
      </c>
      <c r="CX81" s="59">
        <v>0</v>
      </c>
      <c r="CY81" s="59">
        <v>0</v>
      </c>
      <c r="CZ81" s="59">
        <v>90386</v>
      </c>
      <c r="DA81" s="59">
        <v>0</v>
      </c>
      <c r="DB81" s="59">
        <v>10023140</v>
      </c>
      <c r="DC81" s="59">
        <v>6089960</v>
      </c>
      <c r="DD81" s="59">
        <v>3933180</v>
      </c>
      <c r="DE81" s="59">
        <v>3922240</v>
      </c>
      <c r="DF81" s="59">
        <v>12547</v>
      </c>
      <c r="DG81" s="40">
        <v>3909693</v>
      </c>
      <c r="DH81" s="59">
        <v>478085</v>
      </c>
      <c r="DI81" s="59">
        <v>4387778</v>
      </c>
      <c r="DJ81" s="59">
        <v>445665428</v>
      </c>
      <c r="DK81" s="59">
        <v>10940</v>
      </c>
      <c r="DL81" s="59">
        <v>0</v>
      </c>
    </row>
    <row r="82" spans="1:116" x14ac:dyDescent="0.2">
      <c r="A82" s="48">
        <v>1204</v>
      </c>
      <c r="B82" s="49" t="s">
        <v>113</v>
      </c>
      <c r="C82" s="37">
        <v>3880791</v>
      </c>
      <c r="D82" s="37">
        <v>586</v>
      </c>
      <c r="E82" s="37">
        <v>586</v>
      </c>
      <c r="F82" s="37">
        <v>220.29</v>
      </c>
      <c r="G82" s="37">
        <v>0</v>
      </c>
      <c r="H82" s="37">
        <v>0</v>
      </c>
      <c r="I82" s="37">
        <v>0</v>
      </c>
      <c r="J82" s="37">
        <v>4009881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4009881</v>
      </c>
      <c r="S82" s="37">
        <v>0</v>
      </c>
      <c r="T82" s="37">
        <v>0</v>
      </c>
      <c r="U82" s="37">
        <v>0</v>
      </c>
      <c r="V82" s="37">
        <v>4009881</v>
      </c>
      <c r="W82" s="37">
        <v>3416061</v>
      </c>
      <c r="X82" s="37">
        <v>593820</v>
      </c>
      <c r="Y82" s="37">
        <v>600663</v>
      </c>
      <c r="Z82" s="37">
        <v>1387</v>
      </c>
      <c r="AA82" s="37">
        <v>599276</v>
      </c>
      <c r="AB82" s="37">
        <v>421890</v>
      </c>
      <c r="AC82" s="37">
        <v>1021166</v>
      </c>
      <c r="AD82" s="37">
        <v>95442908</v>
      </c>
      <c r="AE82" s="37">
        <v>129600</v>
      </c>
      <c r="AF82" s="37">
        <v>0</v>
      </c>
      <c r="AG82" s="37">
        <v>6843</v>
      </c>
      <c r="AH82" s="37">
        <v>0</v>
      </c>
      <c r="AI82" s="49">
        <v>4009881</v>
      </c>
      <c r="AJ82" s="59">
        <v>586</v>
      </c>
      <c r="AK82" s="59">
        <v>6842.8</v>
      </c>
      <c r="AL82" s="59">
        <v>226.68</v>
      </c>
      <c r="AM82" s="59">
        <v>7069.4800000000005</v>
      </c>
      <c r="AN82" s="59">
        <v>575</v>
      </c>
      <c r="AO82" s="59">
        <v>4064951</v>
      </c>
      <c r="AP82" s="59">
        <v>0</v>
      </c>
      <c r="AQ82" s="59">
        <v>0</v>
      </c>
      <c r="AR82" s="59">
        <v>0</v>
      </c>
      <c r="AS82" s="59">
        <v>0</v>
      </c>
      <c r="AT82" s="59">
        <v>0</v>
      </c>
      <c r="AU82" s="59">
        <v>0</v>
      </c>
      <c r="AV82" s="59">
        <v>0</v>
      </c>
      <c r="AW82" s="59">
        <v>0</v>
      </c>
      <c r="AX82" s="59">
        <v>56556</v>
      </c>
      <c r="AY82" s="59">
        <v>0</v>
      </c>
      <c r="AZ82" s="59">
        <v>4121507</v>
      </c>
      <c r="BA82" s="59">
        <v>3544370</v>
      </c>
      <c r="BB82" s="59">
        <v>577137</v>
      </c>
      <c r="BC82" s="59">
        <v>577137</v>
      </c>
      <c r="BD82" s="59">
        <v>1365</v>
      </c>
      <c r="BE82" s="59">
        <f t="shared" si="4"/>
        <v>575772</v>
      </c>
      <c r="BF82" s="59">
        <v>488681</v>
      </c>
      <c r="BG82" s="59">
        <f t="shared" si="5"/>
        <v>1064453</v>
      </c>
      <c r="BH82" s="59">
        <v>108392494</v>
      </c>
      <c r="BI82" s="59">
        <v>0</v>
      </c>
      <c r="BJ82" s="59">
        <v>0</v>
      </c>
      <c r="BK82" s="59">
        <v>4064951</v>
      </c>
      <c r="BL82" s="59">
        <v>575</v>
      </c>
      <c r="BM82" s="59">
        <v>7069.48</v>
      </c>
      <c r="BN82" s="59">
        <v>230.08</v>
      </c>
      <c r="BO82" s="59">
        <v>7299.5599999999995</v>
      </c>
      <c r="BP82" s="59">
        <v>575</v>
      </c>
      <c r="BQ82" s="59">
        <v>4197247</v>
      </c>
      <c r="BR82" s="59">
        <v>0</v>
      </c>
      <c r="BS82" s="59">
        <v>0</v>
      </c>
      <c r="BT82" s="59">
        <v>0</v>
      </c>
      <c r="BU82" s="59">
        <v>0</v>
      </c>
      <c r="BV82" s="59">
        <v>0</v>
      </c>
      <c r="BW82" s="59">
        <v>0</v>
      </c>
      <c r="BX82" s="59">
        <v>0</v>
      </c>
      <c r="BY82" s="59">
        <v>0</v>
      </c>
      <c r="BZ82" s="59">
        <v>0</v>
      </c>
      <c r="CA82" s="59">
        <v>4197247</v>
      </c>
      <c r="CB82" s="59">
        <v>3516632</v>
      </c>
      <c r="CC82" s="59">
        <v>680615</v>
      </c>
      <c r="CD82" s="59">
        <v>680615</v>
      </c>
      <c r="CE82" s="59">
        <v>2644</v>
      </c>
      <c r="CF82" s="59">
        <f t="shared" si="6"/>
        <v>677971</v>
      </c>
      <c r="CG82" s="59">
        <v>620013</v>
      </c>
      <c r="CH82" s="59">
        <f t="shared" si="7"/>
        <v>1297984</v>
      </c>
      <c r="CI82" s="59">
        <v>116310811</v>
      </c>
      <c r="CJ82" s="59">
        <v>0</v>
      </c>
      <c r="CK82" s="59">
        <v>0</v>
      </c>
      <c r="CL82" s="59">
        <v>4197247</v>
      </c>
      <c r="CM82" s="59">
        <v>575</v>
      </c>
      <c r="CN82" s="59">
        <v>7299.56</v>
      </c>
      <c r="CO82" s="59">
        <v>236.98</v>
      </c>
      <c r="CP82" s="59">
        <v>7536.54</v>
      </c>
      <c r="CQ82" s="59">
        <v>572</v>
      </c>
      <c r="CR82" s="59">
        <v>4310901</v>
      </c>
      <c r="CS82" s="59">
        <v>0</v>
      </c>
      <c r="CT82" s="59">
        <v>0</v>
      </c>
      <c r="CU82" s="59">
        <v>0</v>
      </c>
      <c r="CV82" s="59">
        <v>0</v>
      </c>
      <c r="CW82" s="59">
        <v>0</v>
      </c>
      <c r="CX82" s="59">
        <v>0</v>
      </c>
      <c r="CY82" s="59">
        <v>0</v>
      </c>
      <c r="CZ82" s="59">
        <v>15073</v>
      </c>
      <c r="DA82" s="59">
        <v>0</v>
      </c>
      <c r="DB82" s="59">
        <v>4325974</v>
      </c>
      <c r="DC82" s="59">
        <v>3729313</v>
      </c>
      <c r="DD82" s="59">
        <v>596661</v>
      </c>
      <c r="DE82" s="59">
        <v>596661</v>
      </c>
      <c r="DF82" s="59">
        <v>2298</v>
      </c>
      <c r="DG82" s="40">
        <v>594363</v>
      </c>
      <c r="DH82" s="59">
        <v>687075</v>
      </c>
      <c r="DI82" s="59">
        <v>1281438</v>
      </c>
      <c r="DJ82" s="59">
        <v>123583671</v>
      </c>
      <c r="DK82" s="59">
        <v>0</v>
      </c>
      <c r="DL82" s="59">
        <v>0</v>
      </c>
    </row>
    <row r="83" spans="1:116" x14ac:dyDescent="0.2">
      <c r="A83" s="48">
        <v>1218</v>
      </c>
      <c r="B83" s="49" t="s">
        <v>114</v>
      </c>
      <c r="C83" s="37">
        <v>7062566</v>
      </c>
      <c r="D83" s="37">
        <v>1082</v>
      </c>
      <c r="E83" s="37">
        <v>1079</v>
      </c>
      <c r="F83" s="37">
        <v>220.29</v>
      </c>
      <c r="G83" s="37">
        <v>0</v>
      </c>
      <c r="H83" s="37">
        <v>0</v>
      </c>
      <c r="I83" s="37">
        <v>0</v>
      </c>
      <c r="J83" s="37">
        <v>7280682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7280682</v>
      </c>
      <c r="S83" s="37">
        <v>0</v>
      </c>
      <c r="T83" s="37">
        <v>13495</v>
      </c>
      <c r="U83" s="37">
        <v>13495</v>
      </c>
      <c r="V83" s="37">
        <v>7294177</v>
      </c>
      <c r="W83" s="37">
        <v>4276416</v>
      </c>
      <c r="X83" s="37">
        <v>3017761</v>
      </c>
      <c r="Y83" s="37">
        <v>3024510</v>
      </c>
      <c r="Z83" s="37">
        <v>3442</v>
      </c>
      <c r="AA83" s="37">
        <v>3021068</v>
      </c>
      <c r="AB83" s="37">
        <v>995724</v>
      </c>
      <c r="AC83" s="37">
        <v>4016792</v>
      </c>
      <c r="AD83" s="37">
        <v>449094488</v>
      </c>
      <c r="AE83" s="37">
        <v>384800</v>
      </c>
      <c r="AF83" s="37">
        <v>0</v>
      </c>
      <c r="AG83" s="37">
        <v>6749</v>
      </c>
      <c r="AH83" s="37">
        <v>0</v>
      </c>
      <c r="AI83" s="49">
        <v>7280682</v>
      </c>
      <c r="AJ83" s="59">
        <v>1079</v>
      </c>
      <c r="AK83" s="59">
        <v>6747.62</v>
      </c>
      <c r="AL83" s="59">
        <v>226.68</v>
      </c>
      <c r="AM83" s="59">
        <v>6974.3</v>
      </c>
      <c r="AN83" s="59">
        <v>1056</v>
      </c>
      <c r="AO83" s="59">
        <v>7364861</v>
      </c>
      <c r="AP83" s="59">
        <v>0</v>
      </c>
      <c r="AQ83" s="59">
        <v>0</v>
      </c>
      <c r="AR83" s="59">
        <v>0</v>
      </c>
      <c r="AS83" s="59">
        <v>120042</v>
      </c>
      <c r="AT83" s="59">
        <v>0</v>
      </c>
      <c r="AU83" s="59">
        <v>0</v>
      </c>
      <c r="AV83" s="59">
        <v>0</v>
      </c>
      <c r="AW83" s="59">
        <v>0</v>
      </c>
      <c r="AX83" s="59">
        <v>118563</v>
      </c>
      <c r="AY83" s="59">
        <v>0</v>
      </c>
      <c r="AZ83" s="59">
        <v>7603466</v>
      </c>
      <c r="BA83" s="59">
        <v>4221971</v>
      </c>
      <c r="BB83" s="59">
        <v>3381495</v>
      </c>
      <c r="BC83" s="59">
        <v>3381495</v>
      </c>
      <c r="BD83" s="59">
        <v>3380</v>
      </c>
      <c r="BE83" s="59">
        <f t="shared" si="4"/>
        <v>3378115</v>
      </c>
      <c r="BF83" s="59">
        <v>942301</v>
      </c>
      <c r="BG83" s="59">
        <f t="shared" si="5"/>
        <v>4320416</v>
      </c>
      <c r="BH83" s="59">
        <v>520201556</v>
      </c>
      <c r="BI83" s="59">
        <v>0</v>
      </c>
      <c r="BJ83" s="59">
        <v>0</v>
      </c>
      <c r="BK83" s="59">
        <v>7484903</v>
      </c>
      <c r="BL83" s="59">
        <v>1056</v>
      </c>
      <c r="BM83" s="59">
        <v>7087.98</v>
      </c>
      <c r="BN83" s="59">
        <v>230.08</v>
      </c>
      <c r="BO83" s="59">
        <v>7318.0599999999995</v>
      </c>
      <c r="BP83" s="59">
        <v>1042</v>
      </c>
      <c r="BQ83" s="59">
        <v>7625419</v>
      </c>
      <c r="BR83" s="59">
        <v>0</v>
      </c>
      <c r="BS83" s="59">
        <v>0</v>
      </c>
      <c r="BT83" s="59">
        <v>0</v>
      </c>
      <c r="BU83" s="59">
        <v>0</v>
      </c>
      <c r="BV83" s="59">
        <v>0</v>
      </c>
      <c r="BW83" s="59">
        <v>0</v>
      </c>
      <c r="BX83" s="59">
        <v>0</v>
      </c>
      <c r="BY83" s="59">
        <v>80499</v>
      </c>
      <c r="BZ83" s="59">
        <v>0</v>
      </c>
      <c r="CA83" s="59">
        <v>7705918</v>
      </c>
      <c r="CB83" s="59">
        <v>3582437</v>
      </c>
      <c r="CC83" s="59">
        <v>4123481</v>
      </c>
      <c r="CD83" s="59">
        <v>4116322</v>
      </c>
      <c r="CE83" s="59">
        <v>4088</v>
      </c>
      <c r="CF83" s="59">
        <f t="shared" si="6"/>
        <v>4112234</v>
      </c>
      <c r="CG83" s="59">
        <v>938106</v>
      </c>
      <c r="CH83" s="59">
        <f t="shared" si="7"/>
        <v>5050340</v>
      </c>
      <c r="CI83" s="59">
        <v>553037806</v>
      </c>
      <c r="CJ83" s="59">
        <v>7159</v>
      </c>
      <c r="CK83" s="59">
        <v>0</v>
      </c>
      <c r="CL83" s="59">
        <v>7625419</v>
      </c>
      <c r="CM83" s="59">
        <v>1042</v>
      </c>
      <c r="CN83" s="59">
        <v>7318.06</v>
      </c>
      <c r="CO83" s="59">
        <v>236.98</v>
      </c>
      <c r="CP83" s="59">
        <v>7555.04</v>
      </c>
      <c r="CQ83" s="59">
        <v>1024</v>
      </c>
      <c r="CR83" s="59">
        <v>7736361</v>
      </c>
      <c r="CS83" s="59">
        <v>0</v>
      </c>
      <c r="CT83" s="59">
        <v>0</v>
      </c>
      <c r="CU83" s="59">
        <v>0</v>
      </c>
      <c r="CV83" s="59">
        <v>0</v>
      </c>
      <c r="CW83" s="59">
        <v>0</v>
      </c>
      <c r="CX83" s="59">
        <v>0</v>
      </c>
      <c r="CY83" s="59">
        <v>0</v>
      </c>
      <c r="CZ83" s="59">
        <v>105771</v>
      </c>
      <c r="DA83" s="59">
        <v>0</v>
      </c>
      <c r="DB83" s="59">
        <v>7842132</v>
      </c>
      <c r="DC83" s="59">
        <v>3450288</v>
      </c>
      <c r="DD83" s="59">
        <v>4391844</v>
      </c>
      <c r="DE83" s="59">
        <v>4391844</v>
      </c>
      <c r="DF83" s="59">
        <v>3443</v>
      </c>
      <c r="DG83" s="40">
        <v>4388401</v>
      </c>
      <c r="DH83" s="59">
        <v>957148</v>
      </c>
      <c r="DI83" s="59">
        <v>5345549</v>
      </c>
      <c r="DJ83" s="59">
        <v>555257932</v>
      </c>
      <c r="DK83" s="59">
        <v>0</v>
      </c>
      <c r="DL83" s="59">
        <v>0</v>
      </c>
    </row>
    <row r="84" spans="1:116" x14ac:dyDescent="0.2">
      <c r="A84" s="48">
        <v>1232</v>
      </c>
      <c r="B84" s="49" t="s">
        <v>115</v>
      </c>
      <c r="C84" s="37">
        <v>6301134</v>
      </c>
      <c r="D84" s="37">
        <v>907</v>
      </c>
      <c r="E84" s="37">
        <v>888</v>
      </c>
      <c r="F84" s="37">
        <v>220.29</v>
      </c>
      <c r="G84" s="37">
        <v>0</v>
      </c>
      <c r="H84" s="37">
        <v>0</v>
      </c>
      <c r="I84" s="37">
        <v>0</v>
      </c>
      <c r="J84" s="37">
        <v>6364758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6364758</v>
      </c>
      <c r="S84" s="37">
        <v>0</v>
      </c>
      <c r="T84" s="37">
        <v>100345</v>
      </c>
      <c r="U84" s="37">
        <v>100345</v>
      </c>
      <c r="V84" s="37">
        <v>6465103</v>
      </c>
      <c r="W84" s="37">
        <v>2744940</v>
      </c>
      <c r="X84" s="37">
        <v>3720163</v>
      </c>
      <c r="Y84" s="37">
        <v>3720163</v>
      </c>
      <c r="Z84" s="37">
        <v>264</v>
      </c>
      <c r="AA84" s="37">
        <v>3719899</v>
      </c>
      <c r="AB84" s="37">
        <v>601381</v>
      </c>
      <c r="AC84" s="37">
        <v>4321280</v>
      </c>
      <c r="AD84" s="37">
        <v>431930391</v>
      </c>
      <c r="AE84" s="37">
        <v>26400</v>
      </c>
      <c r="AF84" s="37">
        <v>0</v>
      </c>
      <c r="AG84" s="37">
        <v>0</v>
      </c>
      <c r="AH84" s="37">
        <v>0</v>
      </c>
      <c r="AI84" s="49">
        <v>6364758</v>
      </c>
      <c r="AJ84" s="59">
        <v>888</v>
      </c>
      <c r="AK84" s="59">
        <v>7167.52</v>
      </c>
      <c r="AL84" s="59">
        <v>226.68</v>
      </c>
      <c r="AM84" s="59">
        <v>7394.2000000000007</v>
      </c>
      <c r="AN84" s="59">
        <v>883</v>
      </c>
      <c r="AO84" s="59">
        <v>6529079</v>
      </c>
      <c r="AP84" s="59">
        <v>0</v>
      </c>
      <c r="AQ84" s="59">
        <v>0</v>
      </c>
      <c r="AR84" s="59">
        <v>0</v>
      </c>
      <c r="AS84" s="59">
        <v>0</v>
      </c>
      <c r="AT84" s="59">
        <v>0</v>
      </c>
      <c r="AU84" s="59">
        <v>0</v>
      </c>
      <c r="AV84" s="59">
        <v>0</v>
      </c>
      <c r="AW84" s="59">
        <v>0</v>
      </c>
      <c r="AX84" s="59">
        <v>29577</v>
      </c>
      <c r="AY84" s="59">
        <v>0</v>
      </c>
      <c r="AZ84" s="59">
        <v>6558656</v>
      </c>
      <c r="BA84" s="59">
        <v>2471240</v>
      </c>
      <c r="BB84" s="59">
        <v>4087416</v>
      </c>
      <c r="BC84" s="59">
        <v>4059494</v>
      </c>
      <c r="BD84" s="59">
        <v>3562</v>
      </c>
      <c r="BE84" s="59">
        <f t="shared" si="4"/>
        <v>4055932</v>
      </c>
      <c r="BF84" s="59">
        <v>630000</v>
      </c>
      <c r="BG84" s="59">
        <f t="shared" si="5"/>
        <v>4685932</v>
      </c>
      <c r="BH84" s="59">
        <v>499918003</v>
      </c>
      <c r="BI84" s="59">
        <v>27922</v>
      </c>
      <c r="BJ84" s="59">
        <v>0</v>
      </c>
      <c r="BK84" s="59">
        <v>6529079</v>
      </c>
      <c r="BL84" s="59">
        <v>883</v>
      </c>
      <c r="BM84" s="59">
        <v>7394.2</v>
      </c>
      <c r="BN84" s="59">
        <v>230.08</v>
      </c>
      <c r="BO84" s="59">
        <v>7624.28</v>
      </c>
      <c r="BP84" s="59">
        <v>875</v>
      </c>
      <c r="BQ84" s="59">
        <v>6671245</v>
      </c>
      <c r="BR84" s="59">
        <v>0</v>
      </c>
      <c r="BS84" s="59">
        <v>0</v>
      </c>
      <c r="BT84" s="59">
        <v>0</v>
      </c>
      <c r="BU84" s="59">
        <v>0</v>
      </c>
      <c r="BV84" s="59">
        <v>0</v>
      </c>
      <c r="BW84" s="59">
        <v>0</v>
      </c>
      <c r="BX84" s="59">
        <v>0</v>
      </c>
      <c r="BY84" s="59">
        <v>45746</v>
      </c>
      <c r="BZ84" s="59">
        <v>0</v>
      </c>
      <c r="CA84" s="59">
        <v>6716991</v>
      </c>
      <c r="CB84" s="59">
        <v>2415091</v>
      </c>
      <c r="CC84" s="59">
        <v>4301900</v>
      </c>
      <c r="CD84" s="59">
        <v>4301900</v>
      </c>
      <c r="CE84" s="59">
        <v>1793</v>
      </c>
      <c r="CF84" s="59">
        <f t="shared" si="6"/>
        <v>4300107</v>
      </c>
      <c r="CG84" s="59">
        <v>662237</v>
      </c>
      <c r="CH84" s="59">
        <f t="shared" si="7"/>
        <v>4962344</v>
      </c>
      <c r="CI84" s="59">
        <v>571887141</v>
      </c>
      <c r="CJ84" s="59">
        <v>0</v>
      </c>
      <c r="CK84" s="59">
        <v>0</v>
      </c>
      <c r="CL84" s="59">
        <v>6671245</v>
      </c>
      <c r="CM84" s="59">
        <v>875</v>
      </c>
      <c r="CN84" s="59">
        <v>7624.28</v>
      </c>
      <c r="CO84" s="59">
        <v>236.98</v>
      </c>
      <c r="CP84" s="59">
        <v>7861.2599999999993</v>
      </c>
      <c r="CQ84" s="59">
        <v>867</v>
      </c>
      <c r="CR84" s="59">
        <v>6815712</v>
      </c>
      <c r="CS84" s="59">
        <v>0</v>
      </c>
      <c r="CT84" s="59">
        <v>0</v>
      </c>
      <c r="CU84" s="59">
        <v>0</v>
      </c>
      <c r="CV84" s="59">
        <v>0</v>
      </c>
      <c r="CW84" s="59">
        <v>0</v>
      </c>
      <c r="CX84" s="59">
        <v>0</v>
      </c>
      <c r="CY84" s="59">
        <v>0</v>
      </c>
      <c r="CZ84" s="59">
        <v>47168</v>
      </c>
      <c r="DA84" s="59">
        <v>0</v>
      </c>
      <c r="DB84" s="59">
        <v>6862880</v>
      </c>
      <c r="DC84" s="59">
        <v>2055799</v>
      </c>
      <c r="DD84" s="59">
        <v>4807081</v>
      </c>
      <c r="DE84" s="59">
        <v>4807081</v>
      </c>
      <c r="DF84" s="59">
        <v>1370</v>
      </c>
      <c r="DG84" s="40">
        <v>4805711</v>
      </c>
      <c r="DH84" s="59">
        <v>679344</v>
      </c>
      <c r="DI84" s="59">
        <v>5485055</v>
      </c>
      <c r="DJ84" s="59">
        <v>622074515</v>
      </c>
      <c r="DK84" s="59">
        <v>0</v>
      </c>
      <c r="DL84" s="59">
        <v>0</v>
      </c>
    </row>
    <row r="85" spans="1:116" x14ac:dyDescent="0.2">
      <c r="A85" s="48">
        <v>1246</v>
      </c>
      <c r="B85" s="49" t="s">
        <v>116</v>
      </c>
      <c r="C85" s="37">
        <v>5125423</v>
      </c>
      <c r="D85" s="37">
        <v>801</v>
      </c>
      <c r="E85" s="37">
        <v>782</v>
      </c>
      <c r="F85" s="37">
        <v>220.29</v>
      </c>
      <c r="G85" s="37">
        <v>0</v>
      </c>
      <c r="H85" s="37">
        <v>0</v>
      </c>
      <c r="I85" s="37">
        <v>0</v>
      </c>
      <c r="J85" s="37">
        <v>5176113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5176113</v>
      </c>
      <c r="S85" s="37">
        <v>325000</v>
      </c>
      <c r="T85" s="37">
        <v>92667</v>
      </c>
      <c r="U85" s="37">
        <v>417667</v>
      </c>
      <c r="V85" s="37">
        <v>5593780</v>
      </c>
      <c r="W85" s="37">
        <v>3955816</v>
      </c>
      <c r="X85" s="37">
        <v>1637964</v>
      </c>
      <c r="Y85" s="37">
        <v>1637964</v>
      </c>
      <c r="Z85" s="37">
        <v>2127</v>
      </c>
      <c r="AA85" s="37">
        <v>1635837</v>
      </c>
      <c r="AB85" s="37">
        <v>7460</v>
      </c>
      <c r="AC85" s="37">
        <v>1643297</v>
      </c>
      <c r="AD85" s="37">
        <v>176500293</v>
      </c>
      <c r="AE85" s="37">
        <v>228400</v>
      </c>
      <c r="AF85" s="37">
        <v>0</v>
      </c>
      <c r="AG85" s="37">
        <v>0</v>
      </c>
      <c r="AH85" s="37">
        <v>0</v>
      </c>
      <c r="AI85" s="49">
        <v>5176113</v>
      </c>
      <c r="AJ85" s="59">
        <v>782</v>
      </c>
      <c r="AK85" s="59">
        <v>6619.07</v>
      </c>
      <c r="AL85" s="59">
        <v>226.68</v>
      </c>
      <c r="AM85" s="59">
        <v>6845.75</v>
      </c>
      <c r="AN85" s="59">
        <v>766</v>
      </c>
      <c r="AO85" s="59">
        <v>5243845</v>
      </c>
      <c r="AP85" s="59">
        <v>0</v>
      </c>
      <c r="AQ85" s="59">
        <v>0</v>
      </c>
      <c r="AR85" s="59">
        <v>0</v>
      </c>
      <c r="AS85" s="59">
        <v>0</v>
      </c>
      <c r="AT85" s="59">
        <v>0</v>
      </c>
      <c r="AU85" s="59">
        <v>0</v>
      </c>
      <c r="AV85" s="59">
        <v>0</v>
      </c>
      <c r="AW85" s="59">
        <v>325000</v>
      </c>
      <c r="AX85" s="59">
        <v>82149</v>
      </c>
      <c r="AY85" s="59">
        <v>0</v>
      </c>
      <c r="AZ85" s="59">
        <v>5650994</v>
      </c>
      <c r="BA85" s="59">
        <v>4113748</v>
      </c>
      <c r="BB85" s="59">
        <v>1537246</v>
      </c>
      <c r="BC85" s="59">
        <v>1537246</v>
      </c>
      <c r="BD85" s="59">
        <v>2624</v>
      </c>
      <c r="BE85" s="59">
        <f t="shared" si="4"/>
        <v>1534622</v>
      </c>
      <c r="BF85" s="59">
        <v>0</v>
      </c>
      <c r="BG85" s="59">
        <f t="shared" si="5"/>
        <v>1534622</v>
      </c>
      <c r="BH85" s="59">
        <v>187237934</v>
      </c>
      <c r="BI85" s="59">
        <v>0</v>
      </c>
      <c r="BJ85" s="59">
        <v>0</v>
      </c>
      <c r="BK85" s="59">
        <v>5243845</v>
      </c>
      <c r="BL85" s="59">
        <v>766</v>
      </c>
      <c r="BM85" s="59">
        <v>6845.75</v>
      </c>
      <c r="BN85" s="59">
        <v>230.08</v>
      </c>
      <c r="BO85" s="59">
        <v>7075.83</v>
      </c>
      <c r="BP85" s="59">
        <v>746</v>
      </c>
      <c r="BQ85" s="59">
        <v>5278569</v>
      </c>
      <c r="BR85" s="59">
        <v>0</v>
      </c>
      <c r="BS85" s="59">
        <v>0</v>
      </c>
      <c r="BT85" s="59">
        <v>0</v>
      </c>
      <c r="BU85" s="59">
        <v>0</v>
      </c>
      <c r="BV85" s="59">
        <v>500000</v>
      </c>
      <c r="BW85" s="59">
        <v>0</v>
      </c>
      <c r="BX85" s="59">
        <v>0</v>
      </c>
      <c r="BY85" s="59">
        <v>106137</v>
      </c>
      <c r="BZ85" s="59">
        <v>0</v>
      </c>
      <c r="CA85" s="59">
        <v>5884706</v>
      </c>
      <c r="CB85" s="59">
        <v>4167028</v>
      </c>
      <c r="CC85" s="59">
        <v>1717678</v>
      </c>
      <c r="CD85" s="59">
        <v>1717678</v>
      </c>
      <c r="CE85" s="59">
        <v>3107</v>
      </c>
      <c r="CF85" s="59">
        <f t="shared" si="6"/>
        <v>1714571</v>
      </c>
      <c r="CG85" s="59">
        <v>0</v>
      </c>
      <c r="CH85" s="59">
        <f t="shared" si="7"/>
        <v>1714571</v>
      </c>
      <c r="CI85" s="59">
        <v>189912697</v>
      </c>
      <c r="CJ85" s="59">
        <v>0</v>
      </c>
      <c r="CK85" s="59">
        <v>0</v>
      </c>
      <c r="CL85" s="59">
        <v>5778569</v>
      </c>
      <c r="CM85" s="59">
        <v>746</v>
      </c>
      <c r="CN85" s="59">
        <v>7746.07</v>
      </c>
      <c r="CO85" s="59">
        <v>236.98</v>
      </c>
      <c r="CP85" s="59">
        <v>7983.0499999999993</v>
      </c>
      <c r="CQ85" s="59">
        <v>717</v>
      </c>
      <c r="CR85" s="59">
        <v>5723847</v>
      </c>
      <c r="CS85" s="59">
        <v>0</v>
      </c>
      <c r="CT85" s="59">
        <v>0</v>
      </c>
      <c r="CU85" s="59">
        <v>0</v>
      </c>
      <c r="CV85" s="59">
        <v>0</v>
      </c>
      <c r="CW85" s="59">
        <v>0</v>
      </c>
      <c r="CX85" s="59">
        <v>0</v>
      </c>
      <c r="CY85" s="59">
        <v>0</v>
      </c>
      <c r="CZ85" s="59">
        <v>175627</v>
      </c>
      <c r="DA85" s="59">
        <v>0</v>
      </c>
      <c r="DB85" s="59">
        <v>5899474</v>
      </c>
      <c r="DC85" s="59">
        <v>4172715</v>
      </c>
      <c r="DD85" s="59">
        <v>1726759</v>
      </c>
      <c r="DE85" s="59">
        <v>1726759</v>
      </c>
      <c r="DF85" s="59">
        <v>3143</v>
      </c>
      <c r="DG85" s="40">
        <v>1723616</v>
      </c>
      <c r="DH85" s="59">
        <v>0</v>
      </c>
      <c r="DI85" s="59">
        <v>1723616</v>
      </c>
      <c r="DJ85" s="59">
        <v>195719972</v>
      </c>
      <c r="DK85" s="59">
        <v>0</v>
      </c>
      <c r="DL85" s="59">
        <v>0</v>
      </c>
    </row>
    <row r="86" spans="1:116" x14ac:dyDescent="0.2">
      <c r="A86" s="48">
        <v>1253</v>
      </c>
      <c r="B86" s="49" t="s">
        <v>117</v>
      </c>
      <c r="C86" s="37">
        <v>22269778</v>
      </c>
      <c r="D86" s="37">
        <v>2712</v>
      </c>
      <c r="E86" s="37">
        <v>2735</v>
      </c>
      <c r="F86" s="37">
        <v>220.29</v>
      </c>
      <c r="G86" s="37">
        <v>0</v>
      </c>
      <c r="H86" s="37">
        <v>0</v>
      </c>
      <c r="I86" s="37">
        <v>0</v>
      </c>
      <c r="J86" s="37">
        <v>23061137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23061137</v>
      </c>
      <c r="S86" s="37">
        <v>0</v>
      </c>
      <c r="T86" s="37">
        <v>0</v>
      </c>
      <c r="U86" s="37">
        <v>0</v>
      </c>
      <c r="V86" s="37">
        <v>23061137</v>
      </c>
      <c r="W86" s="37">
        <v>15313850</v>
      </c>
      <c r="X86" s="37">
        <v>7747287</v>
      </c>
      <c r="Y86" s="37">
        <v>7747287</v>
      </c>
      <c r="Z86" s="37">
        <v>75877</v>
      </c>
      <c r="AA86" s="37">
        <v>7671410</v>
      </c>
      <c r="AB86" s="37">
        <v>1421362</v>
      </c>
      <c r="AC86" s="37">
        <v>9092772</v>
      </c>
      <c r="AD86" s="37">
        <v>698250000</v>
      </c>
      <c r="AE86" s="37">
        <v>5826700</v>
      </c>
      <c r="AF86" s="37">
        <v>0</v>
      </c>
      <c r="AG86" s="37">
        <v>0</v>
      </c>
      <c r="AH86" s="37">
        <v>0</v>
      </c>
      <c r="AI86" s="49">
        <v>22993218</v>
      </c>
      <c r="AJ86" s="59">
        <v>2735</v>
      </c>
      <c r="AK86" s="59">
        <v>8407.0300000000007</v>
      </c>
      <c r="AL86" s="59">
        <v>226.68</v>
      </c>
      <c r="AM86" s="59">
        <v>8633.7100000000009</v>
      </c>
      <c r="AN86" s="59">
        <v>2729</v>
      </c>
      <c r="AO86" s="59">
        <v>23561395</v>
      </c>
      <c r="AP86" s="59">
        <v>0</v>
      </c>
      <c r="AQ86" s="59">
        <v>0</v>
      </c>
      <c r="AR86" s="59">
        <v>0</v>
      </c>
      <c r="AS86" s="59">
        <v>0</v>
      </c>
      <c r="AT86" s="59">
        <v>0</v>
      </c>
      <c r="AU86" s="59">
        <v>0</v>
      </c>
      <c r="AV86" s="59">
        <v>0</v>
      </c>
      <c r="AW86" s="59">
        <v>0</v>
      </c>
      <c r="AX86" s="59">
        <v>43169</v>
      </c>
      <c r="AY86" s="59">
        <v>0</v>
      </c>
      <c r="AZ86" s="59">
        <v>23604564</v>
      </c>
      <c r="BA86" s="59">
        <v>15919296</v>
      </c>
      <c r="BB86" s="59">
        <v>7685268</v>
      </c>
      <c r="BC86" s="59">
        <v>7693089</v>
      </c>
      <c r="BD86" s="59">
        <v>51560</v>
      </c>
      <c r="BE86" s="59">
        <f t="shared" si="4"/>
        <v>7641529</v>
      </c>
      <c r="BF86" s="59">
        <v>1449177</v>
      </c>
      <c r="BG86" s="59">
        <f t="shared" si="5"/>
        <v>9090706</v>
      </c>
      <c r="BH86" s="59">
        <v>737848100</v>
      </c>
      <c r="BI86" s="59">
        <v>0</v>
      </c>
      <c r="BJ86" s="59">
        <v>7821</v>
      </c>
      <c r="BK86" s="59">
        <v>23561395</v>
      </c>
      <c r="BL86" s="59">
        <v>2738</v>
      </c>
      <c r="BM86" s="59">
        <v>8605.33</v>
      </c>
      <c r="BN86" s="59">
        <v>230.08</v>
      </c>
      <c r="BO86" s="59">
        <v>8835.41</v>
      </c>
      <c r="BP86" s="59">
        <v>2725</v>
      </c>
      <c r="BQ86" s="59">
        <v>24076492</v>
      </c>
      <c r="BR86" s="59">
        <v>0</v>
      </c>
      <c r="BS86" s="59">
        <v>0</v>
      </c>
      <c r="BT86" s="59">
        <v>0</v>
      </c>
      <c r="BU86" s="59">
        <v>0</v>
      </c>
      <c r="BV86" s="59">
        <v>0</v>
      </c>
      <c r="BW86" s="59">
        <v>0</v>
      </c>
      <c r="BX86" s="59">
        <v>0</v>
      </c>
      <c r="BY86" s="59">
        <v>88354</v>
      </c>
      <c r="BZ86" s="59">
        <v>0</v>
      </c>
      <c r="CA86" s="59">
        <v>24164846</v>
      </c>
      <c r="CB86" s="59">
        <v>16789925</v>
      </c>
      <c r="CC86" s="59">
        <v>7374921</v>
      </c>
      <c r="CD86" s="59">
        <v>7363902</v>
      </c>
      <c r="CE86" s="59">
        <v>57412</v>
      </c>
      <c r="CF86" s="59">
        <f t="shared" si="6"/>
        <v>7306490</v>
      </c>
      <c r="CG86" s="59">
        <v>1838275</v>
      </c>
      <c r="CH86" s="59">
        <f t="shared" si="7"/>
        <v>9144765</v>
      </c>
      <c r="CI86" s="59">
        <v>760985100</v>
      </c>
      <c r="CJ86" s="59">
        <v>11019</v>
      </c>
      <c r="CK86" s="59">
        <v>0</v>
      </c>
      <c r="CL86" s="59">
        <v>24076492</v>
      </c>
      <c r="CM86" s="59">
        <v>2725</v>
      </c>
      <c r="CN86" s="59">
        <v>8835.41</v>
      </c>
      <c r="CO86" s="59">
        <v>236.98</v>
      </c>
      <c r="CP86" s="59">
        <v>9072.39</v>
      </c>
      <c r="CQ86" s="59">
        <v>2679</v>
      </c>
      <c r="CR86" s="59">
        <v>24304933</v>
      </c>
      <c r="CS86" s="59">
        <v>0</v>
      </c>
      <c r="CT86" s="59">
        <v>0</v>
      </c>
      <c r="CU86" s="59">
        <v>0</v>
      </c>
      <c r="CV86" s="59">
        <v>0</v>
      </c>
      <c r="CW86" s="59">
        <v>0</v>
      </c>
      <c r="CX86" s="59">
        <v>0</v>
      </c>
      <c r="CY86" s="59">
        <v>0</v>
      </c>
      <c r="CZ86" s="59">
        <v>317534</v>
      </c>
      <c r="DA86" s="59">
        <v>0</v>
      </c>
      <c r="DB86" s="59">
        <v>24622467</v>
      </c>
      <c r="DC86" s="59">
        <v>17192202</v>
      </c>
      <c r="DD86" s="59">
        <v>7430265</v>
      </c>
      <c r="DE86" s="59">
        <v>7430265</v>
      </c>
      <c r="DF86" s="59">
        <v>70110</v>
      </c>
      <c r="DG86" s="40">
        <v>7360155</v>
      </c>
      <c r="DH86" s="59">
        <v>1384270</v>
      </c>
      <c r="DI86" s="59">
        <v>8744425</v>
      </c>
      <c r="DJ86" s="59">
        <v>797068100</v>
      </c>
      <c r="DK86" s="59">
        <v>0</v>
      </c>
      <c r="DL86" s="59">
        <v>0</v>
      </c>
    </row>
    <row r="87" spans="1:116" x14ac:dyDescent="0.2">
      <c r="A87" s="48">
        <v>1260</v>
      </c>
      <c r="B87" s="49" t="s">
        <v>118</v>
      </c>
      <c r="C87" s="37">
        <v>7922740</v>
      </c>
      <c r="D87" s="37">
        <v>1183</v>
      </c>
      <c r="E87" s="37">
        <v>1216</v>
      </c>
      <c r="F87" s="37">
        <v>220.29</v>
      </c>
      <c r="G87" s="37">
        <v>0</v>
      </c>
      <c r="H87" s="37">
        <v>0</v>
      </c>
      <c r="I87" s="37">
        <v>0</v>
      </c>
      <c r="J87" s="37">
        <v>8411619</v>
      </c>
      <c r="K87" s="37">
        <v>0</v>
      </c>
      <c r="L87" s="37">
        <v>3189</v>
      </c>
      <c r="M87" s="37">
        <v>0</v>
      </c>
      <c r="N87" s="37">
        <v>3566</v>
      </c>
      <c r="O87" s="37">
        <v>0</v>
      </c>
      <c r="P87" s="37">
        <v>0</v>
      </c>
      <c r="Q87" s="37">
        <v>6755</v>
      </c>
      <c r="R87" s="37">
        <v>8418374</v>
      </c>
      <c r="S87" s="37">
        <v>0</v>
      </c>
      <c r="T87" s="37">
        <v>0</v>
      </c>
      <c r="U87" s="37">
        <v>0</v>
      </c>
      <c r="V87" s="37">
        <v>8418374</v>
      </c>
      <c r="W87" s="37">
        <v>5924590</v>
      </c>
      <c r="X87" s="37">
        <v>2493784</v>
      </c>
      <c r="Y87" s="37">
        <v>2507618</v>
      </c>
      <c r="Z87" s="37">
        <v>4992</v>
      </c>
      <c r="AA87" s="37">
        <v>2502626</v>
      </c>
      <c r="AB87" s="37">
        <v>1012727</v>
      </c>
      <c r="AC87" s="37">
        <v>3515353</v>
      </c>
      <c r="AD87" s="37">
        <v>363819739</v>
      </c>
      <c r="AE87" s="37">
        <v>516600</v>
      </c>
      <c r="AF87" s="37">
        <v>0</v>
      </c>
      <c r="AG87" s="37">
        <v>13834</v>
      </c>
      <c r="AH87" s="37">
        <v>0</v>
      </c>
      <c r="AI87" s="49">
        <v>8418374</v>
      </c>
      <c r="AJ87" s="59">
        <v>1216</v>
      </c>
      <c r="AK87" s="59">
        <v>6923</v>
      </c>
      <c r="AL87" s="59">
        <v>226.68</v>
      </c>
      <c r="AM87" s="59">
        <v>7149.68</v>
      </c>
      <c r="AN87" s="59">
        <v>1238</v>
      </c>
      <c r="AO87" s="59">
        <v>8851304</v>
      </c>
      <c r="AP87" s="59">
        <v>0</v>
      </c>
      <c r="AQ87" s="59">
        <v>6134</v>
      </c>
      <c r="AR87" s="59">
        <v>0</v>
      </c>
      <c r="AS87" s="59">
        <v>25060</v>
      </c>
      <c r="AT87" s="59">
        <v>0</v>
      </c>
      <c r="AU87" s="59">
        <v>0</v>
      </c>
      <c r="AV87" s="59">
        <v>0</v>
      </c>
      <c r="AW87" s="59">
        <v>0</v>
      </c>
      <c r="AX87" s="59">
        <v>0</v>
      </c>
      <c r="AY87" s="59">
        <v>0</v>
      </c>
      <c r="AZ87" s="59">
        <v>8882498</v>
      </c>
      <c r="BA87" s="59">
        <v>6178692</v>
      </c>
      <c r="BB87" s="59">
        <v>2703806</v>
      </c>
      <c r="BC87" s="59">
        <v>2703806</v>
      </c>
      <c r="BD87" s="59">
        <v>4326</v>
      </c>
      <c r="BE87" s="59">
        <f t="shared" si="4"/>
        <v>2699480</v>
      </c>
      <c r="BF87" s="59">
        <v>1046427</v>
      </c>
      <c r="BG87" s="59">
        <f t="shared" si="5"/>
        <v>3745907</v>
      </c>
      <c r="BH87" s="59">
        <v>416108465</v>
      </c>
      <c r="BI87" s="59">
        <v>0</v>
      </c>
      <c r="BJ87" s="59">
        <v>0</v>
      </c>
      <c r="BK87" s="59">
        <v>8882498</v>
      </c>
      <c r="BL87" s="59">
        <v>1238</v>
      </c>
      <c r="BM87" s="59">
        <v>7174.88</v>
      </c>
      <c r="BN87" s="59">
        <v>230.08</v>
      </c>
      <c r="BO87" s="59">
        <v>7404.96</v>
      </c>
      <c r="BP87" s="59">
        <v>1253</v>
      </c>
      <c r="BQ87" s="59">
        <v>9278415</v>
      </c>
      <c r="BR87" s="59">
        <v>0</v>
      </c>
      <c r="BS87" s="59">
        <v>56870</v>
      </c>
      <c r="BT87" s="59">
        <v>0</v>
      </c>
      <c r="BU87" s="59">
        <v>0</v>
      </c>
      <c r="BV87" s="59">
        <v>0</v>
      </c>
      <c r="BW87" s="59">
        <v>0</v>
      </c>
      <c r="BX87" s="59">
        <v>0</v>
      </c>
      <c r="BY87" s="59">
        <v>0</v>
      </c>
      <c r="BZ87" s="59">
        <v>0</v>
      </c>
      <c r="CA87" s="59">
        <v>9335285</v>
      </c>
      <c r="CB87" s="59">
        <v>6432397</v>
      </c>
      <c r="CC87" s="59">
        <v>2902888</v>
      </c>
      <c r="CD87" s="59">
        <v>2902888</v>
      </c>
      <c r="CE87" s="59">
        <v>4764</v>
      </c>
      <c r="CF87" s="59">
        <f t="shared" si="6"/>
        <v>2898124</v>
      </c>
      <c r="CG87" s="59">
        <v>1092943</v>
      </c>
      <c r="CH87" s="59">
        <f t="shared" si="7"/>
        <v>3991067</v>
      </c>
      <c r="CI87" s="59">
        <v>462902322</v>
      </c>
      <c r="CJ87" s="59">
        <v>0</v>
      </c>
      <c r="CK87" s="59">
        <v>0</v>
      </c>
      <c r="CL87" s="59">
        <v>9335285</v>
      </c>
      <c r="CM87" s="59">
        <v>1253</v>
      </c>
      <c r="CN87" s="59">
        <v>7450.35</v>
      </c>
      <c r="CO87" s="59">
        <v>236.98</v>
      </c>
      <c r="CP87" s="59">
        <v>7687.33</v>
      </c>
      <c r="CQ87" s="59">
        <v>1235</v>
      </c>
      <c r="CR87" s="59">
        <v>9493853</v>
      </c>
      <c r="CS87" s="59">
        <v>0</v>
      </c>
      <c r="CT87" s="59">
        <v>60745</v>
      </c>
      <c r="CU87" s="59">
        <v>0</v>
      </c>
      <c r="CV87" s="59">
        <v>2654</v>
      </c>
      <c r="CW87" s="59">
        <v>0</v>
      </c>
      <c r="CX87" s="59">
        <v>0</v>
      </c>
      <c r="CY87" s="59">
        <v>0</v>
      </c>
      <c r="CZ87" s="59">
        <v>107623</v>
      </c>
      <c r="DA87" s="59">
        <v>0</v>
      </c>
      <c r="DB87" s="59">
        <v>9664875</v>
      </c>
      <c r="DC87" s="59">
        <v>6204536</v>
      </c>
      <c r="DD87" s="59">
        <v>3460339</v>
      </c>
      <c r="DE87" s="59">
        <v>3460339</v>
      </c>
      <c r="DF87" s="59">
        <v>4083</v>
      </c>
      <c r="DG87" s="40">
        <v>3456256</v>
      </c>
      <c r="DH87" s="59">
        <v>1099796</v>
      </c>
      <c r="DI87" s="59">
        <v>4556052</v>
      </c>
      <c r="DJ87" s="59">
        <v>514528607</v>
      </c>
      <c r="DK87" s="59">
        <v>0</v>
      </c>
      <c r="DL87" s="59">
        <v>0</v>
      </c>
    </row>
    <row r="88" spans="1:116" x14ac:dyDescent="0.2">
      <c r="A88" s="48">
        <v>4970</v>
      </c>
      <c r="B88" s="49" t="s">
        <v>119</v>
      </c>
      <c r="C88" s="37">
        <v>32423415</v>
      </c>
      <c r="D88" s="37">
        <v>4881</v>
      </c>
      <c r="E88" s="37">
        <v>4985</v>
      </c>
      <c r="F88" s="37">
        <v>220.29</v>
      </c>
      <c r="G88" s="37">
        <v>0</v>
      </c>
      <c r="H88" s="37">
        <v>0</v>
      </c>
      <c r="I88" s="37">
        <v>0</v>
      </c>
      <c r="J88" s="37">
        <v>34212404</v>
      </c>
      <c r="K88" s="37">
        <v>0</v>
      </c>
      <c r="L88" s="37">
        <v>47477</v>
      </c>
      <c r="M88" s="37">
        <v>0</v>
      </c>
      <c r="N88" s="37">
        <v>0</v>
      </c>
      <c r="O88" s="37">
        <v>0</v>
      </c>
      <c r="P88" s="37">
        <v>0</v>
      </c>
      <c r="Q88" s="37">
        <v>47477</v>
      </c>
      <c r="R88" s="37">
        <v>34259881</v>
      </c>
      <c r="S88" s="37">
        <v>0</v>
      </c>
      <c r="T88" s="37">
        <v>0</v>
      </c>
      <c r="U88" s="37">
        <v>0</v>
      </c>
      <c r="V88" s="37">
        <v>34259881</v>
      </c>
      <c r="W88" s="37">
        <v>24393566</v>
      </c>
      <c r="X88" s="37">
        <v>9866315</v>
      </c>
      <c r="Y88" s="37">
        <v>9859452</v>
      </c>
      <c r="Z88" s="37">
        <v>107983</v>
      </c>
      <c r="AA88" s="37">
        <v>9751469</v>
      </c>
      <c r="AB88" s="37">
        <v>2259038</v>
      </c>
      <c r="AC88" s="37">
        <v>12010507</v>
      </c>
      <c r="AD88" s="37">
        <v>1261719904</v>
      </c>
      <c r="AE88" s="37">
        <v>11343800</v>
      </c>
      <c r="AF88" s="37">
        <v>6863</v>
      </c>
      <c r="AG88" s="37">
        <v>0</v>
      </c>
      <c r="AH88" s="37">
        <v>6863</v>
      </c>
      <c r="AI88" s="49">
        <v>34253018</v>
      </c>
      <c r="AJ88" s="59">
        <v>4985</v>
      </c>
      <c r="AK88" s="59">
        <v>6871.22</v>
      </c>
      <c r="AL88" s="59">
        <v>226.68</v>
      </c>
      <c r="AM88" s="59">
        <v>7097.9000000000005</v>
      </c>
      <c r="AN88" s="59">
        <v>5058</v>
      </c>
      <c r="AO88" s="59">
        <v>35901178</v>
      </c>
      <c r="AP88" s="59">
        <v>5147</v>
      </c>
      <c r="AQ88" s="59">
        <v>198045</v>
      </c>
      <c r="AR88" s="59">
        <v>0</v>
      </c>
      <c r="AS88" s="59">
        <v>0</v>
      </c>
      <c r="AT88" s="59">
        <v>0</v>
      </c>
      <c r="AU88" s="59">
        <v>0</v>
      </c>
      <c r="AV88" s="59">
        <v>0</v>
      </c>
      <c r="AW88" s="59">
        <v>0</v>
      </c>
      <c r="AX88" s="59">
        <v>0</v>
      </c>
      <c r="AY88" s="59">
        <v>0</v>
      </c>
      <c r="AZ88" s="59">
        <v>36104370</v>
      </c>
      <c r="BA88" s="59">
        <v>25606568</v>
      </c>
      <c r="BB88" s="59">
        <v>10497802</v>
      </c>
      <c r="BC88" s="59">
        <v>10509497</v>
      </c>
      <c r="BD88" s="59">
        <v>113045</v>
      </c>
      <c r="BE88" s="59">
        <f t="shared" si="4"/>
        <v>10396452</v>
      </c>
      <c r="BF88" s="59">
        <v>2183149</v>
      </c>
      <c r="BG88" s="59">
        <f t="shared" si="5"/>
        <v>12579601</v>
      </c>
      <c r="BH88" s="59">
        <v>1367572985</v>
      </c>
      <c r="BI88" s="59">
        <v>0</v>
      </c>
      <c r="BJ88" s="59">
        <v>11695</v>
      </c>
      <c r="BK88" s="59">
        <v>36104370</v>
      </c>
      <c r="BL88" s="59">
        <v>5058</v>
      </c>
      <c r="BM88" s="59">
        <v>7138.07</v>
      </c>
      <c r="BN88" s="59">
        <v>230.08</v>
      </c>
      <c r="BO88" s="59">
        <v>7368.15</v>
      </c>
      <c r="BP88" s="59">
        <v>5113</v>
      </c>
      <c r="BQ88" s="59">
        <v>37673351</v>
      </c>
      <c r="BR88" s="59">
        <v>0</v>
      </c>
      <c r="BS88" s="59">
        <v>170656</v>
      </c>
      <c r="BT88" s="59">
        <v>0</v>
      </c>
      <c r="BU88" s="59">
        <v>0</v>
      </c>
      <c r="BV88" s="59">
        <v>1251360</v>
      </c>
      <c r="BW88" s="59">
        <v>0</v>
      </c>
      <c r="BX88" s="59">
        <v>0</v>
      </c>
      <c r="BY88" s="59">
        <v>0</v>
      </c>
      <c r="BZ88" s="59">
        <v>0</v>
      </c>
      <c r="CA88" s="59">
        <v>39095367</v>
      </c>
      <c r="CB88" s="59">
        <v>27374613</v>
      </c>
      <c r="CC88" s="59">
        <v>11720754</v>
      </c>
      <c r="CD88" s="59">
        <v>11713387</v>
      </c>
      <c r="CE88" s="59">
        <v>99911</v>
      </c>
      <c r="CF88" s="59">
        <f t="shared" si="6"/>
        <v>11613476</v>
      </c>
      <c r="CG88" s="59">
        <v>2184000</v>
      </c>
      <c r="CH88" s="59">
        <f t="shared" si="7"/>
        <v>13797476</v>
      </c>
      <c r="CI88" s="59">
        <v>1432784242</v>
      </c>
      <c r="CJ88" s="59">
        <v>7367</v>
      </c>
      <c r="CK88" s="59">
        <v>0</v>
      </c>
      <c r="CL88" s="59">
        <v>39088000</v>
      </c>
      <c r="CM88" s="59">
        <v>5113</v>
      </c>
      <c r="CN88" s="59">
        <v>7644.83</v>
      </c>
      <c r="CO88" s="59">
        <v>236.98</v>
      </c>
      <c r="CP88" s="59">
        <v>7881.8099999999995</v>
      </c>
      <c r="CQ88" s="59">
        <v>5180</v>
      </c>
      <c r="CR88" s="59">
        <v>40827776</v>
      </c>
      <c r="CS88" s="59">
        <v>7367</v>
      </c>
      <c r="CT88" s="59">
        <v>69598</v>
      </c>
      <c r="CU88" s="59">
        <v>0</v>
      </c>
      <c r="CV88" s="59">
        <v>0</v>
      </c>
      <c r="CW88" s="59">
        <v>0</v>
      </c>
      <c r="CX88" s="59">
        <v>0</v>
      </c>
      <c r="CY88" s="59">
        <v>0</v>
      </c>
      <c r="CZ88" s="59">
        <v>0</v>
      </c>
      <c r="DA88" s="59">
        <v>0</v>
      </c>
      <c r="DB88" s="59">
        <v>40904741</v>
      </c>
      <c r="DC88" s="59">
        <v>29230842</v>
      </c>
      <c r="DD88" s="59">
        <v>11673899</v>
      </c>
      <c r="DE88" s="59">
        <v>11672057</v>
      </c>
      <c r="DF88" s="59">
        <v>103422</v>
      </c>
      <c r="DG88" s="40">
        <v>11568635</v>
      </c>
      <c r="DH88" s="59">
        <v>2178726</v>
      </c>
      <c r="DI88" s="59">
        <v>13747361</v>
      </c>
      <c r="DJ88" s="59">
        <v>1514947857</v>
      </c>
      <c r="DK88" s="59">
        <v>1842</v>
      </c>
      <c r="DL88" s="59">
        <v>0</v>
      </c>
    </row>
    <row r="89" spans="1:116" x14ac:dyDescent="0.2">
      <c r="A89" s="48">
        <v>1295</v>
      </c>
      <c r="B89" s="49" t="s">
        <v>120</v>
      </c>
      <c r="C89" s="37">
        <v>6236616</v>
      </c>
      <c r="D89" s="37">
        <v>908</v>
      </c>
      <c r="E89" s="37">
        <v>895</v>
      </c>
      <c r="F89" s="37">
        <v>220.29</v>
      </c>
      <c r="G89" s="37">
        <v>0</v>
      </c>
      <c r="H89" s="37">
        <v>0</v>
      </c>
      <c r="I89" s="37">
        <v>0</v>
      </c>
      <c r="J89" s="37">
        <v>6344485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6344485</v>
      </c>
      <c r="S89" s="37">
        <v>0</v>
      </c>
      <c r="T89" s="37">
        <v>70888</v>
      </c>
      <c r="U89" s="37">
        <v>70888</v>
      </c>
      <c r="V89" s="37">
        <v>6415373</v>
      </c>
      <c r="W89" s="37">
        <v>4877816</v>
      </c>
      <c r="X89" s="37">
        <v>1537557</v>
      </c>
      <c r="Y89" s="37">
        <v>1537557</v>
      </c>
      <c r="Z89" s="37">
        <v>5054</v>
      </c>
      <c r="AA89" s="37">
        <v>1532503</v>
      </c>
      <c r="AB89" s="37">
        <v>560842</v>
      </c>
      <c r="AC89" s="37">
        <v>2093345</v>
      </c>
      <c r="AD89" s="37">
        <v>179502867</v>
      </c>
      <c r="AE89" s="37">
        <v>433400</v>
      </c>
      <c r="AF89" s="37">
        <v>0</v>
      </c>
      <c r="AG89" s="37">
        <v>0</v>
      </c>
      <c r="AH89" s="37">
        <v>0</v>
      </c>
      <c r="AI89" s="49">
        <v>6344485</v>
      </c>
      <c r="AJ89" s="59">
        <v>895</v>
      </c>
      <c r="AK89" s="59">
        <v>7088.81</v>
      </c>
      <c r="AL89" s="59">
        <v>226.68</v>
      </c>
      <c r="AM89" s="59">
        <v>7315.4900000000007</v>
      </c>
      <c r="AN89" s="59">
        <v>885</v>
      </c>
      <c r="AO89" s="59">
        <v>6474209</v>
      </c>
      <c r="AP89" s="59">
        <v>0</v>
      </c>
      <c r="AQ89" s="59">
        <v>0</v>
      </c>
      <c r="AR89" s="59">
        <v>0</v>
      </c>
      <c r="AS89" s="59">
        <v>0</v>
      </c>
      <c r="AT89" s="59">
        <v>0</v>
      </c>
      <c r="AU89" s="59">
        <v>0</v>
      </c>
      <c r="AV89" s="59">
        <v>0</v>
      </c>
      <c r="AW89" s="59">
        <v>0</v>
      </c>
      <c r="AX89" s="59">
        <v>58524</v>
      </c>
      <c r="AY89" s="59">
        <v>0</v>
      </c>
      <c r="AZ89" s="59">
        <v>6532733</v>
      </c>
      <c r="BA89" s="59">
        <v>5202797</v>
      </c>
      <c r="BB89" s="59">
        <v>1329936</v>
      </c>
      <c r="BC89" s="59">
        <v>1330179</v>
      </c>
      <c r="BD89" s="59">
        <v>2861</v>
      </c>
      <c r="BE89" s="59">
        <f t="shared" si="4"/>
        <v>1327318</v>
      </c>
      <c r="BF89" s="59">
        <v>560348</v>
      </c>
      <c r="BG89" s="59">
        <f t="shared" si="5"/>
        <v>1887666</v>
      </c>
      <c r="BH89" s="59">
        <v>190803778</v>
      </c>
      <c r="BI89" s="59">
        <v>0</v>
      </c>
      <c r="BJ89" s="59">
        <v>243</v>
      </c>
      <c r="BK89" s="59">
        <v>6474209</v>
      </c>
      <c r="BL89" s="59">
        <v>885</v>
      </c>
      <c r="BM89" s="59">
        <v>7315.49</v>
      </c>
      <c r="BN89" s="59">
        <v>230.08</v>
      </c>
      <c r="BO89" s="59">
        <v>7545.57</v>
      </c>
      <c r="BP89" s="59">
        <v>881</v>
      </c>
      <c r="BQ89" s="59">
        <v>6647647</v>
      </c>
      <c r="BR89" s="59">
        <v>0</v>
      </c>
      <c r="BS89" s="59">
        <v>0</v>
      </c>
      <c r="BT89" s="59">
        <v>0</v>
      </c>
      <c r="BU89" s="59">
        <v>0</v>
      </c>
      <c r="BV89" s="59">
        <v>0</v>
      </c>
      <c r="BW89" s="59">
        <v>0</v>
      </c>
      <c r="BX89" s="59">
        <v>0</v>
      </c>
      <c r="BY89" s="59">
        <v>22637</v>
      </c>
      <c r="BZ89" s="59">
        <v>0</v>
      </c>
      <c r="CA89" s="59">
        <v>6670284</v>
      </c>
      <c r="CB89" s="59">
        <v>5336997</v>
      </c>
      <c r="CC89" s="59">
        <v>1333287</v>
      </c>
      <c r="CD89" s="59">
        <v>1333287</v>
      </c>
      <c r="CE89" s="59">
        <v>3398</v>
      </c>
      <c r="CF89" s="59">
        <f t="shared" si="6"/>
        <v>1329889</v>
      </c>
      <c r="CG89" s="59">
        <v>560208</v>
      </c>
      <c r="CH89" s="59">
        <f t="shared" si="7"/>
        <v>1890097</v>
      </c>
      <c r="CI89" s="59">
        <v>192251138</v>
      </c>
      <c r="CJ89" s="59">
        <v>0</v>
      </c>
      <c r="CK89" s="59">
        <v>0</v>
      </c>
      <c r="CL89" s="59">
        <v>6647647</v>
      </c>
      <c r="CM89" s="59">
        <v>881</v>
      </c>
      <c r="CN89" s="59">
        <v>7545.57</v>
      </c>
      <c r="CO89" s="59">
        <v>236.98</v>
      </c>
      <c r="CP89" s="59">
        <v>7782.5499999999993</v>
      </c>
      <c r="CQ89" s="59">
        <v>869</v>
      </c>
      <c r="CR89" s="59">
        <v>6763036</v>
      </c>
      <c r="CS89" s="59">
        <v>0</v>
      </c>
      <c r="CT89" s="59">
        <v>0</v>
      </c>
      <c r="CU89" s="59">
        <v>0</v>
      </c>
      <c r="CV89" s="59">
        <v>0</v>
      </c>
      <c r="CW89" s="59">
        <v>0</v>
      </c>
      <c r="CX89" s="59">
        <v>0</v>
      </c>
      <c r="CY89" s="59">
        <v>0</v>
      </c>
      <c r="CZ89" s="59">
        <v>70043</v>
      </c>
      <c r="DA89" s="59">
        <v>0</v>
      </c>
      <c r="DB89" s="59">
        <v>6833079</v>
      </c>
      <c r="DC89" s="59">
        <v>5464451</v>
      </c>
      <c r="DD89" s="59">
        <v>1368628</v>
      </c>
      <c r="DE89" s="59">
        <v>1368628</v>
      </c>
      <c r="DF89" s="59">
        <v>2507</v>
      </c>
      <c r="DG89" s="40">
        <v>1366121</v>
      </c>
      <c r="DH89" s="59">
        <v>542097</v>
      </c>
      <c r="DI89" s="59">
        <v>1908218</v>
      </c>
      <c r="DJ89" s="59">
        <v>189091783</v>
      </c>
      <c r="DK89" s="59">
        <v>0</v>
      </c>
      <c r="DL89" s="59">
        <v>0</v>
      </c>
    </row>
    <row r="90" spans="1:116" x14ac:dyDescent="0.2">
      <c r="A90" s="48">
        <v>1309</v>
      </c>
      <c r="B90" s="49" t="s">
        <v>121</v>
      </c>
      <c r="C90" s="37">
        <v>6092335</v>
      </c>
      <c r="D90" s="37">
        <v>756</v>
      </c>
      <c r="E90" s="37">
        <v>771</v>
      </c>
      <c r="F90" s="37">
        <v>220.29</v>
      </c>
      <c r="G90" s="37">
        <v>0</v>
      </c>
      <c r="H90" s="37">
        <v>0</v>
      </c>
      <c r="I90" s="37">
        <v>0</v>
      </c>
      <c r="J90" s="37">
        <v>6383055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6383055</v>
      </c>
      <c r="S90" s="37">
        <v>0</v>
      </c>
      <c r="T90" s="37">
        <v>0</v>
      </c>
      <c r="U90" s="37">
        <v>0</v>
      </c>
      <c r="V90" s="37">
        <v>6383055</v>
      </c>
      <c r="W90" s="37">
        <v>4092934</v>
      </c>
      <c r="X90" s="37">
        <v>2290121</v>
      </c>
      <c r="Y90" s="37">
        <v>2281842</v>
      </c>
      <c r="Z90" s="37">
        <v>1919</v>
      </c>
      <c r="AA90" s="37">
        <v>2279923</v>
      </c>
      <c r="AB90" s="37">
        <v>129899</v>
      </c>
      <c r="AC90" s="37">
        <v>2409822</v>
      </c>
      <c r="AD90" s="37">
        <v>198677988</v>
      </c>
      <c r="AE90" s="37">
        <v>158200</v>
      </c>
      <c r="AF90" s="37">
        <v>8279</v>
      </c>
      <c r="AG90" s="37">
        <v>0</v>
      </c>
      <c r="AH90" s="37">
        <v>8279</v>
      </c>
      <c r="AI90" s="49">
        <v>6374776</v>
      </c>
      <c r="AJ90" s="59">
        <v>771</v>
      </c>
      <c r="AK90" s="59">
        <v>8268.19</v>
      </c>
      <c r="AL90" s="59">
        <v>226.68</v>
      </c>
      <c r="AM90" s="59">
        <v>8494.8700000000008</v>
      </c>
      <c r="AN90" s="59">
        <v>776</v>
      </c>
      <c r="AO90" s="59">
        <v>6592019</v>
      </c>
      <c r="AP90" s="59">
        <v>6209</v>
      </c>
      <c r="AQ90" s="59">
        <v>0</v>
      </c>
      <c r="AR90" s="59">
        <v>0</v>
      </c>
      <c r="AS90" s="59">
        <v>0</v>
      </c>
      <c r="AT90" s="59">
        <v>0</v>
      </c>
      <c r="AU90" s="59">
        <v>0</v>
      </c>
      <c r="AV90" s="59">
        <v>0</v>
      </c>
      <c r="AW90" s="59">
        <v>0</v>
      </c>
      <c r="AX90" s="59">
        <v>0</v>
      </c>
      <c r="AY90" s="59">
        <v>0</v>
      </c>
      <c r="AZ90" s="59">
        <v>6598228</v>
      </c>
      <c r="BA90" s="59">
        <v>4255713</v>
      </c>
      <c r="BB90" s="59">
        <v>2342515</v>
      </c>
      <c r="BC90" s="59">
        <v>2342515</v>
      </c>
      <c r="BD90" s="59">
        <v>1832</v>
      </c>
      <c r="BE90" s="59">
        <f t="shared" si="4"/>
        <v>2340683</v>
      </c>
      <c r="BF90" s="59">
        <v>135593</v>
      </c>
      <c r="BG90" s="59">
        <f t="shared" si="5"/>
        <v>2476276</v>
      </c>
      <c r="BH90" s="59">
        <v>211380221</v>
      </c>
      <c r="BI90" s="59">
        <v>0</v>
      </c>
      <c r="BJ90" s="59">
        <v>0</v>
      </c>
      <c r="BK90" s="59">
        <v>6598228</v>
      </c>
      <c r="BL90" s="59">
        <v>776</v>
      </c>
      <c r="BM90" s="59">
        <v>8502.8700000000008</v>
      </c>
      <c r="BN90" s="59">
        <v>230.08</v>
      </c>
      <c r="BO90" s="59">
        <v>8732.9500000000007</v>
      </c>
      <c r="BP90" s="59">
        <v>775</v>
      </c>
      <c r="BQ90" s="59">
        <v>6768036</v>
      </c>
      <c r="BR90" s="59">
        <v>0</v>
      </c>
      <c r="BS90" s="59">
        <v>0</v>
      </c>
      <c r="BT90" s="59">
        <v>0</v>
      </c>
      <c r="BU90" s="59">
        <v>0</v>
      </c>
      <c r="BV90" s="59">
        <v>0</v>
      </c>
      <c r="BW90" s="59">
        <v>0</v>
      </c>
      <c r="BX90" s="59">
        <v>0</v>
      </c>
      <c r="BY90" s="59">
        <v>8733</v>
      </c>
      <c r="BZ90" s="59">
        <v>0</v>
      </c>
      <c r="CA90" s="59">
        <v>6776769</v>
      </c>
      <c r="CB90" s="59">
        <v>4536441</v>
      </c>
      <c r="CC90" s="59">
        <v>2240328</v>
      </c>
      <c r="CD90" s="59">
        <v>2240328</v>
      </c>
      <c r="CE90" s="59">
        <v>2552</v>
      </c>
      <c r="CF90" s="59">
        <f t="shared" si="6"/>
        <v>2237776</v>
      </c>
      <c r="CG90" s="59">
        <v>252258</v>
      </c>
      <c r="CH90" s="59">
        <f t="shared" si="7"/>
        <v>2490034</v>
      </c>
      <c r="CI90" s="59">
        <v>220693026</v>
      </c>
      <c r="CJ90" s="59">
        <v>0</v>
      </c>
      <c r="CK90" s="59">
        <v>0</v>
      </c>
      <c r="CL90" s="59">
        <v>6768036</v>
      </c>
      <c r="CM90" s="59">
        <v>775</v>
      </c>
      <c r="CN90" s="59">
        <v>8732.9500000000007</v>
      </c>
      <c r="CO90" s="59">
        <v>236.98</v>
      </c>
      <c r="CP90" s="59">
        <v>8969.93</v>
      </c>
      <c r="CQ90" s="59">
        <v>762</v>
      </c>
      <c r="CR90" s="59">
        <v>6835087</v>
      </c>
      <c r="CS90" s="59">
        <v>0</v>
      </c>
      <c r="CT90" s="59">
        <v>0</v>
      </c>
      <c r="CU90" s="59">
        <v>0</v>
      </c>
      <c r="CV90" s="59">
        <v>0</v>
      </c>
      <c r="CW90" s="59">
        <v>0</v>
      </c>
      <c r="CX90" s="59">
        <v>0</v>
      </c>
      <c r="CY90" s="59">
        <v>0</v>
      </c>
      <c r="CZ90" s="59">
        <v>89699</v>
      </c>
      <c r="DA90" s="59">
        <v>0</v>
      </c>
      <c r="DB90" s="59">
        <v>6924786</v>
      </c>
      <c r="DC90" s="59">
        <v>4550329</v>
      </c>
      <c r="DD90" s="59">
        <v>2374457</v>
      </c>
      <c r="DE90" s="59">
        <v>2374457</v>
      </c>
      <c r="DF90" s="59">
        <v>1498</v>
      </c>
      <c r="DG90" s="40">
        <v>2372959</v>
      </c>
      <c r="DH90" s="59">
        <v>595971</v>
      </c>
      <c r="DI90" s="59">
        <v>2968930</v>
      </c>
      <c r="DJ90" s="59">
        <v>236316256</v>
      </c>
      <c r="DK90" s="59">
        <v>0</v>
      </c>
      <c r="DL90" s="59">
        <v>0</v>
      </c>
    </row>
    <row r="91" spans="1:116" x14ac:dyDescent="0.2">
      <c r="A91" s="48">
        <v>1316</v>
      </c>
      <c r="B91" s="49" t="s">
        <v>122</v>
      </c>
      <c r="C91" s="37">
        <v>21960362</v>
      </c>
      <c r="D91" s="37">
        <v>2927</v>
      </c>
      <c r="E91" s="37">
        <v>2952</v>
      </c>
      <c r="F91" s="37">
        <v>220.29</v>
      </c>
      <c r="G91" s="37">
        <v>0</v>
      </c>
      <c r="H91" s="37">
        <v>0</v>
      </c>
      <c r="I91" s="37">
        <v>0</v>
      </c>
      <c r="J91" s="37">
        <v>22798237</v>
      </c>
      <c r="K91" s="37">
        <v>0</v>
      </c>
      <c r="L91" s="37">
        <v>38854</v>
      </c>
      <c r="M91" s="37">
        <v>0</v>
      </c>
      <c r="N91" s="37">
        <v>0</v>
      </c>
      <c r="O91" s="37">
        <v>290000</v>
      </c>
      <c r="P91" s="37">
        <v>0</v>
      </c>
      <c r="Q91" s="37">
        <v>328854</v>
      </c>
      <c r="R91" s="37">
        <v>23127091</v>
      </c>
      <c r="S91" s="37">
        <v>0</v>
      </c>
      <c r="T91" s="37">
        <v>0</v>
      </c>
      <c r="U91" s="37">
        <v>0</v>
      </c>
      <c r="V91" s="37">
        <v>23127091</v>
      </c>
      <c r="W91" s="37">
        <v>13202188</v>
      </c>
      <c r="X91" s="37">
        <v>9924903</v>
      </c>
      <c r="Y91" s="37">
        <v>9902045</v>
      </c>
      <c r="Z91" s="37">
        <v>64979</v>
      </c>
      <c r="AA91" s="37">
        <v>9837066</v>
      </c>
      <c r="AB91" s="37">
        <v>3685864</v>
      </c>
      <c r="AC91" s="37">
        <v>13522930</v>
      </c>
      <c r="AD91" s="37">
        <v>988684171</v>
      </c>
      <c r="AE91" s="37">
        <v>4750700</v>
      </c>
      <c r="AF91" s="37">
        <v>22858</v>
      </c>
      <c r="AG91" s="37">
        <v>0</v>
      </c>
      <c r="AH91" s="37">
        <v>22858</v>
      </c>
      <c r="AI91" s="49">
        <v>23079733</v>
      </c>
      <c r="AJ91" s="59">
        <v>2952</v>
      </c>
      <c r="AK91" s="59">
        <v>7818.34</v>
      </c>
      <c r="AL91" s="59">
        <v>226.68</v>
      </c>
      <c r="AM91" s="59">
        <v>8045.02</v>
      </c>
      <c r="AN91" s="59">
        <v>2986</v>
      </c>
      <c r="AO91" s="59">
        <v>24022430</v>
      </c>
      <c r="AP91" s="59">
        <v>17144</v>
      </c>
      <c r="AQ91" s="59">
        <v>-2429</v>
      </c>
      <c r="AR91" s="59">
        <v>0</v>
      </c>
      <c r="AS91" s="59">
        <v>0</v>
      </c>
      <c r="AT91" s="59">
        <v>695000</v>
      </c>
      <c r="AU91" s="59">
        <v>0</v>
      </c>
      <c r="AV91" s="59">
        <v>0</v>
      </c>
      <c r="AW91" s="59">
        <v>0</v>
      </c>
      <c r="AX91" s="59">
        <v>0</v>
      </c>
      <c r="AY91" s="59">
        <v>0</v>
      </c>
      <c r="AZ91" s="59">
        <v>24732145</v>
      </c>
      <c r="BA91" s="59">
        <v>13427259</v>
      </c>
      <c r="BB91" s="59">
        <v>11304886</v>
      </c>
      <c r="BC91" s="59">
        <v>11304886</v>
      </c>
      <c r="BD91" s="59">
        <v>66901</v>
      </c>
      <c r="BE91" s="59">
        <f t="shared" si="4"/>
        <v>11237985</v>
      </c>
      <c r="BF91" s="59">
        <v>3252573</v>
      </c>
      <c r="BG91" s="59">
        <f t="shared" si="5"/>
        <v>14490558</v>
      </c>
      <c r="BH91" s="59">
        <v>1140173378</v>
      </c>
      <c r="BI91" s="59">
        <v>0</v>
      </c>
      <c r="BJ91" s="59">
        <v>0</v>
      </c>
      <c r="BK91" s="59">
        <v>24732145</v>
      </c>
      <c r="BL91" s="59">
        <v>2986</v>
      </c>
      <c r="BM91" s="59">
        <v>8282.7000000000007</v>
      </c>
      <c r="BN91" s="59">
        <v>230.08</v>
      </c>
      <c r="BO91" s="59">
        <v>8512.7800000000007</v>
      </c>
      <c r="BP91" s="59">
        <v>2997</v>
      </c>
      <c r="BQ91" s="59">
        <v>25512802</v>
      </c>
      <c r="BR91" s="59">
        <v>0</v>
      </c>
      <c r="BS91" s="59">
        <v>0</v>
      </c>
      <c r="BT91" s="59">
        <v>0</v>
      </c>
      <c r="BU91" s="59">
        <v>0</v>
      </c>
      <c r="BV91" s="59">
        <v>0</v>
      </c>
      <c r="BW91" s="59">
        <v>0</v>
      </c>
      <c r="BX91" s="59">
        <v>0</v>
      </c>
      <c r="BY91" s="59">
        <v>0</v>
      </c>
      <c r="BZ91" s="59">
        <v>0</v>
      </c>
      <c r="CA91" s="59">
        <v>25512802</v>
      </c>
      <c r="CB91" s="59">
        <v>13098391</v>
      </c>
      <c r="CC91" s="59">
        <v>12414411</v>
      </c>
      <c r="CD91" s="59">
        <v>12405990</v>
      </c>
      <c r="CE91" s="59">
        <v>52331</v>
      </c>
      <c r="CF91" s="59">
        <f t="shared" si="6"/>
        <v>12353659</v>
      </c>
      <c r="CG91" s="59">
        <v>3711215</v>
      </c>
      <c r="CH91" s="59">
        <f t="shared" si="7"/>
        <v>16064874</v>
      </c>
      <c r="CI91" s="59">
        <v>1190309051</v>
      </c>
      <c r="CJ91" s="59">
        <v>8421</v>
      </c>
      <c r="CK91" s="59">
        <v>0</v>
      </c>
      <c r="CL91" s="59">
        <v>25504381</v>
      </c>
      <c r="CM91" s="59">
        <v>2997</v>
      </c>
      <c r="CN91" s="59">
        <v>8509.9699999999993</v>
      </c>
      <c r="CO91" s="59">
        <v>236.98</v>
      </c>
      <c r="CP91" s="59">
        <v>8746.9499999999989</v>
      </c>
      <c r="CQ91" s="59">
        <v>3051</v>
      </c>
      <c r="CR91" s="59">
        <v>26686944</v>
      </c>
      <c r="CS91" s="59">
        <v>6316</v>
      </c>
      <c r="CT91" s="59">
        <v>1947</v>
      </c>
      <c r="CU91" s="59">
        <v>0</v>
      </c>
      <c r="CV91" s="59">
        <v>0</v>
      </c>
      <c r="CW91" s="59">
        <v>0</v>
      </c>
      <c r="CX91" s="59">
        <v>0</v>
      </c>
      <c r="CY91" s="59">
        <v>0</v>
      </c>
      <c r="CZ91" s="59">
        <v>0</v>
      </c>
      <c r="DA91" s="59">
        <v>0</v>
      </c>
      <c r="DB91" s="59">
        <v>26695207</v>
      </c>
      <c r="DC91" s="59">
        <v>13666933</v>
      </c>
      <c r="DD91" s="59">
        <v>13028274</v>
      </c>
      <c r="DE91" s="59">
        <v>13010781</v>
      </c>
      <c r="DF91" s="59">
        <v>58309</v>
      </c>
      <c r="DG91" s="40">
        <v>12952472</v>
      </c>
      <c r="DH91" s="59">
        <v>3660893</v>
      </c>
      <c r="DI91" s="59">
        <v>16613365</v>
      </c>
      <c r="DJ91" s="59">
        <v>1238936444</v>
      </c>
      <c r="DK91" s="59">
        <v>17493</v>
      </c>
      <c r="DL91" s="59">
        <v>0</v>
      </c>
    </row>
    <row r="92" spans="1:116" x14ac:dyDescent="0.2">
      <c r="A92" s="48">
        <v>1380</v>
      </c>
      <c r="B92" s="49" t="s">
        <v>123</v>
      </c>
      <c r="C92" s="37">
        <v>16486447</v>
      </c>
      <c r="D92" s="37">
        <v>2544</v>
      </c>
      <c r="E92" s="37">
        <v>2585</v>
      </c>
      <c r="F92" s="37">
        <v>220.29</v>
      </c>
      <c r="G92" s="37">
        <v>0</v>
      </c>
      <c r="H92" s="37">
        <v>0</v>
      </c>
      <c r="I92" s="37">
        <v>0</v>
      </c>
      <c r="J92" s="37">
        <v>17321594</v>
      </c>
      <c r="K92" s="37">
        <v>4862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4862</v>
      </c>
      <c r="R92" s="37">
        <v>17326456</v>
      </c>
      <c r="S92" s="37">
        <v>0</v>
      </c>
      <c r="T92" s="37">
        <v>0</v>
      </c>
      <c r="U92" s="37">
        <v>0</v>
      </c>
      <c r="V92" s="37">
        <v>17326456</v>
      </c>
      <c r="W92" s="37">
        <v>10420181</v>
      </c>
      <c r="X92" s="37">
        <v>6906275</v>
      </c>
      <c r="Y92" s="37">
        <v>6906275</v>
      </c>
      <c r="Z92" s="37">
        <v>47348</v>
      </c>
      <c r="AA92" s="37">
        <v>6858927</v>
      </c>
      <c r="AB92" s="37">
        <v>1405544</v>
      </c>
      <c r="AC92" s="37">
        <v>8264471</v>
      </c>
      <c r="AD92" s="37">
        <v>970152167</v>
      </c>
      <c r="AE92" s="37">
        <v>5558100</v>
      </c>
      <c r="AF92" s="37">
        <v>0</v>
      </c>
      <c r="AG92" s="37">
        <v>0</v>
      </c>
      <c r="AH92" s="37">
        <v>0</v>
      </c>
      <c r="AI92" s="49">
        <v>17326456</v>
      </c>
      <c r="AJ92" s="59">
        <v>2585</v>
      </c>
      <c r="AK92" s="59">
        <v>6702.69</v>
      </c>
      <c r="AL92" s="59">
        <v>226.68</v>
      </c>
      <c r="AM92" s="59">
        <v>6929.37</v>
      </c>
      <c r="AN92" s="59">
        <v>2610</v>
      </c>
      <c r="AO92" s="59">
        <v>18085656</v>
      </c>
      <c r="AP92" s="59">
        <v>0</v>
      </c>
      <c r="AQ92" s="59">
        <v>0</v>
      </c>
      <c r="AR92" s="59">
        <v>0</v>
      </c>
      <c r="AS92" s="59">
        <v>0</v>
      </c>
      <c r="AT92" s="59">
        <v>0</v>
      </c>
      <c r="AU92" s="59">
        <v>0</v>
      </c>
      <c r="AV92" s="59">
        <v>0</v>
      </c>
      <c r="AW92" s="59">
        <v>0</v>
      </c>
      <c r="AX92" s="59">
        <v>0</v>
      </c>
      <c r="AY92" s="59">
        <v>0</v>
      </c>
      <c r="AZ92" s="59">
        <v>18085656</v>
      </c>
      <c r="BA92" s="59">
        <v>11279892</v>
      </c>
      <c r="BB92" s="59">
        <v>6805764</v>
      </c>
      <c r="BC92" s="59">
        <v>6868223</v>
      </c>
      <c r="BD92" s="59">
        <v>41520</v>
      </c>
      <c r="BE92" s="59">
        <f t="shared" si="4"/>
        <v>6826703</v>
      </c>
      <c r="BF92" s="59">
        <v>1406782</v>
      </c>
      <c r="BG92" s="59">
        <f t="shared" si="5"/>
        <v>8233485</v>
      </c>
      <c r="BH92" s="59">
        <v>1042150259</v>
      </c>
      <c r="BI92" s="59">
        <v>0</v>
      </c>
      <c r="BJ92" s="59">
        <v>62459</v>
      </c>
      <c r="BK92" s="59">
        <v>18085656</v>
      </c>
      <c r="BL92" s="59">
        <v>2610</v>
      </c>
      <c r="BM92" s="59">
        <v>6929.37</v>
      </c>
      <c r="BN92" s="59">
        <v>230.08</v>
      </c>
      <c r="BO92" s="59">
        <v>7159.45</v>
      </c>
      <c r="BP92" s="59">
        <v>2640</v>
      </c>
      <c r="BQ92" s="59">
        <v>18900948</v>
      </c>
      <c r="BR92" s="59">
        <v>0</v>
      </c>
      <c r="BS92" s="59">
        <v>0</v>
      </c>
      <c r="BT92" s="59">
        <v>0</v>
      </c>
      <c r="BU92" s="59">
        <v>0</v>
      </c>
      <c r="BV92" s="59">
        <v>0</v>
      </c>
      <c r="BW92" s="59">
        <v>0</v>
      </c>
      <c r="BX92" s="59">
        <v>0</v>
      </c>
      <c r="BY92" s="59">
        <v>0</v>
      </c>
      <c r="BZ92" s="59">
        <v>0</v>
      </c>
      <c r="CA92" s="59">
        <v>18900948</v>
      </c>
      <c r="CB92" s="59">
        <v>11791942</v>
      </c>
      <c r="CC92" s="59">
        <v>7109006</v>
      </c>
      <c r="CD92" s="59">
        <v>7116028</v>
      </c>
      <c r="CE92" s="59">
        <v>115465</v>
      </c>
      <c r="CF92" s="59">
        <f t="shared" si="6"/>
        <v>7000563</v>
      </c>
      <c r="CG92" s="59">
        <v>1420755</v>
      </c>
      <c r="CH92" s="59">
        <f t="shared" si="7"/>
        <v>8421318</v>
      </c>
      <c r="CI92" s="59">
        <v>1133867730</v>
      </c>
      <c r="CJ92" s="59">
        <v>0</v>
      </c>
      <c r="CK92" s="59">
        <v>7022</v>
      </c>
      <c r="CL92" s="59">
        <v>18900948</v>
      </c>
      <c r="CM92" s="59">
        <v>2640</v>
      </c>
      <c r="CN92" s="59">
        <v>7159.45</v>
      </c>
      <c r="CO92" s="59">
        <v>236.98</v>
      </c>
      <c r="CP92" s="59">
        <v>7396.4299999999994</v>
      </c>
      <c r="CQ92" s="59">
        <v>2678</v>
      </c>
      <c r="CR92" s="59">
        <v>19807640</v>
      </c>
      <c r="CS92" s="59">
        <v>0</v>
      </c>
      <c r="CT92" s="59">
        <v>0</v>
      </c>
      <c r="CU92" s="59">
        <v>0</v>
      </c>
      <c r="CV92" s="59">
        <v>0</v>
      </c>
      <c r="CW92" s="59">
        <v>0</v>
      </c>
      <c r="CX92" s="59">
        <v>0</v>
      </c>
      <c r="CY92" s="59">
        <v>0</v>
      </c>
      <c r="CZ92" s="59">
        <v>0</v>
      </c>
      <c r="DA92" s="59">
        <v>0</v>
      </c>
      <c r="DB92" s="59">
        <v>19807640</v>
      </c>
      <c r="DC92" s="59">
        <v>12065110</v>
      </c>
      <c r="DD92" s="59">
        <v>7742530</v>
      </c>
      <c r="DE92" s="59">
        <v>7735133</v>
      </c>
      <c r="DF92" s="59">
        <v>81528</v>
      </c>
      <c r="DG92" s="40">
        <v>7653605</v>
      </c>
      <c r="DH92" s="59">
        <v>1411606</v>
      </c>
      <c r="DI92" s="59">
        <v>9065211</v>
      </c>
      <c r="DJ92" s="59">
        <v>1239880882</v>
      </c>
      <c r="DK92" s="59">
        <v>7397</v>
      </c>
      <c r="DL92" s="59">
        <v>0</v>
      </c>
    </row>
    <row r="93" spans="1:116" x14ac:dyDescent="0.2">
      <c r="A93" s="48">
        <v>1407</v>
      </c>
      <c r="B93" s="49" t="s">
        <v>124</v>
      </c>
      <c r="C93" s="37">
        <v>9911754</v>
      </c>
      <c r="D93" s="37">
        <v>1583</v>
      </c>
      <c r="E93" s="37">
        <v>1597</v>
      </c>
      <c r="F93" s="37">
        <v>220.29</v>
      </c>
      <c r="G93" s="37">
        <v>0</v>
      </c>
      <c r="H93" s="37">
        <v>0</v>
      </c>
      <c r="I93" s="37">
        <v>38</v>
      </c>
      <c r="J93" s="37">
        <v>10351211</v>
      </c>
      <c r="K93" s="37">
        <v>0</v>
      </c>
      <c r="L93" s="37">
        <v>35450</v>
      </c>
      <c r="M93" s="37">
        <v>0</v>
      </c>
      <c r="N93" s="37">
        <v>0</v>
      </c>
      <c r="O93" s="37">
        <v>0</v>
      </c>
      <c r="P93" s="37">
        <v>0</v>
      </c>
      <c r="Q93" s="37">
        <v>35450</v>
      </c>
      <c r="R93" s="37">
        <v>10386661</v>
      </c>
      <c r="S93" s="37">
        <v>0</v>
      </c>
      <c r="T93" s="37">
        <v>0</v>
      </c>
      <c r="U93" s="37">
        <v>0</v>
      </c>
      <c r="V93" s="37">
        <v>10386661</v>
      </c>
      <c r="W93" s="37">
        <v>8083940</v>
      </c>
      <c r="X93" s="37">
        <v>2302721</v>
      </c>
      <c r="Y93" s="37">
        <v>2289758</v>
      </c>
      <c r="Z93" s="37">
        <v>10922</v>
      </c>
      <c r="AA93" s="37">
        <v>2278836</v>
      </c>
      <c r="AB93" s="37">
        <v>1143300</v>
      </c>
      <c r="AC93" s="37">
        <v>3422136</v>
      </c>
      <c r="AD93" s="37">
        <v>364400879</v>
      </c>
      <c r="AE93" s="37">
        <v>1163000</v>
      </c>
      <c r="AF93" s="37">
        <v>12963</v>
      </c>
      <c r="AG93" s="37">
        <v>0</v>
      </c>
      <c r="AH93" s="37">
        <v>12963</v>
      </c>
      <c r="AI93" s="49">
        <v>10373698</v>
      </c>
      <c r="AJ93" s="59">
        <v>1597</v>
      </c>
      <c r="AK93" s="59">
        <v>6495.74</v>
      </c>
      <c r="AL93" s="59">
        <v>226.68</v>
      </c>
      <c r="AM93" s="59">
        <v>6722.42</v>
      </c>
      <c r="AN93" s="59">
        <v>1603</v>
      </c>
      <c r="AO93" s="59">
        <v>10776039</v>
      </c>
      <c r="AP93" s="59">
        <v>9722</v>
      </c>
      <c r="AQ93" s="59">
        <v>15745</v>
      </c>
      <c r="AR93" s="59">
        <v>0</v>
      </c>
      <c r="AS93" s="59">
        <v>0</v>
      </c>
      <c r="AT93" s="59">
        <v>0</v>
      </c>
      <c r="AU93" s="59">
        <v>0</v>
      </c>
      <c r="AV93" s="59">
        <v>0</v>
      </c>
      <c r="AW93" s="59">
        <v>0</v>
      </c>
      <c r="AX93" s="59">
        <v>0</v>
      </c>
      <c r="AY93" s="59">
        <v>0</v>
      </c>
      <c r="AZ93" s="59">
        <v>10801506</v>
      </c>
      <c r="BA93" s="59">
        <v>8701868</v>
      </c>
      <c r="BB93" s="59">
        <v>2099638</v>
      </c>
      <c r="BC93" s="59">
        <v>2106361</v>
      </c>
      <c r="BD93" s="59">
        <v>10287</v>
      </c>
      <c r="BE93" s="59">
        <f t="shared" si="4"/>
        <v>2096074</v>
      </c>
      <c r="BF93" s="59">
        <v>1149330</v>
      </c>
      <c r="BG93" s="59">
        <f t="shared" si="5"/>
        <v>3245404</v>
      </c>
      <c r="BH93" s="59">
        <v>400306420</v>
      </c>
      <c r="BI93" s="59">
        <v>0</v>
      </c>
      <c r="BJ93" s="59">
        <v>6723</v>
      </c>
      <c r="BK93" s="59">
        <v>10801506</v>
      </c>
      <c r="BL93" s="59">
        <v>1603</v>
      </c>
      <c r="BM93" s="59">
        <v>6738.31</v>
      </c>
      <c r="BN93" s="59">
        <v>230.08</v>
      </c>
      <c r="BO93" s="59">
        <v>6968.39</v>
      </c>
      <c r="BP93" s="59">
        <v>1614</v>
      </c>
      <c r="BQ93" s="59">
        <v>11246981</v>
      </c>
      <c r="BR93" s="59">
        <v>0</v>
      </c>
      <c r="BS93" s="59">
        <v>18090</v>
      </c>
      <c r="BT93" s="59">
        <v>0</v>
      </c>
      <c r="BU93" s="59">
        <v>0</v>
      </c>
      <c r="BV93" s="59">
        <v>0</v>
      </c>
      <c r="BW93" s="59">
        <v>0</v>
      </c>
      <c r="BX93" s="59">
        <v>0</v>
      </c>
      <c r="BY93" s="59">
        <v>0</v>
      </c>
      <c r="BZ93" s="59">
        <v>0</v>
      </c>
      <c r="CA93" s="59">
        <v>11265071</v>
      </c>
      <c r="CB93" s="59">
        <v>8885833</v>
      </c>
      <c r="CC93" s="59">
        <v>2379238</v>
      </c>
      <c r="CD93" s="59">
        <v>2379238</v>
      </c>
      <c r="CE93" s="59">
        <v>9335</v>
      </c>
      <c r="CF93" s="59">
        <f t="shared" si="6"/>
        <v>2369903</v>
      </c>
      <c r="CG93" s="59">
        <v>1198794</v>
      </c>
      <c r="CH93" s="59">
        <f t="shared" si="7"/>
        <v>3568697</v>
      </c>
      <c r="CI93" s="59">
        <v>416070104</v>
      </c>
      <c r="CJ93" s="59">
        <v>0</v>
      </c>
      <c r="CK93" s="59">
        <v>0</v>
      </c>
      <c r="CL93" s="59">
        <v>11265071</v>
      </c>
      <c r="CM93" s="59">
        <v>1614</v>
      </c>
      <c r="CN93" s="59">
        <v>6979.6</v>
      </c>
      <c r="CO93" s="59">
        <v>370.09000000000003</v>
      </c>
      <c r="CP93" s="59">
        <v>7349.6900000000005</v>
      </c>
      <c r="CQ93" s="59">
        <v>1599</v>
      </c>
      <c r="CR93" s="59">
        <v>11752154</v>
      </c>
      <c r="CS93" s="59">
        <v>0</v>
      </c>
      <c r="CT93" s="59">
        <v>0</v>
      </c>
      <c r="CU93" s="59">
        <v>0</v>
      </c>
      <c r="CV93" s="59">
        <v>0</v>
      </c>
      <c r="CW93" s="59">
        <v>0</v>
      </c>
      <c r="CX93" s="59">
        <v>0</v>
      </c>
      <c r="CY93" s="59">
        <v>0</v>
      </c>
      <c r="CZ93" s="59">
        <v>80847</v>
      </c>
      <c r="DA93" s="59">
        <v>0</v>
      </c>
      <c r="DB93" s="59">
        <v>11833001</v>
      </c>
      <c r="DC93" s="59">
        <v>9268536</v>
      </c>
      <c r="DD93" s="59">
        <v>2564465</v>
      </c>
      <c r="DE93" s="59">
        <v>2564465</v>
      </c>
      <c r="DF93" s="59">
        <v>6174</v>
      </c>
      <c r="DG93" s="40">
        <v>2558291</v>
      </c>
      <c r="DH93" s="59">
        <v>1277564</v>
      </c>
      <c r="DI93" s="59">
        <v>3835855</v>
      </c>
      <c r="DJ93" s="59">
        <v>443672000</v>
      </c>
      <c r="DK93" s="59">
        <v>0</v>
      </c>
      <c r="DL93" s="59">
        <v>0</v>
      </c>
    </row>
    <row r="94" spans="1:116" x14ac:dyDescent="0.2">
      <c r="A94" s="48">
        <v>1414</v>
      </c>
      <c r="B94" s="49" t="s">
        <v>125</v>
      </c>
      <c r="C94" s="37">
        <v>16325018</v>
      </c>
      <c r="D94" s="37">
        <v>2537</v>
      </c>
      <c r="E94" s="37">
        <v>2666</v>
      </c>
      <c r="F94" s="37">
        <v>220.29</v>
      </c>
      <c r="G94" s="37">
        <v>0</v>
      </c>
      <c r="H94" s="37">
        <v>0</v>
      </c>
      <c r="I94" s="37">
        <v>0</v>
      </c>
      <c r="J94" s="37">
        <v>17742390</v>
      </c>
      <c r="K94" s="37">
        <v>4828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4828</v>
      </c>
      <c r="R94" s="37">
        <v>17747218</v>
      </c>
      <c r="S94" s="37">
        <v>0</v>
      </c>
      <c r="T94" s="37">
        <v>0</v>
      </c>
      <c r="U94" s="37">
        <v>0</v>
      </c>
      <c r="V94" s="37">
        <v>17747218</v>
      </c>
      <c r="W94" s="37">
        <v>11937534</v>
      </c>
      <c r="X94" s="37">
        <v>5809684</v>
      </c>
      <c r="Y94" s="37">
        <v>5831888</v>
      </c>
      <c r="Z94" s="37">
        <v>40002</v>
      </c>
      <c r="AA94" s="37">
        <v>5791886</v>
      </c>
      <c r="AB94" s="37">
        <v>3683139</v>
      </c>
      <c r="AC94" s="37">
        <v>9475025</v>
      </c>
      <c r="AD94" s="37">
        <v>880578516</v>
      </c>
      <c r="AE94" s="37">
        <v>3717700</v>
      </c>
      <c r="AF94" s="37">
        <v>0</v>
      </c>
      <c r="AG94" s="37">
        <v>22204</v>
      </c>
      <c r="AH94" s="37">
        <v>0</v>
      </c>
      <c r="AI94" s="49">
        <v>17747218</v>
      </c>
      <c r="AJ94" s="59">
        <v>2666</v>
      </c>
      <c r="AK94" s="59">
        <v>6656.87</v>
      </c>
      <c r="AL94" s="59">
        <v>226.68</v>
      </c>
      <c r="AM94" s="59">
        <v>6883.55</v>
      </c>
      <c r="AN94" s="59">
        <v>2813</v>
      </c>
      <c r="AO94" s="59">
        <v>19363426</v>
      </c>
      <c r="AP94" s="59">
        <v>0</v>
      </c>
      <c r="AQ94" s="59">
        <v>0</v>
      </c>
      <c r="AR94" s="59">
        <v>0</v>
      </c>
      <c r="AS94" s="59">
        <v>0</v>
      </c>
      <c r="AT94" s="59">
        <v>1520000</v>
      </c>
      <c r="AU94" s="59">
        <v>0</v>
      </c>
      <c r="AV94" s="59">
        <v>0</v>
      </c>
      <c r="AW94" s="59">
        <v>0</v>
      </c>
      <c r="AX94" s="59">
        <v>0</v>
      </c>
      <c r="AY94" s="59">
        <v>0</v>
      </c>
      <c r="AZ94" s="59">
        <v>20883426</v>
      </c>
      <c r="BA94" s="59">
        <v>13168371</v>
      </c>
      <c r="BB94" s="59">
        <v>7715055</v>
      </c>
      <c r="BC94" s="59">
        <v>7714902</v>
      </c>
      <c r="BD94" s="59">
        <v>15646</v>
      </c>
      <c r="BE94" s="59">
        <f t="shared" si="4"/>
        <v>7699256</v>
      </c>
      <c r="BF94" s="59">
        <v>3855100</v>
      </c>
      <c r="BG94" s="59">
        <f t="shared" si="5"/>
        <v>11554356</v>
      </c>
      <c r="BH94" s="59">
        <v>987090094</v>
      </c>
      <c r="BI94" s="59">
        <v>153</v>
      </c>
      <c r="BJ94" s="59">
        <v>0</v>
      </c>
      <c r="BK94" s="59">
        <v>20883273</v>
      </c>
      <c r="BL94" s="59">
        <v>2813</v>
      </c>
      <c r="BM94" s="59">
        <v>7423.84</v>
      </c>
      <c r="BN94" s="59">
        <v>230.08</v>
      </c>
      <c r="BO94" s="59">
        <v>7653.92</v>
      </c>
      <c r="BP94" s="59">
        <v>2972</v>
      </c>
      <c r="BQ94" s="59">
        <v>22747450</v>
      </c>
      <c r="BR94" s="59">
        <v>115</v>
      </c>
      <c r="BS94" s="59">
        <v>0</v>
      </c>
      <c r="BT94" s="59">
        <v>0</v>
      </c>
      <c r="BU94" s="59">
        <v>0</v>
      </c>
      <c r="BV94" s="59">
        <v>0</v>
      </c>
      <c r="BW94" s="59">
        <v>0</v>
      </c>
      <c r="BX94" s="59">
        <v>0</v>
      </c>
      <c r="BY94" s="59">
        <v>0</v>
      </c>
      <c r="BZ94" s="59">
        <v>0</v>
      </c>
      <c r="CA94" s="59">
        <v>22747565</v>
      </c>
      <c r="CB94" s="59">
        <v>15188329</v>
      </c>
      <c r="CC94" s="59">
        <v>7559236</v>
      </c>
      <c r="CD94" s="59">
        <v>7559241</v>
      </c>
      <c r="CE94" s="59">
        <v>24771</v>
      </c>
      <c r="CF94" s="59">
        <f t="shared" si="6"/>
        <v>7534470</v>
      </c>
      <c r="CG94" s="59">
        <v>4312164</v>
      </c>
      <c r="CH94" s="59">
        <f t="shared" si="7"/>
        <v>11846634</v>
      </c>
      <c r="CI94" s="59">
        <v>1072089577</v>
      </c>
      <c r="CJ94" s="59">
        <v>0</v>
      </c>
      <c r="CK94" s="59">
        <v>5</v>
      </c>
      <c r="CL94" s="59">
        <v>22747565</v>
      </c>
      <c r="CM94" s="59">
        <v>2972</v>
      </c>
      <c r="CN94" s="59">
        <v>7653.96</v>
      </c>
      <c r="CO94" s="59">
        <v>236.98</v>
      </c>
      <c r="CP94" s="59">
        <v>7890.94</v>
      </c>
      <c r="CQ94" s="59">
        <v>3129</v>
      </c>
      <c r="CR94" s="59">
        <v>24690751</v>
      </c>
      <c r="CS94" s="59">
        <v>0</v>
      </c>
      <c r="CT94" s="59">
        <v>0</v>
      </c>
      <c r="CU94" s="59">
        <v>0</v>
      </c>
      <c r="CV94" s="59">
        <v>0</v>
      </c>
      <c r="CW94" s="59">
        <v>0</v>
      </c>
      <c r="CX94" s="59">
        <v>0</v>
      </c>
      <c r="CY94" s="59">
        <v>0</v>
      </c>
      <c r="CZ94" s="59">
        <v>0</v>
      </c>
      <c r="DA94" s="59">
        <v>0</v>
      </c>
      <c r="DB94" s="59">
        <v>24690751</v>
      </c>
      <c r="DC94" s="59">
        <v>16405411</v>
      </c>
      <c r="DD94" s="59">
        <v>8285340</v>
      </c>
      <c r="DE94" s="59">
        <v>8131602</v>
      </c>
      <c r="DF94" s="59">
        <v>48409</v>
      </c>
      <c r="DG94" s="40">
        <v>8083193</v>
      </c>
      <c r="DH94" s="59">
        <v>4726922</v>
      </c>
      <c r="DI94" s="59">
        <v>12810115</v>
      </c>
      <c r="DJ94" s="59">
        <v>1158457754</v>
      </c>
      <c r="DK94" s="59">
        <v>153738</v>
      </c>
      <c r="DL94" s="59">
        <v>0</v>
      </c>
    </row>
    <row r="95" spans="1:116" x14ac:dyDescent="0.2">
      <c r="A95" s="48">
        <v>1421</v>
      </c>
      <c r="B95" s="49" t="s">
        <v>126</v>
      </c>
      <c r="C95" s="37">
        <v>4966133</v>
      </c>
      <c r="D95" s="37">
        <v>622</v>
      </c>
      <c r="E95" s="37">
        <v>614</v>
      </c>
      <c r="F95" s="37">
        <v>220.29</v>
      </c>
      <c r="G95" s="37">
        <v>0</v>
      </c>
      <c r="H95" s="37">
        <v>0</v>
      </c>
      <c r="I95" s="37">
        <v>0</v>
      </c>
      <c r="J95" s="37">
        <v>5037520</v>
      </c>
      <c r="K95" s="37">
        <v>0</v>
      </c>
      <c r="L95" s="37">
        <v>68690</v>
      </c>
      <c r="M95" s="37">
        <v>0</v>
      </c>
      <c r="N95" s="37">
        <v>0</v>
      </c>
      <c r="O95" s="37">
        <v>0</v>
      </c>
      <c r="P95" s="37">
        <v>0</v>
      </c>
      <c r="Q95" s="37">
        <v>68690</v>
      </c>
      <c r="R95" s="37">
        <v>5106210</v>
      </c>
      <c r="S95" s="37">
        <v>280000</v>
      </c>
      <c r="T95" s="37">
        <v>49227</v>
      </c>
      <c r="U95" s="37">
        <v>329227</v>
      </c>
      <c r="V95" s="37">
        <v>5435437</v>
      </c>
      <c r="W95" s="37">
        <v>3116133</v>
      </c>
      <c r="X95" s="37">
        <v>2319304</v>
      </c>
      <c r="Y95" s="37">
        <v>2304556</v>
      </c>
      <c r="Z95" s="37">
        <v>3721</v>
      </c>
      <c r="AA95" s="37">
        <v>2300835</v>
      </c>
      <c r="AB95" s="37">
        <v>93867</v>
      </c>
      <c r="AC95" s="37">
        <v>2394702</v>
      </c>
      <c r="AD95" s="37">
        <v>171461733</v>
      </c>
      <c r="AE95" s="37">
        <v>266400</v>
      </c>
      <c r="AF95" s="37">
        <v>14748</v>
      </c>
      <c r="AG95" s="37">
        <v>0</v>
      </c>
      <c r="AH95" s="37">
        <v>0</v>
      </c>
      <c r="AI95" s="49">
        <v>5106210</v>
      </c>
      <c r="AJ95" s="59">
        <v>614</v>
      </c>
      <c r="AK95" s="59">
        <v>8316.2999999999993</v>
      </c>
      <c r="AL95" s="59">
        <v>226.68</v>
      </c>
      <c r="AM95" s="59">
        <v>8542.98</v>
      </c>
      <c r="AN95" s="59">
        <v>608</v>
      </c>
      <c r="AO95" s="59">
        <v>5194132</v>
      </c>
      <c r="AP95" s="59">
        <v>0</v>
      </c>
      <c r="AQ95" s="59">
        <v>0</v>
      </c>
      <c r="AR95" s="59">
        <v>0</v>
      </c>
      <c r="AS95" s="59">
        <v>0</v>
      </c>
      <c r="AT95" s="59">
        <v>0</v>
      </c>
      <c r="AU95" s="59">
        <v>0</v>
      </c>
      <c r="AV95" s="59">
        <v>0</v>
      </c>
      <c r="AW95" s="59">
        <v>0</v>
      </c>
      <c r="AX95" s="59">
        <v>42715</v>
      </c>
      <c r="AY95" s="59">
        <v>0</v>
      </c>
      <c r="AZ95" s="59">
        <v>5236847</v>
      </c>
      <c r="BA95" s="59">
        <v>3150914</v>
      </c>
      <c r="BB95" s="59">
        <v>2085933</v>
      </c>
      <c r="BC95" s="59">
        <v>2085933</v>
      </c>
      <c r="BD95" s="59">
        <v>1861</v>
      </c>
      <c r="BE95" s="59">
        <f t="shared" si="4"/>
        <v>2084072</v>
      </c>
      <c r="BF95" s="59">
        <v>54888</v>
      </c>
      <c r="BG95" s="59">
        <f t="shared" si="5"/>
        <v>2138960</v>
      </c>
      <c r="BH95" s="59">
        <v>192767509</v>
      </c>
      <c r="BI95" s="59">
        <v>0</v>
      </c>
      <c r="BJ95" s="59">
        <v>0</v>
      </c>
      <c r="BK95" s="59">
        <v>5194132</v>
      </c>
      <c r="BL95" s="59">
        <v>608</v>
      </c>
      <c r="BM95" s="59">
        <v>8542.98</v>
      </c>
      <c r="BN95" s="59">
        <v>230.08</v>
      </c>
      <c r="BO95" s="59">
        <v>8773.06</v>
      </c>
      <c r="BP95" s="59">
        <v>606</v>
      </c>
      <c r="BQ95" s="59">
        <v>5316474</v>
      </c>
      <c r="BR95" s="59">
        <v>0</v>
      </c>
      <c r="BS95" s="59">
        <v>0</v>
      </c>
      <c r="BT95" s="59">
        <v>0</v>
      </c>
      <c r="BU95" s="59">
        <v>0</v>
      </c>
      <c r="BV95" s="59">
        <v>0</v>
      </c>
      <c r="BW95" s="59">
        <v>0</v>
      </c>
      <c r="BX95" s="59">
        <v>0</v>
      </c>
      <c r="BY95" s="59">
        <v>17546</v>
      </c>
      <c r="BZ95" s="59">
        <v>0</v>
      </c>
      <c r="CA95" s="59">
        <v>5334020</v>
      </c>
      <c r="CB95" s="59">
        <v>3220095</v>
      </c>
      <c r="CC95" s="59">
        <v>2113925</v>
      </c>
      <c r="CD95" s="59">
        <v>2113925</v>
      </c>
      <c r="CE95" s="59">
        <v>454</v>
      </c>
      <c r="CF95" s="59">
        <f t="shared" si="6"/>
        <v>2113471</v>
      </c>
      <c r="CG95" s="59">
        <v>0</v>
      </c>
      <c r="CH95" s="59">
        <f t="shared" si="7"/>
        <v>2113471</v>
      </c>
      <c r="CI95" s="59">
        <v>200151474</v>
      </c>
      <c r="CJ95" s="59">
        <v>0</v>
      </c>
      <c r="CK95" s="59">
        <v>0</v>
      </c>
      <c r="CL95" s="59">
        <v>5316474</v>
      </c>
      <c r="CM95" s="59">
        <v>606</v>
      </c>
      <c r="CN95" s="59">
        <v>8773.06</v>
      </c>
      <c r="CO95" s="59">
        <v>236.98</v>
      </c>
      <c r="CP95" s="59">
        <v>9010.0399999999991</v>
      </c>
      <c r="CQ95" s="59">
        <v>599</v>
      </c>
      <c r="CR95" s="59">
        <v>5397014</v>
      </c>
      <c r="CS95" s="59">
        <v>0</v>
      </c>
      <c r="CT95" s="59">
        <v>37287</v>
      </c>
      <c r="CU95" s="59">
        <v>0</v>
      </c>
      <c r="CV95" s="59">
        <v>0</v>
      </c>
      <c r="CW95" s="59">
        <v>0</v>
      </c>
      <c r="CX95" s="59">
        <v>0</v>
      </c>
      <c r="CY95" s="59">
        <v>71000</v>
      </c>
      <c r="CZ95" s="59">
        <v>45050</v>
      </c>
      <c r="DA95" s="59">
        <v>0</v>
      </c>
      <c r="DB95" s="59">
        <v>5550351</v>
      </c>
      <c r="DC95" s="59">
        <v>3295400</v>
      </c>
      <c r="DD95" s="59">
        <v>2254951</v>
      </c>
      <c r="DE95" s="59">
        <v>2254951</v>
      </c>
      <c r="DF95" s="59">
        <v>1514</v>
      </c>
      <c r="DG95" s="40">
        <v>2253437</v>
      </c>
      <c r="DH95" s="59">
        <v>0</v>
      </c>
      <c r="DI95" s="59">
        <v>2253437</v>
      </c>
      <c r="DJ95" s="59">
        <v>219657664</v>
      </c>
      <c r="DK95" s="59">
        <v>0</v>
      </c>
      <c r="DL95" s="59">
        <v>0</v>
      </c>
    </row>
    <row r="96" spans="1:116" x14ac:dyDescent="0.2">
      <c r="A96" s="48">
        <v>2744</v>
      </c>
      <c r="B96" s="49" t="s">
        <v>127</v>
      </c>
      <c r="C96" s="37">
        <v>6591787</v>
      </c>
      <c r="D96" s="37">
        <v>878</v>
      </c>
      <c r="E96" s="37">
        <v>840</v>
      </c>
      <c r="F96" s="37">
        <v>220.29</v>
      </c>
      <c r="G96" s="37">
        <v>0</v>
      </c>
      <c r="H96" s="37">
        <v>0</v>
      </c>
      <c r="I96" s="37">
        <v>0</v>
      </c>
      <c r="J96" s="37">
        <v>6491537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6491537</v>
      </c>
      <c r="S96" s="37">
        <v>0</v>
      </c>
      <c r="T96" s="37">
        <v>224113</v>
      </c>
      <c r="U96" s="37">
        <v>224113</v>
      </c>
      <c r="V96" s="37">
        <v>6715650</v>
      </c>
      <c r="W96" s="37">
        <v>4009316</v>
      </c>
      <c r="X96" s="37">
        <v>2706334</v>
      </c>
      <c r="Y96" s="37">
        <v>2280626</v>
      </c>
      <c r="Z96" s="37">
        <v>4614</v>
      </c>
      <c r="AA96" s="37">
        <v>2276012</v>
      </c>
      <c r="AB96" s="37">
        <v>1096426</v>
      </c>
      <c r="AC96" s="37">
        <v>3372438</v>
      </c>
      <c r="AD96" s="37">
        <v>226062327</v>
      </c>
      <c r="AE96" s="37">
        <v>309300</v>
      </c>
      <c r="AF96" s="37">
        <v>425708</v>
      </c>
      <c r="AG96" s="37">
        <v>0</v>
      </c>
      <c r="AH96" s="37">
        <v>201595</v>
      </c>
      <c r="AI96" s="49">
        <v>6289942</v>
      </c>
      <c r="AJ96" s="59">
        <v>840</v>
      </c>
      <c r="AK96" s="59">
        <v>7488.03</v>
      </c>
      <c r="AL96" s="59">
        <v>226.68</v>
      </c>
      <c r="AM96" s="59">
        <v>7714.71</v>
      </c>
      <c r="AN96" s="59">
        <v>811</v>
      </c>
      <c r="AO96" s="59">
        <v>6256630</v>
      </c>
      <c r="AP96" s="59">
        <v>151196</v>
      </c>
      <c r="AQ96" s="59">
        <v>8646</v>
      </c>
      <c r="AR96" s="59">
        <v>0</v>
      </c>
      <c r="AS96" s="59">
        <v>0</v>
      </c>
      <c r="AT96" s="59">
        <v>0</v>
      </c>
      <c r="AU96" s="59">
        <v>0</v>
      </c>
      <c r="AV96" s="59">
        <v>0</v>
      </c>
      <c r="AW96" s="59">
        <v>0</v>
      </c>
      <c r="AX96" s="59">
        <v>169724</v>
      </c>
      <c r="AY96" s="59">
        <v>0</v>
      </c>
      <c r="AZ96" s="59">
        <v>6586196</v>
      </c>
      <c r="BA96" s="59">
        <v>4226912</v>
      </c>
      <c r="BB96" s="59">
        <v>2359284</v>
      </c>
      <c r="BC96" s="59">
        <v>2359284</v>
      </c>
      <c r="BD96" s="59">
        <v>6616</v>
      </c>
      <c r="BE96" s="59">
        <f t="shared" si="4"/>
        <v>2352668</v>
      </c>
      <c r="BF96" s="59">
        <v>1150156</v>
      </c>
      <c r="BG96" s="59">
        <f t="shared" si="5"/>
        <v>3502824</v>
      </c>
      <c r="BH96" s="59">
        <v>239991042</v>
      </c>
      <c r="BI96" s="59">
        <v>0</v>
      </c>
      <c r="BJ96" s="59">
        <v>0</v>
      </c>
      <c r="BK96" s="59">
        <v>6416472</v>
      </c>
      <c r="BL96" s="59">
        <v>811</v>
      </c>
      <c r="BM96" s="59">
        <v>7911.8</v>
      </c>
      <c r="BN96" s="59">
        <v>230.08</v>
      </c>
      <c r="BO96" s="59">
        <v>8141.88</v>
      </c>
      <c r="BP96" s="59">
        <v>803</v>
      </c>
      <c r="BQ96" s="59">
        <v>6537930</v>
      </c>
      <c r="BR96" s="59">
        <v>0</v>
      </c>
      <c r="BS96" s="59">
        <v>76895</v>
      </c>
      <c r="BT96" s="59">
        <v>0</v>
      </c>
      <c r="BU96" s="59">
        <v>0</v>
      </c>
      <c r="BV96" s="59">
        <v>0</v>
      </c>
      <c r="BW96" s="59">
        <v>0</v>
      </c>
      <c r="BX96" s="59">
        <v>0</v>
      </c>
      <c r="BY96" s="59">
        <v>48851</v>
      </c>
      <c r="BZ96" s="59">
        <v>0</v>
      </c>
      <c r="CA96" s="59">
        <v>6663676</v>
      </c>
      <c r="CB96" s="59">
        <v>4312673</v>
      </c>
      <c r="CC96" s="59">
        <v>2351003</v>
      </c>
      <c r="CD96" s="59">
        <v>2351003</v>
      </c>
      <c r="CE96" s="59">
        <v>10868</v>
      </c>
      <c r="CF96" s="59">
        <f t="shared" si="6"/>
        <v>2340135</v>
      </c>
      <c r="CG96" s="59">
        <v>1242442</v>
      </c>
      <c r="CH96" s="59">
        <f t="shared" si="7"/>
        <v>3582577</v>
      </c>
      <c r="CI96" s="59">
        <v>240997728</v>
      </c>
      <c r="CJ96" s="59">
        <v>0</v>
      </c>
      <c r="CK96" s="59">
        <v>0</v>
      </c>
      <c r="CL96" s="59">
        <v>6614825</v>
      </c>
      <c r="CM96" s="59">
        <v>803</v>
      </c>
      <c r="CN96" s="59">
        <v>8237.64</v>
      </c>
      <c r="CO96" s="59">
        <v>236.98</v>
      </c>
      <c r="CP96" s="59">
        <v>8474.619999999999</v>
      </c>
      <c r="CQ96" s="59">
        <v>809</v>
      </c>
      <c r="CR96" s="59">
        <v>6855968</v>
      </c>
      <c r="CS96" s="59">
        <v>0</v>
      </c>
      <c r="CT96" s="59">
        <v>29183</v>
      </c>
      <c r="CU96" s="59">
        <v>0</v>
      </c>
      <c r="CV96" s="59">
        <v>0</v>
      </c>
      <c r="CW96" s="59">
        <v>0</v>
      </c>
      <c r="CX96" s="59">
        <v>0</v>
      </c>
      <c r="CY96" s="59">
        <v>0</v>
      </c>
      <c r="CZ96" s="59">
        <v>0</v>
      </c>
      <c r="DA96" s="59">
        <v>0</v>
      </c>
      <c r="DB96" s="59">
        <v>6885151</v>
      </c>
      <c r="DC96" s="59">
        <v>4758182</v>
      </c>
      <c r="DD96" s="59">
        <v>2126969</v>
      </c>
      <c r="DE96" s="59">
        <v>2118494</v>
      </c>
      <c r="DF96" s="59">
        <v>7909</v>
      </c>
      <c r="DG96" s="40">
        <v>2110585</v>
      </c>
      <c r="DH96" s="59">
        <v>1321089</v>
      </c>
      <c r="DI96" s="59">
        <v>3431674</v>
      </c>
      <c r="DJ96" s="59">
        <v>252311883</v>
      </c>
      <c r="DK96" s="59">
        <v>8475</v>
      </c>
      <c r="DL96" s="59">
        <v>0</v>
      </c>
    </row>
    <row r="97" spans="1:116" x14ac:dyDescent="0.2">
      <c r="A97" s="48">
        <v>1428</v>
      </c>
      <c r="B97" s="49" t="s">
        <v>128</v>
      </c>
      <c r="C97" s="37">
        <v>9415518</v>
      </c>
      <c r="D97" s="37">
        <v>1275</v>
      </c>
      <c r="E97" s="37">
        <v>1265</v>
      </c>
      <c r="F97" s="37">
        <v>220.29</v>
      </c>
      <c r="G97" s="37">
        <v>0</v>
      </c>
      <c r="H97" s="37">
        <v>0</v>
      </c>
      <c r="I97" s="37">
        <v>0</v>
      </c>
      <c r="J97" s="37">
        <v>9620338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9620338</v>
      </c>
      <c r="S97" s="37">
        <v>0</v>
      </c>
      <c r="T97" s="37">
        <v>60840</v>
      </c>
      <c r="U97" s="37">
        <v>60840</v>
      </c>
      <c r="V97" s="37">
        <v>9681178</v>
      </c>
      <c r="W97" s="37">
        <v>5116438</v>
      </c>
      <c r="X97" s="37">
        <v>4564740</v>
      </c>
      <c r="Y97" s="37">
        <v>4564740</v>
      </c>
      <c r="Z97" s="37">
        <v>284746</v>
      </c>
      <c r="AA97" s="37">
        <v>4279994</v>
      </c>
      <c r="AB97" s="37">
        <v>565000</v>
      </c>
      <c r="AC97" s="37">
        <v>4844994</v>
      </c>
      <c r="AD97" s="37">
        <v>455530927</v>
      </c>
      <c r="AE97" s="37">
        <v>26772100</v>
      </c>
      <c r="AF97" s="37">
        <v>0</v>
      </c>
      <c r="AG97" s="37">
        <v>0</v>
      </c>
      <c r="AH97" s="37">
        <v>0</v>
      </c>
      <c r="AI97" s="49">
        <v>9620338</v>
      </c>
      <c r="AJ97" s="59">
        <v>1265</v>
      </c>
      <c r="AK97" s="59">
        <v>7605.01</v>
      </c>
      <c r="AL97" s="59">
        <v>226.68</v>
      </c>
      <c r="AM97" s="59">
        <v>7831.6900000000005</v>
      </c>
      <c r="AN97" s="59">
        <v>1261</v>
      </c>
      <c r="AO97" s="59">
        <v>9875761</v>
      </c>
      <c r="AP97" s="59">
        <v>0</v>
      </c>
      <c r="AQ97" s="59">
        <v>0</v>
      </c>
      <c r="AR97" s="59">
        <v>0</v>
      </c>
      <c r="AS97" s="59">
        <v>0</v>
      </c>
      <c r="AT97" s="59">
        <v>0</v>
      </c>
      <c r="AU97" s="59">
        <v>0</v>
      </c>
      <c r="AV97" s="59">
        <v>0</v>
      </c>
      <c r="AW97" s="59">
        <v>0</v>
      </c>
      <c r="AX97" s="59">
        <v>23495</v>
      </c>
      <c r="AY97" s="59">
        <v>0</v>
      </c>
      <c r="AZ97" s="59">
        <v>9899256</v>
      </c>
      <c r="BA97" s="59">
        <v>4927772</v>
      </c>
      <c r="BB97" s="59">
        <v>4971484</v>
      </c>
      <c r="BC97" s="59">
        <v>4967533</v>
      </c>
      <c r="BD97" s="59">
        <v>335471</v>
      </c>
      <c r="BE97" s="59">
        <f t="shared" si="4"/>
        <v>4632062</v>
      </c>
      <c r="BF97" s="59">
        <v>550000</v>
      </c>
      <c r="BG97" s="59">
        <f t="shared" si="5"/>
        <v>5182062</v>
      </c>
      <c r="BH97" s="59">
        <v>487691693</v>
      </c>
      <c r="BI97" s="59">
        <v>3951</v>
      </c>
      <c r="BJ97" s="59">
        <v>0</v>
      </c>
      <c r="BK97" s="59">
        <v>9875761</v>
      </c>
      <c r="BL97" s="59">
        <v>1261</v>
      </c>
      <c r="BM97" s="59">
        <v>7831.69</v>
      </c>
      <c r="BN97" s="59">
        <v>230.08</v>
      </c>
      <c r="BO97" s="59">
        <v>8061.7699999999995</v>
      </c>
      <c r="BP97" s="59">
        <v>1271</v>
      </c>
      <c r="BQ97" s="59">
        <v>10246510</v>
      </c>
      <c r="BR97" s="59">
        <v>0</v>
      </c>
      <c r="BS97" s="59">
        <v>0</v>
      </c>
      <c r="BT97" s="59">
        <v>0</v>
      </c>
      <c r="BU97" s="59">
        <v>0</v>
      </c>
      <c r="BV97" s="59">
        <v>0</v>
      </c>
      <c r="BW97" s="59">
        <v>0</v>
      </c>
      <c r="BX97" s="59">
        <v>0</v>
      </c>
      <c r="BY97" s="59">
        <v>0</v>
      </c>
      <c r="BZ97" s="59">
        <v>0</v>
      </c>
      <c r="CA97" s="59">
        <v>10246510</v>
      </c>
      <c r="CB97" s="59">
        <v>5480971</v>
      </c>
      <c r="CC97" s="59">
        <v>4765539</v>
      </c>
      <c r="CD97" s="59">
        <v>4767154</v>
      </c>
      <c r="CE97" s="59">
        <v>315575</v>
      </c>
      <c r="CF97" s="59">
        <f t="shared" si="6"/>
        <v>4451579</v>
      </c>
      <c r="CG97" s="59">
        <v>580000</v>
      </c>
      <c r="CH97" s="59">
        <f t="shared" si="7"/>
        <v>5031579</v>
      </c>
      <c r="CI97" s="59">
        <v>499172081</v>
      </c>
      <c r="CJ97" s="59">
        <v>0</v>
      </c>
      <c r="CK97" s="59">
        <v>1615</v>
      </c>
      <c r="CL97" s="59">
        <v>10246510</v>
      </c>
      <c r="CM97" s="59">
        <v>1271</v>
      </c>
      <c r="CN97" s="59">
        <v>8061.77</v>
      </c>
      <c r="CO97" s="59">
        <v>236.98</v>
      </c>
      <c r="CP97" s="59">
        <v>8298.75</v>
      </c>
      <c r="CQ97" s="59">
        <v>1282</v>
      </c>
      <c r="CR97" s="59">
        <v>10638998</v>
      </c>
      <c r="CS97" s="59">
        <v>0</v>
      </c>
      <c r="CT97" s="59">
        <v>0</v>
      </c>
      <c r="CU97" s="59">
        <v>0</v>
      </c>
      <c r="CV97" s="59">
        <v>0</v>
      </c>
      <c r="CW97" s="59">
        <v>0</v>
      </c>
      <c r="CX97" s="59">
        <v>0</v>
      </c>
      <c r="CY97" s="59">
        <v>0</v>
      </c>
      <c r="CZ97" s="59">
        <v>0</v>
      </c>
      <c r="DA97" s="59">
        <v>0</v>
      </c>
      <c r="DB97" s="59">
        <v>10638998</v>
      </c>
      <c r="DC97" s="59">
        <v>5836954</v>
      </c>
      <c r="DD97" s="59">
        <v>4802044</v>
      </c>
      <c r="DE97" s="59">
        <v>4801127</v>
      </c>
      <c r="DF97" s="59">
        <v>225557</v>
      </c>
      <c r="DG97" s="40">
        <v>4575570</v>
      </c>
      <c r="DH97" s="59">
        <v>625035</v>
      </c>
      <c r="DI97" s="59">
        <v>5200605</v>
      </c>
      <c r="DJ97" s="59">
        <v>523430950</v>
      </c>
      <c r="DK97" s="59">
        <v>917</v>
      </c>
      <c r="DL97" s="59">
        <v>0</v>
      </c>
    </row>
    <row r="98" spans="1:116" x14ac:dyDescent="0.2">
      <c r="A98" s="48">
        <v>1449</v>
      </c>
      <c r="B98" s="49" t="s">
        <v>129</v>
      </c>
      <c r="C98" s="37">
        <v>567968</v>
      </c>
      <c r="D98" s="37">
        <v>83</v>
      </c>
      <c r="E98" s="37">
        <v>83</v>
      </c>
      <c r="F98" s="37">
        <v>220.29</v>
      </c>
      <c r="G98" s="37">
        <v>0</v>
      </c>
      <c r="H98" s="37">
        <v>0</v>
      </c>
      <c r="I98" s="37">
        <v>0</v>
      </c>
      <c r="J98" s="37">
        <v>586252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586252</v>
      </c>
      <c r="S98" s="37">
        <v>0</v>
      </c>
      <c r="T98" s="37">
        <v>0</v>
      </c>
      <c r="U98" s="37">
        <v>0</v>
      </c>
      <c r="V98" s="37">
        <v>586252</v>
      </c>
      <c r="W98" s="37">
        <v>378287</v>
      </c>
      <c r="X98" s="37">
        <v>207965</v>
      </c>
      <c r="Y98" s="37">
        <v>207965</v>
      </c>
      <c r="Z98" s="37">
        <v>326</v>
      </c>
      <c r="AA98" s="37">
        <v>207639</v>
      </c>
      <c r="AB98" s="37">
        <v>3665</v>
      </c>
      <c r="AC98" s="37">
        <v>211304</v>
      </c>
      <c r="AD98" s="37">
        <v>40303492</v>
      </c>
      <c r="AE98" s="37">
        <v>62100</v>
      </c>
      <c r="AF98" s="37">
        <v>0</v>
      </c>
      <c r="AG98" s="37">
        <v>0</v>
      </c>
      <c r="AH98" s="37">
        <v>0</v>
      </c>
      <c r="AI98" s="49">
        <v>586252</v>
      </c>
      <c r="AJ98" s="59">
        <v>83</v>
      </c>
      <c r="AK98" s="59">
        <v>7063.28</v>
      </c>
      <c r="AL98" s="59">
        <v>226.68</v>
      </c>
      <c r="AM98" s="59">
        <v>7289.96</v>
      </c>
      <c r="AN98" s="59">
        <v>84</v>
      </c>
      <c r="AO98" s="59">
        <v>612357</v>
      </c>
      <c r="AP98" s="59">
        <v>0</v>
      </c>
      <c r="AQ98" s="59">
        <v>0</v>
      </c>
      <c r="AR98" s="59">
        <v>0</v>
      </c>
      <c r="AS98" s="59">
        <v>0</v>
      </c>
      <c r="AT98" s="59">
        <v>0</v>
      </c>
      <c r="AU98" s="59">
        <v>0</v>
      </c>
      <c r="AV98" s="59">
        <v>0</v>
      </c>
      <c r="AW98" s="59">
        <v>0</v>
      </c>
      <c r="AX98" s="59">
        <v>0</v>
      </c>
      <c r="AY98" s="59">
        <v>0</v>
      </c>
      <c r="AZ98" s="59">
        <v>612357</v>
      </c>
      <c r="BA98" s="59">
        <v>349880</v>
      </c>
      <c r="BB98" s="59">
        <v>262477</v>
      </c>
      <c r="BC98" s="59">
        <v>262477</v>
      </c>
      <c r="BD98" s="59">
        <v>398</v>
      </c>
      <c r="BE98" s="59">
        <f t="shared" si="4"/>
        <v>262079</v>
      </c>
      <c r="BF98" s="59">
        <v>0</v>
      </c>
      <c r="BG98" s="59">
        <f t="shared" si="5"/>
        <v>262079</v>
      </c>
      <c r="BH98" s="59">
        <v>45530296</v>
      </c>
      <c r="BI98" s="59">
        <v>0</v>
      </c>
      <c r="BJ98" s="59">
        <v>0</v>
      </c>
      <c r="BK98" s="59">
        <v>612357</v>
      </c>
      <c r="BL98" s="59">
        <v>84</v>
      </c>
      <c r="BM98" s="59">
        <v>7289.96</v>
      </c>
      <c r="BN98" s="59">
        <v>230.08</v>
      </c>
      <c r="BO98" s="59">
        <v>7520.04</v>
      </c>
      <c r="BP98" s="59">
        <v>79</v>
      </c>
      <c r="BQ98" s="59">
        <v>594083</v>
      </c>
      <c r="BR98" s="59">
        <v>0</v>
      </c>
      <c r="BS98" s="59">
        <v>0</v>
      </c>
      <c r="BT98" s="59">
        <v>0</v>
      </c>
      <c r="BU98" s="59">
        <v>0</v>
      </c>
      <c r="BV98" s="59">
        <v>0</v>
      </c>
      <c r="BW98" s="59">
        <v>0</v>
      </c>
      <c r="BX98" s="59">
        <v>0</v>
      </c>
      <c r="BY98" s="59">
        <v>30080</v>
      </c>
      <c r="BZ98" s="59">
        <v>0</v>
      </c>
      <c r="CA98" s="59">
        <v>624163</v>
      </c>
      <c r="CB98" s="59">
        <v>381624</v>
      </c>
      <c r="CC98" s="59">
        <v>242539</v>
      </c>
      <c r="CD98" s="59">
        <v>242539</v>
      </c>
      <c r="CE98" s="59">
        <v>273</v>
      </c>
      <c r="CF98" s="59">
        <f t="shared" si="6"/>
        <v>242266</v>
      </c>
      <c r="CG98" s="59">
        <v>0</v>
      </c>
      <c r="CH98" s="59">
        <f t="shared" si="7"/>
        <v>242266</v>
      </c>
      <c r="CI98" s="59">
        <v>50610597</v>
      </c>
      <c r="CJ98" s="59">
        <v>0</v>
      </c>
      <c r="CK98" s="59">
        <v>0</v>
      </c>
      <c r="CL98" s="59">
        <v>594083</v>
      </c>
      <c r="CM98" s="59">
        <v>79</v>
      </c>
      <c r="CN98" s="59">
        <v>7520.04</v>
      </c>
      <c r="CO98" s="59">
        <v>236.98</v>
      </c>
      <c r="CP98" s="59">
        <v>7757.0199999999995</v>
      </c>
      <c r="CQ98" s="59">
        <v>83</v>
      </c>
      <c r="CR98" s="59">
        <v>643833</v>
      </c>
      <c r="CS98" s="59">
        <v>0</v>
      </c>
      <c r="CT98" s="59">
        <v>0</v>
      </c>
      <c r="CU98" s="59">
        <v>0</v>
      </c>
      <c r="CV98" s="59">
        <v>0</v>
      </c>
      <c r="CW98" s="59">
        <v>0</v>
      </c>
      <c r="CX98" s="59">
        <v>0</v>
      </c>
      <c r="CY98" s="59">
        <v>0</v>
      </c>
      <c r="CZ98" s="59">
        <v>0</v>
      </c>
      <c r="DA98" s="59">
        <v>0</v>
      </c>
      <c r="DB98" s="59">
        <v>643833</v>
      </c>
      <c r="DC98" s="59">
        <v>326935</v>
      </c>
      <c r="DD98" s="59">
        <v>316898</v>
      </c>
      <c r="DE98" s="59">
        <v>316898</v>
      </c>
      <c r="DF98" s="59">
        <v>204</v>
      </c>
      <c r="DG98" s="40">
        <v>316694</v>
      </c>
      <c r="DH98" s="59">
        <v>0</v>
      </c>
      <c r="DI98" s="59">
        <v>316694</v>
      </c>
      <c r="DJ98" s="59">
        <v>57355937</v>
      </c>
      <c r="DK98" s="59">
        <v>0</v>
      </c>
      <c r="DL98" s="59">
        <v>0</v>
      </c>
    </row>
    <row r="99" spans="1:116" x14ac:dyDescent="0.2">
      <c r="A99" s="48">
        <v>1491</v>
      </c>
      <c r="B99" s="49" t="s">
        <v>130</v>
      </c>
      <c r="C99" s="37">
        <v>4180033</v>
      </c>
      <c r="D99" s="37">
        <v>588</v>
      </c>
      <c r="E99" s="37">
        <v>582</v>
      </c>
      <c r="F99" s="37">
        <v>220.29</v>
      </c>
      <c r="G99" s="37">
        <v>0</v>
      </c>
      <c r="H99" s="37">
        <v>0</v>
      </c>
      <c r="I99" s="37">
        <v>0</v>
      </c>
      <c r="J99" s="37">
        <v>4265589</v>
      </c>
      <c r="K99" s="37">
        <v>193420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193420</v>
      </c>
      <c r="R99" s="37">
        <v>4459009</v>
      </c>
      <c r="S99" s="37">
        <v>0</v>
      </c>
      <c r="T99" s="37">
        <v>36646</v>
      </c>
      <c r="U99" s="37">
        <v>36646</v>
      </c>
      <c r="V99" s="37">
        <v>4495655</v>
      </c>
      <c r="W99" s="37">
        <v>347613</v>
      </c>
      <c r="X99" s="37">
        <v>4148042</v>
      </c>
      <c r="Y99" s="37">
        <v>4061173</v>
      </c>
      <c r="Z99" s="37">
        <v>627</v>
      </c>
      <c r="AA99" s="37">
        <v>4060546</v>
      </c>
      <c r="AB99" s="37">
        <v>468461</v>
      </c>
      <c r="AC99" s="37">
        <v>4529007</v>
      </c>
      <c r="AD99" s="37">
        <v>540840970</v>
      </c>
      <c r="AE99" s="37">
        <v>74900</v>
      </c>
      <c r="AF99" s="37">
        <v>86869</v>
      </c>
      <c r="AG99" s="37">
        <v>0</v>
      </c>
      <c r="AH99" s="37">
        <v>50223</v>
      </c>
      <c r="AI99" s="49">
        <v>4408786</v>
      </c>
      <c r="AJ99" s="59">
        <v>582</v>
      </c>
      <c r="AK99" s="59">
        <v>7575.23</v>
      </c>
      <c r="AL99" s="59">
        <v>226.68</v>
      </c>
      <c r="AM99" s="59">
        <v>7801.91</v>
      </c>
      <c r="AN99" s="59">
        <v>576</v>
      </c>
      <c r="AO99" s="59">
        <v>4493900</v>
      </c>
      <c r="AP99" s="59">
        <v>37667</v>
      </c>
      <c r="AQ99" s="59">
        <v>0</v>
      </c>
      <c r="AR99" s="59">
        <v>0</v>
      </c>
      <c r="AS99" s="59">
        <v>0</v>
      </c>
      <c r="AT99" s="59">
        <v>0</v>
      </c>
      <c r="AU99" s="59">
        <v>0</v>
      </c>
      <c r="AV99" s="59">
        <v>0</v>
      </c>
      <c r="AW99" s="59">
        <v>0</v>
      </c>
      <c r="AX99" s="59">
        <v>39010</v>
      </c>
      <c r="AY99" s="59">
        <v>0</v>
      </c>
      <c r="AZ99" s="59">
        <v>4570577</v>
      </c>
      <c r="BA99" s="59">
        <v>305478</v>
      </c>
      <c r="BB99" s="59">
        <v>4265099</v>
      </c>
      <c r="BC99" s="59">
        <v>4268276</v>
      </c>
      <c r="BD99" s="59">
        <v>661</v>
      </c>
      <c r="BE99" s="59">
        <f t="shared" si="4"/>
        <v>4267615</v>
      </c>
      <c r="BF99" s="59">
        <v>474385</v>
      </c>
      <c r="BG99" s="59">
        <f t="shared" si="5"/>
        <v>4742000</v>
      </c>
      <c r="BH99" s="59">
        <v>646973896</v>
      </c>
      <c r="BI99" s="59">
        <v>0</v>
      </c>
      <c r="BJ99" s="59">
        <v>3177</v>
      </c>
      <c r="BK99" s="59">
        <v>4531567</v>
      </c>
      <c r="BL99" s="59">
        <v>576</v>
      </c>
      <c r="BM99" s="59">
        <v>7867.3</v>
      </c>
      <c r="BN99" s="59">
        <v>230.08</v>
      </c>
      <c r="BO99" s="59">
        <v>8097.38</v>
      </c>
      <c r="BP99" s="59">
        <v>564</v>
      </c>
      <c r="BQ99" s="59">
        <v>4566922</v>
      </c>
      <c r="BR99" s="59">
        <v>0</v>
      </c>
      <c r="BS99" s="59">
        <v>0</v>
      </c>
      <c r="BT99" s="59">
        <v>0</v>
      </c>
      <c r="BU99" s="59">
        <v>0</v>
      </c>
      <c r="BV99" s="59">
        <v>0</v>
      </c>
      <c r="BW99" s="59">
        <v>0</v>
      </c>
      <c r="BX99" s="59">
        <v>0</v>
      </c>
      <c r="BY99" s="59">
        <v>72876</v>
      </c>
      <c r="BZ99" s="59">
        <v>0</v>
      </c>
      <c r="CA99" s="59">
        <v>4639798</v>
      </c>
      <c r="CB99" s="59">
        <v>256374</v>
      </c>
      <c r="CC99" s="59">
        <v>4383424</v>
      </c>
      <c r="CD99" s="59">
        <v>4383424</v>
      </c>
      <c r="CE99" s="59">
        <v>764</v>
      </c>
      <c r="CF99" s="59">
        <f t="shared" si="6"/>
        <v>4382660</v>
      </c>
      <c r="CG99" s="59">
        <v>475710</v>
      </c>
      <c r="CH99" s="59">
        <f t="shared" si="7"/>
        <v>4858370</v>
      </c>
      <c r="CI99" s="59">
        <v>765738744</v>
      </c>
      <c r="CJ99" s="59">
        <v>0</v>
      </c>
      <c r="CK99" s="59">
        <v>0</v>
      </c>
      <c r="CL99" s="59">
        <v>4566922</v>
      </c>
      <c r="CM99" s="59">
        <v>564</v>
      </c>
      <c r="CN99" s="59">
        <v>8097.38</v>
      </c>
      <c r="CO99" s="59">
        <v>236.98</v>
      </c>
      <c r="CP99" s="59">
        <v>8334.36</v>
      </c>
      <c r="CQ99" s="59">
        <v>553</v>
      </c>
      <c r="CR99" s="59">
        <v>4608901</v>
      </c>
      <c r="CS99" s="59">
        <v>0</v>
      </c>
      <c r="CT99" s="59">
        <v>0</v>
      </c>
      <c r="CU99" s="59">
        <v>0</v>
      </c>
      <c r="CV99" s="59">
        <v>0</v>
      </c>
      <c r="CW99" s="59">
        <v>0</v>
      </c>
      <c r="CX99" s="59">
        <v>0</v>
      </c>
      <c r="CY99" s="59">
        <v>0</v>
      </c>
      <c r="CZ99" s="59">
        <v>66675</v>
      </c>
      <c r="DA99" s="59">
        <v>0</v>
      </c>
      <c r="DB99" s="59">
        <v>4675576</v>
      </c>
      <c r="DC99" s="59">
        <v>217827</v>
      </c>
      <c r="DD99" s="59">
        <v>4457749</v>
      </c>
      <c r="DE99" s="59">
        <v>4457749</v>
      </c>
      <c r="DF99" s="59">
        <v>663</v>
      </c>
      <c r="DG99" s="40">
        <v>4457086</v>
      </c>
      <c r="DH99" s="59">
        <v>476503</v>
      </c>
      <c r="DI99" s="59">
        <v>4933589</v>
      </c>
      <c r="DJ99" s="59">
        <v>855087498</v>
      </c>
      <c r="DK99" s="59">
        <v>0</v>
      </c>
      <c r="DL99" s="59">
        <v>0</v>
      </c>
    </row>
    <row r="100" spans="1:116" x14ac:dyDescent="0.2">
      <c r="A100" s="48">
        <v>1499</v>
      </c>
      <c r="B100" s="51" t="s">
        <v>652</v>
      </c>
      <c r="C100" s="37">
        <v>9173038</v>
      </c>
      <c r="D100" s="37">
        <v>1286</v>
      </c>
      <c r="E100" s="37">
        <v>1255</v>
      </c>
      <c r="F100" s="37">
        <v>220.29</v>
      </c>
      <c r="G100" s="37">
        <v>0</v>
      </c>
      <c r="H100" s="37">
        <v>0</v>
      </c>
      <c r="I100" s="37">
        <v>0</v>
      </c>
      <c r="J100" s="37">
        <v>9228379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9228379</v>
      </c>
      <c r="S100" s="37">
        <v>0</v>
      </c>
      <c r="T100" s="37">
        <v>169126</v>
      </c>
      <c r="U100" s="37">
        <v>169126</v>
      </c>
      <c r="V100" s="37">
        <v>9397505</v>
      </c>
      <c r="W100" s="37">
        <v>6940456</v>
      </c>
      <c r="X100" s="37">
        <v>2457049</v>
      </c>
      <c r="Y100" s="37">
        <v>2457049</v>
      </c>
      <c r="Z100" s="37">
        <v>6017</v>
      </c>
      <c r="AA100" s="37">
        <v>2451032</v>
      </c>
      <c r="AB100" s="37">
        <v>698405</v>
      </c>
      <c r="AC100" s="37">
        <v>3149437</v>
      </c>
      <c r="AD100" s="37">
        <v>292416477</v>
      </c>
      <c r="AE100" s="37">
        <v>558700</v>
      </c>
      <c r="AF100" s="37">
        <v>0</v>
      </c>
      <c r="AG100" s="37">
        <v>0</v>
      </c>
      <c r="AH100" s="37">
        <v>0</v>
      </c>
      <c r="AI100" s="49">
        <v>9223379</v>
      </c>
      <c r="AJ100" s="59">
        <v>1255</v>
      </c>
      <c r="AK100" s="59">
        <v>7349.31</v>
      </c>
      <c r="AL100" s="59">
        <v>226.68</v>
      </c>
      <c r="AM100" s="59">
        <v>7575.9900000000007</v>
      </c>
      <c r="AN100" s="59">
        <v>1227</v>
      </c>
      <c r="AO100" s="59">
        <v>9295740</v>
      </c>
      <c r="AP100" s="59">
        <v>0</v>
      </c>
      <c r="AQ100" s="59">
        <v>0</v>
      </c>
      <c r="AR100" s="59">
        <v>0</v>
      </c>
      <c r="AS100" s="59">
        <v>0</v>
      </c>
      <c r="AT100" s="59">
        <v>0</v>
      </c>
      <c r="AU100" s="59">
        <v>0</v>
      </c>
      <c r="AV100" s="59">
        <v>0</v>
      </c>
      <c r="AW100" s="59">
        <v>0</v>
      </c>
      <c r="AX100" s="59">
        <v>159096</v>
      </c>
      <c r="AY100" s="59">
        <v>0</v>
      </c>
      <c r="AZ100" s="59">
        <v>9454836</v>
      </c>
      <c r="BA100" s="59">
        <v>6895015</v>
      </c>
      <c r="BB100" s="59">
        <v>2559821</v>
      </c>
      <c r="BC100" s="59">
        <v>2559821</v>
      </c>
      <c r="BD100" s="59">
        <v>4936</v>
      </c>
      <c r="BE100" s="59">
        <f t="shared" si="4"/>
        <v>2554885</v>
      </c>
      <c r="BF100" s="59">
        <v>735067</v>
      </c>
      <c r="BG100" s="59">
        <f t="shared" si="5"/>
        <v>3289952</v>
      </c>
      <c r="BH100" s="59">
        <v>332375889</v>
      </c>
      <c r="BI100" s="59">
        <v>0</v>
      </c>
      <c r="BJ100" s="59">
        <v>0</v>
      </c>
      <c r="BK100" s="59">
        <v>9295740</v>
      </c>
      <c r="BL100" s="59">
        <v>1227</v>
      </c>
      <c r="BM100" s="59">
        <v>7575.99</v>
      </c>
      <c r="BN100" s="59">
        <v>230.08</v>
      </c>
      <c r="BO100" s="59">
        <v>7806.07</v>
      </c>
      <c r="BP100" s="59">
        <v>1186</v>
      </c>
      <c r="BQ100" s="59">
        <v>9257999</v>
      </c>
      <c r="BR100" s="59">
        <v>0</v>
      </c>
      <c r="BS100" s="59">
        <v>39999</v>
      </c>
      <c r="BT100" s="59">
        <v>0</v>
      </c>
      <c r="BU100" s="59">
        <v>0</v>
      </c>
      <c r="BV100" s="59">
        <v>0</v>
      </c>
      <c r="BW100" s="59">
        <v>0</v>
      </c>
      <c r="BX100" s="59">
        <v>0</v>
      </c>
      <c r="BY100" s="59">
        <v>241988</v>
      </c>
      <c r="BZ100" s="59">
        <v>0</v>
      </c>
      <c r="CA100" s="59">
        <v>9539986</v>
      </c>
      <c r="CB100" s="59">
        <v>6818135</v>
      </c>
      <c r="CC100" s="59">
        <v>2721851</v>
      </c>
      <c r="CD100" s="59">
        <v>2721851</v>
      </c>
      <c r="CE100" s="59">
        <v>6386</v>
      </c>
      <c r="CF100" s="59">
        <f t="shared" si="6"/>
        <v>2715465</v>
      </c>
      <c r="CG100" s="59">
        <v>769980</v>
      </c>
      <c r="CH100" s="59">
        <f t="shared" si="7"/>
        <v>3485445</v>
      </c>
      <c r="CI100" s="59">
        <v>339705251</v>
      </c>
      <c r="CJ100" s="59">
        <v>0</v>
      </c>
      <c r="CK100" s="59">
        <v>0</v>
      </c>
      <c r="CL100" s="59">
        <v>9297998</v>
      </c>
      <c r="CM100" s="59">
        <v>1186</v>
      </c>
      <c r="CN100" s="59">
        <v>7839.8</v>
      </c>
      <c r="CO100" s="59">
        <v>236.98</v>
      </c>
      <c r="CP100" s="59">
        <v>8076.78</v>
      </c>
      <c r="CQ100" s="59">
        <v>1160</v>
      </c>
      <c r="CR100" s="59">
        <v>9369065</v>
      </c>
      <c r="CS100" s="59">
        <v>0</v>
      </c>
      <c r="CT100" s="59">
        <v>94634</v>
      </c>
      <c r="CU100" s="59">
        <v>0</v>
      </c>
      <c r="CV100" s="59">
        <v>0</v>
      </c>
      <c r="CW100" s="59">
        <v>0</v>
      </c>
      <c r="CX100" s="59">
        <v>0</v>
      </c>
      <c r="CY100" s="59">
        <v>0</v>
      </c>
      <c r="CZ100" s="59">
        <v>161536</v>
      </c>
      <c r="DA100" s="59">
        <v>0</v>
      </c>
      <c r="DB100" s="59">
        <v>9625235</v>
      </c>
      <c r="DC100" s="59">
        <v>6659094</v>
      </c>
      <c r="DD100" s="59">
        <v>2966141</v>
      </c>
      <c r="DE100" s="59">
        <v>2966141</v>
      </c>
      <c r="DF100" s="59">
        <v>5344</v>
      </c>
      <c r="DG100" s="40">
        <v>2960797</v>
      </c>
      <c r="DH100" s="59">
        <v>783800</v>
      </c>
      <c r="DI100" s="59">
        <v>3744597</v>
      </c>
      <c r="DJ100" s="59">
        <v>352729496</v>
      </c>
      <c r="DK100" s="59">
        <v>0</v>
      </c>
      <c r="DL100" s="59">
        <v>0</v>
      </c>
    </row>
    <row r="101" spans="1:116" x14ac:dyDescent="0.2">
      <c r="A101" s="48">
        <v>1540</v>
      </c>
      <c r="B101" s="49" t="s">
        <v>131</v>
      </c>
      <c r="C101" s="37">
        <v>11071243</v>
      </c>
      <c r="D101" s="37">
        <v>1735</v>
      </c>
      <c r="E101" s="37">
        <v>1719</v>
      </c>
      <c r="F101" s="37">
        <v>220.29</v>
      </c>
      <c r="G101" s="37">
        <v>0</v>
      </c>
      <c r="H101" s="37">
        <v>0</v>
      </c>
      <c r="I101" s="37">
        <v>0</v>
      </c>
      <c r="J101" s="37">
        <v>11347824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11347824</v>
      </c>
      <c r="S101" s="37">
        <v>0</v>
      </c>
      <c r="T101" s="37">
        <v>79217</v>
      </c>
      <c r="U101" s="37">
        <v>79217</v>
      </c>
      <c r="V101" s="37">
        <v>11427041</v>
      </c>
      <c r="W101" s="37">
        <v>5982692</v>
      </c>
      <c r="X101" s="37">
        <v>5444349</v>
      </c>
      <c r="Y101" s="37">
        <v>5437748</v>
      </c>
      <c r="Z101" s="37">
        <v>17852</v>
      </c>
      <c r="AA101" s="37">
        <v>5419896</v>
      </c>
      <c r="AB101" s="37">
        <v>1248313</v>
      </c>
      <c r="AC101" s="37">
        <v>6668209</v>
      </c>
      <c r="AD101" s="37">
        <v>825037076</v>
      </c>
      <c r="AE101" s="37">
        <v>2208800</v>
      </c>
      <c r="AF101" s="37">
        <v>6601</v>
      </c>
      <c r="AG101" s="37">
        <v>0</v>
      </c>
      <c r="AH101" s="37">
        <v>0</v>
      </c>
      <c r="AI101" s="49">
        <v>11347824</v>
      </c>
      <c r="AJ101" s="59">
        <v>1719</v>
      </c>
      <c r="AK101" s="59">
        <v>6601.41</v>
      </c>
      <c r="AL101" s="59">
        <v>226.68</v>
      </c>
      <c r="AM101" s="59">
        <v>6828.09</v>
      </c>
      <c r="AN101" s="59">
        <v>1722</v>
      </c>
      <c r="AO101" s="59">
        <v>11757971</v>
      </c>
      <c r="AP101" s="59">
        <v>0</v>
      </c>
      <c r="AQ101" s="59">
        <v>0</v>
      </c>
      <c r="AR101" s="59">
        <v>0</v>
      </c>
      <c r="AS101" s="59">
        <v>0</v>
      </c>
      <c r="AT101" s="59">
        <v>0</v>
      </c>
      <c r="AU101" s="59">
        <v>0</v>
      </c>
      <c r="AV101" s="59">
        <v>0</v>
      </c>
      <c r="AW101" s="59">
        <v>345000</v>
      </c>
      <c r="AX101" s="59">
        <v>0</v>
      </c>
      <c r="AY101" s="59">
        <v>0</v>
      </c>
      <c r="AZ101" s="59">
        <v>12102971</v>
      </c>
      <c r="BA101" s="59">
        <v>5718155</v>
      </c>
      <c r="BB101" s="59">
        <v>6384816</v>
      </c>
      <c r="BC101" s="59">
        <v>6216666</v>
      </c>
      <c r="BD101" s="59">
        <v>24944</v>
      </c>
      <c r="BE101" s="59">
        <f t="shared" si="4"/>
        <v>6191722</v>
      </c>
      <c r="BF101" s="59">
        <v>1393618</v>
      </c>
      <c r="BG101" s="59">
        <f t="shared" si="5"/>
        <v>7585340</v>
      </c>
      <c r="BH101" s="59">
        <v>908561785</v>
      </c>
      <c r="BI101" s="59">
        <v>168150</v>
      </c>
      <c r="BJ101" s="59">
        <v>0</v>
      </c>
      <c r="BK101" s="59">
        <v>11757971</v>
      </c>
      <c r="BL101" s="59">
        <v>1722</v>
      </c>
      <c r="BM101" s="59">
        <v>6828.09</v>
      </c>
      <c r="BN101" s="59">
        <v>230.08</v>
      </c>
      <c r="BO101" s="59">
        <v>7058.17</v>
      </c>
      <c r="BP101" s="59">
        <v>1696</v>
      </c>
      <c r="BQ101" s="59">
        <v>11970656</v>
      </c>
      <c r="BR101" s="59">
        <v>0</v>
      </c>
      <c r="BS101" s="59">
        <v>0</v>
      </c>
      <c r="BT101" s="59">
        <v>0</v>
      </c>
      <c r="BU101" s="59">
        <v>0</v>
      </c>
      <c r="BV101" s="59">
        <v>0</v>
      </c>
      <c r="BW101" s="59">
        <v>0</v>
      </c>
      <c r="BX101" s="59">
        <v>345000</v>
      </c>
      <c r="BY101" s="59">
        <v>141163</v>
      </c>
      <c r="BZ101" s="59">
        <v>0</v>
      </c>
      <c r="CA101" s="59">
        <v>12456819</v>
      </c>
      <c r="CB101" s="59">
        <v>5723924</v>
      </c>
      <c r="CC101" s="59">
        <v>6732895</v>
      </c>
      <c r="CD101" s="59">
        <v>6732895</v>
      </c>
      <c r="CE101" s="59">
        <v>20989</v>
      </c>
      <c r="CF101" s="59">
        <f t="shared" si="6"/>
        <v>6711906</v>
      </c>
      <c r="CG101" s="59">
        <v>1253851</v>
      </c>
      <c r="CH101" s="59">
        <f t="shared" si="7"/>
        <v>7965757</v>
      </c>
      <c r="CI101" s="59">
        <v>962814892</v>
      </c>
      <c r="CJ101" s="59">
        <v>0</v>
      </c>
      <c r="CK101" s="59">
        <v>0</v>
      </c>
      <c r="CL101" s="59">
        <v>11970656</v>
      </c>
      <c r="CM101" s="59">
        <v>1696</v>
      </c>
      <c r="CN101" s="59">
        <v>7058.17</v>
      </c>
      <c r="CO101" s="59">
        <v>287.77999999999997</v>
      </c>
      <c r="CP101" s="59">
        <v>7345.95</v>
      </c>
      <c r="CQ101" s="59">
        <v>1692</v>
      </c>
      <c r="CR101" s="59">
        <v>12429347</v>
      </c>
      <c r="CS101" s="59">
        <v>0</v>
      </c>
      <c r="CT101" s="59">
        <v>0</v>
      </c>
      <c r="CU101" s="59">
        <v>0</v>
      </c>
      <c r="CV101" s="59">
        <v>0</v>
      </c>
      <c r="CW101" s="59">
        <v>0</v>
      </c>
      <c r="CX101" s="59">
        <v>0</v>
      </c>
      <c r="CY101" s="59">
        <v>345000</v>
      </c>
      <c r="CZ101" s="59">
        <v>22038</v>
      </c>
      <c r="DA101" s="59">
        <v>0</v>
      </c>
      <c r="DB101" s="59">
        <v>12796385</v>
      </c>
      <c r="DC101" s="59">
        <v>5146262</v>
      </c>
      <c r="DD101" s="59">
        <v>7650123</v>
      </c>
      <c r="DE101" s="59">
        <v>7650123</v>
      </c>
      <c r="DF101" s="59">
        <v>24586</v>
      </c>
      <c r="DG101" s="40">
        <v>7625537</v>
      </c>
      <c r="DH101" s="59">
        <v>1259170</v>
      </c>
      <c r="DI101" s="59">
        <v>8884707</v>
      </c>
      <c r="DJ101" s="59">
        <v>1043776164</v>
      </c>
      <c r="DK101" s="59">
        <v>0</v>
      </c>
      <c r="DL101" s="59">
        <v>0</v>
      </c>
    </row>
    <row r="102" spans="1:116" x14ac:dyDescent="0.2">
      <c r="A102" s="48">
        <v>1554</v>
      </c>
      <c r="B102" s="49" t="s">
        <v>132</v>
      </c>
      <c r="C102" s="37">
        <v>78654028</v>
      </c>
      <c r="D102" s="37">
        <v>10941</v>
      </c>
      <c r="E102" s="37">
        <v>11001</v>
      </c>
      <c r="F102" s="37">
        <v>220.29</v>
      </c>
      <c r="G102" s="37">
        <v>0</v>
      </c>
      <c r="H102" s="37">
        <v>0</v>
      </c>
      <c r="I102" s="37">
        <v>0</v>
      </c>
      <c r="J102" s="37">
        <v>81508719</v>
      </c>
      <c r="K102" s="37">
        <v>0</v>
      </c>
      <c r="L102" s="37">
        <v>381494</v>
      </c>
      <c r="M102" s="37">
        <v>0</v>
      </c>
      <c r="N102" s="37">
        <v>0</v>
      </c>
      <c r="O102" s="37">
        <v>0</v>
      </c>
      <c r="P102" s="37">
        <v>0</v>
      </c>
      <c r="Q102" s="37">
        <v>381494</v>
      </c>
      <c r="R102" s="37">
        <v>81890213</v>
      </c>
      <c r="S102" s="37">
        <v>2198528</v>
      </c>
      <c r="T102" s="37">
        <v>0</v>
      </c>
      <c r="U102" s="37">
        <v>2198528</v>
      </c>
      <c r="V102" s="37">
        <v>84088741</v>
      </c>
      <c r="W102" s="37">
        <v>50732826</v>
      </c>
      <c r="X102" s="37">
        <v>33355915</v>
      </c>
      <c r="Y102" s="37">
        <v>33130325</v>
      </c>
      <c r="Z102" s="37">
        <v>398231</v>
      </c>
      <c r="AA102" s="37">
        <v>32732094</v>
      </c>
      <c r="AB102" s="37">
        <v>8579956</v>
      </c>
      <c r="AC102" s="37">
        <v>41312050</v>
      </c>
      <c r="AD102" s="37">
        <v>3440093674</v>
      </c>
      <c r="AE102" s="37">
        <v>33161100</v>
      </c>
      <c r="AF102" s="37">
        <v>225590</v>
      </c>
      <c r="AG102" s="37">
        <v>0</v>
      </c>
      <c r="AH102" s="37">
        <v>0</v>
      </c>
      <c r="AI102" s="49">
        <v>81890213</v>
      </c>
      <c r="AJ102" s="59">
        <v>11001</v>
      </c>
      <c r="AK102" s="59">
        <v>7443.89</v>
      </c>
      <c r="AL102" s="59">
        <v>226.68</v>
      </c>
      <c r="AM102" s="59">
        <v>7670.5700000000006</v>
      </c>
      <c r="AN102" s="59">
        <v>11052</v>
      </c>
      <c r="AO102" s="59">
        <v>84775140</v>
      </c>
      <c r="AP102" s="59">
        <v>0</v>
      </c>
      <c r="AQ102" s="59">
        <v>459782</v>
      </c>
      <c r="AR102" s="59">
        <v>0</v>
      </c>
      <c r="AS102" s="59">
        <v>0</v>
      </c>
      <c r="AT102" s="59">
        <v>0</v>
      </c>
      <c r="AU102" s="59">
        <v>0</v>
      </c>
      <c r="AV102" s="59">
        <v>0</v>
      </c>
      <c r="AW102" s="59">
        <v>2198528</v>
      </c>
      <c r="AX102" s="59">
        <v>0</v>
      </c>
      <c r="AY102" s="59">
        <v>0</v>
      </c>
      <c r="AZ102" s="59">
        <v>87433450</v>
      </c>
      <c r="BA102" s="59">
        <v>52085250</v>
      </c>
      <c r="BB102" s="59">
        <v>35348200</v>
      </c>
      <c r="BC102" s="59">
        <v>35285180</v>
      </c>
      <c r="BD102" s="59">
        <v>364514</v>
      </c>
      <c r="BE102" s="59">
        <f t="shared" si="4"/>
        <v>34920666</v>
      </c>
      <c r="BF102" s="59">
        <v>7638238</v>
      </c>
      <c r="BG102" s="59">
        <f t="shared" si="5"/>
        <v>42558904</v>
      </c>
      <c r="BH102" s="59">
        <v>3707275954</v>
      </c>
      <c r="BI102" s="59">
        <v>63020</v>
      </c>
      <c r="BJ102" s="59">
        <v>0</v>
      </c>
      <c r="BK102" s="59">
        <v>85234922</v>
      </c>
      <c r="BL102" s="59">
        <v>11052</v>
      </c>
      <c r="BM102" s="59">
        <v>7712.17</v>
      </c>
      <c r="BN102" s="59">
        <v>230.08</v>
      </c>
      <c r="BO102" s="59">
        <v>7942.25</v>
      </c>
      <c r="BP102" s="59">
        <v>10966</v>
      </c>
      <c r="BQ102" s="59">
        <v>87094714</v>
      </c>
      <c r="BR102" s="59">
        <v>0</v>
      </c>
      <c r="BS102" s="59">
        <v>447928</v>
      </c>
      <c r="BT102" s="59">
        <v>0</v>
      </c>
      <c r="BU102" s="59">
        <v>0</v>
      </c>
      <c r="BV102" s="59">
        <v>0</v>
      </c>
      <c r="BW102" s="59">
        <v>0</v>
      </c>
      <c r="BX102" s="59">
        <v>1080278</v>
      </c>
      <c r="BY102" s="59">
        <v>516246</v>
      </c>
      <c r="BZ102" s="59">
        <v>0</v>
      </c>
      <c r="CA102" s="59">
        <v>89139166</v>
      </c>
      <c r="CB102" s="59">
        <v>53788427</v>
      </c>
      <c r="CC102" s="59">
        <v>35350739</v>
      </c>
      <c r="CD102" s="59">
        <v>35350739</v>
      </c>
      <c r="CE102" s="59">
        <v>378155</v>
      </c>
      <c r="CF102" s="59">
        <f t="shared" si="6"/>
        <v>34972584</v>
      </c>
      <c r="CG102" s="59">
        <v>9244360</v>
      </c>
      <c r="CH102" s="59">
        <f t="shared" si="7"/>
        <v>44216944</v>
      </c>
      <c r="CI102" s="59">
        <v>3981821370</v>
      </c>
      <c r="CJ102" s="59">
        <v>0</v>
      </c>
      <c r="CK102" s="59">
        <v>0</v>
      </c>
      <c r="CL102" s="59">
        <v>87542642</v>
      </c>
      <c r="CM102" s="59">
        <v>10966</v>
      </c>
      <c r="CN102" s="59">
        <v>7983.1</v>
      </c>
      <c r="CO102" s="59">
        <v>236.98</v>
      </c>
      <c r="CP102" s="59">
        <v>8220.08</v>
      </c>
      <c r="CQ102" s="59">
        <v>10849</v>
      </c>
      <c r="CR102" s="59">
        <v>89179648</v>
      </c>
      <c r="CS102" s="59">
        <v>0</v>
      </c>
      <c r="CT102" s="59">
        <v>652621</v>
      </c>
      <c r="CU102" s="59">
        <v>0</v>
      </c>
      <c r="CV102" s="59">
        <v>0</v>
      </c>
      <c r="CW102" s="59">
        <v>0</v>
      </c>
      <c r="CX102" s="59">
        <v>0</v>
      </c>
      <c r="CY102" s="59">
        <v>1155288</v>
      </c>
      <c r="CZ102" s="59">
        <v>723367</v>
      </c>
      <c r="DA102" s="59">
        <v>0</v>
      </c>
      <c r="DB102" s="59">
        <v>91710924</v>
      </c>
      <c r="DC102" s="59">
        <v>53219267</v>
      </c>
      <c r="DD102" s="59">
        <v>38491657</v>
      </c>
      <c r="DE102" s="59">
        <v>38508097</v>
      </c>
      <c r="DF102" s="59">
        <v>375665</v>
      </c>
      <c r="DG102" s="40">
        <v>38132432</v>
      </c>
      <c r="DH102" s="59">
        <v>5495487</v>
      </c>
      <c r="DI102" s="59">
        <v>43627919</v>
      </c>
      <c r="DJ102" s="59">
        <v>4341536527</v>
      </c>
      <c r="DK102" s="59">
        <v>0</v>
      </c>
      <c r="DL102" s="59">
        <v>16440</v>
      </c>
    </row>
    <row r="103" spans="1:116" x14ac:dyDescent="0.2">
      <c r="A103" s="48">
        <v>1561</v>
      </c>
      <c r="B103" s="49" t="s">
        <v>133</v>
      </c>
      <c r="C103" s="37">
        <v>4386059</v>
      </c>
      <c r="D103" s="37">
        <v>667</v>
      </c>
      <c r="E103" s="37">
        <v>654</v>
      </c>
      <c r="F103" s="37">
        <v>220.29</v>
      </c>
      <c r="G103" s="37">
        <v>0</v>
      </c>
      <c r="H103" s="37">
        <v>0</v>
      </c>
      <c r="I103" s="37">
        <v>0</v>
      </c>
      <c r="J103" s="37">
        <v>4444643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4444643</v>
      </c>
      <c r="S103" s="37">
        <v>0</v>
      </c>
      <c r="T103" s="37">
        <v>67961</v>
      </c>
      <c r="U103" s="37">
        <v>67961</v>
      </c>
      <c r="V103" s="37">
        <v>4512604</v>
      </c>
      <c r="W103" s="37">
        <v>3554550</v>
      </c>
      <c r="X103" s="37">
        <v>958054</v>
      </c>
      <c r="Y103" s="37">
        <v>958054</v>
      </c>
      <c r="Z103" s="37">
        <v>2626</v>
      </c>
      <c r="AA103" s="37">
        <v>955428</v>
      </c>
      <c r="AB103" s="37">
        <v>188553</v>
      </c>
      <c r="AC103" s="37">
        <v>1143981</v>
      </c>
      <c r="AD103" s="37">
        <v>124089609</v>
      </c>
      <c r="AE103" s="37">
        <v>284800</v>
      </c>
      <c r="AF103" s="37">
        <v>0</v>
      </c>
      <c r="AG103" s="37">
        <v>0</v>
      </c>
      <c r="AH103" s="37">
        <v>0</v>
      </c>
      <c r="AI103" s="49">
        <v>4444643</v>
      </c>
      <c r="AJ103" s="59">
        <v>654</v>
      </c>
      <c r="AK103" s="59">
        <v>6796.09</v>
      </c>
      <c r="AL103" s="59">
        <v>226.68</v>
      </c>
      <c r="AM103" s="59">
        <v>7022.77</v>
      </c>
      <c r="AN103" s="59">
        <v>656</v>
      </c>
      <c r="AO103" s="59">
        <v>4606937</v>
      </c>
      <c r="AP103" s="59">
        <v>0</v>
      </c>
      <c r="AQ103" s="59">
        <v>0</v>
      </c>
      <c r="AR103" s="59">
        <v>0</v>
      </c>
      <c r="AS103" s="59">
        <v>0</v>
      </c>
      <c r="AT103" s="59">
        <v>150000</v>
      </c>
      <c r="AU103" s="59">
        <v>0</v>
      </c>
      <c r="AV103" s="59">
        <v>0</v>
      </c>
      <c r="AW103" s="59">
        <v>0</v>
      </c>
      <c r="AX103" s="59">
        <v>0</v>
      </c>
      <c r="AY103" s="59">
        <v>0</v>
      </c>
      <c r="AZ103" s="59">
        <v>4756937</v>
      </c>
      <c r="BA103" s="59">
        <v>3683050</v>
      </c>
      <c r="BB103" s="59">
        <v>1073887</v>
      </c>
      <c r="BC103" s="59">
        <v>1073887</v>
      </c>
      <c r="BD103" s="59">
        <v>1870</v>
      </c>
      <c r="BE103" s="59">
        <f t="shared" si="4"/>
        <v>1072017</v>
      </c>
      <c r="BF103" s="59">
        <v>189225</v>
      </c>
      <c r="BG103" s="59">
        <f t="shared" si="5"/>
        <v>1261242</v>
      </c>
      <c r="BH103" s="59">
        <v>132680660</v>
      </c>
      <c r="BI103" s="59">
        <v>0</v>
      </c>
      <c r="BJ103" s="59">
        <v>0</v>
      </c>
      <c r="BK103" s="59">
        <v>4756937</v>
      </c>
      <c r="BL103" s="59">
        <v>656</v>
      </c>
      <c r="BM103" s="59">
        <v>7251.43</v>
      </c>
      <c r="BN103" s="59">
        <v>230.08</v>
      </c>
      <c r="BO103" s="59">
        <v>7481.51</v>
      </c>
      <c r="BP103" s="59">
        <v>656</v>
      </c>
      <c r="BQ103" s="59">
        <v>4907871</v>
      </c>
      <c r="BR103" s="59">
        <v>0</v>
      </c>
      <c r="BS103" s="59">
        <v>0</v>
      </c>
      <c r="BT103" s="59">
        <v>0</v>
      </c>
      <c r="BU103" s="59">
        <v>0</v>
      </c>
      <c r="BV103" s="59">
        <v>0</v>
      </c>
      <c r="BW103" s="59">
        <v>0</v>
      </c>
      <c r="BX103" s="59">
        <v>0</v>
      </c>
      <c r="BY103" s="59">
        <v>0</v>
      </c>
      <c r="BZ103" s="59">
        <v>0</v>
      </c>
      <c r="CA103" s="59">
        <v>4907871</v>
      </c>
      <c r="CB103" s="59">
        <v>3999642</v>
      </c>
      <c r="CC103" s="59">
        <v>908229</v>
      </c>
      <c r="CD103" s="59">
        <v>908229</v>
      </c>
      <c r="CE103" s="59">
        <v>1693</v>
      </c>
      <c r="CF103" s="59">
        <f t="shared" si="6"/>
        <v>906536</v>
      </c>
      <c r="CG103" s="59">
        <v>212682</v>
      </c>
      <c r="CH103" s="59">
        <f t="shared" si="7"/>
        <v>1119218</v>
      </c>
      <c r="CI103" s="59">
        <v>138071711</v>
      </c>
      <c r="CJ103" s="59">
        <v>0</v>
      </c>
      <c r="CK103" s="59">
        <v>0</v>
      </c>
      <c r="CL103" s="59">
        <v>4907871</v>
      </c>
      <c r="CM103" s="59">
        <v>656</v>
      </c>
      <c r="CN103" s="59">
        <v>7481.51</v>
      </c>
      <c r="CO103" s="59">
        <v>236.98</v>
      </c>
      <c r="CP103" s="59">
        <v>7718.49</v>
      </c>
      <c r="CQ103" s="59">
        <v>653</v>
      </c>
      <c r="CR103" s="59">
        <v>5040174</v>
      </c>
      <c r="CS103" s="59">
        <v>0</v>
      </c>
      <c r="CT103" s="59">
        <v>12520</v>
      </c>
      <c r="CU103" s="59">
        <v>0</v>
      </c>
      <c r="CV103" s="59">
        <v>0</v>
      </c>
      <c r="CW103" s="59">
        <v>0</v>
      </c>
      <c r="CX103" s="59">
        <v>0</v>
      </c>
      <c r="CY103" s="59">
        <v>0</v>
      </c>
      <c r="CZ103" s="59">
        <v>15437</v>
      </c>
      <c r="DA103" s="59">
        <v>0</v>
      </c>
      <c r="DB103" s="59">
        <v>5068131</v>
      </c>
      <c r="DC103" s="59">
        <v>4007155</v>
      </c>
      <c r="DD103" s="59">
        <v>1060976</v>
      </c>
      <c r="DE103" s="59">
        <v>1053109</v>
      </c>
      <c r="DF103" s="59">
        <v>1293</v>
      </c>
      <c r="DG103" s="40">
        <v>1051816</v>
      </c>
      <c r="DH103" s="59">
        <v>189165</v>
      </c>
      <c r="DI103" s="59">
        <v>1240981</v>
      </c>
      <c r="DJ103" s="59">
        <v>149553488</v>
      </c>
      <c r="DK103" s="59">
        <v>7867</v>
      </c>
      <c r="DL103" s="59">
        <v>0</v>
      </c>
    </row>
    <row r="104" spans="1:116" x14ac:dyDescent="0.2">
      <c r="A104" s="48">
        <v>1568</v>
      </c>
      <c r="B104" s="49" t="s">
        <v>134</v>
      </c>
      <c r="C104" s="37">
        <v>12832795</v>
      </c>
      <c r="D104" s="37">
        <v>1792</v>
      </c>
      <c r="E104" s="37">
        <v>1829</v>
      </c>
      <c r="F104" s="37">
        <v>220.29</v>
      </c>
      <c r="G104" s="37">
        <v>0</v>
      </c>
      <c r="H104" s="37">
        <v>0</v>
      </c>
      <c r="I104" s="37">
        <v>0</v>
      </c>
      <c r="J104" s="37">
        <v>13500672</v>
      </c>
      <c r="K104" s="37">
        <v>26475</v>
      </c>
      <c r="L104" s="37">
        <v>41256</v>
      </c>
      <c r="M104" s="37">
        <v>0</v>
      </c>
      <c r="N104" s="37">
        <v>0</v>
      </c>
      <c r="O104" s="37">
        <v>0</v>
      </c>
      <c r="P104" s="37">
        <v>0</v>
      </c>
      <c r="Q104" s="37">
        <v>67731</v>
      </c>
      <c r="R104" s="37">
        <v>13568403</v>
      </c>
      <c r="S104" s="37">
        <v>0</v>
      </c>
      <c r="T104" s="37">
        <v>0</v>
      </c>
      <c r="U104" s="37">
        <v>0</v>
      </c>
      <c r="V104" s="37">
        <v>13568403</v>
      </c>
      <c r="W104" s="37">
        <v>8310729</v>
      </c>
      <c r="X104" s="37">
        <v>5257674</v>
      </c>
      <c r="Y104" s="37">
        <v>5257673</v>
      </c>
      <c r="Z104" s="37">
        <v>7963</v>
      </c>
      <c r="AA104" s="37">
        <v>5249710</v>
      </c>
      <c r="AB104" s="37">
        <v>1267008</v>
      </c>
      <c r="AC104" s="37">
        <v>6516718</v>
      </c>
      <c r="AD104" s="37">
        <v>569155325</v>
      </c>
      <c r="AE104" s="37">
        <v>695500</v>
      </c>
      <c r="AF104" s="37">
        <v>1</v>
      </c>
      <c r="AG104" s="37">
        <v>0</v>
      </c>
      <c r="AH104" s="37">
        <v>1</v>
      </c>
      <c r="AI104" s="49">
        <v>13563402</v>
      </c>
      <c r="AJ104" s="59">
        <v>1829</v>
      </c>
      <c r="AK104" s="59">
        <v>7415.75</v>
      </c>
      <c r="AL104" s="59">
        <v>226.68</v>
      </c>
      <c r="AM104" s="59">
        <v>7642.43</v>
      </c>
      <c r="AN104" s="59">
        <v>1862</v>
      </c>
      <c r="AO104" s="59">
        <v>14230205</v>
      </c>
      <c r="AP104" s="59">
        <v>1</v>
      </c>
      <c r="AQ104" s="59">
        <v>-9970</v>
      </c>
      <c r="AR104" s="59">
        <v>0</v>
      </c>
      <c r="AS104" s="59">
        <v>0</v>
      </c>
      <c r="AT104" s="59">
        <v>0</v>
      </c>
      <c r="AU104" s="59">
        <v>0</v>
      </c>
      <c r="AV104" s="59">
        <v>0</v>
      </c>
      <c r="AW104" s="59">
        <v>0</v>
      </c>
      <c r="AX104" s="59">
        <v>0</v>
      </c>
      <c r="AY104" s="59">
        <v>0</v>
      </c>
      <c r="AZ104" s="59">
        <v>14220236</v>
      </c>
      <c r="BA104" s="59">
        <v>8827610</v>
      </c>
      <c r="BB104" s="59">
        <v>5392626</v>
      </c>
      <c r="BC104" s="59">
        <v>5384983</v>
      </c>
      <c r="BD104" s="59">
        <v>5381</v>
      </c>
      <c r="BE104" s="59">
        <f t="shared" si="4"/>
        <v>5379602</v>
      </c>
      <c r="BF104" s="59">
        <v>1274823</v>
      </c>
      <c r="BG104" s="59">
        <f t="shared" si="5"/>
        <v>6654425</v>
      </c>
      <c r="BH104" s="59">
        <v>610367104</v>
      </c>
      <c r="BI104" s="59">
        <v>7643</v>
      </c>
      <c r="BJ104" s="59">
        <v>0</v>
      </c>
      <c r="BK104" s="59">
        <v>14212593</v>
      </c>
      <c r="BL104" s="59">
        <v>1862</v>
      </c>
      <c r="BM104" s="59">
        <v>7632.97</v>
      </c>
      <c r="BN104" s="59">
        <v>230.08</v>
      </c>
      <c r="BO104" s="59">
        <v>7863.05</v>
      </c>
      <c r="BP104" s="59">
        <v>1879</v>
      </c>
      <c r="BQ104" s="59">
        <v>14774671</v>
      </c>
      <c r="BR104" s="59">
        <v>5732</v>
      </c>
      <c r="BS104" s="59">
        <v>42055</v>
      </c>
      <c r="BT104" s="59">
        <v>0</v>
      </c>
      <c r="BU104" s="59">
        <v>0</v>
      </c>
      <c r="BV104" s="59">
        <v>0</v>
      </c>
      <c r="BW104" s="59">
        <v>0</v>
      </c>
      <c r="BX104" s="59">
        <v>0</v>
      </c>
      <c r="BY104" s="59">
        <v>0</v>
      </c>
      <c r="BZ104" s="59">
        <v>0</v>
      </c>
      <c r="CA104" s="59">
        <v>14822458</v>
      </c>
      <c r="CB104" s="59">
        <v>9619891</v>
      </c>
      <c r="CC104" s="59">
        <v>5202567</v>
      </c>
      <c r="CD104" s="59">
        <v>5202567</v>
      </c>
      <c r="CE104" s="59">
        <v>5087</v>
      </c>
      <c r="CF104" s="59">
        <f t="shared" si="6"/>
        <v>5197480</v>
      </c>
      <c r="CG104" s="59">
        <v>1289007</v>
      </c>
      <c r="CH104" s="59">
        <f t="shared" si="7"/>
        <v>6486487</v>
      </c>
      <c r="CI104" s="59">
        <v>646198569</v>
      </c>
      <c r="CJ104" s="59">
        <v>0</v>
      </c>
      <c r="CK104" s="59">
        <v>0</v>
      </c>
      <c r="CL104" s="59">
        <v>14822458</v>
      </c>
      <c r="CM104" s="59">
        <v>1879</v>
      </c>
      <c r="CN104" s="59">
        <v>7888.48</v>
      </c>
      <c r="CO104" s="59">
        <v>236.98</v>
      </c>
      <c r="CP104" s="59">
        <v>8125.4599999999991</v>
      </c>
      <c r="CQ104" s="59">
        <v>1879</v>
      </c>
      <c r="CR104" s="59">
        <v>15267739</v>
      </c>
      <c r="CS104" s="59">
        <v>0</v>
      </c>
      <c r="CT104" s="59">
        <v>0</v>
      </c>
      <c r="CU104" s="59">
        <v>0</v>
      </c>
      <c r="CV104" s="59">
        <v>0</v>
      </c>
      <c r="CW104" s="59">
        <v>0</v>
      </c>
      <c r="CX104" s="59">
        <v>0</v>
      </c>
      <c r="CY104" s="59">
        <v>0</v>
      </c>
      <c r="CZ104" s="59">
        <v>0</v>
      </c>
      <c r="DA104" s="59">
        <v>0</v>
      </c>
      <c r="DB104" s="59">
        <v>15267739</v>
      </c>
      <c r="DC104" s="59">
        <v>9661241</v>
      </c>
      <c r="DD104" s="59">
        <v>5606498</v>
      </c>
      <c r="DE104" s="59">
        <v>5614624</v>
      </c>
      <c r="DF104" s="59">
        <v>5057</v>
      </c>
      <c r="DG104" s="40">
        <v>5609567</v>
      </c>
      <c r="DH104" s="59">
        <v>1313178</v>
      </c>
      <c r="DI104" s="59">
        <v>6922745</v>
      </c>
      <c r="DJ104" s="59">
        <v>683329038</v>
      </c>
      <c r="DK104" s="59">
        <v>0</v>
      </c>
      <c r="DL104" s="59">
        <v>8126</v>
      </c>
    </row>
    <row r="105" spans="1:116" x14ac:dyDescent="0.2">
      <c r="A105" s="48">
        <v>1582</v>
      </c>
      <c r="B105" s="49" t="s">
        <v>135</v>
      </c>
      <c r="C105" s="37">
        <v>3336962</v>
      </c>
      <c r="D105" s="37">
        <v>428</v>
      </c>
      <c r="E105" s="37">
        <v>429</v>
      </c>
      <c r="F105" s="37">
        <v>220.29</v>
      </c>
      <c r="G105" s="37">
        <v>0</v>
      </c>
      <c r="H105" s="37">
        <v>0</v>
      </c>
      <c r="I105" s="37">
        <v>0</v>
      </c>
      <c r="J105" s="37">
        <v>3439263</v>
      </c>
      <c r="K105" s="37">
        <v>0</v>
      </c>
      <c r="L105" s="37">
        <v>-2278</v>
      </c>
      <c r="M105" s="37">
        <v>0</v>
      </c>
      <c r="N105" s="37">
        <v>0</v>
      </c>
      <c r="O105" s="37">
        <v>0</v>
      </c>
      <c r="P105" s="37">
        <v>0</v>
      </c>
      <c r="Q105" s="37">
        <v>-2278</v>
      </c>
      <c r="R105" s="37">
        <v>3436985</v>
      </c>
      <c r="S105" s="37">
        <v>0</v>
      </c>
      <c r="T105" s="37">
        <v>0</v>
      </c>
      <c r="U105" s="37">
        <v>0</v>
      </c>
      <c r="V105" s="37">
        <v>3436985</v>
      </c>
      <c r="W105" s="37">
        <v>247729</v>
      </c>
      <c r="X105" s="37">
        <v>3189256</v>
      </c>
      <c r="Y105" s="37">
        <v>3189255</v>
      </c>
      <c r="Z105" s="37">
        <v>52</v>
      </c>
      <c r="AA105" s="37">
        <v>3189203</v>
      </c>
      <c r="AB105" s="37">
        <v>170584</v>
      </c>
      <c r="AC105" s="37">
        <v>3359787</v>
      </c>
      <c r="AD105" s="37">
        <v>417518676</v>
      </c>
      <c r="AE105" s="37">
        <v>6500</v>
      </c>
      <c r="AF105" s="37">
        <v>1</v>
      </c>
      <c r="AG105" s="37">
        <v>0</v>
      </c>
      <c r="AH105" s="37">
        <v>1</v>
      </c>
      <c r="AI105" s="49">
        <v>3436984</v>
      </c>
      <c r="AJ105" s="59">
        <v>429</v>
      </c>
      <c r="AK105" s="59">
        <v>8011.62</v>
      </c>
      <c r="AL105" s="59">
        <v>226.68</v>
      </c>
      <c r="AM105" s="59">
        <v>8238.2999999999993</v>
      </c>
      <c r="AN105" s="59">
        <v>428</v>
      </c>
      <c r="AO105" s="59">
        <v>3525992</v>
      </c>
      <c r="AP105" s="59">
        <v>1</v>
      </c>
      <c r="AQ105" s="59">
        <v>0</v>
      </c>
      <c r="AR105" s="59">
        <v>0</v>
      </c>
      <c r="AS105" s="59">
        <v>0</v>
      </c>
      <c r="AT105" s="59">
        <v>0</v>
      </c>
      <c r="AU105" s="59">
        <v>0</v>
      </c>
      <c r="AV105" s="59">
        <v>0</v>
      </c>
      <c r="AW105" s="59">
        <v>0</v>
      </c>
      <c r="AX105" s="59">
        <v>8238</v>
      </c>
      <c r="AY105" s="59">
        <v>0</v>
      </c>
      <c r="AZ105" s="59">
        <v>3534231</v>
      </c>
      <c r="BA105" s="59">
        <v>226036</v>
      </c>
      <c r="BB105" s="59">
        <v>3308195</v>
      </c>
      <c r="BC105" s="59">
        <v>3308165</v>
      </c>
      <c r="BD105" s="59">
        <v>1038</v>
      </c>
      <c r="BE105" s="59">
        <f t="shared" si="4"/>
        <v>3307127</v>
      </c>
      <c r="BF105" s="59">
        <v>179794</v>
      </c>
      <c r="BG105" s="59">
        <f t="shared" si="5"/>
        <v>3486921</v>
      </c>
      <c r="BH105" s="59">
        <v>466627663</v>
      </c>
      <c r="BI105" s="59">
        <v>30</v>
      </c>
      <c r="BJ105" s="59">
        <v>0</v>
      </c>
      <c r="BK105" s="59">
        <v>3525993</v>
      </c>
      <c r="BL105" s="59">
        <v>428</v>
      </c>
      <c r="BM105" s="59">
        <v>8238.2999999999993</v>
      </c>
      <c r="BN105" s="59">
        <v>230.08</v>
      </c>
      <c r="BO105" s="59">
        <v>8468.3799999999992</v>
      </c>
      <c r="BP105" s="59">
        <v>426</v>
      </c>
      <c r="BQ105" s="59">
        <v>3607530</v>
      </c>
      <c r="BR105" s="59">
        <v>0</v>
      </c>
      <c r="BS105" s="59">
        <v>0</v>
      </c>
      <c r="BT105" s="59">
        <v>0</v>
      </c>
      <c r="BU105" s="59">
        <v>0</v>
      </c>
      <c r="BV105" s="59">
        <v>0</v>
      </c>
      <c r="BW105" s="59">
        <v>0</v>
      </c>
      <c r="BX105" s="59">
        <v>175000</v>
      </c>
      <c r="BY105" s="59">
        <v>16937</v>
      </c>
      <c r="BZ105" s="59">
        <v>0</v>
      </c>
      <c r="CA105" s="59">
        <v>3799467</v>
      </c>
      <c r="CB105" s="59">
        <v>192037</v>
      </c>
      <c r="CC105" s="59">
        <v>3607430</v>
      </c>
      <c r="CD105" s="59">
        <v>3607430</v>
      </c>
      <c r="CE105" s="59">
        <v>855</v>
      </c>
      <c r="CF105" s="59">
        <f t="shared" si="6"/>
        <v>3606575</v>
      </c>
      <c r="CG105" s="59">
        <v>188419</v>
      </c>
      <c r="CH105" s="59">
        <f t="shared" si="7"/>
        <v>3794994</v>
      </c>
      <c r="CI105" s="59">
        <v>514664644</v>
      </c>
      <c r="CJ105" s="59">
        <v>0</v>
      </c>
      <c r="CK105" s="59">
        <v>0</v>
      </c>
      <c r="CL105" s="59">
        <v>3607530</v>
      </c>
      <c r="CM105" s="59">
        <v>426</v>
      </c>
      <c r="CN105" s="59">
        <v>8468.3799999999992</v>
      </c>
      <c r="CO105" s="59">
        <v>236.98</v>
      </c>
      <c r="CP105" s="59">
        <v>8705.3599999999988</v>
      </c>
      <c r="CQ105" s="59">
        <v>415</v>
      </c>
      <c r="CR105" s="59">
        <v>3612724</v>
      </c>
      <c r="CS105" s="59">
        <v>0</v>
      </c>
      <c r="CT105" s="59">
        <v>0</v>
      </c>
      <c r="CU105" s="59">
        <v>0</v>
      </c>
      <c r="CV105" s="59">
        <v>0</v>
      </c>
      <c r="CW105" s="59">
        <v>0</v>
      </c>
      <c r="CX105" s="59">
        <v>0</v>
      </c>
      <c r="CY105" s="59">
        <v>0</v>
      </c>
      <c r="CZ105" s="59">
        <v>69643</v>
      </c>
      <c r="DA105" s="59">
        <v>0</v>
      </c>
      <c r="DB105" s="59">
        <v>3682367</v>
      </c>
      <c r="DC105" s="59">
        <v>163163</v>
      </c>
      <c r="DD105" s="59">
        <v>3519204</v>
      </c>
      <c r="DE105" s="59">
        <v>3519204</v>
      </c>
      <c r="DF105" s="59">
        <v>375</v>
      </c>
      <c r="DG105" s="40">
        <v>3518829</v>
      </c>
      <c r="DH105" s="59">
        <v>191183</v>
      </c>
      <c r="DI105" s="59">
        <v>3710012</v>
      </c>
      <c r="DJ105" s="59">
        <v>546588026</v>
      </c>
      <c r="DK105" s="59">
        <v>0</v>
      </c>
      <c r="DL105" s="59">
        <v>0</v>
      </c>
    </row>
    <row r="106" spans="1:116" x14ac:dyDescent="0.2">
      <c r="A106" s="48">
        <v>1600</v>
      </c>
      <c r="B106" s="49" t="s">
        <v>136</v>
      </c>
      <c r="C106" s="37">
        <v>5018210</v>
      </c>
      <c r="D106" s="37">
        <v>707</v>
      </c>
      <c r="E106" s="37">
        <v>708</v>
      </c>
      <c r="F106" s="37">
        <v>220.29</v>
      </c>
      <c r="G106" s="37">
        <v>0</v>
      </c>
      <c r="H106" s="37">
        <v>0</v>
      </c>
      <c r="I106" s="37">
        <v>0</v>
      </c>
      <c r="J106" s="37">
        <v>5181271</v>
      </c>
      <c r="K106" s="37">
        <v>0</v>
      </c>
      <c r="L106" s="37">
        <v>18210</v>
      </c>
      <c r="M106" s="37">
        <v>0</v>
      </c>
      <c r="N106" s="37">
        <v>0</v>
      </c>
      <c r="O106" s="37">
        <v>0</v>
      </c>
      <c r="P106" s="37">
        <v>0</v>
      </c>
      <c r="Q106" s="37">
        <v>18210</v>
      </c>
      <c r="R106" s="37">
        <v>5199481</v>
      </c>
      <c r="S106" s="37">
        <v>0</v>
      </c>
      <c r="T106" s="37">
        <v>0</v>
      </c>
      <c r="U106" s="37">
        <v>0</v>
      </c>
      <c r="V106" s="37">
        <v>5199481</v>
      </c>
      <c r="W106" s="37">
        <v>4285801</v>
      </c>
      <c r="X106" s="37">
        <v>913680</v>
      </c>
      <c r="Y106" s="37">
        <v>913680</v>
      </c>
      <c r="Z106" s="37">
        <v>5294</v>
      </c>
      <c r="AA106" s="37">
        <v>908386</v>
      </c>
      <c r="AB106" s="37">
        <v>733749</v>
      </c>
      <c r="AC106" s="37">
        <v>1642135</v>
      </c>
      <c r="AD106" s="37">
        <v>131831278</v>
      </c>
      <c r="AE106" s="37">
        <v>425000</v>
      </c>
      <c r="AF106" s="37">
        <v>0</v>
      </c>
      <c r="AG106" s="37">
        <v>0</v>
      </c>
      <c r="AH106" s="37">
        <v>0</v>
      </c>
      <c r="AI106" s="49">
        <v>5199481</v>
      </c>
      <c r="AJ106" s="59">
        <v>708</v>
      </c>
      <c r="AK106" s="59">
        <v>7343.9</v>
      </c>
      <c r="AL106" s="59">
        <v>226.68</v>
      </c>
      <c r="AM106" s="59">
        <v>7570.58</v>
      </c>
      <c r="AN106" s="59">
        <v>702</v>
      </c>
      <c r="AO106" s="59">
        <v>5314547</v>
      </c>
      <c r="AP106" s="59">
        <v>0</v>
      </c>
      <c r="AQ106" s="59">
        <v>0</v>
      </c>
      <c r="AR106" s="59">
        <v>0</v>
      </c>
      <c r="AS106" s="59">
        <v>0</v>
      </c>
      <c r="AT106" s="59">
        <v>0</v>
      </c>
      <c r="AU106" s="59">
        <v>0</v>
      </c>
      <c r="AV106" s="59">
        <v>0</v>
      </c>
      <c r="AW106" s="59">
        <v>0</v>
      </c>
      <c r="AX106" s="59">
        <v>37853</v>
      </c>
      <c r="AY106" s="59">
        <v>0</v>
      </c>
      <c r="AZ106" s="59">
        <v>5352400</v>
      </c>
      <c r="BA106" s="59">
        <v>4255279</v>
      </c>
      <c r="BB106" s="59">
        <v>1097121</v>
      </c>
      <c r="BC106" s="59">
        <v>1097121</v>
      </c>
      <c r="BD106" s="59">
        <v>1718</v>
      </c>
      <c r="BE106" s="59">
        <f t="shared" si="4"/>
        <v>1095403</v>
      </c>
      <c r="BF106" s="59">
        <v>724888</v>
      </c>
      <c r="BG106" s="59">
        <f t="shared" si="5"/>
        <v>1820291</v>
      </c>
      <c r="BH106" s="59">
        <v>147580439</v>
      </c>
      <c r="BI106" s="59">
        <v>0</v>
      </c>
      <c r="BJ106" s="59">
        <v>0</v>
      </c>
      <c r="BK106" s="59">
        <v>5314547</v>
      </c>
      <c r="BL106" s="59">
        <v>702</v>
      </c>
      <c r="BM106" s="59">
        <v>7570.58</v>
      </c>
      <c r="BN106" s="59">
        <v>230.08</v>
      </c>
      <c r="BO106" s="59">
        <v>7800.66</v>
      </c>
      <c r="BP106" s="59">
        <v>676</v>
      </c>
      <c r="BQ106" s="59">
        <v>5273246</v>
      </c>
      <c r="BR106" s="59">
        <v>0</v>
      </c>
      <c r="BS106" s="59">
        <v>44480</v>
      </c>
      <c r="BT106" s="59">
        <v>0</v>
      </c>
      <c r="BU106" s="59">
        <v>0</v>
      </c>
      <c r="BV106" s="59">
        <v>0</v>
      </c>
      <c r="BW106" s="59">
        <v>0</v>
      </c>
      <c r="BX106" s="59">
        <v>0</v>
      </c>
      <c r="BY106" s="59">
        <v>156013</v>
      </c>
      <c r="BZ106" s="59">
        <v>0</v>
      </c>
      <c r="CA106" s="59">
        <v>5473739</v>
      </c>
      <c r="CB106" s="59">
        <v>4389956</v>
      </c>
      <c r="CC106" s="59">
        <v>1083783</v>
      </c>
      <c r="CD106" s="59">
        <v>1083784</v>
      </c>
      <c r="CE106" s="59">
        <v>3220</v>
      </c>
      <c r="CF106" s="59">
        <f t="shared" si="6"/>
        <v>1080564</v>
      </c>
      <c r="CG106" s="59">
        <v>749047</v>
      </c>
      <c r="CH106" s="59">
        <f t="shared" si="7"/>
        <v>1829611</v>
      </c>
      <c r="CI106" s="59">
        <v>150739753</v>
      </c>
      <c r="CJ106" s="59">
        <v>0</v>
      </c>
      <c r="CK106" s="59">
        <v>1</v>
      </c>
      <c r="CL106" s="59">
        <v>5317726</v>
      </c>
      <c r="CM106" s="59">
        <v>676</v>
      </c>
      <c r="CN106" s="59">
        <v>7866.46</v>
      </c>
      <c r="CO106" s="59">
        <v>236.98</v>
      </c>
      <c r="CP106" s="59">
        <v>8103.44</v>
      </c>
      <c r="CQ106" s="59">
        <v>656</v>
      </c>
      <c r="CR106" s="59">
        <v>5315857</v>
      </c>
      <c r="CS106" s="59">
        <v>0</v>
      </c>
      <c r="CT106" s="59">
        <v>0</v>
      </c>
      <c r="CU106" s="59">
        <v>0</v>
      </c>
      <c r="CV106" s="59">
        <v>0</v>
      </c>
      <c r="CW106" s="59">
        <v>0</v>
      </c>
      <c r="CX106" s="59">
        <v>0</v>
      </c>
      <c r="CY106" s="59">
        <v>0</v>
      </c>
      <c r="CZ106" s="59">
        <v>121552</v>
      </c>
      <c r="DA106" s="59">
        <v>0</v>
      </c>
      <c r="DB106" s="59">
        <v>5437409</v>
      </c>
      <c r="DC106" s="59">
        <v>4303232</v>
      </c>
      <c r="DD106" s="59">
        <v>1134177</v>
      </c>
      <c r="DE106" s="59">
        <v>1134177</v>
      </c>
      <c r="DF106" s="59">
        <v>2869</v>
      </c>
      <c r="DG106" s="40">
        <v>1131308</v>
      </c>
      <c r="DH106" s="59">
        <v>759914</v>
      </c>
      <c r="DI106" s="59">
        <v>1891222</v>
      </c>
      <c r="DJ106" s="59">
        <v>160359034</v>
      </c>
      <c r="DK106" s="59">
        <v>0</v>
      </c>
      <c r="DL106" s="59">
        <v>0</v>
      </c>
    </row>
    <row r="107" spans="1:116" x14ac:dyDescent="0.2">
      <c r="A107" s="48">
        <v>1645</v>
      </c>
      <c r="B107" s="49" t="s">
        <v>137</v>
      </c>
      <c r="C107" s="37">
        <v>5342442</v>
      </c>
      <c r="D107" s="37">
        <v>797</v>
      </c>
      <c r="E107" s="37">
        <v>795</v>
      </c>
      <c r="F107" s="37">
        <v>220.29</v>
      </c>
      <c r="G107" s="37">
        <v>0</v>
      </c>
      <c r="H107" s="37">
        <v>0</v>
      </c>
      <c r="I107" s="37">
        <v>0</v>
      </c>
      <c r="J107" s="37">
        <v>5504167</v>
      </c>
      <c r="K107" s="37">
        <v>0</v>
      </c>
      <c r="L107" s="37">
        <v>4619</v>
      </c>
      <c r="M107" s="37">
        <v>0</v>
      </c>
      <c r="N107" s="37">
        <v>0</v>
      </c>
      <c r="O107" s="37">
        <v>0</v>
      </c>
      <c r="P107" s="37">
        <v>0</v>
      </c>
      <c r="Q107" s="37">
        <v>4619</v>
      </c>
      <c r="R107" s="37">
        <v>5508786</v>
      </c>
      <c r="S107" s="37">
        <v>0</v>
      </c>
      <c r="T107" s="37">
        <v>13847</v>
      </c>
      <c r="U107" s="37">
        <v>13847</v>
      </c>
      <c r="V107" s="37">
        <v>5522633</v>
      </c>
      <c r="W107" s="37">
        <v>4594842</v>
      </c>
      <c r="X107" s="37">
        <v>927791</v>
      </c>
      <c r="Y107" s="37">
        <v>921113</v>
      </c>
      <c r="Z107" s="37">
        <v>247</v>
      </c>
      <c r="AA107" s="37">
        <v>920866</v>
      </c>
      <c r="AB107" s="37">
        <v>601572</v>
      </c>
      <c r="AC107" s="37">
        <v>1522438</v>
      </c>
      <c r="AD107" s="37">
        <v>145230101</v>
      </c>
      <c r="AE107" s="37">
        <v>23600</v>
      </c>
      <c r="AF107" s="37">
        <v>6678</v>
      </c>
      <c r="AG107" s="37">
        <v>0</v>
      </c>
      <c r="AH107" s="37">
        <v>0</v>
      </c>
      <c r="AI107" s="49">
        <v>5507286</v>
      </c>
      <c r="AJ107" s="59">
        <v>795</v>
      </c>
      <c r="AK107" s="59">
        <v>6927.4</v>
      </c>
      <c r="AL107" s="59">
        <v>226.68</v>
      </c>
      <c r="AM107" s="59">
        <v>7154.08</v>
      </c>
      <c r="AN107" s="59">
        <v>794</v>
      </c>
      <c r="AO107" s="59">
        <v>5680340</v>
      </c>
      <c r="AP107" s="59">
        <v>0</v>
      </c>
      <c r="AQ107" s="59">
        <v>4978</v>
      </c>
      <c r="AR107" s="59">
        <v>0</v>
      </c>
      <c r="AS107" s="59">
        <v>0</v>
      </c>
      <c r="AT107" s="59">
        <v>0</v>
      </c>
      <c r="AU107" s="59">
        <v>0</v>
      </c>
      <c r="AV107" s="59">
        <v>0</v>
      </c>
      <c r="AW107" s="59">
        <v>0</v>
      </c>
      <c r="AX107" s="59">
        <v>7154</v>
      </c>
      <c r="AY107" s="59">
        <v>0</v>
      </c>
      <c r="AZ107" s="59">
        <v>5692472</v>
      </c>
      <c r="BA107" s="59">
        <v>4767812</v>
      </c>
      <c r="BB107" s="59">
        <v>924660</v>
      </c>
      <c r="BC107" s="59">
        <v>924494</v>
      </c>
      <c r="BD107" s="59">
        <v>783</v>
      </c>
      <c r="BE107" s="59">
        <f t="shared" si="4"/>
        <v>923711</v>
      </c>
      <c r="BF107" s="59">
        <v>615539</v>
      </c>
      <c r="BG107" s="59">
        <f t="shared" si="5"/>
        <v>1539250</v>
      </c>
      <c r="BH107" s="59">
        <v>170397451</v>
      </c>
      <c r="BI107" s="59">
        <v>166</v>
      </c>
      <c r="BJ107" s="59">
        <v>0</v>
      </c>
      <c r="BK107" s="59">
        <v>5685318</v>
      </c>
      <c r="BL107" s="59">
        <v>794</v>
      </c>
      <c r="BM107" s="59">
        <v>7160.35</v>
      </c>
      <c r="BN107" s="59">
        <v>230.08</v>
      </c>
      <c r="BO107" s="59">
        <v>7390.43</v>
      </c>
      <c r="BP107" s="59">
        <v>828</v>
      </c>
      <c r="BQ107" s="59">
        <v>6119276</v>
      </c>
      <c r="BR107" s="59">
        <v>166</v>
      </c>
      <c r="BS107" s="59">
        <v>0</v>
      </c>
      <c r="BT107" s="59">
        <v>0</v>
      </c>
      <c r="BU107" s="59">
        <v>0</v>
      </c>
      <c r="BV107" s="59">
        <v>0</v>
      </c>
      <c r="BW107" s="59">
        <v>0</v>
      </c>
      <c r="BX107" s="59">
        <v>0</v>
      </c>
      <c r="BY107" s="59">
        <v>0</v>
      </c>
      <c r="BZ107" s="59">
        <v>0</v>
      </c>
      <c r="CA107" s="59">
        <v>6119442</v>
      </c>
      <c r="CB107" s="59">
        <v>4814745</v>
      </c>
      <c r="CC107" s="59">
        <v>1304697</v>
      </c>
      <c r="CD107" s="59">
        <v>1301258</v>
      </c>
      <c r="CE107" s="59">
        <v>758</v>
      </c>
      <c r="CF107" s="59">
        <f t="shared" si="6"/>
        <v>1300500</v>
      </c>
      <c r="CG107" s="59">
        <v>712394</v>
      </c>
      <c r="CH107" s="59">
        <f t="shared" si="7"/>
        <v>2012894</v>
      </c>
      <c r="CI107" s="59">
        <v>192640066</v>
      </c>
      <c r="CJ107" s="59">
        <v>3439</v>
      </c>
      <c r="CK107" s="59">
        <v>0</v>
      </c>
      <c r="CL107" s="59">
        <v>6116003</v>
      </c>
      <c r="CM107" s="59">
        <v>828</v>
      </c>
      <c r="CN107" s="59">
        <v>7386.48</v>
      </c>
      <c r="CO107" s="59">
        <v>236.98</v>
      </c>
      <c r="CP107" s="59">
        <v>7623.4599999999991</v>
      </c>
      <c r="CQ107" s="59">
        <v>865</v>
      </c>
      <c r="CR107" s="59">
        <v>6594293</v>
      </c>
      <c r="CS107" s="59">
        <v>2579</v>
      </c>
      <c r="CT107" s="59">
        <v>0</v>
      </c>
      <c r="CU107" s="59">
        <v>0</v>
      </c>
      <c r="CV107" s="59">
        <v>0</v>
      </c>
      <c r="CW107" s="59">
        <v>0</v>
      </c>
      <c r="CX107" s="59">
        <v>0</v>
      </c>
      <c r="CY107" s="59">
        <v>0</v>
      </c>
      <c r="CZ107" s="59">
        <v>0</v>
      </c>
      <c r="DA107" s="59">
        <v>0</v>
      </c>
      <c r="DB107" s="59">
        <v>6596872</v>
      </c>
      <c r="DC107" s="59">
        <v>5277777</v>
      </c>
      <c r="DD107" s="59">
        <v>1319095</v>
      </c>
      <c r="DE107" s="59">
        <v>1311471</v>
      </c>
      <c r="DF107" s="59">
        <v>523</v>
      </c>
      <c r="DG107" s="40">
        <v>1310948</v>
      </c>
      <c r="DH107" s="59">
        <v>718103</v>
      </c>
      <c r="DI107" s="59">
        <v>2029051</v>
      </c>
      <c r="DJ107" s="59">
        <v>211400971</v>
      </c>
      <c r="DK107" s="59">
        <v>7624</v>
      </c>
      <c r="DL107" s="59">
        <v>0</v>
      </c>
    </row>
    <row r="108" spans="1:116" x14ac:dyDescent="0.2">
      <c r="A108" s="48">
        <v>1631</v>
      </c>
      <c r="B108" s="49" t="s">
        <v>138</v>
      </c>
      <c r="C108" s="37">
        <v>4506847</v>
      </c>
      <c r="D108" s="37">
        <v>644</v>
      </c>
      <c r="E108" s="37">
        <v>616</v>
      </c>
      <c r="F108" s="37">
        <v>220.29</v>
      </c>
      <c r="G108" s="37">
        <v>0</v>
      </c>
      <c r="H108" s="37">
        <v>0</v>
      </c>
      <c r="I108" s="37">
        <v>0</v>
      </c>
      <c r="J108" s="37">
        <v>4446596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4446596</v>
      </c>
      <c r="S108" s="37">
        <v>302000</v>
      </c>
      <c r="T108" s="37">
        <v>151589</v>
      </c>
      <c r="U108" s="37">
        <v>453589</v>
      </c>
      <c r="V108" s="37">
        <v>4900185</v>
      </c>
      <c r="W108" s="37">
        <v>1709816</v>
      </c>
      <c r="X108" s="37">
        <v>3190369</v>
      </c>
      <c r="Y108" s="37">
        <v>3190367</v>
      </c>
      <c r="Z108" s="37">
        <v>6638</v>
      </c>
      <c r="AA108" s="37">
        <v>3183729</v>
      </c>
      <c r="AB108" s="37">
        <v>211901</v>
      </c>
      <c r="AC108" s="37">
        <v>3395630</v>
      </c>
      <c r="AD108" s="37">
        <v>297968951</v>
      </c>
      <c r="AE108" s="37">
        <v>582500</v>
      </c>
      <c r="AF108" s="37">
        <v>2</v>
      </c>
      <c r="AG108" s="37">
        <v>0</v>
      </c>
      <c r="AH108" s="37">
        <v>0</v>
      </c>
      <c r="AI108" s="49">
        <v>4446596</v>
      </c>
      <c r="AJ108" s="59">
        <v>616</v>
      </c>
      <c r="AK108" s="59">
        <v>7218.5</v>
      </c>
      <c r="AL108" s="59">
        <v>226.68</v>
      </c>
      <c r="AM108" s="59">
        <v>7445.18</v>
      </c>
      <c r="AN108" s="59">
        <v>591</v>
      </c>
      <c r="AO108" s="59">
        <v>4400101</v>
      </c>
      <c r="AP108" s="59">
        <v>2</v>
      </c>
      <c r="AQ108" s="59">
        <v>0</v>
      </c>
      <c r="AR108" s="59">
        <v>0</v>
      </c>
      <c r="AS108" s="59">
        <v>0</v>
      </c>
      <c r="AT108" s="59">
        <v>0</v>
      </c>
      <c r="AU108" s="59">
        <v>0</v>
      </c>
      <c r="AV108" s="59">
        <v>0</v>
      </c>
      <c r="AW108" s="59">
        <v>302000</v>
      </c>
      <c r="AX108" s="59">
        <v>141458</v>
      </c>
      <c r="AY108" s="59">
        <v>0</v>
      </c>
      <c r="AZ108" s="59">
        <v>4843561</v>
      </c>
      <c r="BA108" s="59">
        <v>1476594</v>
      </c>
      <c r="BB108" s="59">
        <v>3366967</v>
      </c>
      <c r="BC108" s="59">
        <v>3370541</v>
      </c>
      <c r="BD108" s="59">
        <v>3574</v>
      </c>
      <c r="BE108" s="59">
        <f t="shared" si="4"/>
        <v>3366967</v>
      </c>
      <c r="BF108" s="59">
        <v>206564</v>
      </c>
      <c r="BG108" s="59">
        <f t="shared" si="5"/>
        <v>3573531</v>
      </c>
      <c r="BH108" s="59">
        <v>318178510</v>
      </c>
      <c r="BI108" s="59">
        <v>0</v>
      </c>
      <c r="BJ108" s="59">
        <v>3574</v>
      </c>
      <c r="BK108" s="59">
        <v>4400103</v>
      </c>
      <c r="BL108" s="59">
        <v>591</v>
      </c>
      <c r="BM108" s="59">
        <v>7445.18</v>
      </c>
      <c r="BN108" s="59">
        <v>230.08</v>
      </c>
      <c r="BO108" s="59">
        <v>7675.26</v>
      </c>
      <c r="BP108" s="59">
        <v>584</v>
      </c>
      <c r="BQ108" s="59">
        <v>4482352</v>
      </c>
      <c r="BR108" s="59">
        <v>0</v>
      </c>
      <c r="BS108" s="59">
        <v>-6495</v>
      </c>
      <c r="BT108" s="59">
        <v>0</v>
      </c>
      <c r="BU108" s="59">
        <v>0</v>
      </c>
      <c r="BV108" s="59">
        <v>0</v>
      </c>
      <c r="BW108" s="59">
        <v>0</v>
      </c>
      <c r="BX108" s="59">
        <v>0</v>
      </c>
      <c r="BY108" s="59">
        <v>38376</v>
      </c>
      <c r="BZ108" s="59">
        <v>0</v>
      </c>
      <c r="CA108" s="59">
        <v>4514233</v>
      </c>
      <c r="CB108" s="59">
        <v>1519573</v>
      </c>
      <c r="CC108" s="59">
        <v>2994660</v>
      </c>
      <c r="CD108" s="59">
        <v>2994660</v>
      </c>
      <c r="CE108" s="59">
        <v>3036</v>
      </c>
      <c r="CF108" s="59">
        <f t="shared" si="6"/>
        <v>2991624</v>
      </c>
      <c r="CG108" s="59">
        <v>206398</v>
      </c>
      <c r="CH108" s="59">
        <f t="shared" si="7"/>
        <v>3198022</v>
      </c>
      <c r="CI108" s="59">
        <v>334943494</v>
      </c>
      <c r="CJ108" s="59">
        <v>0</v>
      </c>
      <c r="CK108" s="59">
        <v>0</v>
      </c>
      <c r="CL108" s="59">
        <v>4475857</v>
      </c>
      <c r="CM108" s="59">
        <v>584</v>
      </c>
      <c r="CN108" s="59">
        <v>7664.14</v>
      </c>
      <c r="CO108" s="59">
        <v>236.98</v>
      </c>
      <c r="CP108" s="59">
        <v>7901.12</v>
      </c>
      <c r="CQ108" s="59">
        <v>588</v>
      </c>
      <c r="CR108" s="59">
        <v>4645859</v>
      </c>
      <c r="CS108" s="59">
        <v>0</v>
      </c>
      <c r="CT108" s="59">
        <v>23009</v>
      </c>
      <c r="CU108" s="59">
        <v>0</v>
      </c>
      <c r="CV108" s="59">
        <v>0</v>
      </c>
      <c r="CW108" s="59">
        <v>0</v>
      </c>
      <c r="CX108" s="59">
        <v>0</v>
      </c>
      <c r="CY108" s="59">
        <v>0</v>
      </c>
      <c r="CZ108" s="59">
        <v>0</v>
      </c>
      <c r="DA108" s="59">
        <v>0</v>
      </c>
      <c r="DB108" s="59">
        <v>4668868</v>
      </c>
      <c r="DC108" s="59">
        <v>1913753</v>
      </c>
      <c r="DD108" s="59">
        <v>2755115</v>
      </c>
      <c r="DE108" s="59">
        <v>2755088</v>
      </c>
      <c r="DF108" s="59">
        <v>1619</v>
      </c>
      <c r="DG108" s="40">
        <v>2753469</v>
      </c>
      <c r="DH108" s="59">
        <v>205826</v>
      </c>
      <c r="DI108" s="59">
        <v>2959295</v>
      </c>
      <c r="DJ108" s="59">
        <v>364270212</v>
      </c>
      <c r="DK108" s="59">
        <v>27</v>
      </c>
      <c r="DL108" s="59">
        <v>0</v>
      </c>
    </row>
    <row r="109" spans="1:116" x14ac:dyDescent="0.2">
      <c r="A109" s="48">
        <v>1638</v>
      </c>
      <c r="B109" s="49" t="s">
        <v>139</v>
      </c>
      <c r="C109" s="37">
        <v>15191495</v>
      </c>
      <c r="D109" s="37">
        <v>2247</v>
      </c>
      <c r="E109" s="37">
        <v>2370</v>
      </c>
      <c r="F109" s="37">
        <v>220.29</v>
      </c>
      <c r="G109" s="37">
        <v>0</v>
      </c>
      <c r="H109" s="37">
        <v>0</v>
      </c>
      <c r="I109" s="37">
        <v>0</v>
      </c>
      <c r="J109" s="37">
        <v>16545160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16545160</v>
      </c>
      <c r="S109" s="37">
        <v>0</v>
      </c>
      <c r="T109" s="37">
        <v>0</v>
      </c>
      <c r="U109" s="37">
        <v>0</v>
      </c>
      <c r="V109" s="37">
        <v>16545160</v>
      </c>
      <c r="W109" s="37">
        <v>9091061</v>
      </c>
      <c r="X109" s="37">
        <v>7454099</v>
      </c>
      <c r="Y109" s="37">
        <v>7447118</v>
      </c>
      <c r="Z109" s="37">
        <v>27074</v>
      </c>
      <c r="AA109" s="37">
        <v>7420044</v>
      </c>
      <c r="AB109" s="37">
        <v>1933415</v>
      </c>
      <c r="AC109" s="37">
        <v>9353459</v>
      </c>
      <c r="AD109" s="37">
        <v>951532983</v>
      </c>
      <c r="AE109" s="37">
        <v>2754300</v>
      </c>
      <c r="AF109" s="37">
        <v>6981</v>
      </c>
      <c r="AG109" s="37">
        <v>0</v>
      </c>
      <c r="AH109" s="37">
        <v>6981</v>
      </c>
      <c r="AI109" s="49">
        <v>16522135</v>
      </c>
      <c r="AJ109" s="59">
        <v>2370</v>
      </c>
      <c r="AK109" s="59">
        <v>6971.36</v>
      </c>
      <c r="AL109" s="59">
        <v>226.68</v>
      </c>
      <c r="AM109" s="59">
        <v>7198.04</v>
      </c>
      <c r="AN109" s="59">
        <v>2437</v>
      </c>
      <c r="AO109" s="59">
        <v>17541623</v>
      </c>
      <c r="AP109" s="59">
        <v>5236</v>
      </c>
      <c r="AQ109" s="59">
        <v>0</v>
      </c>
      <c r="AR109" s="59">
        <v>0</v>
      </c>
      <c r="AS109" s="59">
        <v>0</v>
      </c>
      <c r="AT109" s="59">
        <v>0</v>
      </c>
      <c r="AU109" s="59">
        <v>0</v>
      </c>
      <c r="AV109" s="59">
        <v>0</v>
      </c>
      <c r="AW109" s="59">
        <v>0</v>
      </c>
      <c r="AX109" s="59">
        <v>0</v>
      </c>
      <c r="AY109" s="59">
        <v>0</v>
      </c>
      <c r="AZ109" s="59">
        <v>17546859</v>
      </c>
      <c r="BA109" s="59">
        <v>10807912</v>
      </c>
      <c r="BB109" s="59">
        <v>6738947</v>
      </c>
      <c r="BC109" s="59">
        <v>6738947</v>
      </c>
      <c r="BD109" s="59">
        <v>11316</v>
      </c>
      <c r="BE109" s="59">
        <f t="shared" si="4"/>
        <v>6727631</v>
      </c>
      <c r="BF109" s="59">
        <v>2483879</v>
      </c>
      <c r="BG109" s="59">
        <f t="shared" si="5"/>
        <v>9211510</v>
      </c>
      <c r="BH109" s="59">
        <v>1038957475</v>
      </c>
      <c r="BI109" s="59">
        <v>0</v>
      </c>
      <c r="BJ109" s="59">
        <v>0</v>
      </c>
      <c r="BK109" s="59">
        <v>17546859</v>
      </c>
      <c r="BL109" s="59">
        <v>2437</v>
      </c>
      <c r="BM109" s="59">
        <v>7200.19</v>
      </c>
      <c r="BN109" s="59">
        <v>230.08</v>
      </c>
      <c r="BO109" s="59">
        <v>7430.2699999999995</v>
      </c>
      <c r="BP109" s="59">
        <v>2495</v>
      </c>
      <c r="BQ109" s="59">
        <v>18538524</v>
      </c>
      <c r="BR109" s="59">
        <v>0</v>
      </c>
      <c r="BS109" s="59">
        <v>0</v>
      </c>
      <c r="BT109" s="59">
        <v>0</v>
      </c>
      <c r="BU109" s="59">
        <v>0</v>
      </c>
      <c r="BV109" s="59">
        <v>0</v>
      </c>
      <c r="BW109" s="59">
        <v>0</v>
      </c>
      <c r="BX109" s="59">
        <v>0</v>
      </c>
      <c r="BY109" s="59">
        <v>0</v>
      </c>
      <c r="BZ109" s="59">
        <v>0</v>
      </c>
      <c r="CA109" s="59">
        <v>18538524</v>
      </c>
      <c r="CB109" s="59">
        <v>10697625</v>
      </c>
      <c r="CC109" s="59">
        <v>7840899</v>
      </c>
      <c r="CD109" s="59">
        <v>7840899</v>
      </c>
      <c r="CE109" s="59">
        <v>11473</v>
      </c>
      <c r="CF109" s="59">
        <f t="shared" si="6"/>
        <v>7829426</v>
      </c>
      <c r="CG109" s="59">
        <v>2764978</v>
      </c>
      <c r="CH109" s="59">
        <f t="shared" si="7"/>
        <v>10594404</v>
      </c>
      <c r="CI109" s="59">
        <v>1094945270</v>
      </c>
      <c r="CJ109" s="59">
        <v>0</v>
      </c>
      <c r="CK109" s="59">
        <v>0</v>
      </c>
      <c r="CL109" s="59">
        <v>18538524</v>
      </c>
      <c r="CM109" s="59">
        <v>2495</v>
      </c>
      <c r="CN109" s="59">
        <v>7430.27</v>
      </c>
      <c r="CO109" s="59">
        <v>236.98</v>
      </c>
      <c r="CP109" s="59">
        <v>7667.25</v>
      </c>
      <c r="CQ109" s="59">
        <v>2505</v>
      </c>
      <c r="CR109" s="59">
        <v>19206461</v>
      </c>
      <c r="CS109" s="59">
        <v>0</v>
      </c>
      <c r="CT109" s="59">
        <v>0</v>
      </c>
      <c r="CU109" s="59">
        <v>0</v>
      </c>
      <c r="CV109" s="59">
        <v>0</v>
      </c>
      <c r="CW109" s="59">
        <v>0</v>
      </c>
      <c r="CX109" s="59">
        <v>0</v>
      </c>
      <c r="CY109" s="59">
        <v>0</v>
      </c>
      <c r="CZ109" s="59">
        <v>0</v>
      </c>
      <c r="DA109" s="59">
        <v>0</v>
      </c>
      <c r="DB109" s="59">
        <v>19206461</v>
      </c>
      <c r="DC109" s="59">
        <v>11056521</v>
      </c>
      <c r="DD109" s="59">
        <v>8149940</v>
      </c>
      <c r="DE109" s="59">
        <v>8134606</v>
      </c>
      <c r="DF109" s="59">
        <v>21216</v>
      </c>
      <c r="DG109" s="40">
        <v>8113390</v>
      </c>
      <c r="DH109" s="59">
        <v>2814860</v>
      </c>
      <c r="DI109" s="59">
        <v>10928250</v>
      </c>
      <c r="DJ109" s="59">
        <v>1186060069</v>
      </c>
      <c r="DK109" s="59">
        <v>15334</v>
      </c>
      <c r="DL109" s="59">
        <v>0</v>
      </c>
    </row>
    <row r="110" spans="1:116" x14ac:dyDescent="0.2">
      <c r="A110" s="48">
        <v>1659</v>
      </c>
      <c r="B110" s="49" t="s">
        <v>140</v>
      </c>
      <c r="C110" s="37">
        <v>12190883</v>
      </c>
      <c r="D110" s="37">
        <v>1859</v>
      </c>
      <c r="E110" s="37">
        <v>1858</v>
      </c>
      <c r="F110" s="37">
        <v>220.29</v>
      </c>
      <c r="G110" s="37">
        <v>0</v>
      </c>
      <c r="H110" s="37">
        <v>0</v>
      </c>
      <c r="I110" s="37">
        <v>0</v>
      </c>
      <c r="J110" s="37">
        <v>12593617</v>
      </c>
      <c r="K110" s="37">
        <v>0</v>
      </c>
      <c r="L110" s="37">
        <v>3477</v>
      </c>
      <c r="M110" s="37">
        <v>0</v>
      </c>
      <c r="N110" s="37">
        <v>0</v>
      </c>
      <c r="O110" s="37">
        <v>0</v>
      </c>
      <c r="P110" s="37">
        <v>0</v>
      </c>
      <c r="Q110" s="37">
        <v>3477</v>
      </c>
      <c r="R110" s="37">
        <v>12597094</v>
      </c>
      <c r="S110" s="37">
        <v>0</v>
      </c>
      <c r="T110" s="37">
        <v>6778</v>
      </c>
      <c r="U110" s="37">
        <v>6778</v>
      </c>
      <c r="V110" s="37">
        <v>12603872</v>
      </c>
      <c r="W110" s="37">
        <v>9525578</v>
      </c>
      <c r="X110" s="37">
        <v>3078294</v>
      </c>
      <c r="Y110" s="37">
        <v>3098628</v>
      </c>
      <c r="Z110" s="37">
        <v>3852</v>
      </c>
      <c r="AA110" s="37">
        <v>3094776</v>
      </c>
      <c r="AB110" s="37">
        <v>1138648</v>
      </c>
      <c r="AC110" s="37">
        <v>4233424</v>
      </c>
      <c r="AD110" s="37">
        <v>491349177</v>
      </c>
      <c r="AE110" s="37">
        <v>447100</v>
      </c>
      <c r="AF110" s="37">
        <v>0</v>
      </c>
      <c r="AG110" s="37">
        <v>20334</v>
      </c>
      <c r="AH110" s="37">
        <v>0</v>
      </c>
      <c r="AI110" s="49">
        <v>12588094</v>
      </c>
      <c r="AJ110" s="59">
        <v>1858</v>
      </c>
      <c r="AK110" s="59">
        <v>6775.08</v>
      </c>
      <c r="AL110" s="59">
        <v>226.68</v>
      </c>
      <c r="AM110" s="59">
        <v>7001.76</v>
      </c>
      <c r="AN110" s="59">
        <v>1854</v>
      </c>
      <c r="AO110" s="59">
        <v>12981263</v>
      </c>
      <c r="AP110" s="59">
        <v>0</v>
      </c>
      <c r="AQ110" s="59">
        <v>6856</v>
      </c>
      <c r="AR110" s="59">
        <v>0</v>
      </c>
      <c r="AS110" s="59">
        <v>0</v>
      </c>
      <c r="AT110" s="59">
        <v>0</v>
      </c>
      <c r="AU110" s="59">
        <v>0</v>
      </c>
      <c r="AV110" s="59">
        <v>0</v>
      </c>
      <c r="AW110" s="59">
        <v>250000</v>
      </c>
      <c r="AX110" s="59">
        <v>21005</v>
      </c>
      <c r="AY110" s="59">
        <v>0</v>
      </c>
      <c r="AZ110" s="59">
        <v>13259124</v>
      </c>
      <c r="BA110" s="59">
        <v>9622880</v>
      </c>
      <c r="BB110" s="59">
        <v>3636244</v>
      </c>
      <c r="BC110" s="59">
        <v>3643007</v>
      </c>
      <c r="BD110" s="59">
        <v>4329</v>
      </c>
      <c r="BE110" s="59">
        <f t="shared" si="4"/>
        <v>3638678</v>
      </c>
      <c r="BF110" s="59">
        <v>974626</v>
      </c>
      <c r="BG110" s="59">
        <f t="shared" si="5"/>
        <v>4613304</v>
      </c>
      <c r="BH110" s="59">
        <v>552367240</v>
      </c>
      <c r="BI110" s="59">
        <v>0</v>
      </c>
      <c r="BJ110" s="59">
        <v>6763</v>
      </c>
      <c r="BK110" s="59">
        <v>12988119</v>
      </c>
      <c r="BL110" s="59">
        <v>1854</v>
      </c>
      <c r="BM110" s="59">
        <v>7005.46</v>
      </c>
      <c r="BN110" s="59">
        <v>230.08</v>
      </c>
      <c r="BO110" s="59">
        <v>7235.54</v>
      </c>
      <c r="BP110" s="59">
        <v>1834</v>
      </c>
      <c r="BQ110" s="59">
        <v>13269980</v>
      </c>
      <c r="BR110" s="59">
        <v>0</v>
      </c>
      <c r="BS110" s="59">
        <v>52637</v>
      </c>
      <c r="BT110" s="59">
        <v>0</v>
      </c>
      <c r="BU110" s="59">
        <v>0</v>
      </c>
      <c r="BV110" s="59">
        <v>0</v>
      </c>
      <c r="BW110" s="59">
        <v>0</v>
      </c>
      <c r="BX110" s="59">
        <v>250000</v>
      </c>
      <c r="BY110" s="59">
        <v>108533</v>
      </c>
      <c r="BZ110" s="59">
        <v>0</v>
      </c>
      <c r="CA110" s="59">
        <v>13681150</v>
      </c>
      <c r="CB110" s="59">
        <v>9706102</v>
      </c>
      <c r="CC110" s="59">
        <v>3975048</v>
      </c>
      <c r="CD110" s="59">
        <v>3979070</v>
      </c>
      <c r="CE110" s="59">
        <v>4023</v>
      </c>
      <c r="CF110" s="59">
        <f t="shared" si="6"/>
        <v>3975047</v>
      </c>
      <c r="CG110" s="59">
        <v>1146067</v>
      </c>
      <c r="CH110" s="59">
        <f t="shared" si="7"/>
        <v>5121114</v>
      </c>
      <c r="CI110" s="59">
        <v>578882332</v>
      </c>
      <c r="CJ110" s="59">
        <v>0</v>
      </c>
      <c r="CK110" s="59">
        <v>4022</v>
      </c>
      <c r="CL110" s="59">
        <v>13322617</v>
      </c>
      <c r="CM110" s="59">
        <v>1834</v>
      </c>
      <c r="CN110" s="59">
        <v>7264.24</v>
      </c>
      <c r="CO110" s="59">
        <v>236.98</v>
      </c>
      <c r="CP110" s="59">
        <v>7501.2199999999993</v>
      </c>
      <c r="CQ110" s="59">
        <v>1807</v>
      </c>
      <c r="CR110" s="59">
        <v>13554705</v>
      </c>
      <c r="CS110" s="59">
        <v>0</v>
      </c>
      <c r="CT110" s="59">
        <v>0</v>
      </c>
      <c r="CU110" s="59">
        <v>0</v>
      </c>
      <c r="CV110" s="59">
        <v>0</v>
      </c>
      <c r="CW110" s="59">
        <v>0</v>
      </c>
      <c r="CX110" s="59">
        <v>0</v>
      </c>
      <c r="CY110" s="59">
        <v>250000</v>
      </c>
      <c r="CZ110" s="59">
        <v>150024</v>
      </c>
      <c r="DA110" s="59">
        <v>0</v>
      </c>
      <c r="DB110" s="59">
        <v>13954729</v>
      </c>
      <c r="DC110" s="59">
        <v>9725480</v>
      </c>
      <c r="DD110" s="59">
        <v>4229249</v>
      </c>
      <c r="DE110" s="59">
        <v>4229249</v>
      </c>
      <c r="DF110" s="59">
        <v>4120</v>
      </c>
      <c r="DG110" s="40">
        <v>4225129</v>
      </c>
      <c r="DH110" s="59">
        <v>1351591</v>
      </c>
      <c r="DI110" s="59">
        <v>5576720</v>
      </c>
      <c r="DJ110" s="59">
        <v>676821178</v>
      </c>
      <c r="DK110" s="59">
        <v>0</v>
      </c>
      <c r="DL110" s="59">
        <v>0</v>
      </c>
    </row>
    <row r="111" spans="1:116" x14ac:dyDescent="0.2">
      <c r="A111" s="48">
        <v>714</v>
      </c>
      <c r="B111" s="49" t="s">
        <v>141</v>
      </c>
      <c r="C111" s="37">
        <v>60227863</v>
      </c>
      <c r="D111" s="37">
        <v>6772</v>
      </c>
      <c r="E111" s="37">
        <v>6833</v>
      </c>
      <c r="F111" s="37">
        <v>220.29</v>
      </c>
      <c r="G111" s="37">
        <v>0</v>
      </c>
      <c r="H111" s="37">
        <v>0</v>
      </c>
      <c r="I111" s="37">
        <v>0</v>
      </c>
      <c r="J111" s="37">
        <v>62275620</v>
      </c>
      <c r="K111" s="37">
        <v>2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2</v>
      </c>
      <c r="R111" s="37">
        <v>62275622</v>
      </c>
      <c r="S111" s="37">
        <v>0</v>
      </c>
      <c r="T111" s="37">
        <v>0</v>
      </c>
      <c r="U111" s="37">
        <v>0</v>
      </c>
      <c r="V111" s="37">
        <v>62275622</v>
      </c>
      <c r="W111" s="37">
        <v>7258917</v>
      </c>
      <c r="X111" s="37">
        <v>55016705</v>
      </c>
      <c r="Y111" s="37">
        <v>55016729</v>
      </c>
      <c r="Z111" s="37">
        <v>1394537</v>
      </c>
      <c r="AA111" s="37">
        <v>53622192</v>
      </c>
      <c r="AB111" s="37">
        <v>2849851</v>
      </c>
      <c r="AC111" s="37">
        <v>56472043</v>
      </c>
      <c r="AD111" s="37">
        <v>5064106006</v>
      </c>
      <c r="AE111" s="37">
        <v>125054500</v>
      </c>
      <c r="AF111" s="37">
        <v>0</v>
      </c>
      <c r="AG111" s="37">
        <v>24</v>
      </c>
      <c r="AH111" s="37">
        <v>0</v>
      </c>
      <c r="AI111" s="49">
        <v>62275622</v>
      </c>
      <c r="AJ111" s="59">
        <v>6833</v>
      </c>
      <c r="AK111" s="59">
        <v>9113.9500000000007</v>
      </c>
      <c r="AL111" s="59">
        <v>226.68</v>
      </c>
      <c r="AM111" s="59">
        <v>9340.630000000001</v>
      </c>
      <c r="AN111" s="59">
        <v>6828</v>
      </c>
      <c r="AO111" s="59">
        <v>63777822</v>
      </c>
      <c r="AP111" s="59">
        <v>0</v>
      </c>
      <c r="AQ111" s="59">
        <v>338617</v>
      </c>
      <c r="AR111" s="59">
        <v>0</v>
      </c>
      <c r="AS111" s="59">
        <v>0</v>
      </c>
      <c r="AT111" s="59">
        <v>0</v>
      </c>
      <c r="AU111" s="59">
        <v>0</v>
      </c>
      <c r="AV111" s="59">
        <v>0</v>
      </c>
      <c r="AW111" s="59">
        <v>0</v>
      </c>
      <c r="AX111" s="59">
        <v>37363</v>
      </c>
      <c r="AY111" s="59">
        <v>0</v>
      </c>
      <c r="AZ111" s="59">
        <v>64153802</v>
      </c>
      <c r="BA111" s="59">
        <v>7034063</v>
      </c>
      <c r="BB111" s="59">
        <v>57119739</v>
      </c>
      <c r="BC111" s="59">
        <v>57120093</v>
      </c>
      <c r="BD111" s="59">
        <v>1207265</v>
      </c>
      <c r="BE111" s="59">
        <f t="shared" si="4"/>
        <v>55912828</v>
      </c>
      <c r="BF111" s="59">
        <v>2908647</v>
      </c>
      <c r="BG111" s="59">
        <f t="shared" si="5"/>
        <v>58821475</v>
      </c>
      <c r="BH111" s="59">
        <v>5390040841</v>
      </c>
      <c r="BI111" s="59">
        <v>0</v>
      </c>
      <c r="BJ111" s="59">
        <v>354</v>
      </c>
      <c r="BK111" s="59">
        <v>64116439</v>
      </c>
      <c r="BL111" s="59">
        <v>6828</v>
      </c>
      <c r="BM111" s="59">
        <v>9390.2199999999993</v>
      </c>
      <c r="BN111" s="59">
        <v>230.08</v>
      </c>
      <c r="BO111" s="59">
        <v>9620.2999999999993</v>
      </c>
      <c r="BP111" s="59">
        <v>6883</v>
      </c>
      <c r="BQ111" s="59">
        <v>66216525</v>
      </c>
      <c r="BR111" s="59">
        <v>0</v>
      </c>
      <c r="BS111" s="59">
        <v>229054</v>
      </c>
      <c r="BT111" s="59">
        <v>0</v>
      </c>
      <c r="BU111" s="59">
        <v>0</v>
      </c>
      <c r="BV111" s="59">
        <v>0</v>
      </c>
      <c r="BW111" s="59">
        <v>0</v>
      </c>
      <c r="BX111" s="59">
        <v>0</v>
      </c>
      <c r="BY111" s="59">
        <v>0</v>
      </c>
      <c r="BZ111" s="59">
        <v>0</v>
      </c>
      <c r="CA111" s="59">
        <v>66445579</v>
      </c>
      <c r="CB111" s="59">
        <v>6875835</v>
      </c>
      <c r="CC111" s="59">
        <v>59569744</v>
      </c>
      <c r="CD111" s="59">
        <v>59560124</v>
      </c>
      <c r="CE111" s="59">
        <v>1120817</v>
      </c>
      <c r="CF111" s="59">
        <f t="shared" si="6"/>
        <v>58439307</v>
      </c>
      <c r="CG111" s="59">
        <v>3001647</v>
      </c>
      <c r="CH111" s="59">
        <f t="shared" si="7"/>
        <v>61440954</v>
      </c>
      <c r="CI111" s="59">
        <v>5717182552</v>
      </c>
      <c r="CJ111" s="59">
        <v>9620</v>
      </c>
      <c r="CK111" s="59">
        <v>0</v>
      </c>
      <c r="CL111" s="59">
        <v>66435959</v>
      </c>
      <c r="CM111" s="59">
        <v>6883</v>
      </c>
      <c r="CN111" s="59">
        <v>9652.18</v>
      </c>
      <c r="CO111" s="59">
        <v>236.98</v>
      </c>
      <c r="CP111" s="59">
        <v>9889.16</v>
      </c>
      <c r="CQ111" s="59">
        <v>6947</v>
      </c>
      <c r="CR111" s="59">
        <v>68699995</v>
      </c>
      <c r="CS111" s="59">
        <v>7215</v>
      </c>
      <c r="CT111" s="59">
        <v>152816</v>
      </c>
      <c r="CU111" s="59">
        <v>0</v>
      </c>
      <c r="CV111" s="59">
        <v>0</v>
      </c>
      <c r="CW111" s="59">
        <v>0</v>
      </c>
      <c r="CX111" s="59">
        <v>0</v>
      </c>
      <c r="CY111" s="59">
        <v>0</v>
      </c>
      <c r="CZ111" s="59">
        <v>0</v>
      </c>
      <c r="DA111" s="59">
        <v>0</v>
      </c>
      <c r="DB111" s="59">
        <v>68860026</v>
      </c>
      <c r="DC111" s="59">
        <v>7202929</v>
      </c>
      <c r="DD111" s="59">
        <v>61657097</v>
      </c>
      <c r="DE111" s="59">
        <v>61647207</v>
      </c>
      <c r="DF111" s="59">
        <v>1040116</v>
      </c>
      <c r="DG111" s="40">
        <v>60607091</v>
      </c>
      <c r="DH111" s="59">
        <v>3112736</v>
      </c>
      <c r="DI111" s="59">
        <v>63719827</v>
      </c>
      <c r="DJ111" s="59">
        <v>6093542161</v>
      </c>
      <c r="DK111" s="59">
        <v>9890</v>
      </c>
      <c r="DL111" s="59">
        <v>0</v>
      </c>
    </row>
    <row r="112" spans="1:116" x14ac:dyDescent="0.2">
      <c r="A112" s="48">
        <v>1666</v>
      </c>
      <c r="B112" s="49" t="s">
        <v>142</v>
      </c>
      <c r="C112" s="37">
        <v>3367492</v>
      </c>
      <c r="D112" s="37">
        <v>419</v>
      </c>
      <c r="E112" s="37">
        <v>413</v>
      </c>
      <c r="F112" s="37">
        <v>220.29</v>
      </c>
      <c r="G112" s="37">
        <v>0</v>
      </c>
      <c r="H112" s="37">
        <v>0</v>
      </c>
      <c r="I112" s="37">
        <v>0</v>
      </c>
      <c r="J112" s="37">
        <v>3410248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3410248</v>
      </c>
      <c r="S112" s="37">
        <v>0</v>
      </c>
      <c r="T112" s="37">
        <v>41286</v>
      </c>
      <c r="U112" s="37">
        <v>41286</v>
      </c>
      <c r="V112" s="37">
        <v>3451534</v>
      </c>
      <c r="W112" s="37">
        <v>2432159</v>
      </c>
      <c r="X112" s="37">
        <v>1019375</v>
      </c>
      <c r="Y112" s="37">
        <v>895331</v>
      </c>
      <c r="Z112" s="37">
        <v>391</v>
      </c>
      <c r="AA112" s="37">
        <v>894940</v>
      </c>
      <c r="AB112" s="37">
        <v>247169</v>
      </c>
      <c r="AC112" s="37">
        <v>1142109</v>
      </c>
      <c r="AD112" s="37">
        <v>93978033</v>
      </c>
      <c r="AE112" s="37">
        <v>32200</v>
      </c>
      <c r="AF112" s="37">
        <v>124044</v>
      </c>
      <c r="AG112" s="37">
        <v>0</v>
      </c>
      <c r="AH112" s="37">
        <v>82758</v>
      </c>
      <c r="AI112" s="49">
        <v>3327490</v>
      </c>
      <c r="AJ112" s="59">
        <v>413</v>
      </c>
      <c r="AK112" s="59">
        <v>8056.88</v>
      </c>
      <c r="AL112" s="59">
        <v>226.68</v>
      </c>
      <c r="AM112" s="59">
        <v>8283.56</v>
      </c>
      <c r="AN112" s="59">
        <v>412</v>
      </c>
      <c r="AO112" s="59">
        <v>3412827</v>
      </c>
      <c r="AP112" s="59">
        <v>62069</v>
      </c>
      <c r="AQ112" s="59">
        <v>0</v>
      </c>
      <c r="AR112" s="59">
        <v>0</v>
      </c>
      <c r="AS112" s="59">
        <v>0</v>
      </c>
      <c r="AT112" s="59">
        <v>0</v>
      </c>
      <c r="AU112" s="59">
        <v>0</v>
      </c>
      <c r="AV112" s="59">
        <v>0</v>
      </c>
      <c r="AW112" s="59">
        <v>0</v>
      </c>
      <c r="AX112" s="59">
        <v>8284</v>
      </c>
      <c r="AY112" s="59">
        <v>0</v>
      </c>
      <c r="AZ112" s="59">
        <v>3483180</v>
      </c>
      <c r="BA112" s="59">
        <v>2515572</v>
      </c>
      <c r="BB112" s="59">
        <v>967608</v>
      </c>
      <c r="BC112" s="59">
        <v>955303</v>
      </c>
      <c r="BD112" s="59">
        <v>299</v>
      </c>
      <c r="BE112" s="59">
        <f t="shared" si="4"/>
        <v>955004</v>
      </c>
      <c r="BF112" s="59">
        <v>255867</v>
      </c>
      <c r="BG112" s="59">
        <f t="shared" si="5"/>
        <v>1210871</v>
      </c>
      <c r="BH112" s="59">
        <v>102700337</v>
      </c>
      <c r="BI112" s="59">
        <v>12305</v>
      </c>
      <c r="BJ112" s="59">
        <v>0</v>
      </c>
      <c r="BK112" s="59">
        <v>3470875</v>
      </c>
      <c r="BL112" s="59">
        <v>412</v>
      </c>
      <c r="BM112" s="59">
        <v>8424.4500000000007</v>
      </c>
      <c r="BN112" s="59">
        <v>230.08</v>
      </c>
      <c r="BO112" s="59">
        <v>8654.5300000000007</v>
      </c>
      <c r="BP112" s="59">
        <v>408</v>
      </c>
      <c r="BQ112" s="59">
        <v>3531048</v>
      </c>
      <c r="BR112" s="59">
        <v>3016</v>
      </c>
      <c r="BS112" s="59">
        <v>0</v>
      </c>
      <c r="BT112" s="59">
        <v>0</v>
      </c>
      <c r="BU112" s="59">
        <v>0</v>
      </c>
      <c r="BV112" s="59">
        <v>0</v>
      </c>
      <c r="BW112" s="59">
        <v>0</v>
      </c>
      <c r="BX112" s="59">
        <v>0</v>
      </c>
      <c r="BY112" s="59">
        <v>25964</v>
      </c>
      <c r="BZ112" s="59">
        <v>0</v>
      </c>
      <c r="CA112" s="59">
        <v>3560028</v>
      </c>
      <c r="CB112" s="59">
        <v>2426797</v>
      </c>
      <c r="CC112" s="59">
        <v>1133231</v>
      </c>
      <c r="CD112" s="59">
        <v>1125562</v>
      </c>
      <c r="CE112" s="59">
        <v>414</v>
      </c>
      <c r="CF112" s="59">
        <f t="shared" si="6"/>
        <v>1125148</v>
      </c>
      <c r="CG112" s="59">
        <v>244130</v>
      </c>
      <c r="CH112" s="59">
        <f t="shared" si="7"/>
        <v>1369278</v>
      </c>
      <c r="CI112" s="59">
        <v>102586708</v>
      </c>
      <c r="CJ112" s="59">
        <v>7669</v>
      </c>
      <c r="CK112" s="59">
        <v>0</v>
      </c>
      <c r="CL112" s="59">
        <v>3534064</v>
      </c>
      <c r="CM112" s="59">
        <v>408</v>
      </c>
      <c r="CN112" s="59">
        <v>8661.92</v>
      </c>
      <c r="CO112" s="59">
        <v>236.98</v>
      </c>
      <c r="CP112" s="59">
        <v>8898.9</v>
      </c>
      <c r="CQ112" s="59">
        <v>395</v>
      </c>
      <c r="CR112" s="59">
        <v>3515066</v>
      </c>
      <c r="CS112" s="59">
        <v>0</v>
      </c>
      <c r="CT112" s="59">
        <v>14990</v>
      </c>
      <c r="CU112" s="59">
        <v>0</v>
      </c>
      <c r="CV112" s="59">
        <v>0</v>
      </c>
      <c r="CW112" s="59">
        <v>0</v>
      </c>
      <c r="CX112" s="59">
        <v>0</v>
      </c>
      <c r="CY112" s="59">
        <v>0</v>
      </c>
      <c r="CZ112" s="59">
        <v>88989</v>
      </c>
      <c r="DA112" s="59">
        <v>0</v>
      </c>
      <c r="DB112" s="59">
        <v>3619045</v>
      </c>
      <c r="DC112" s="59">
        <v>2467148</v>
      </c>
      <c r="DD112" s="59">
        <v>1151897</v>
      </c>
      <c r="DE112" s="59">
        <v>1105787</v>
      </c>
      <c r="DF112" s="59">
        <v>559</v>
      </c>
      <c r="DG112" s="40">
        <v>1105228</v>
      </c>
      <c r="DH112" s="59">
        <v>242000</v>
      </c>
      <c r="DI112" s="59">
        <v>1347228</v>
      </c>
      <c r="DJ112" s="59">
        <v>112931311</v>
      </c>
      <c r="DK112" s="59">
        <v>46110</v>
      </c>
      <c r="DL112" s="59">
        <v>0</v>
      </c>
    </row>
    <row r="113" spans="1:116" x14ac:dyDescent="0.2">
      <c r="A113" s="48">
        <v>1687</v>
      </c>
      <c r="B113" s="49" t="s">
        <v>143</v>
      </c>
      <c r="C113" s="37">
        <v>2446902</v>
      </c>
      <c r="D113" s="37">
        <v>340</v>
      </c>
      <c r="E113" s="37">
        <v>340</v>
      </c>
      <c r="F113" s="37">
        <v>220.29</v>
      </c>
      <c r="G113" s="37">
        <v>0</v>
      </c>
      <c r="H113" s="37">
        <v>0</v>
      </c>
      <c r="I113" s="37">
        <v>0</v>
      </c>
      <c r="J113" s="37">
        <v>2521800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2521800</v>
      </c>
      <c r="S113" s="37">
        <v>0</v>
      </c>
      <c r="T113" s="37">
        <v>0</v>
      </c>
      <c r="U113" s="37">
        <v>0</v>
      </c>
      <c r="V113" s="37">
        <v>2521800</v>
      </c>
      <c r="W113" s="37">
        <v>1146040</v>
      </c>
      <c r="X113" s="37">
        <v>1375760</v>
      </c>
      <c r="Y113" s="37">
        <v>1383177</v>
      </c>
      <c r="Z113" s="37">
        <v>48</v>
      </c>
      <c r="AA113" s="37">
        <v>1383129</v>
      </c>
      <c r="AB113" s="37">
        <v>169978</v>
      </c>
      <c r="AC113" s="37">
        <v>1553107</v>
      </c>
      <c r="AD113" s="37">
        <v>242177165</v>
      </c>
      <c r="AE113" s="37">
        <v>7500</v>
      </c>
      <c r="AF113" s="37">
        <v>0</v>
      </c>
      <c r="AG113" s="37">
        <v>7417</v>
      </c>
      <c r="AH113" s="37">
        <v>0</v>
      </c>
      <c r="AI113" s="49">
        <v>2521800</v>
      </c>
      <c r="AJ113" s="59">
        <v>340</v>
      </c>
      <c r="AK113" s="59">
        <v>7417.06</v>
      </c>
      <c r="AL113" s="59">
        <v>226.68</v>
      </c>
      <c r="AM113" s="59">
        <v>7643.7400000000007</v>
      </c>
      <c r="AN113" s="59">
        <v>339</v>
      </c>
      <c r="AO113" s="59">
        <v>2591228</v>
      </c>
      <c r="AP113" s="59">
        <v>0</v>
      </c>
      <c r="AQ113" s="59">
        <v>0</v>
      </c>
      <c r="AR113" s="59">
        <v>0</v>
      </c>
      <c r="AS113" s="59">
        <v>0</v>
      </c>
      <c r="AT113" s="59">
        <v>0</v>
      </c>
      <c r="AU113" s="59">
        <v>0</v>
      </c>
      <c r="AV113" s="59">
        <v>0</v>
      </c>
      <c r="AW113" s="59">
        <v>0</v>
      </c>
      <c r="AX113" s="59">
        <v>7644</v>
      </c>
      <c r="AY113" s="59">
        <v>0</v>
      </c>
      <c r="AZ113" s="59">
        <v>2598872</v>
      </c>
      <c r="BA113" s="59">
        <v>970319</v>
      </c>
      <c r="BB113" s="59">
        <v>1628553</v>
      </c>
      <c r="BC113" s="59">
        <v>1628553</v>
      </c>
      <c r="BD113" s="59">
        <v>91</v>
      </c>
      <c r="BE113" s="59">
        <f t="shared" si="4"/>
        <v>1628462</v>
      </c>
      <c r="BF113" s="59">
        <v>170363</v>
      </c>
      <c r="BG113" s="59">
        <f t="shared" si="5"/>
        <v>1798825</v>
      </c>
      <c r="BH113" s="59">
        <v>254135223</v>
      </c>
      <c r="BI113" s="59">
        <v>0</v>
      </c>
      <c r="BJ113" s="59">
        <v>0</v>
      </c>
      <c r="BK113" s="59">
        <v>2591228</v>
      </c>
      <c r="BL113" s="59">
        <v>339</v>
      </c>
      <c r="BM113" s="59">
        <v>7643.74</v>
      </c>
      <c r="BN113" s="59">
        <v>230.08</v>
      </c>
      <c r="BO113" s="59">
        <v>7873.82</v>
      </c>
      <c r="BP113" s="59">
        <v>341</v>
      </c>
      <c r="BQ113" s="59">
        <v>2684973</v>
      </c>
      <c r="BR113" s="59">
        <v>0</v>
      </c>
      <c r="BS113" s="59">
        <v>10305</v>
      </c>
      <c r="BT113" s="59">
        <v>0</v>
      </c>
      <c r="BU113" s="59">
        <v>0</v>
      </c>
      <c r="BV113" s="59">
        <v>0</v>
      </c>
      <c r="BW113" s="59">
        <v>0</v>
      </c>
      <c r="BX113" s="59">
        <v>0</v>
      </c>
      <c r="BY113" s="59">
        <v>0</v>
      </c>
      <c r="BZ113" s="59">
        <v>0</v>
      </c>
      <c r="CA113" s="59">
        <v>2695278</v>
      </c>
      <c r="CB113" s="59">
        <v>1121411</v>
      </c>
      <c r="CC113" s="59">
        <v>1573867</v>
      </c>
      <c r="CD113" s="59">
        <v>1573867</v>
      </c>
      <c r="CE113" s="59">
        <v>77</v>
      </c>
      <c r="CF113" s="59">
        <f t="shared" si="6"/>
        <v>1573790</v>
      </c>
      <c r="CG113" s="59">
        <v>165458</v>
      </c>
      <c r="CH113" s="59">
        <f t="shared" si="7"/>
        <v>1739248</v>
      </c>
      <c r="CI113" s="59">
        <v>292726901</v>
      </c>
      <c r="CJ113" s="59">
        <v>0</v>
      </c>
      <c r="CK113" s="59">
        <v>0</v>
      </c>
      <c r="CL113" s="59">
        <v>2695278</v>
      </c>
      <c r="CM113" s="59">
        <v>341</v>
      </c>
      <c r="CN113" s="59">
        <v>7904.04</v>
      </c>
      <c r="CO113" s="59">
        <v>236.98</v>
      </c>
      <c r="CP113" s="59">
        <v>8141.0199999999995</v>
      </c>
      <c r="CQ113" s="59">
        <v>342</v>
      </c>
      <c r="CR113" s="59">
        <v>2784229</v>
      </c>
      <c r="CS113" s="59">
        <v>0</v>
      </c>
      <c r="CT113" s="59">
        <v>11920</v>
      </c>
      <c r="CU113" s="59">
        <v>0</v>
      </c>
      <c r="CV113" s="59">
        <v>0</v>
      </c>
      <c r="CW113" s="59">
        <v>0</v>
      </c>
      <c r="CX113" s="59">
        <v>0</v>
      </c>
      <c r="CY113" s="59">
        <v>0</v>
      </c>
      <c r="CZ113" s="59">
        <v>0</v>
      </c>
      <c r="DA113" s="59">
        <v>0</v>
      </c>
      <c r="DB113" s="59">
        <v>2796149</v>
      </c>
      <c r="DC113" s="59">
        <v>1141955</v>
      </c>
      <c r="DD113" s="59">
        <v>1654194</v>
      </c>
      <c r="DE113" s="59">
        <v>1654194</v>
      </c>
      <c r="DF113" s="59">
        <v>56</v>
      </c>
      <c r="DG113" s="40">
        <v>1654138</v>
      </c>
      <c r="DH113" s="59">
        <v>176607</v>
      </c>
      <c r="DI113" s="59">
        <v>1830745</v>
      </c>
      <c r="DJ113" s="59">
        <v>319151198</v>
      </c>
      <c r="DK113" s="59">
        <v>0</v>
      </c>
      <c r="DL113" s="59">
        <v>0</v>
      </c>
    </row>
    <row r="114" spans="1:116" x14ac:dyDescent="0.2">
      <c r="A114" s="48">
        <v>1694</v>
      </c>
      <c r="B114" s="49" t="s">
        <v>144</v>
      </c>
      <c r="C114" s="37">
        <v>9893489</v>
      </c>
      <c r="D114" s="37">
        <v>1480</v>
      </c>
      <c r="E114" s="37">
        <v>1489</v>
      </c>
      <c r="F114" s="37">
        <v>220.29</v>
      </c>
      <c r="G114" s="37">
        <v>0</v>
      </c>
      <c r="H114" s="37">
        <v>0</v>
      </c>
      <c r="I114" s="37">
        <v>0</v>
      </c>
      <c r="J114" s="37">
        <v>10281664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10281664</v>
      </c>
      <c r="S114" s="37">
        <v>0</v>
      </c>
      <c r="T114" s="37">
        <v>0</v>
      </c>
      <c r="U114" s="37">
        <v>0</v>
      </c>
      <c r="V114" s="37">
        <v>10281664</v>
      </c>
      <c r="W114" s="37">
        <v>7428986</v>
      </c>
      <c r="X114" s="37">
        <v>2852678</v>
      </c>
      <c r="Y114" s="37">
        <v>2852678</v>
      </c>
      <c r="Z114" s="37">
        <v>9375</v>
      </c>
      <c r="AA114" s="37">
        <v>2843303</v>
      </c>
      <c r="AB114" s="37">
        <v>1378600</v>
      </c>
      <c r="AC114" s="37">
        <v>4221903</v>
      </c>
      <c r="AD114" s="37">
        <v>370011619</v>
      </c>
      <c r="AE114" s="37">
        <v>821600</v>
      </c>
      <c r="AF114" s="37">
        <v>0</v>
      </c>
      <c r="AG114" s="37">
        <v>0</v>
      </c>
      <c r="AH114" s="37">
        <v>0</v>
      </c>
      <c r="AI114" s="49">
        <v>10281664</v>
      </c>
      <c r="AJ114" s="59">
        <v>1489</v>
      </c>
      <c r="AK114" s="59">
        <v>6905.08</v>
      </c>
      <c r="AL114" s="59">
        <v>226.68</v>
      </c>
      <c r="AM114" s="59">
        <v>7131.76</v>
      </c>
      <c r="AN114" s="59">
        <v>1494</v>
      </c>
      <c r="AO114" s="59">
        <v>10654849</v>
      </c>
      <c r="AP114" s="59">
        <v>0</v>
      </c>
      <c r="AQ114" s="59">
        <v>-678</v>
      </c>
      <c r="AR114" s="59">
        <v>0</v>
      </c>
      <c r="AS114" s="59">
        <v>0</v>
      </c>
      <c r="AT114" s="59">
        <v>0</v>
      </c>
      <c r="AU114" s="59">
        <v>0</v>
      </c>
      <c r="AV114" s="59">
        <v>0</v>
      </c>
      <c r="AW114" s="59">
        <v>0</v>
      </c>
      <c r="AX114" s="59">
        <v>0</v>
      </c>
      <c r="AY114" s="59">
        <v>0</v>
      </c>
      <c r="AZ114" s="59">
        <v>10654171</v>
      </c>
      <c r="BA114" s="59">
        <v>7852363</v>
      </c>
      <c r="BB114" s="59">
        <v>2801808</v>
      </c>
      <c r="BC114" s="59">
        <v>2816072</v>
      </c>
      <c r="BD114" s="59">
        <v>10813</v>
      </c>
      <c r="BE114" s="59">
        <f t="shared" si="4"/>
        <v>2805259</v>
      </c>
      <c r="BF114" s="59">
        <v>1746153</v>
      </c>
      <c r="BG114" s="59">
        <f t="shared" si="5"/>
        <v>4551412</v>
      </c>
      <c r="BH114" s="59">
        <v>410509366</v>
      </c>
      <c r="BI114" s="59">
        <v>0</v>
      </c>
      <c r="BJ114" s="59">
        <v>14264</v>
      </c>
      <c r="BK114" s="59">
        <v>10654171</v>
      </c>
      <c r="BL114" s="59">
        <v>1494</v>
      </c>
      <c r="BM114" s="59">
        <v>7131.31</v>
      </c>
      <c r="BN114" s="59">
        <v>230.08</v>
      </c>
      <c r="BO114" s="59">
        <v>7361.39</v>
      </c>
      <c r="BP114" s="59">
        <v>1545</v>
      </c>
      <c r="BQ114" s="59">
        <v>11373348</v>
      </c>
      <c r="BR114" s="59">
        <v>0</v>
      </c>
      <c r="BS114" s="59">
        <v>36694</v>
      </c>
      <c r="BT114" s="59">
        <v>0</v>
      </c>
      <c r="BU114" s="59">
        <v>0</v>
      </c>
      <c r="BV114" s="59">
        <v>775000</v>
      </c>
      <c r="BW114" s="59">
        <v>0</v>
      </c>
      <c r="BX114" s="59">
        <v>0</v>
      </c>
      <c r="BY114" s="59">
        <v>0</v>
      </c>
      <c r="BZ114" s="59">
        <v>0</v>
      </c>
      <c r="CA114" s="59">
        <v>12185042</v>
      </c>
      <c r="CB114" s="59">
        <v>8538746</v>
      </c>
      <c r="CC114" s="59">
        <v>3646296</v>
      </c>
      <c r="CD114" s="59">
        <v>3646296</v>
      </c>
      <c r="CE114" s="59">
        <v>9845</v>
      </c>
      <c r="CF114" s="59">
        <f t="shared" si="6"/>
        <v>3636451</v>
      </c>
      <c r="CG114" s="59">
        <v>1723121</v>
      </c>
      <c r="CH114" s="59">
        <f t="shared" si="7"/>
        <v>5359572</v>
      </c>
      <c r="CI114" s="59">
        <v>437815569</v>
      </c>
      <c r="CJ114" s="59">
        <v>0</v>
      </c>
      <c r="CK114" s="59">
        <v>0</v>
      </c>
      <c r="CL114" s="59">
        <v>12185042</v>
      </c>
      <c r="CM114" s="59">
        <v>1545</v>
      </c>
      <c r="CN114" s="59">
        <v>7886.76</v>
      </c>
      <c r="CO114" s="59">
        <v>236.98</v>
      </c>
      <c r="CP114" s="59">
        <v>8123.74</v>
      </c>
      <c r="CQ114" s="59">
        <v>1595</v>
      </c>
      <c r="CR114" s="59">
        <v>12957365</v>
      </c>
      <c r="CS114" s="59">
        <v>0</v>
      </c>
      <c r="CT114" s="59">
        <v>25300</v>
      </c>
      <c r="CU114" s="59">
        <v>0</v>
      </c>
      <c r="CV114" s="59">
        <v>0</v>
      </c>
      <c r="CW114" s="59">
        <v>0</v>
      </c>
      <c r="CX114" s="59">
        <v>0</v>
      </c>
      <c r="CY114" s="59">
        <v>0</v>
      </c>
      <c r="CZ114" s="59">
        <v>0</v>
      </c>
      <c r="DA114" s="59">
        <v>0</v>
      </c>
      <c r="DB114" s="59">
        <v>12982665</v>
      </c>
      <c r="DC114" s="59">
        <v>9547027</v>
      </c>
      <c r="DD114" s="59">
        <v>3435638</v>
      </c>
      <c r="DE114" s="59">
        <v>3443762</v>
      </c>
      <c r="DF114" s="59">
        <v>9260</v>
      </c>
      <c r="DG114" s="40">
        <v>3434502</v>
      </c>
      <c r="DH114" s="59">
        <v>1729291</v>
      </c>
      <c r="DI114" s="59">
        <v>5163793</v>
      </c>
      <c r="DJ114" s="59">
        <v>462457087</v>
      </c>
      <c r="DK114" s="59">
        <v>0</v>
      </c>
      <c r="DL114" s="59">
        <v>8124</v>
      </c>
    </row>
    <row r="115" spans="1:116" x14ac:dyDescent="0.2">
      <c r="A115" s="48">
        <v>1729</v>
      </c>
      <c r="B115" s="49" t="s">
        <v>145</v>
      </c>
      <c r="C115" s="37">
        <v>6357086</v>
      </c>
      <c r="D115" s="37">
        <v>836</v>
      </c>
      <c r="E115" s="37">
        <v>844</v>
      </c>
      <c r="F115" s="37">
        <v>220.29</v>
      </c>
      <c r="G115" s="37">
        <v>0</v>
      </c>
      <c r="H115" s="37">
        <v>0</v>
      </c>
      <c r="I115" s="37">
        <v>0</v>
      </c>
      <c r="J115" s="37">
        <v>6603844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6603844</v>
      </c>
      <c r="S115" s="37">
        <v>0</v>
      </c>
      <c r="T115" s="37">
        <v>0</v>
      </c>
      <c r="U115" s="37">
        <v>0</v>
      </c>
      <c r="V115" s="37">
        <v>6603844</v>
      </c>
      <c r="W115" s="37">
        <v>5236547</v>
      </c>
      <c r="X115" s="37">
        <v>1367297</v>
      </c>
      <c r="Y115" s="37">
        <v>1367297</v>
      </c>
      <c r="Z115" s="37">
        <v>752</v>
      </c>
      <c r="AA115" s="37">
        <v>1366545</v>
      </c>
      <c r="AB115" s="37">
        <v>452316</v>
      </c>
      <c r="AC115" s="37">
        <v>1818861</v>
      </c>
      <c r="AD115" s="37">
        <v>148338361</v>
      </c>
      <c r="AE115" s="37">
        <v>61300</v>
      </c>
      <c r="AF115" s="37">
        <v>0</v>
      </c>
      <c r="AG115" s="37">
        <v>0</v>
      </c>
      <c r="AH115" s="37">
        <v>0</v>
      </c>
      <c r="AI115" s="49">
        <v>6603844</v>
      </c>
      <c r="AJ115" s="59">
        <v>844</v>
      </c>
      <c r="AK115" s="59">
        <v>7824.46</v>
      </c>
      <c r="AL115" s="59">
        <v>226.68</v>
      </c>
      <c r="AM115" s="59">
        <v>8051.14</v>
      </c>
      <c r="AN115" s="59">
        <v>861</v>
      </c>
      <c r="AO115" s="59">
        <v>6932032</v>
      </c>
      <c r="AP115" s="59">
        <v>0</v>
      </c>
      <c r="AQ115" s="59">
        <v>-2097</v>
      </c>
      <c r="AR115" s="59">
        <v>0</v>
      </c>
      <c r="AS115" s="59">
        <v>0</v>
      </c>
      <c r="AT115" s="59">
        <v>0</v>
      </c>
      <c r="AU115" s="59">
        <v>0</v>
      </c>
      <c r="AV115" s="59">
        <v>0</v>
      </c>
      <c r="AW115" s="59">
        <v>0</v>
      </c>
      <c r="AX115" s="59">
        <v>0</v>
      </c>
      <c r="AY115" s="59">
        <v>0</v>
      </c>
      <c r="AZ115" s="59">
        <v>6929935</v>
      </c>
      <c r="BA115" s="59">
        <v>5428385</v>
      </c>
      <c r="BB115" s="59">
        <v>1501550</v>
      </c>
      <c r="BC115" s="59">
        <v>1501550</v>
      </c>
      <c r="BD115" s="59">
        <v>672</v>
      </c>
      <c r="BE115" s="59">
        <f t="shared" si="4"/>
        <v>1500878</v>
      </c>
      <c r="BF115" s="59">
        <v>444500</v>
      </c>
      <c r="BG115" s="59">
        <f t="shared" si="5"/>
        <v>1945378</v>
      </c>
      <c r="BH115" s="59">
        <v>166843009</v>
      </c>
      <c r="BI115" s="59">
        <v>0</v>
      </c>
      <c r="BJ115" s="59">
        <v>0</v>
      </c>
      <c r="BK115" s="59">
        <v>6929935</v>
      </c>
      <c r="BL115" s="59">
        <v>861</v>
      </c>
      <c r="BM115" s="59">
        <v>8048.7</v>
      </c>
      <c r="BN115" s="59">
        <v>230.08</v>
      </c>
      <c r="BO115" s="59">
        <v>8278.7800000000007</v>
      </c>
      <c r="BP115" s="59">
        <v>871</v>
      </c>
      <c r="BQ115" s="59">
        <v>7210817</v>
      </c>
      <c r="BR115" s="59">
        <v>0</v>
      </c>
      <c r="BS115" s="59">
        <v>6081</v>
      </c>
      <c r="BT115" s="59">
        <v>0</v>
      </c>
      <c r="BU115" s="59">
        <v>0</v>
      </c>
      <c r="BV115" s="59">
        <v>0</v>
      </c>
      <c r="BW115" s="59">
        <v>0</v>
      </c>
      <c r="BX115" s="59">
        <v>0</v>
      </c>
      <c r="BY115" s="59">
        <v>0</v>
      </c>
      <c r="BZ115" s="59">
        <v>0</v>
      </c>
      <c r="CA115" s="59">
        <v>7216898</v>
      </c>
      <c r="CB115" s="59">
        <v>5672096</v>
      </c>
      <c r="CC115" s="59">
        <v>1544802</v>
      </c>
      <c r="CD115" s="59">
        <v>1528802</v>
      </c>
      <c r="CE115" s="59">
        <v>639</v>
      </c>
      <c r="CF115" s="59">
        <f t="shared" si="6"/>
        <v>1528163</v>
      </c>
      <c r="CG115" s="59">
        <v>451000</v>
      </c>
      <c r="CH115" s="59">
        <f t="shared" si="7"/>
        <v>1979163</v>
      </c>
      <c r="CI115" s="59">
        <v>172899976</v>
      </c>
      <c r="CJ115" s="59">
        <v>16000</v>
      </c>
      <c r="CK115" s="59">
        <v>0</v>
      </c>
      <c r="CL115" s="59">
        <v>7200898</v>
      </c>
      <c r="CM115" s="59">
        <v>871</v>
      </c>
      <c r="CN115" s="59">
        <v>8267.39</v>
      </c>
      <c r="CO115" s="59">
        <v>236.98</v>
      </c>
      <c r="CP115" s="59">
        <v>8504.369999999999</v>
      </c>
      <c r="CQ115" s="59">
        <v>874</v>
      </c>
      <c r="CR115" s="59">
        <v>7432819</v>
      </c>
      <c r="CS115" s="59">
        <v>12000</v>
      </c>
      <c r="CT115" s="59">
        <v>0</v>
      </c>
      <c r="CU115" s="59">
        <v>0</v>
      </c>
      <c r="CV115" s="59">
        <v>0</v>
      </c>
      <c r="CW115" s="59">
        <v>0</v>
      </c>
      <c r="CX115" s="59">
        <v>0</v>
      </c>
      <c r="CY115" s="59">
        <v>0</v>
      </c>
      <c r="CZ115" s="59">
        <v>0</v>
      </c>
      <c r="DA115" s="59">
        <v>0</v>
      </c>
      <c r="DB115" s="59">
        <v>7444819</v>
      </c>
      <c r="DC115" s="59">
        <v>5915577</v>
      </c>
      <c r="DD115" s="59">
        <v>1529242</v>
      </c>
      <c r="DE115" s="59">
        <v>1529242</v>
      </c>
      <c r="DF115" s="59">
        <v>1046</v>
      </c>
      <c r="DG115" s="40">
        <v>1528196</v>
      </c>
      <c r="DH115" s="59">
        <v>450000</v>
      </c>
      <c r="DI115" s="59">
        <v>1978196</v>
      </c>
      <c r="DJ115" s="59">
        <v>191793287</v>
      </c>
      <c r="DK115" s="59">
        <v>0</v>
      </c>
      <c r="DL115" s="59">
        <v>0</v>
      </c>
    </row>
    <row r="116" spans="1:116" x14ac:dyDescent="0.2">
      <c r="A116" s="48">
        <v>1736</v>
      </c>
      <c r="B116" s="49" t="s">
        <v>146</v>
      </c>
      <c r="C116" s="37">
        <v>3083882</v>
      </c>
      <c r="D116" s="37">
        <v>408</v>
      </c>
      <c r="E116" s="37">
        <v>417</v>
      </c>
      <c r="F116" s="37">
        <v>220.29</v>
      </c>
      <c r="G116" s="37">
        <v>0</v>
      </c>
      <c r="H116" s="37">
        <v>0</v>
      </c>
      <c r="I116" s="37">
        <v>0</v>
      </c>
      <c r="J116" s="37">
        <v>3243768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3243768</v>
      </c>
      <c r="S116" s="37">
        <v>0</v>
      </c>
      <c r="T116" s="37">
        <v>0</v>
      </c>
      <c r="U116" s="37">
        <v>0</v>
      </c>
      <c r="V116" s="37">
        <v>3243768</v>
      </c>
      <c r="W116" s="37">
        <v>2402238</v>
      </c>
      <c r="X116" s="37">
        <v>841530</v>
      </c>
      <c r="Y116" s="37">
        <v>841530</v>
      </c>
      <c r="Z116" s="37">
        <v>2686</v>
      </c>
      <c r="AA116" s="37">
        <v>838844</v>
      </c>
      <c r="AB116" s="37">
        <v>517615</v>
      </c>
      <c r="AC116" s="37">
        <v>1356459</v>
      </c>
      <c r="AD116" s="37">
        <v>108546110</v>
      </c>
      <c r="AE116" s="37">
        <v>214900</v>
      </c>
      <c r="AF116" s="37">
        <v>0</v>
      </c>
      <c r="AG116" s="37">
        <v>0</v>
      </c>
      <c r="AH116" s="37">
        <v>0</v>
      </c>
      <c r="AI116" s="49">
        <v>3243768</v>
      </c>
      <c r="AJ116" s="59">
        <v>417</v>
      </c>
      <c r="AK116" s="59">
        <v>7778.82</v>
      </c>
      <c r="AL116" s="59">
        <v>226.68</v>
      </c>
      <c r="AM116" s="59">
        <v>8005.5</v>
      </c>
      <c r="AN116" s="59">
        <v>427</v>
      </c>
      <c r="AO116" s="59">
        <v>3418349</v>
      </c>
      <c r="AP116" s="59">
        <v>0</v>
      </c>
      <c r="AQ116" s="59">
        <v>-828</v>
      </c>
      <c r="AR116" s="59">
        <v>0</v>
      </c>
      <c r="AS116" s="59">
        <v>0</v>
      </c>
      <c r="AT116" s="59">
        <v>0</v>
      </c>
      <c r="AU116" s="59">
        <v>0</v>
      </c>
      <c r="AV116" s="59">
        <v>0</v>
      </c>
      <c r="AW116" s="59">
        <v>0</v>
      </c>
      <c r="AX116" s="59">
        <v>0</v>
      </c>
      <c r="AY116" s="59">
        <v>0</v>
      </c>
      <c r="AZ116" s="59">
        <v>3417521</v>
      </c>
      <c r="BA116" s="59">
        <v>2306939</v>
      </c>
      <c r="BB116" s="59">
        <v>1110582</v>
      </c>
      <c r="BC116" s="59">
        <v>1110469</v>
      </c>
      <c r="BD116" s="59">
        <v>3076</v>
      </c>
      <c r="BE116" s="59">
        <f t="shared" si="4"/>
        <v>1107393</v>
      </c>
      <c r="BF116" s="59">
        <v>580513</v>
      </c>
      <c r="BG116" s="59">
        <f t="shared" si="5"/>
        <v>1687906</v>
      </c>
      <c r="BH116" s="59">
        <v>124891506</v>
      </c>
      <c r="BI116" s="59">
        <v>113</v>
      </c>
      <c r="BJ116" s="59">
        <v>0</v>
      </c>
      <c r="BK116" s="59">
        <v>3417408</v>
      </c>
      <c r="BL116" s="59">
        <v>427</v>
      </c>
      <c r="BM116" s="59">
        <v>8003.3</v>
      </c>
      <c r="BN116" s="59">
        <v>230.08</v>
      </c>
      <c r="BO116" s="59">
        <v>8233.380000000001</v>
      </c>
      <c r="BP116" s="59">
        <v>429</v>
      </c>
      <c r="BQ116" s="59">
        <v>3532120</v>
      </c>
      <c r="BR116" s="59">
        <v>85</v>
      </c>
      <c r="BS116" s="59">
        <v>0</v>
      </c>
      <c r="BT116" s="59">
        <v>0</v>
      </c>
      <c r="BU116" s="59">
        <v>0</v>
      </c>
      <c r="BV116" s="59">
        <v>0</v>
      </c>
      <c r="BW116" s="59">
        <v>0</v>
      </c>
      <c r="BX116" s="59">
        <v>0</v>
      </c>
      <c r="BY116" s="59">
        <v>0</v>
      </c>
      <c r="BZ116" s="59">
        <v>0</v>
      </c>
      <c r="CA116" s="59">
        <v>3532205</v>
      </c>
      <c r="CB116" s="59">
        <v>2337766</v>
      </c>
      <c r="CC116" s="59">
        <v>1194439</v>
      </c>
      <c r="CD116" s="59">
        <v>1194439</v>
      </c>
      <c r="CE116" s="59">
        <v>2514</v>
      </c>
      <c r="CF116" s="59">
        <f t="shared" si="6"/>
        <v>1191925</v>
      </c>
      <c r="CG116" s="59">
        <v>596953</v>
      </c>
      <c r="CH116" s="59">
        <f t="shared" si="7"/>
        <v>1788878</v>
      </c>
      <c r="CI116" s="59">
        <v>123799344</v>
      </c>
      <c r="CJ116" s="59">
        <v>0</v>
      </c>
      <c r="CK116" s="59">
        <v>0</v>
      </c>
      <c r="CL116" s="59">
        <v>3532205</v>
      </c>
      <c r="CM116" s="59">
        <v>429</v>
      </c>
      <c r="CN116" s="59">
        <v>8233.58</v>
      </c>
      <c r="CO116" s="59">
        <v>236.98</v>
      </c>
      <c r="CP116" s="59">
        <v>8470.56</v>
      </c>
      <c r="CQ116" s="59">
        <v>430</v>
      </c>
      <c r="CR116" s="59">
        <v>3642341</v>
      </c>
      <c r="CS116" s="59">
        <v>0</v>
      </c>
      <c r="CT116" s="59">
        <v>0</v>
      </c>
      <c r="CU116" s="59">
        <v>0</v>
      </c>
      <c r="CV116" s="59">
        <v>0</v>
      </c>
      <c r="CW116" s="59">
        <v>0</v>
      </c>
      <c r="CX116" s="59">
        <v>0</v>
      </c>
      <c r="CY116" s="59">
        <v>0</v>
      </c>
      <c r="CZ116" s="59">
        <v>0</v>
      </c>
      <c r="DA116" s="59">
        <v>0</v>
      </c>
      <c r="DB116" s="59">
        <v>3642341</v>
      </c>
      <c r="DC116" s="59">
        <v>2577427</v>
      </c>
      <c r="DD116" s="59">
        <v>1064914</v>
      </c>
      <c r="DE116" s="59">
        <v>1073384</v>
      </c>
      <c r="DF116" s="59">
        <v>1665</v>
      </c>
      <c r="DG116" s="40">
        <v>1071719</v>
      </c>
      <c r="DH116" s="59">
        <v>599965</v>
      </c>
      <c r="DI116" s="59">
        <v>1671684</v>
      </c>
      <c r="DJ116" s="59">
        <v>133498280</v>
      </c>
      <c r="DK116" s="59">
        <v>0</v>
      </c>
      <c r="DL116" s="59">
        <v>8470</v>
      </c>
    </row>
    <row r="117" spans="1:116" x14ac:dyDescent="0.2">
      <c r="A117" s="48">
        <v>1813</v>
      </c>
      <c r="B117" s="49" t="s">
        <v>147</v>
      </c>
      <c r="C117" s="37">
        <v>5595965</v>
      </c>
      <c r="D117" s="37">
        <v>874</v>
      </c>
      <c r="E117" s="37">
        <v>857</v>
      </c>
      <c r="F117" s="37">
        <v>220.29</v>
      </c>
      <c r="G117" s="37">
        <v>0</v>
      </c>
      <c r="H117" s="37">
        <v>0</v>
      </c>
      <c r="I117" s="37">
        <v>0</v>
      </c>
      <c r="J117" s="37">
        <v>5675911</v>
      </c>
      <c r="K117" s="37">
        <v>41651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41651</v>
      </c>
      <c r="R117" s="37">
        <v>5717562</v>
      </c>
      <c r="S117" s="37">
        <v>0</v>
      </c>
      <c r="T117" s="37">
        <v>86099</v>
      </c>
      <c r="U117" s="37">
        <v>86099</v>
      </c>
      <c r="V117" s="37">
        <v>5803661</v>
      </c>
      <c r="W117" s="37">
        <v>4525323</v>
      </c>
      <c r="X117" s="37">
        <v>1278338</v>
      </c>
      <c r="Y117" s="37">
        <v>1059277</v>
      </c>
      <c r="Z117" s="37">
        <v>6793</v>
      </c>
      <c r="AA117" s="37">
        <v>1052484</v>
      </c>
      <c r="AB117" s="37">
        <v>290093</v>
      </c>
      <c r="AC117" s="37">
        <v>1342577</v>
      </c>
      <c r="AD117" s="37">
        <v>141943352</v>
      </c>
      <c r="AE117" s="37">
        <v>718200</v>
      </c>
      <c r="AF117" s="37">
        <v>219061</v>
      </c>
      <c r="AG117" s="37">
        <v>0</v>
      </c>
      <c r="AH117" s="37">
        <v>132962</v>
      </c>
      <c r="AI117" s="49">
        <v>5584600</v>
      </c>
      <c r="AJ117" s="59">
        <v>857</v>
      </c>
      <c r="AK117" s="59">
        <v>6516.45</v>
      </c>
      <c r="AL117" s="59">
        <v>226.68</v>
      </c>
      <c r="AM117" s="59">
        <v>6743.13</v>
      </c>
      <c r="AN117" s="59">
        <v>835</v>
      </c>
      <c r="AO117" s="59">
        <v>5630514</v>
      </c>
      <c r="AP117" s="59">
        <v>99722</v>
      </c>
      <c r="AQ117" s="59">
        <v>0</v>
      </c>
      <c r="AR117" s="59">
        <v>0</v>
      </c>
      <c r="AS117" s="59">
        <v>0</v>
      </c>
      <c r="AT117" s="59">
        <v>0</v>
      </c>
      <c r="AU117" s="59">
        <v>0</v>
      </c>
      <c r="AV117" s="59">
        <v>0</v>
      </c>
      <c r="AW117" s="59">
        <v>0</v>
      </c>
      <c r="AX117" s="59">
        <v>114633</v>
      </c>
      <c r="AY117" s="59">
        <v>0</v>
      </c>
      <c r="AZ117" s="59">
        <v>5844869</v>
      </c>
      <c r="BA117" s="59">
        <v>4691786</v>
      </c>
      <c r="BB117" s="59">
        <v>1153083</v>
      </c>
      <c r="BC117" s="59">
        <v>1073083</v>
      </c>
      <c r="BD117" s="59">
        <v>2846</v>
      </c>
      <c r="BE117" s="59">
        <f t="shared" si="4"/>
        <v>1070237</v>
      </c>
      <c r="BF117" s="59">
        <v>353242</v>
      </c>
      <c r="BG117" s="59">
        <f t="shared" si="5"/>
        <v>1423479</v>
      </c>
      <c r="BH117" s="59">
        <v>158604344</v>
      </c>
      <c r="BI117" s="59">
        <v>80000</v>
      </c>
      <c r="BJ117" s="59">
        <v>0</v>
      </c>
      <c r="BK117" s="59">
        <v>5730236</v>
      </c>
      <c r="BL117" s="59">
        <v>835</v>
      </c>
      <c r="BM117" s="59">
        <v>6862.56</v>
      </c>
      <c r="BN117" s="59">
        <v>230.08</v>
      </c>
      <c r="BO117" s="59">
        <v>7092.64</v>
      </c>
      <c r="BP117" s="59">
        <v>810</v>
      </c>
      <c r="BQ117" s="59">
        <v>5745038</v>
      </c>
      <c r="BR117" s="59">
        <v>0</v>
      </c>
      <c r="BS117" s="59">
        <v>0</v>
      </c>
      <c r="BT117" s="59">
        <v>0</v>
      </c>
      <c r="BU117" s="59">
        <v>0</v>
      </c>
      <c r="BV117" s="59">
        <v>0</v>
      </c>
      <c r="BW117" s="59">
        <v>0</v>
      </c>
      <c r="BX117" s="59">
        <v>0</v>
      </c>
      <c r="BY117" s="59">
        <v>134760</v>
      </c>
      <c r="BZ117" s="59">
        <v>0</v>
      </c>
      <c r="CA117" s="59">
        <v>5879798</v>
      </c>
      <c r="CB117" s="59">
        <v>4710099</v>
      </c>
      <c r="CC117" s="59">
        <v>1169699</v>
      </c>
      <c r="CD117" s="59">
        <v>1026000</v>
      </c>
      <c r="CE117" s="59">
        <v>3760</v>
      </c>
      <c r="CF117" s="59">
        <f t="shared" si="6"/>
        <v>1022240</v>
      </c>
      <c r="CG117" s="59">
        <v>401684</v>
      </c>
      <c r="CH117" s="59">
        <f t="shared" si="7"/>
        <v>1423924</v>
      </c>
      <c r="CI117" s="59">
        <v>158773770</v>
      </c>
      <c r="CJ117" s="59">
        <v>143699</v>
      </c>
      <c r="CK117" s="59">
        <v>0</v>
      </c>
      <c r="CL117" s="59">
        <v>5736099</v>
      </c>
      <c r="CM117" s="59">
        <v>810</v>
      </c>
      <c r="CN117" s="59">
        <v>7081.6</v>
      </c>
      <c r="CO117" s="59">
        <v>318.39999999999998</v>
      </c>
      <c r="CP117" s="59">
        <v>7400</v>
      </c>
      <c r="CQ117" s="59">
        <v>778</v>
      </c>
      <c r="CR117" s="59">
        <v>5757200</v>
      </c>
      <c r="CS117" s="59">
        <v>6704</v>
      </c>
      <c r="CT117" s="59">
        <v>0</v>
      </c>
      <c r="CU117" s="59">
        <v>0</v>
      </c>
      <c r="CV117" s="59">
        <v>0</v>
      </c>
      <c r="CW117" s="59">
        <v>0</v>
      </c>
      <c r="CX117" s="59">
        <v>0</v>
      </c>
      <c r="CY117" s="59">
        <v>0</v>
      </c>
      <c r="CZ117" s="59">
        <v>177600</v>
      </c>
      <c r="DA117" s="59">
        <v>0</v>
      </c>
      <c r="DB117" s="59">
        <v>5941504</v>
      </c>
      <c r="DC117" s="59">
        <v>4666416</v>
      </c>
      <c r="DD117" s="59">
        <v>1275088</v>
      </c>
      <c r="DE117" s="59">
        <v>1275088</v>
      </c>
      <c r="DF117" s="59">
        <v>4099</v>
      </c>
      <c r="DG117" s="40">
        <v>1270989</v>
      </c>
      <c r="DH117" s="59">
        <v>146654</v>
      </c>
      <c r="DI117" s="59">
        <v>1417643</v>
      </c>
      <c r="DJ117" s="59">
        <v>162323793</v>
      </c>
      <c r="DK117" s="59">
        <v>0</v>
      </c>
      <c r="DL117" s="59">
        <v>0</v>
      </c>
    </row>
    <row r="118" spans="1:116" x14ac:dyDescent="0.2">
      <c r="A118" s="48">
        <v>5757</v>
      </c>
      <c r="B118" s="49" t="s">
        <v>148</v>
      </c>
      <c r="C118" s="37">
        <v>5561469</v>
      </c>
      <c r="D118" s="37">
        <v>688</v>
      </c>
      <c r="E118" s="37">
        <v>686</v>
      </c>
      <c r="F118" s="37">
        <v>220.29</v>
      </c>
      <c r="G118" s="37">
        <v>0</v>
      </c>
      <c r="H118" s="37">
        <v>0</v>
      </c>
      <c r="I118" s="37">
        <v>0</v>
      </c>
      <c r="J118" s="37">
        <v>5696421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5696421</v>
      </c>
      <c r="S118" s="37">
        <v>0</v>
      </c>
      <c r="T118" s="37">
        <v>16608</v>
      </c>
      <c r="U118" s="37">
        <v>16608</v>
      </c>
      <c r="V118" s="37">
        <v>5713029</v>
      </c>
      <c r="W118" s="37">
        <v>4401379</v>
      </c>
      <c r="X118" s="37">
        <v>1311650</v>
      </c>
      <c r="Y118" s="37">
        <v>1311650</v>
      </c>
      <c r="Z118" s="37">
        <v>407</v>
      </c>
      <c r="AA118" s="37">
        <v>1311243</v>
      </c>
      <c r="AB118" s="37">
        <v>640995</v>
      </c>
      <c r="AC118" s="37">
        <v>1952238</v>
      </c>
      <c r="AD118" s="37">
        <v>128215075</v>
      </c>
      <c r="AE118" s="37">
        <v>26700</v>
      </c>
      <c r="AF118" s="37">
        <v>0</v>
      </c>
      <c r="AG118" s="37">
        <v>0</v>
      </c>
      <c r="AH118" s="37">
        <v>0</v>
      </c>
      <c r="AI118" s="49">
        <v>5676421</v>
      </c>
      <c r="AJ118" s="59">
        <v>686</v>
      </c>
      <c r="AK118" s="59">
        <v>8274.67</v>
      </c>
      <c r="AL118" s="59">
        <v>226.68</v>
      </c>
      <c r="AM118" s="59">
        <v>8501.35</v>
      </c>
      <c r="AN118" s="59">
        <v>687</v>
      </c>
      <c r="AO118" s="59">
        <v>5840427</v>
      </c>
      <c r="AP118" s="59">
        <v>0</v>
      </c>
      <c r="AQ118" s="59">
        <v>13006</v>
      </c>
      <c r="AR118" s="59">
        <v>0</v>
      </c>
      <c r="AS118" s="59">
        <v>0</v>
      </c>
      <c r="AT118" s="59">
        <v>0</v>
      </c>
      <c r="AU118" s="59">
        <v>0</v>
      </c>
      <c r="AV118" s="59">
        <v>0</v>
      </c>
      <c r="AW118" s="59">
        <v>0</v>
      </c>
      <c r="AX118" s="59">
        <v>0</v>
      </c>
      <c r="AY118" s="59">
        <v>0</v>
      </c>
      <c r="AZ118" s="59">
        <v>5853433</v>
      </c>
      <c r="BA118" s="59">
        <v>4605135</v>
      </c>
      <c r="BB118" s="59">
        <v>1248298</v>
      </c>
      <c r="BC118" s="59">
        <v>1239797</v>
      </c>
      <c r="BD118" s="59">
        <v>1187</v>
      </c>
      <c r="BE118" s="59">
        <f t="shared" si="4"/>
        <v>1238610</v>
      </c>
      <c r="BF118" s="59">
        <v>700526</v>
      </c>
      <c r="BG118" s="59">
        <f t="shared" si="5"/>
        <v>1939136</v>
      </c>
      <c r="BH118" s="59">
        <v>144473811</v>
      </c>
      <c r="BI118" s="59">
        <v>8501</v>
      </c>
      <c r="BJ118" s="59">
        <v>0</v>
      </c>
      <c r="BK118" s="59">
        <v>5844932</v>
      </c>
      <c r="BL118" s="59">
        <v>687</v>
      </c>
      <c r="BM118" s="59">
        <v>8507.91</v>
      </c>
      <c r="BN118" s="59">
        <v>230.08</v>
      </c>
      <c r="BO118" s="59">
        <v>8737.99</v>
      </c>
      <c r="BP118" s="59">
        <v>695</v>
      </c>
      <c r="BQ118" s="59">
        <v>6072903</v>
      </c>
      <c r="BR118" s="59">
        <v>6376</v>
      </c>
      <c r="BS118" s="59">
        <v>680</v>
      </c>
      <c r="BT118" s="59">
        <v>0</v>
      </c>
      <c r="BU118" s="59">
        <v>0</v>
      </c>
      <c r="BV118" s="59">
        <v>0</v>
      </c>
      <c r="BW118" s="59">
        <v>0</v>
      </c>
      <c r="BX118" s="59">
        <v>0</v>
      </c>
      <c r="BY118" s="59">
        <v>0</v>
      </c>
      <c r="BZ118" s="59">
        <v>0</v>
      </c>
      <c r="CA118" s="59">
        <v>6079959</v>
      </c>
      <c r="CB118" s="59">
        <v>4657490</v>
      </c>
      <c r="CC118" s="59">
        <v>1422469</v>
      </c>
      <c r="CD118" s="59">
        <v>1422129</v>
      </c>
      <c r="CE118" s="59">
        <v>1365</v>
      </c>
      <c r="CF118" s="59">
        <f t="shared" si="6"/>
        <v>1420764</v>
      </c>
      <c r="CG118" s="59">
        <v>699000</v>
      </c>
      <c r="CH118" s="59">
        <f t="shared" si="7"/>
        <v>2119764</v>
      </c>
      <c r="CI118" s="59">
        <v>153420543</v>
      </c>
      <c r="CJ118" s="59">
        <v>340</v>
      </c>
      <c r="CK118" s="59">
        <v>0</v>
      </c>
      <c r="CL118" s="59">
        <v>6079619</v>
      </c>
      <c r="CM118" s="59">
        <v>695</v>
      </c>
      <c r="CN118" s="59">
        <v>8747.65</v>
      </c>
      <c r="CO118" s="59">
        <v>236.98</v>
      </c>
      <c r="CP118" s="59">
        <v>8984.6299999999992</v>
      </c>
      <c r="CQ118" s="59">
        <v>692</v>
      </c>
      <c r="CR118" s="59">
        <v>6217364</v>
      </c>
      <c r="CS118" s="59">
        <v>340</v>
      </c>
      <c r="CT118" s="59">
        <v>0</v>
      </c>
      <c r="CU118" s="59">
        <v>0</v>
      </c>
      <c r="CV118" s="59">
        <v>0</v>
      </c>
      <c r="CW118" s="59">
        <v>0</v>
      </c>
      <c r="CX118" s="59">
        <v>0</v>
      </c>
      <c r="CY118" s="59">
        <v>0</v>
      </c>
      <c r="CZ118" s="59">
        <v>17969</v>
      </c>
      <c r="DA118" s="59">
        <v>0</v>
      </c>
      <c r="DB118" s="59">
        <v>6235673</v>
      </c>
      <c r="DC118" s="59">
        <v>4835709</v>
      </c>
      <c r="DD118" s="59">
        <v>1399964</v>
      </c>
      <c r="DE118" s="59">
        <v>1408864</v>
      </c>
      <c r="DF118" s="59">
        <v>1370</v>
      </c>
      <c r="DG118" s="40">
        <v>1407494</v>
      </c>
      <c r="DH118" s="59">
        <v>758900</v>
      </c>
      <c r="DI118" s="59">
        <v>2166394</v>
      </c>
      <c r="DJ118" s="59">
        <v>167116252</v>
      </c>
      <c r="DK118" s="59">
        <v>0</v>
      </c>
      <c r="DL118" s="59">
        <v>8900</v>
      </c>
    </row>
    <row r="119" spans="1:116" x14ac:dyDescent="0.2">
      <c r="A119" s="48">
        <v>1855</v>
      </c>
      <c r="B119" s="49" t="s">
        <v>149</v>
      </c>
      <c r="C119" s="37">
        <v>5943812</v>
      </c>
      <c r="D119" s="37">
        <v>900</v>
      </c>
      <c r="E119" s="37">
        <v>887</v>
      </c>
      <c r="F119" s="37">
        <v>220.29</v>
      </c>
      <c r="G119" s="37">
        <v>0</v>
      </c>
      <c r="H119" s="37">
        <v>0</v>
      </c>
      <c r="I119" s="37">
        <v>0</v>
      </c>
      <c r="J119" s="37">
        <v>6053358</v>
      </c>
      <c r="K119" s="37">
        <v>0</v>
      </c>
      <c r="L119" s="37">
        <v>-3403</v>
      </c>
      <c r="M119" s="37">
        <v>0</v>
      </c>
      <c r="N119" s="37">
        <v>55707</v>
      </c>
      <c r="O119" s="37">
        <v>0</v>
      </c>
      <c r="P119" s="37">
        <v>0</v>
      </c>
      <c r="Q119" s="37">
        <v>52304</v>
      </c>
      <c r="R119" s="37">
        <v>6105662</v>
      </c>
      <c r="S119" s="37">
        <v>0</v>
      </c>
      <c r="T119" s="37">
        <v>68245</v>
      </c>
      <c r="U119" s="37">
        <v>68245</v>
      </c>
      <c r="V119" s="37">
        <v>6173907</v>
      </c>
      <c r="W119" s="37">
        <v>3796707</v>
      </c>
      <c r="X119" s="37">
        <v>2377200</v>
      </c>
      <c r="Y119" s="37">
        <v>2377200</v>
      </c>
      <c r="Z119" s="37">
        <v>1487</v>
      </c>
      <c r="AA119" s="37">
        <v>2375713</v>
      </c>
      <c r="AB119" s="37">
        <v>466600</v>
      </c>
      <c r="AC119" s="37">
        <v>2842313</v>
      </c>
      <c r="AD119" s="37">
        <v>320321000</v>
      </c>
      <c r="AE119" s="37">
        <v>167600</v>
      </c>
      <c r="AF119" s="37">
        <v>0</v>
      </c>
      <c r="AG119" s="37">
        <v>0</v>
      </c>
      <c r="AH119" s="37">
        <v>0</v>
      </c>
      <c r="AI119" s="49">
        <v>6105662</v>
      </c>
      <c r="AJ119" s="59">
        <v>887</v>
      </c>
      <c r="AK119" s="59">
        <v>6883.5</v>
      </c>
      <c r="AL119" s="59">
        <v>226.68</v>
      </c>
      <c r="AM119" s="59">
        <v>7110.18</v>
      </c>
      <c r="AN119" s="59">
        <v>860</v>
      </c>
      <c r="AO119" s="59">
        <v>6114755</v>
      </c>
      <c r="AP119" s="59">
        <v>0</v>
      </c>
      <c r="AQ119" s="59">
        <v>8793</v>
      </c>
      <c r="AR119" s="59">
        <v>0</v>
      </c>
      <c r="AS119" s="59">
        <v>3416</v>
      </c>
      <c r="AT119" s="59">
        <v>0</v>
      </c>
      <c r="AU119" s="59">
        <v>0</v>
      </c>
      <c r="AV119" s="59">
        <v>0</v>
      </c>
      <c r="AW119" s="59">
        <v>0</v>
      </c>
      <c r="AX119" s="59">
        <v>142204</v>
      </c>
      <c r="AY119" s="59">
        <v>0</v>
      </c>
      <c r="AZ119" s="59">
        <v>6269168</v>
      </c>
      <c r="BA119" s="59">
        <v>3637408</v>
      </c>
      <c r="BB119" s="59">
        <v>2631760</v>
      </c>
      <c r="BC119" s="59">
        <v>2631760</v>
      </c>
      <c r="BD119" s="59">
        <v>1566</v>
      </c>
      <c r="BE119" s="59">
        <f t="shared" si="4"/>
        <v>2630194</v>
      </c>
      <c r="BF119" s="59">
        <v>479400</v>
      </c>
      <c r="BG119" s="59">
        <f t="shared" si="5"/>
        <v>3109594</v>
      </c>
      <c r="BH119" s="59">
        <v>348771500</v>
      </c>
      <c r="BI119" s="59">
        <v>0</v>
      </c>
      <c r="BJ119" s="59">
        <v>0</v>
      </c>
      <c r="BK119" s="59">
        <v>6126964</v>
      </c>
      <c r="BL119" s="59">
        <v>860</v>
      </c>
      <c r="BM119" s="59">
        <v>7124.38</v>
      </c>
      <c r="BN119" s="59">
        <v>230.08</v>
      </c>
      <c r="BO119" s="59">
        <v>7354.46</v>
      </c>
      <c r="BP119" s="59">
        <v>829</v>
      </c>
      <c r="BQ119" s="59">
        <v>6096847</v>
      </c>
      <c r="BR119" s="59">
        <v>0</v>
      </c>
      <c r="BS119" s="59">
        <v>19054</v>
      </c>
      <c r="BT119" s="59">
        <v>0</v>
      </c>
      <c r="BU119" s="59">
        <v>0</v>
      </c>
      <c r="BV119" s="59">
        <v>0</v>
      </c>
      <c r="BW119" s="59">
        <v>0</v>
      </c>
      <c r="BX119" s="59">
        <v>0</v>
      </c>
      <c r="BY119" s="59">
        <v>169153</v>
      </c>
      <c r="BZ119" s="59">
        <v>0</v>
      </c>
      <c r="CA119" s="59">
        <v>6285054</v>
      </c>
      <c r="CB119" s="59">
        <v>3267862</v>
      </c>
      <c r="CC119" s="59">
        <v>3017192</v>
      </c>
      <c r="CD119" s="59">
        <v>3017192</v>
      </c>
      <c r="CE119" s="59">
        <v>1811</v>
      </c>
      <c r="CF119" s="59">
        <f t="shared" si="6"/>
        <v>3015381</v>
      </c>
      <c r="CG119" s="59">
        <v>502439</v>
      </c>
      <c r="CH119" s="59">
        <f t="shared" si="7"/>
        <v>3517820</v>
      </c>
      <c r="CI119" s="59">
        <v>390599600</v>
      </c>
      <c r="CJ119" s="59">
        <v>0</v>
      </c>
      <c r="CK119" s="59">
        <v>0</v>
      </c>
      <c r="CL119" s="59">
        <v>6115901</v>
      </c>
      <c r="CM119" s="59">
        <v>829</v>
      </c>
      <c r="CN119" s="59">
        <v>7377.44</v>
      </c>
      <c r="CO119" s="59">
        <v>236.98</v>
      </c>
      <c r="CP119" s="59">
        <v>7614.4199999999992</v>
      </c>
      <c r="CQ119" s="59">
        <v>794</v>
      </c>
      <c r="CR119" s="59">
        <v>6045849</v>
      </c>
      <c r="CS119" s="59">
        <v>0</v>
      </c>
      <c r="CT119" s="59">
        <v>0</v>
      </c>
      <c r="CU119" s="59">
        <v>0</v>
      </c>
      <c r="CV119" s="59">
        <v>27270</v>
      </c>
      <c r="CW119" s="59">
        <v>0</v>
      </c>
      <c r="CX119" s="59">
        <v>0</v>
      </c>
      <c r="CY119" s="59">
        <v>0</v>
      </c>
      <c r="CZ119" s="59">
        <v>197975</v>
      </c>
      <c r="DA119" s="59">
        <v>0</v>
      </c>
      <c r="DB119" s="59">
        <v>6271094</v>
      </c>
      <c r="DC119" s="59">
        <v>2779246</v>
      </c>
      <c r="DD119" s="59">
        <v>3491848</v>
      </c>
      <c r="DE119" s="59">
        <v>3491848</v>
      </c>
      <c r="DF119" s="59">
        <v>1933</v>
      </c>
      <c r="DG119" s="40">
        <v>3489915</v>
      </c>
      <c r="DH119" s="59">
        <v>501233</v>
      </c>
      <c r="DI119" s="59">
        <v>3991148</v>
      </c>
      <c r="DJ119" s="59">
        <v>409009700</v>
      </c>
      <c r="DK119" s="59">
        <v>0</v>
      </c>
      <c r="DL119" s="59">
        <v>0</v>
      </c>
    </row>
    <row r="120" spans="1:116" x14ac:dyDescent="0.2">
      <c r="A120" s="48">
        <v>1862</v>
      </c>
      <c r="B120" s="49" t="s">
        <v>150</v>
      </c>
      <c r="C120" s="37">
        <v>46118620</v>
      </c>
      <c r="D120" s="37">
        <v>7078</v>
      </c>
      <c r="E120" s="37">
        <v>7033</v>
      </c>
      <c r="F120" s="37">
        <v>220.29</v>
      </c>
      <c r="G120" s="37">
        <v>0</v>
      </c>
      <c r="H120" s="37">
        <v>0</v>
      </c>
      <c r="I120" s="37">
        <v>0</v>
      </c>
      <c r="J120" s="37">
        <v>47374710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47374710</v>
      </c>
      <c r="S120" s="37">
        <v>0</v>
      </c>
      <c r="T120" s="37">
        <v>229026</v>
      </c>
      <c r="U120" s="37">
        <v>229026</v>
      </c>
      <c r="V120" s="37">
        <v>47603736</v>
      </c>
      <c r="W120" s="37">
        <v>31152209</v>
      </c>
      <c r="X120" s="37">
        <v>16451527</v>
      </c>
      <c r="Y120" s="37">
        <v>16451529</v>
      </c>
      <c r="Z120" s="37">
        <v>382921</v>
      </c>
      <c r="AA120" s="37">
        <v>16068608</v>
      </c>
      <c r="AB120" s="37">
        <v>4014870</v>
      </c>
      <c r="AC120" s="37">
        <v>20083478</v>
      </c>
      <c r="AD120" s="37">
        <v>2252812682</v>
      </c>
      <c r="AE120" s="37">
        <v>42953200</v>
      </c>
      <c r="AF120" s="37">
        <v>0</v>
      </c>
      <c r="AG120" s="37">
        <v>2</v>
      </c>
      <c r="AH120" s="37">
        <v>0</v>
      </c>
      <c r="AI120" s="49">
        <v>46774710</v>
      </c>
      <c r="AJ120" s="59">
        <v>7033</v>
      </c>
      <c r="AK120" s="59">
        <v>6650.75</v>
      </c>
      <c r="AL120" s="59">
        <v>226.68</v>
      </c>
      <c r="AM120" s="59">
        <v>6877.43</v>
      </c>
      <c r="AN120" s="59">
        <v>7066</v>
      </c>
      <c r="AO120" s="59">
        <v>48595920</v>
      </c>
      <c r="AP120" s="59">
        <v>0</v>
      </c>
      <c r="AQ120" s="59">
        <v>0</v>
      </c>
      <c r="AR120" s="59">
        <v>0</v>
      </c>
      <c r="AS120" s="59">
        <v>0</v>
      </c>
      <c r="AT120" s="59">
        <v>0</v>
      </c>
      <c r="AU120" s="59">
        <v>0</v>
      </c>
      <c r="AV120" s="59">
        <v>0</v>
      </c>
      <c r="AW120" s="59">
        <v>0</v>
      </c>
      <c r="AX120" s="59">
        <v>0</v>
      </c>
      <c r="AY120" s="59">
        <v>0</v>
      </c>
      <c r="AZ120" s="59">
        <v>48595920</v>
      </c>
      <c r="BA120" s="59">
        <v>31876829</v>
      </c>
      <c r="BB120" s="59">
        <v>16719091</v>
      </c>
      <c r="BC120" s="59">
        <v>16835907</v>
      </c>
      <c r="BD120" s="59">
        <v>446052</v>
      </c>
      <c r="BE120" s="59">
        <f t="shared" si="4"/>
        <v>16389855</v>
      </c>
      <c r="BF120" s="59">
        <v>4652012</v>
      </c>
      <c r="BG120" s="59">
        <f t="shared" si="5"/>
        <v>21041867</v>
      </c>
      <c r="BH120" s="59">
        <v>2389291689</v>
      </c>
      <c r="BI120" s="59">
        <v>0</v>
      </c>
      <c r="BJ120" s="59">
        <v>116816</v>
      </c>
      <c r="BK120" s="59">
        <v>48595920</v>
      </c>
      <c r="BL120" s="59">
        <v>7066</v>
      </c>
      <c r="BM120" s="59">
        <v>6877.43</v>
      </c>
      <c r="BN120" s="59">
        <v>230.08</v>
      </c>
      <c r="BO120" s="59">
        <v>7107.51</v>
      </c>
      <c r="BP120" s="59">
        <v>7118</v>
      </c>
      <c r="BQ120" s="59">
        <v>50591256</v>
      </c>
      <c r="BR120" s="59">
        <v>0</v>
      </c>
      <c r="BS120" s="59">
        <v>0</v>
      </c>
      <c r="BT120" s="59">
        <v>0</v>
      </c>
      <c r="BU120" s="59">
        <v>0</v>
      </c>
      <c r="BV120" s="59">
        <v>0</v>
      </c>
      <c r="BW120" s="59">
        <v>0</v>
      </c>
      <c r="BX120" s="59">
        <v>0</v>
      </c>
      <c r="BY120" s="59">
        <v>0</v>
      </c>
      <c r="BZ120" s="59">
        <v>0</v>
      </c>
      <c r="CA120" s="59">
        <v>50591256</v>
      </c>
      <c r="CB120" s="59">
        <v>34564233</v>
      </c>
      <c r="CC120" s="59">
        <v>16027023</v>
      </c>
      <c r="CD120" s="59">
        <v>16027023</v>
      </c>
      <c r="CE120" s="59">
        <v>342026</v>
      </c>
      <c r="CF120" s="59">
        <f t="shared" si="6"/>
        <v>15684997</v>
      </c>
      <c r="CG120" s="59">
        <v>4875132</v>
      </c>
      <c r="CH120" s="59">
        <f t="shared" si="7"/>
        <v>20560129</v>
      </c>
      <c r="CI120" s="59">
        <v>2512802374</v>
      </c>
      <c r="CJ120" s="59">
        <v>0</v>
      </c>
      <c r="CK120" s="59">
        <v>0</v>
      </c>
      <c r="CL120" s="59">
        <v>50591256</v>
      </c>
      <c r="CM120" s="59">
        <v>7118</v>
      </c>
      <c r="CN120" s="59">
        <v>7107.51</v>
      </c>
      <c r="CO120" s="59">
        <v>292.49</v>
      </c>
      <c r="CP120" s="59">
        <v>7400</v>
      </c>
      <c r="CQ120" s="59">
        <v>7200</v>
      </c>
      <c r="CR120" s="59">
        <v>53280000</v>
      </c>
      <c r="CS120" s="59">
        <v>0</v>
      </c>
      <c r="CT120" s="59">
        <v>105170</v>
      </c>
      <c r="CU120" s="59">
        <v>0</v>
      </c>
      <c r="CV120" s="59">
        <v>0</v>
      </c>
      <c r="CW120" s="59">
        <v>0</v>
      </c>
      <c r="CX120" s="59">
        <v>0</v>
      </c>
      <c r="CY120" s="59">
        <v>0</v>
      </c>
      <c r="CZ120" s="59">
        <v>0</v>
      </c>
      <c r="DA120" s="59">
        <v>0</v>
      </c>
      <c r="DB120" s="59">
        <v>53385170</v>
      </c>
      <c r="DC120" s="59">
        <v>35900816</v>
      </c>
      <c r="DD120" s="59">
        <v>17484354</v>
      </c>
      <c r="DE120" s="59">
        <v>17484558</v>
      </c>
      <c r="DF120" s="59">
        <v>270118</v>
      </c>
      <c r="DG120" s="40">
        <v>17214440</v>
      </c>
      <c r="DH120" s="59">
        <v>4984840</v>
      </c>
      <c r="DI120" s="59">
        <v>22199280</v>
      </c>
      <c r="DJ120" s="59">
        <v>2616620592</v>
      </c>
      <c r="DK120" s="59">
        <v>0</v>
      </c>
      <c r="DL120" s="59">
        <v>204</v>
      </c>
    </row>
    <row r="121" spans="1:116" x14ac:dyDescent="0.2">
      <c r="A121" s="48">
        <v>1870</v>
      </c>
      <c r="B121" s="49" t="s">
        <v>151</v>
      </c>
      <c r="C121" s="37">
        <v>2450987</v>
      </c>
      <c r="D121" s="37">
        <v>273</v>
      </c>
      <c r="E121" s="37">
        <v>272</v>
      </c>
      <c r="F121" s="37">
        <v>220.29</v>
      </c>
      <c r="G121" s="37">
        <v>0</v>
      </c>
      <c r="H121" s="37">
        <v>0</v>
      </c>
      <c r="I121" s="37">
        <v>0</v>
      </c>
      <c r="J121" s="37">
        <v>2501927</v>
      </c>
      <c r="K121" s="37">
        <v>6749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6749</v>
      </c>
      <c r="R121" s="37">
        <v>2508676</v>
      </c>
      <c r="S121" s="37">
        <v>0</v>
      </c>
      <c r="T121" s="37">
        <v>9198</v>
      </c>
      <c r="U121" s="37">
        <v>9198</v>
      </c>
      <c r="V121" s="37">
        <v>2517874</v>
      </c>
      <c r="W121" s="37">
        <v>85028</v>
      </c>
      <c r="X121" s="37">
        <v>2432846</v>
      </c>
      <c r="Y121" s="37">
        <v>2432839</v>
      </c>
      <c r="Z121" s="37">
        <v>1920</v>
      </c>
      <c r="AA121" s="37">
        <v>2430919</v>
      </c>
      <c r="AB121" s="37">
        <v>345411</v>
      </c>
      <c r="AC121" s="37">
        <v>2776330</v>
      </c>
      <c r="AD121" s="37">
        <v>611797342</v>
      </c>
      <c r="AE121" s="37">
        <v>423200</v>
      </c>
      <c r="AF121" s="37">
        <v>7</v>
      </c>
      <c r="AG121" s="37">
        <v>0</v>
      </c>
      <c r="AH121" s="37">
        <v>0</v>
      </c>
      <c r="AI121" s="49">
        <v>2508676</v>
      </c>
      <c r="AJ121" s="59">
        <v>272</v>
      </c>
      <c r="AK121" s="59">
        <v>9223.07</v>
      </c>
      <c r="AL121" s="59">
        <v>226.68</v>
      </c>
      <c r="AM121" s="59">
        <v>9449.75</v>
      </c>
      <c r="AN121" s="59">
        <v>265</v>
      </c>
      <c r="AO121" s="59">
        <v>2504184</v>
      </c>
      <c r="AP121" s="59">
        <v>7</v>
      </c>
      <c r="AQ121" s="59">
        <v>0</v>
      </c>
      <c r="AR121" s="59">
        <v>0</v>
      </c>
      <c r="AS121" s="59">
        <v>0</v>
      </c>
      <c r="AT121" s="59">
        <v>0</v>
      </c>
      <c r="AU121" s="59">
        <v>0</v>
      </c>
      <c r="AV121" s="59">
        <v>0</v>
      </c>
      <c r="AW121" s="59">
        <v>0</v>
      </c>
      <c r="AX121" s="59">
        <v>47249</v>
      </c>
      <c r="AY121" s="59">
        <v>0</v>
      </c>
      <c r="AZ121" s="59">
        <v>2551440</v>
      </c>
      <c r="BA121" s="59">
        <v>72730</v>
      </c>
      <c r="BB121" s="59">
        <v>2478710</v>
      </c>
      <c r="BC121" s="59">
        <v>2478710</v>
      </c>
      <c r="BD121" s="59">
        <v>2079</v>
      </c>
      <c r="BE121" s="59">
        <f t="shared" si="4"/>
        <v>2476631</v>
      </c>
      <c r="BF121" s="59">
        <v>348395</v>
      </c>
      <c r="BG121" s="59">
        <f t="shared" si="5"/>
        <v>2825026</v>
      </c>
      <c r="BH121" s="59">
        <v>652775950</v>
      </c>
      <c r="BI121" s="59">
        <v>0</v>
      </c>
      <c r="BJ121" s="59">
        <v>0</v>
      </c>
      <c r="BK121" s="59">
        <v>2504191</v>
      </c>
      <c r="BL121" s="59">
        <v>265</v>
      </c>
      <c r="BM121" s="59">
        <v>9449.7800000000007</v>
      </c>
      <c r="BN121" s="59">
        <v>230.08</v>
      </c>
      <c r="BO121" s="59">
        <v>9679.86</v>
      </c>
      <c r="BP121" s="59">
        <v>266</v>
      </c>
      <c r="BQ121" s="59">
        <v>2574843</v>
      </c>
      <c r="BR121" s="59">
        <v>0</v>
      </c>
      <c r="BS121" s="59">
        <v>0</v>
      </c>
      <c r="BT121" s="59">
        <v>0</v>
      </c>
      <c r="BU121" s="59">
        <v>0</v>
      </c>
      <c r="BV121" s="59">
        <v>0</v>
      </c>
      <c r="BW121" s="59">
        <v>0</v>
      </c>
      <c r="BX121" s="59">
        <v>0</v>
      </c>
      <c r="BY121" s="59">
        <v>0</v>
      </c>
      <c r="BZ121" s="59">
        <v>0</v>
      </c>
      <c r="CA121" s="59">
        <v>2574843</v>
      </c>
      <c r="CB121" s="59">
        <v>62294</v>
      </c>
      <c r="CC121" s="59">
        <v>2512549</v>
      </c>
      <c r="CD121" s="59">
        <v>2512549</v>
      </c>
      <c r="CE121" s="59">
        <v>1172</v>
      </c>
      <c r="CF121" s="59">
        <f t="shared" si="6"/>
        <v>2511377</v>
      </c>
      <c r="CG121" s="59">
        <v>345691</v>
      </c>
      <c r="CH121" s="59">
        <f t="shared" si="7"/>
        <v>2857068</v>
      </c>
      <c r="CI121" s="59">
        <v>702377630</v>
      </c>
      <c r="CJ121" s="59">
        <v>0</v>
      </c>
      <c r="CK121" s="59">
        <v>0</v>
      </c>
      <c r="CL121" s="59">
        <v>2574843</v>
      </c>
      <c r="CM121" s="59">
        <v>266</v>
      </c>
      <c r="CN121" s="59">
        <v>9679.86</v>
      </c>
      <c r="CO121" s="59">
        <v>236.98</v>
      </c>
      <c r="CP121" s="59">
        <v>9916.84</v>
      </c>
      <c r="CQ121" s="59">
        <v>269</v>
      </c>
      <c r="CR121" s="59">
        <v>2667630</v>
      </c>
      <c r="CS121" s="59">
        <v>0</v>
      </c>
      <c r="CT121" s="59">
        <v>0</v>
      </c>
      <c r="CU121" s="59">
        <v>0</v>
      </c>
      <c r="CV121" s="59">
        <v>0</v>
      </c>
      <c r="CW121" s="59">
        <v>0</v>
      </c>
      <c r="CX121" s="59">
        <v>0</v>
      </c>
      <c r="CY121" s="59">
        <v>0</v>
      </c>
      <c r="CZ121" s="59">
        <v>0</v>
      </c>
      <c r="DA121" s="59">
        <v>0</v>
      </c>
      <c r="DB121" s="59">
        <v>2667630</v>
      </c>
      <c r="DC121" s="59">
        <v>52316</v>
      </c>
      <c r="DD121" s="59">
        <v>2615314</v>
      </c>
      <c r="DE121" s="59">
        <v>2615314</v>
      </c>
      <c r="DF121" s="59">
        <v>312</v>
      </c>
      <c r="DG121" s="40">
        <v>2615002</v>
      </c>
      <c r="DH121" s="59">
        <v>347684</v>
      </c>
      <c r="DI121" s="59">
        <v>2962686</v>
      </c>
      <c r="DJ121" s="59">
        <v>758321534</v>
      </c>
      <c r="DK121" s="59">
        <v>0</v>
      </c>
      <c r="DL121" s="59">
        <v>0</v>
      </c>
    </row>
    <row r="122" spans="1:116" x14ac:dyDescent="0.2">
      <c r="A122" s="48">
        <v>1883</v>
      </c>
      <c r="B122" s="49" t="s">
        <v>152</v>
      </c>
      <c r="C122" s="37">
        <v>18421804</v>
      </c>
      <c r="D122" s="37">
        <v>2531</v>
      </c>
      <c r="E122" s="37">
        <v>2597</v>
      </c>
      <c r="F122" s="37">
        <v>220.29</v>
      </c>
      <c r="G122" s="37">
        <v>0</v>
      </c>
      <c r="H122" s="37">
        <v>0</v>
      </c>
      <c r="I122" s="37">
        <v>0</v>
      </c>
      <c r="J122" s="37">
        <v>19474280</v>
      </c>
      <c r="K122" s="37">
        <v>6818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6818</v>
      </c>
      <c r="R122" s="37">
        <v>19481098</v>
      </c>
      <c r="S122" s="37">
        <v>0</v>
      </c>
      <c r="T122" s="37">
        <v>0</v>
      </c>
      <c r="U122" s="37">
        <v>0</v>
      </c>
      <c r="V122" s="37">
        <v>19481098</v>
      </c>
      <c r="W122" s="37">
        <v>11067640</v>
      </c>
      <c r="X122" s="37">
        <v>8413458</v>
      </c>
      <c r="Y122" s="37">
        <v>8413458</v>
      </c>
      <c r="Z122" s="37">
        <v>62429</v>
      </c>
      <c r="AA122" s="37">
        <v>8351029</v>
      </c>
      <c r="AB122" s="37">
        <v>2079580</v>
      </c>
      <c r="AC122" s="37">
        <v>10430609</v>
      </c>
      <c r="AD122" s="37">
        <v>932374483</v>
      </c>
      <c r="AE122" s="37">
        <v>5580400</v>
      </c>
      <c r="AF122" s="37">
        <v>0</v>
      </c>
      <c r="AG122" s="37">
        <v>0</v>
      </c>
      <c r="AH122" s="37">
        <v>0</v>
      </c>
      <c r="AI122" s="49">
        <v>19481098</v>
      </c>
      <c r="AJ122" s="59">
        <v>2597</v>
      </c>
      <c r="AK122" s="59">
        <v>7501.39</v>
      </c>
      <c r="AL122" s="59">
        <v>226.68</v>
      </c>
      <c r="AM122" s="59">
        <v>7728.0700000000006</v>
      </c>
      <c r="AN122" s="59">
        <v>2636</v>
      </c>
      <c r="AO122" s="59">
        <v>20371193</v>
      </c>
      <c r="AP122" s="59">
        <v>0</v>
      </c>
      <c r="AQ122" s="59">
        <v>0</v>
      </c>
      <c r="AR122" s="59">
        <v>0</v>
      </c>
      <c r="AS122" s="59">
        <v>0</v>
      </c>
      <c r="AT122" s="59">
        <v>0</v>
      </c>
      <c r="AU122" s="59">
        <v>0</v>
      </c>
      <c r="AV122" s="59">
        <v>0</v>
      </c>
      <c r="AW122" s="59">
        <v>0</v>
      </c>
      <c r="AX122" s="59">
        <v>0</v>
      </c>
      <c r="AY122" s="59">
        <v>0</v>
      </c>
      <c r="AZ122" s="59">
        <v>20371193</v>
      </c>
      <c r="BA122" s="59">
        <v>12040645</v>
      </c>
      <c r="BB122" s="59">
        <v>8330548</v>
      </c>
      <c r="BC122" s="59">
        <v>8338276</v>
      </c>
      <c r="BD122" s="59">
        <v>67161</v>
      </c>
      <c r="BE122" s="59">
        <f t="shared" si="4"/>
        <v>8271115</v>
      </c>
      <c r="BF122" s="59">
        <v>2057292</v>
      </c>
      <c r="BG122" s="59">
        <f t="shared" si="5"/>
        <v>10328407</v>
      </c>
      <c r="BH122" s="59">
        <v>984733317</v>
      </c>
      <c r="BI122" s="59">
        <v>0</v>
      </c>
      <c r="BJ122" s="59">
        <v>7728</v>
      </c>
      <c r="BK122" s="59">
        <v>20371193</v>
      </c>
      <c r="BL122" s="59">
        <v>2636</v>
      </c>
      <c r="BM122" s="59">
        <v>7728.07</v>
      </c>
      <c r="BN122" s="59">
        <v>230.08</v>
      </c>
      <c r="BO122" s="59">
        <v>7958.15</v>
      </c>
      <c r="BP122" s="59">
        <v>2655</v>
      </c>
      <c r="BQ122" s="59">
        <v>21128888</v>
      </c>
      <c r="BR122" s="59">
        <v>0</v>
      </c>
      <c r="BS122" s="59">
        <v>0</v>
      </c>
      <c r="BT122" s="59">
        <v>0</v>
      </c>
      <c r="BU122" s="59">
        <v>0</v>
      </c>
      <c r="BV122" s="59">
        <v>0</v>
      </c>
      <c r="BW122" s="59">
        <v>0</v>
      </c>
      <c r="BX122" s="59">
        <v>0</v>
      </c>
      <c r="BY122" s="59">
        <v>0</v>
      </c>
      <c r="BZ122" s="59">
        <v>0</v>
      </c>
      <c r="CA122" s="59">
        <v>21128888</v>
      </c>
      <c r="CB122" s="59">
        <v>12428898</v>
      </c>
      <c r="CC122" s="59">
        <v>8699990</v>
      </c>
      <c r="CD122" s="59">
        <v>8692032</v>
      </c>
      <c r="CE122" s="59">
        <v>59147</v>
      </c>
      <c r="CF122" s="59">
        <f t="shared" si="6"/>
        <v>8632885</v>
      </c>
      <c r="CG122" s="59">
        <v>2059354</v>
      </c>
      <c r="CH122" s="59">
        <f t="shared" si="7"/>
        <v>10692239</v>
      </c>
      <c r="CI122" s="59">
        <v>1047873766</v>
      </c>
      <c r="CJ122" s="59">
        <v>7958</v>
      </c>
      <c r="CK122" s="59">
        <v>0</v>
      </c>
      <c r="CL122" s="59">
        <v>21120930</v>
      </c>
      <c r="CM122" s="59">
        <v>2655</v>
      </c>
      <c r="CN122" s="59">
        <v>7955.15</v>
      </c>
      <c r="CO122" s="59">
        <v>236.98</v>
      </c>
      <c r="CP122" s="59">
        <v>8192.1299999999992</v>
      </c>
      <c r="CQ122" s="59">
        <v>2640</v>
      </c>
      <c r="CR122" s="59">
        <v>21627223</v>
      </c>
      <c r="CS122" s="59">
        <v>5969</v>
      </c>
      <c r="CT122" s="59">
        <v>0</v>
      </c>
      <c r="CU122" s="59">
        <v>0</v>
      </c>
      <c r="CV122" s="59">
        <v>0</v>
      </c>
      <c r="CW122" s="59">
        <v>0</v>
      </c>
      <c r="CX122" s="59">
        <v>0</v>
      </c>
      <c r="CY122" s="59">
        <v>0</v>
      </c>
      <c r="CZ122" s="59">
        <v>90113</v>
      </c>
      <c r="DA122" s="59">
        <v>0</v>
      </c>
      <c r="DB122" s="59">
        <v>21723305</v>
      </c>
      <c r="DC122" s="59">
        <v>12613361</v>
      </c>
      <c r="DD122" s="59">
        <v>9109944</v>
      </c>
      <c r="DE122" s="59">
        <v>9118136</v>
      </c>
      <c r="DF122" s="59">
        <v>59507</v>
      </c>
      <c r="DG122" s="40">
        <v>9058629</v>
      </c>
      <c r="DH122" s="59">
        <v>2074815</v>
      </c>
      <c r="DI122" s="59">
        <v>11133444</v>
      </c>
      <c r="DJ122" s="59">
        <v>1079888347</v>
      </c>
      <c r="DK122" s="59">
        <v>0</v>
      </c>
      <c r="DL122" s="59">
        <v>8192</v>
      </c>
    </row>
    <row r="123" spans="1:116" x14ac:dyDescent="0.2">
      <c r="A123" s="48">
        <v>1890</v>
      </c>
      <c r="B123" s="49" t="s">
        <v>153</v>
      </c>
      <c r="C123" s="37">
        <v>7708843</v>
      </c>
      <c r="D123" s="37">
        <v>716</v>
      </c>
      <c r="E123" s="37">
        <v>702</v>
      </c>
      <c r="F123" s="37">
        <v>220.29</v>
      </c>
      <c r="G123" s="37">
        <v>0</v>
      </c>
      <c r="H123" s="37">
        <v>0</v>
      </c>
      <c r="I123" s="37">
        <v>0</v>
      </c>
      <c r="J123" s="37">
        <v>7712755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7712755</v>
      </c>
      <c r="S123" s="37">
        <v>0</v>
      </c>
      <c r="T123" s="37">
        <v>120855</v>
      </c>
      <c r="U123" s="37">
        <v>120855</v>
      </c>
      <c r="V123" s="37">
        <v>7833610</v>
      </c>
      <c r="W123" s="37">
        <v>1643411</v>
      </c>
      <c r="X123" s="37">
        <v>6190199</v>
      </c>
      <c r="Y123" s="37">
        <v>6179212</v>
      </c>
      <c r="Z123" s="37">
        <v>1986</v>
      </c>
      <c r="AA123" s="37">
        <v>6177226</v>
      </c>
      <c r="AB123" s="37">
        <v>722031</v>
      </c>
      <c r="AC123" s="37">
        <v>6899257</v>
      </c>
      <c r="AD123" s="37">
        <v>808121291</v>
      </c>
      <c r="AE123" s="37">
        <v>232600</v>
      </c>
      <c r="AF123" s="37">
        <v>10987</v>
      </c>
      <c r="AG123" s="37">
        <v>0</v>
      </c>
      <c r="AH123" s="37">
        <v>0</v>
      </c>
      <c r="AI123" s="49">
        <v>7712755</v>
      </c>
      <c r="AJ123" s="59">
        <v>702</v>
      </c>
      <c r="AK123" s="59">
        <v>10986.83</v>
      </c>
      <c r="AL123" s="59">
        <v>226.68</v>
      </c>
      <c r="AM123" s="59">
        <v>11213.51</v>
      </c>
      <c r="AN123" s="59">
        <v>702</v>
      </c>
      <c r="AO123" s="59">
        <v>7871884</v>
      </c>
      <c r="AP123" s="59">
        <v>0</v>
      </c>
      <c r="AQ123" s="59">
        <v>0</v>
      </c>
      <c r="AR123" s="59">
        <v>0</v>
      </c>
      <c r="AS123" s="59">
        <v>0</v>
      </c>
      <c r="AT123" s="59">
        <v>0</v>
      </c>
      <c r="AU123" s="59">
        <v>0</v>
      </c>
      <c r="AV123" s="59">
        <v>0</v>
      </c>
      <c r="AW123" s="59">
        <v>0</v>
      </c>
      <c r="AX123" s="59">
        <v>0</v>
      </c>
      <c r="AY123" s="59">
        <v>0</v>
      </c>
      <c r="AZ123" s="59">
        <v>7871884</v>
      </c>
      <c r="BA123" s="59">
        <v>1542939</v>
      </c>
      <c r="BB123" s="59">
        <v>6328945</v>
      </c>
      <c r="BC123" s="59">
        <v>6328945</v>
      </c>
      <c r="BD123" s="59">
        <v>2423</v>
      </c>
      <c r="BE123" s="59">
        <f t="shared" si="4"/>
        <v>6326522</v>
      </c>
      <c r="BF123" s="59">
        <v>722503</v>
      </c>
      <c r="BG123" s="59">
        <f t="shared" si="5"/>
        <v>7049025</v>
      </c>
      <c r="BH123" s="59">
        <v>841627730</v>
      </c>
      <c r="BI123" s="59">
        <v>0</v>
      </c>
      <c r="BJ123" s="59">
        <v>0</v>
      </c>
      <c r="BK123" s="59">
        <v>7871884</v>
      </c>
      <c r="BL123" s="59">
        <v>702</v>
      </c>
      <c r="BM123" s="59">
        <v>11213.51</v>
      </c>
      <c r="BN123" s="59">
        <v>230.08</v>
      </c>
      <c r="BO123" s="59">
        <v>11443.59</v>
      </c>
      <c r="BP123" s="59">
        <v>716</v>
      </c>
      <c r="BQ123" s="59">
        <v>8193610</v>
      </c>
      <c r="BR123" s="59">
        <v>0</v>
      </c>
      <c r="BS123" s="59">
        <v>0</v>
      </c>
      <c r="BT123" s="59">
        <v>0</v>
      </c>
      <c r="BU123" s="59">
        <v>0</v>
      </c>
      <c r="BV123" s="59">
        <v>0</v>
      </c>
      <c r="BW123" s="59">
        <v>0</v>
      </c>
      <c r="BX123" s="59">
        <v>0</v>
      </c>
      <c r="BY123" s="59">
        <v>0</v>
      </c>
      <c r="BZ123" s="59">
        <v>0</v>
      </c>
      <c r="CA123" s="59">
        <v>8193610</v>
      </c>
      <c r="CB123" s="59">
        <v>1551128</v>
      </c>
      <c r="CC123" s="59">
        <v>6642482</v>
      </c>
      <c r="CD123" s="59">
        <v>6619595</v>
      </c>
      <c r="CE123" s="59">
        <v>2578</v>
      </c>
      <c r="CF123" s="59">
        <f t="shared" si="6"/>
        <v>6617017</v>
      </c>
      <c r="CG123" s="59">
        <v>731583</v>
      </c>
      <c r="CH123" s="59">
        <f t="shared" si="7"/>
        <v>7348600</v>
      </c>
      <c r="CI123" s="59">
        <v>940538095</v>
      </c>
      <c r="CJ123" s="59">
        <v>22887</v>
      </c>
      <c r="CK123" s="59">
        <v>0</v>
      </c>
      <c r="CL123" s="59">
        <v>8170723</v>
      </c>
      <c r="CM123" s="59">
        <v>716</v>
      </c>
      <c r="CN123" s="59">
        <v>11411.62</v>
      </c>
      <c r="CO123" s="59">
        <v>236.98</v>
      </c>
      <c r="CP123" s="59">
        <v>11648.6</v>
      </c>
      <c r="CQ123" s="59">
        <v>734</v>
      </c>
      <c r="CR123" s="59">
        <v>8550072</v>
      </c>
      <c r="CS123" s="59">
        <v>17165</v>
      </c>
      <c r="CT123" s="59">
        <v>6335</v>
      </c>
      <c r="CU123" s="59">
        <v>0</v>
      </c>
      <c r="CV123" s="59">
        <v>0</v>
      </c>
      <c r="CW123" s="59">
        <v>0</v>
      </c>
      <c r="CX123" s="59">
        <v>0</v>
      </c>
      <c r="CY123" s="59">
        <v>0</v>
      </c>
      <c r="CZ123" s="59">
        <v>0</v>
      </c>
      <c r="DA123" s="59">
        <v>0</v>
      </c>
      <c r="DB123" s="59">
        <v>8573572</v>
      </c>
      <c r="DC123" s="59">
        <v>1464822</v>
      </c>
      <c r="DD123" s="59">
        <v>7108750</v>
      </c>
      <c r="DE123" s="59">
        <v>7111300</v>
      </c>
      <c r="DF123" s="59">
        <v>2550</v>
      </c>
      <c r="DG123" s="40">
        <v>7108750</v>
      </c>
      <c r="DH123" s="59">
        <v>757772</v>
      </c>
      <c r="DI123" s="59">
        <v>7866522</v>
      </c>
      <c r="DJ123" s="59">
        <v>991864325</v>
      </c>
      <c r="DK123" s="59">
        <v>0</v>
      </c>
      <c r="DL123" s="59">
        <v>2550</v>
      </c>
    </row>
    <row r="124" spans="1:116" x14ac:dyDescent="0.2">
      <c r="A124" s="48">
        <v>1900</v>
      </c>
      <c r="B124" s="49" t="s">
        <v>154</v>
      </c>
      <c r="C124" s="37">
        <v>30120138</v>
      </c>
      <c r="D124" s="37">
        <v>3377</v>
      </c>
      <c r="E124" s="37">
        <v>3449</v>
      </c>
      <c r="F124" s="37">
        <v>220.29</v>
      </c>
      <c r="G124" s="37">
        <v>0</v>
      </c>
      <c r="H124" s="37">
        <v>0</v>
      </c>
      <c r="I124" s="37">
        <v>0</v>
      </c>
      <c r="J124" s="37">
        <v>31522101</v>
      </c>
      <c r="K124" s="37">
        <v>6677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6677</v>
      </c>
      <c r="R124" s="37">
        <v>31528778</v>
      </c>
      <c r="S124" s="37">
        <v>0</v>
      </c>
      <c r="T124" s="37">
        <v>0</v>
      </c>
      <c r="U124" s="37">
        <v>0</v>
      </c>
      <c r="V124" s="37">
        <v>31528778</v>
      </c>
      <c r="W124" s="37">
        <v>15729880</v>
      </c>
      <c r="X124" s="37">
        <v>15798898</v>
      </c>
      <c r="Y124" s="37">
        <v>15798898</v>
      </c>
      <c r="Z124" s="37">
        <v>59591</v>
      </c>
      <c r="AA124" s="37">
        <v>15739307</v>
      </c>
      <c r="AB124" s="37">
        <v>3560529</v>
      </c>
      <c r="AC124" s="37">
        <v>19299836</v>
      </c>
      <c r="AD124" s="37">
        <v>1404919052</v>
      </c>
      <c r="AE124" s="37">
        <v>4337900</v>
      </c>
      <c r="AF124" s="37">
        <v>0</v>
      </c>
      <c r="AG124" s="37">
        <v>0</v>
      </c>
      <c r="AH124" s="37">
        <v>0</v>
      </c>
      <c r="AI124" s="49">
        <v>31528778</v>
      </c>
      <c r="AJ124" s="59">
        <v>3449</v>
      </c>
      <c r="AK124" s="59">
        <v>9141.43</v>
      </c>
      <c r="AL124" s="59">
        <v>226.68</v>
      </c>
      <c r="AM124" s="59">
        <v>9368.11</v>
      </c>
      <c r="AN124" s="59">
        <v>3533</v>
      </c>
      <c r="AO124" s="59">
        <v>33097533</v>
      </c>
      <c r="AP124" s="59">
        <v>0</v>
      </c>
      <c r="AQ124" s="59">
        <v>0</v>
      </c>
      <c r="AR124" s="59">
        <v>0</v>
      </c>
      <c r="AS124" s="59">
        <v>0</v>
      </c>
      <c r="AT124" s="59">
        <v>0</v>
      </c>
      <c r="AU124" s="59">
        <v>0</v>
      </c>
      <c r="AV124" s="59">
        <v>0</v>
      </c>
      <c r="AW124" s="59">
        <v>0</v>
      </c>
      <c r="AX124" s="59">
        <v>0</v>
      </c>
      <c r="AY124" s="59">
        <v>0</v>
      </c>
      <c r="AZ124" s="59">
        <v>33097533</v>
      </c>
      <c r="BA124" s="59">
        <v>15642635</v>
      </c>
      <c r="BB124" s="59">
        <v>17454898</v>
      </c>
      <c r="BC124" s="59">
        <v>17417425</v>
      </c>
      <c r="BD124" s="59">
        <v>54363</v>
      </c>
      <c r="BE124" s="59">
        <f t="shared" si="4"/>
        <v>17363062</v>
      </c>
      <c r="BF124" s="59">
        <v>3563075</v>
      </c>
      <c r="BG124" s="59">
        <f t="shared" si="5"/>
        <v>20926137</v>
      </c>
      <c r="BH124" s="59">
        <v>1514747284</v>
      </c>
      <c r="BI124" s="59">
        <v>37473</v>
      </c>
      <c r="BJ124" s="59">
        <v>0</v>
      </c>
      <c r="BK124" s="59">
        <v>33060060</v>
      </c>
      <c r="BL124" s="59">
        <v>3533</v>
      </c>
      <c r="BM124" s="59">
        <v>9357.5</v>
      </c>
      <c r="BN124" s="59">
        <v>230.08</v>
      </c>
      <c r="BO124" s="59">
        <v>9587.58</v>
      </c>
      <c r="BP124" s="59">
        <v>3532</v>
      </c>
      <c r="BQ124" s="59">
        <v>33863333</v>
      </c>
      <c r="BR124" s="59">
        <v>28105</v>
      </c>
      <c r="BS124" s="59">
        <v>64322</v>
      </c>
      <c r="BT124" s="59">
        <v>0</v>
      </c>
      <c r="BU124" s="59">
        <v>0</v>
      </c>
      <c r="BV124" s="59">
        <v>0</v>
      </c>
      <c r="BW124" s="59">
        <v>0</v>
      </c>
      <c r="BX124" s="59">
        <v>0</v>
      </c>
      <c r="BY124" s="59">
        <v>9588</v>
      </c>
      <c r="BZ124" s="59">
        <v>0</v>
      </c>
      <c r="CA124" s="59">
        <v>33965348</v>
      </c>
      <c r="CB124" s="59">
        <v>16762742</v>
      </c>
      <c r="CC124" s="59">
        <v>17202606</v>
      </c>
      <c r="CD124" s="59">
        <v>17202606</v>
      </c>
      <c r="CE124" s="59">
        <v>63190</v>
      </c>
      <c r="CF124" s="59">
        <f t="shared" si="6"/>
        <v>17139416</v>
      </c>
      <c r="CG124" s="59">
        <v>3676098</v>
      </c>
      <c r="CH124" s="59">
        <f t="shared" si="7"/>
        <v>20815514</v>
      </c>
      <c r="CI124" s="59">
        <v>1664647051</v>
      </c>
      <c r="CJ124" s="59">
        <v>0</v>
      </c>
      <c r="CK124" s="59">
        <v>0</v>
      </c>
      <c r="CL124" s="59">
        <v>33955760</v>
      </c>
      <c r="CM124" s="59">
        <v>3532</v>
      </c>
      <c r="CN124" s="59">
        <v>9613.75</v>
      </c>
      <c r="CO124" s="59">
        <v>236.98</v>
      </c>
      <c r="CP124" s="59">
        <v>9850.73</v>
      </c>
      <c r="CQ124" s="59">
        <v>3563</v>
      </c>
      <c r="CR124" s="59">
        <v>35098151</v>
      </c>
      <c r="CS124" s="59">
        <v>0</v>
      </c>
      <c r="CT124" s="59">
        <v>9416</v>
      </c>
      <c r="CU124" s="59">
        <v>0</v>
      </c>
      <c r="CV124" s="59">
        <v>0</v>
      </c>
      <c r="CW124" s="59">
        <v>0</v>
      </c>
      <c r="CX124" s="59">
        <v>0</v>
      </c>
      <c r="CY124" s="59">
        <v>0</v>
      </c>
      <c r="CZ124" s="59">
        <v>0</v>
      </c>
      <c r="DA124" s="59">
        <v>0</v>
      </c>
      <c r="DB124" s="59">
        <v>35107567</v>
      </c>
      <c r="DC124" s="59">
        <v>15698626</v>
      </c>
      <c r="DD124" s="59">
        <v>19408941</v>
      </c>
      <c r="DE124" s="59">
        <v>19408941</v>
      </c>
      <c r="DF124" s="59">
        <v>62261</v>
      </c>
      <c r="DG124" s="40">
        <v>19346680</v>
      </c>
      <c r="DH124" s="59">
        <v>3800876</v>
      </c>
      <c r="DI124" s="59">
        <v>23147556</v>
      </c>
      <c r="DJ124" s="59">
        <v>1808609592</v>
      </c>
      <c r="DK124" s="59">
        <v>0</v>
      </c>
      <c r="DL124" s="59">
        <v>0</v>
      </c>
    </row>
    <row r="125" spans="1:116" x14ac:dyDescent="0.2">
      <c r="A125" s="48">
        <v>1939</v>
      </c>
      <c r="B125" s="49" t="s">
        <v>155</v>
      </c>
      <c r="C125" s="37">
        <v>4445097</v>
      </c>
      <c r="D125" s="37">
        <v>666</v>
      </c>
      <c r="E125" s="37">
        <v>648</v>
      </c>
      <c r="F125" s="37">
        <v>220.29</v>
      </c>
      <c r="G125" s="37">
        <v>0</v>
      </c>
      <c r="H125" s="37">
        <v>0</v>
      </c>
      <c r="I125" s="37">
        <v>0</v>
      </c>
      <c r="J125" s="37">
        <v>4467707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4467707</v>
      </c>
      <c r="S125" s="37">
        <v>0</v>
      </c>
      <c r="T125" s="37">
        <v>96525</v>
      </c>
      <c r="U125" s="37">
        <v>96525</v>
      </c>
      <c r="V125" s="37">
        <v>4564232</v>
      </c>
      <c r="W125" s="37">
        <v>3569756</v>
      </c>
      <c r="X125" s="37">
        <v>994476</v>
      </c>
      <c r="Y125" s="37">
        <v>994476</v>
      </c>
      <c r="Z125" s="37">
        <v>1651</v>
      </c>
      <c r="AA125" s="37">
        <v>992825</v>
      </c>
      <c r="AB125" s="37">
        <v>904725</v>
      </c>
      <c r="AC125" s="37">
        <v>1897550</v>
      </c>
      <c r="AD125" s="37">
        <v>172559228</v>
      </c>
      <c r="AE125" s="37">
        <v>150100</v>
      </c>
      <c r="AF125" s="37">
        <v>0</v>
      </c>
      <c r="AG125" s="37">
        <v>0</v>
      </c>
      <c r="AH125" s="37">
        <v>0</v>
      </c>
      <c r="AI125" s="49">
        <v>4459919</v>
      </c>
      <c r="AJ125" s="59">
        <v>648</v>
      </c>
      <c r="AK125" s="59">
        <v>6882.59</v>
      </c>
      <c r="AL125" s="59">
        <v>226.68</v>
      </c>
      <c r="AM125" s="59">
        <v>7109.27</v>
      </c>
      <c r="AN125" s="59">
        <v>623</v>
      </c>
      <c r="AO125" s="59">
        <v>4429075</v>
      </c>
      <c r="AP125" s="59">
        <v>0</v>
      </c>
      <c r="AQ125" s="59">
        <v>0</v>
      </c>
      <c r="AR125" s="59">
        <v>0</v>
      </c>
      <c r="AS125" s="59">
        <v>0</v>
      </c>
      <c r="AT125" s="59">
        <v>0</v>
      </c>
      <c r="AU125" s="59">
        <v>0</v>
      </c>
      <c r="AV125" s="59">
        <v>0</v>
      </c>
      <c r="AW125" s="59">
        <v>0</v>
      </c>
      <c r="AX125" s="59">
        <v>135076</v>
      </c>
      <c r="AY125" s="59">
        <v>0</v>
      </c>
      <c r="AZ125" s="59">
        <v>4564151</v>
      </c>
      <c r="BA125" s="59">
        <v>3253722</v>
      </c>
      <c r="BB125" s="59">
        <v>1310429</v>
      </c>
      <c r="BC125" s="59">
        <v>1310429</v>
      </c>
      <c r="BD125" s="59">
        <v>1713</v>
      </c>
      <c r="BE125" s="59">
        <f t="shared" si="4"/>
        <v>1308716</v>
      </c>
      <c r="BF125" s="59">
        <v>980336</v>
      </c>
      <c r="BG125" s="59">
        <f t="shared" si="5"/>
        <v>2289052</v>
      </c>
      <c r="BH125" s="59">
        <v>194780132</v>
      </c>
      <c r="BI125" s="59">
        <v>0</v>
      </c>
      <c r="BJ125" s="59">
        <v>0</v>
      </c>
      <c r="BK125" s="59">
        <v>4429075</v>
      </c>
      <c r="BL125" s="59">
        <v>623</v>
      </c>
      <c r="BM125" s="59">
        <v>7109.27</v>
      </c>
      <c r="BN125" s="59">
        <v>230.08</v>
      </c>
      <c r="BO125" s="59">
        <v>7339.35</v>
      </c>
      <c r="BP125" s="59">
        <v>608</v>
      </c>
      <c r="BQ125" s="59">
        <v>4462325</v>
      </c>
      <c r="BR125" s="59">
        <v>0</v>
      </c>
      <c r="BS125" s="59">
        <v>18255</v>
      </c>
      <c r="BT125" s="59">
        <v>0</v>
      </c>
      <c r="BU125" s="59">
        <v>0</v>
      </c>
      <c r="BV125" s="59">
        <v>0</v>
      </c>
      <c r="BW125" s="59">
        <v>0</v>
      </c>
      <c r="BX125" s="59">
        <v>0</v>
      </c>
      <c r="BY125" s="59">
        <v>80733</v>
      </c>
      <c r="BZ125" s="59">
        <v>0</v>
      </c>
      <c r="CA125" s="59">
        <v>4561313</v>
      </c>
      <c r="CB125" s="59">
        <v>3017448</v>
      </c>
      <c r="CC125" s="59">
        <v>1543865</v>
      </c>
      <c r="CD125" s="59">
        <v>1551204</v>
      </c>
      <c r="CE125" s="59">
        <v>1846</v>
      </c>
      <c r="CF125" s="59">
        <f t="shared" si="6"/>
        <v>1549358</v>
      </c>
      <c r="CG125" s="59">
        <v>1027621</v>
      </c>
      <c r="CH125" s="59">
        <f t="shared" si="7"/>
        <v>2576979</v>
      </c>
      <c r="CI125" s="59">
        <v>217906097</v>
      </c>
      <c r="CJ125" s="59">
        <v>0</v>
      </c>
      <c r="CK125" s="59">
        <v>7339</v>
      </c>
      <c r="CL125" s="59">
        <v>4480580</v>
      </c>
      <c r="CM125" s="59">
        <v>608</v>
      </c>
      <c r="CN125" s="59">
        <v>7369.38</v>
      </c>
      <c r="CO125" s="59">
        <v>236.98</v>
      </c>
      <c r="CP125" s="59">
        <v>7606.36</v>
      </c>
      <c r="CQ125" s="59">
        <v>615</v>
      </c>
      <c r="CR125" s="59">
        <v>4677911</v>
      </c>
      <c r="CS125" s="59">
        <v>0</v>
      </c>
      <c r="CT125" s="59">
        <v>3892</v>
      </c>
      <c r="CU125" s="59">
        <v>0</v>
      </c>
      <c r="CV125" s="59">
        <v>0</v>
      </c>
      <c r="CW125" s="59">
        <v>0</v>
      </c>
      <c r="CX125" s="59">
        <v>0</v>
      </c>
      <c r="CY125" s="59">
        <v>0</v>
      </c>
      <c r="CZ125" s="59">
        <v>0</v>
      </c>
      <c r="DA125" s="59">
        <v>0</v>
      </c>
      <c r="DB125" s="59">
        <v>4681803</v>
      </c>
      <c r="DC125" s="59">
        <v>3191198</v>
      </c>
      <c r="DD125" s="59">
        <v>1490605</v>
      </c>
      <c r="DE125" s="59">
        <v>1490605</v>
      </c>
      <c r="DF125" s="59">
        <v>1133</v>
      </c>
      <c r="DG125" s="40">
        <v>1489472</v>
      </c>
      <c r="DH125" s="59">
        <v>1055160</v>
      </c>
      <c r="DI125" s="59">
        <v>2544632</v>
      </c>
      <c r="DJ125" s="59">
        <v>241499831</v>
      </c>
      <c r="DK125" s="59">
        <v>0</v>
      </c>
      <c r="DL125" s="59">
        <v>0</v>
      </c>
    </row>
    <row r="126" spans="1:116" x14ac:dyDescent="0.2">
      <c r="A126" s="48">
        <v>1953</v>
      </c>
      <c r="B126" s="49" t="s">
        <v>156</v>
      </c>
      <c r="C126" s="37">
        <v>9545142</v>
      </c>
      <c r="D126" s="37">
        <v>1408</v>
      </c>
      <c r="E126" s="37">
        <v>1424</v>
      </c>
      <c r="F126" s="37">
        <v>220.29</v>
      </c>
      <c r="G126" s="37">
        <v>0</v>
      </c>
      <c r="H126" s="37">
        <v>0</v>
      </c>
      <c r="I126" s="37">
        <v>0</v>
      </c>
      <c r="J126" s="37">
        <v>9967302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9967302</v>
      </c>
      <c r="S126" s="37">
        <v>0</v>
      </c>
      <c r="T126" s="37">
        <v>0</v>
      </c>
      <c r="U126" s="37">
        <v>0</v>
      </c>
      <c r="V126" s="37">
        <v>9967302</v>
      </c>
      <c r="W126" s="37">
        <v>7121326</v>
      </c>
      <c r="X126" s="37">
        <v>2845976</v>
      </c>
      <c r="Y126" s="37">
        <v>2845976</v>
      </c>
      <c r="Z126" s="37">
        <v>1890</v>
      </c>
      <c r="AA126" s="37">
        <v>2844086</v>
      </c>
      <c r="AB126" s="37">
        <v>869435</v>
      </c>
      <c r="AC126" s="37">
        <v>3713521</v>
      </c>
      <c r="AD126" s="37">
        <v>371169782</v>
      </c>
      <c r="AE126" s="37">
        <v>188900</v>
      </c>
      <c r="AF126" s="37">
        <v>0</v>
      </c>
      <c r="AG126" s="37">
        <v>0</v>
      </c>
      <c r="AH126" s="37">
        <v>0</v>
      </c>
      <c r="AI126" s="49">
        <v>9967302</v>
      </c>
      <c r="AJ126" s="59">
        <v>1424</v>
      </c>
      <c r="AK126" s="59">
        <v>6999.51</v>
      </c>
      <c r="AL126" s="59">
        <v>226.68</v>
      </c>
      <c r="AM126" s="59">
        <v>7226.1900000000005</v>
      </c>
      <c r="AN126" s="59">
        <v>1447</v>
      </c>
      <c r="AO126" s="59">
        <v>10456297</v>
      </c>
      <c r="AP126" s="59">
        <v>0</v>
      </c>
      <c r="AQ126" s="59">
        <v>0</v>
      </c>
      <c r="AR126" s="59">
        <v>0</v>
      </c>
      <c r="AS126" s="59">
        <v>0</v>
      </c>
      <c r="AT126" s="59">
        <v>0</v>
      </c>
      <c r="AU126" s="59">
        <v>0</v>
      </c>
      <c r="AV126" s="59">
        <v>0</v>
      </c>
      <c r="AW126" s="59">
        <v>0</v>
      </c>
      <c r="AX126" s="59">
        <v>0</v>
      </c>
      <c r="AY126" s="59">
        <v>0</v>
      </c>
      <c r="AZ126" s="59">
        <v>10456297</v>
      </c>
      <c r="BA126" s="59">
        <v>7448250</v>
      </c>
      <c r="BB126" s="59">
        <v>3008047</v>
      </c>
      <c r="BC126" s="59">
        <v>3008047</v>
      </c>
      <c r="BD126" s="59">
        <v>2716</v>
      </c>
      <c r="BE126" s="59">
        <f t="shared" si="4"/>
        <v>3005331</v>
      </c>
      <c r="BF126" s="59">
        <v>1106554</v>
      </c>
      <c r="BG126" s="59">
        <f t="shared" si="5"/>
        <v>4111885</v>
      </c>
      <c r="BH126" s="59">
        <v>412570219</v>
      </c>
      <c r="BI126" s="59">
        <v>0</v>
      </c>
      <c r="BJ126" s="59">
        <v>0</v>
      </c>
      <c r="BK126" s="59">
        <v>10456297</v>
      </c>
      <c r="BL126" s="59">
        <v>1447</v>
      </c>
      <c r="BM126" s="59">
        <v>7226.19</v>
      </c>
      <c r="BN126" s="59">
        <v>230.08</v>
      </c>
      <c r="BO126" s="59">
        <v>7456.2699999999995</v>
      </c>
      <c r="BP126" s="59">
        <v>1465</v>
      </c>
      <c r="BQ126" s="59">
        <v>10923436</v>
      </c>
      <c r="BR126" s="59">
        <v>0</v>
      </c>
      <c r="BS126" s="59">
        <v>11827</v>
      </c>
      <c r="BT126" s="59">
        <v>0</v>
      </c>
      <c r="BU126" s="59">
        <v>0</v>
      </c>
      <c r="BV126" s="59">
        <v>0</v>
      </c>
      <c r="BW126" s="59">
        <v>0</v>
      </c>
      <c r="BX126" s="59">
        <v>0</v>
      </c>
      <c r="BY126" s="59">
        <v>0</v>
      </c>
      <c r="BZ126" s="59">
        <v>0</v>
      </c>
      <c r="CA126" s="59">
        <v>10935263</v>
      </c>
      <c r="CB126" s="59">
        <v>7930448</v>
      </c>
      <c r="CC126" s="59">
        <v>3004815</v>
      </c>
      <c r="CD126" s="59">
        <v>3012271</v>
      </c>
      <c r="CE126" s="59">
        <v>2762</v>
      </c>
      <c r="CF126" s="59">
        <f t="shared" si="6"/>
        <v>3009509</v>
      </c>
      <c r="CG126" s="59">
        <v>1158263</v>
      </c>
      <c r="CH126" s="59">
        <f t="shared" si="7"/>
        <v>4167772</v>
      </c>
      <c r="CI126" s="59">
        <v>436440008</v>
      </c>
      <c r="CJ126" s="59">
        <v>0</v>
      </c>
      <c r="CK126" s="59">
        <v>7456</v>
      </c>
      <c r="CL126" s="59">
        <v>10935263</v>
      </c>
      <c r="CM126" s="59">
        <v>1465</v>
      </c>
      <c r="CN126" s="59">
        <v>7464.34</v>
      </c>
      <c r="CO126" s="59">
        <v>236.98</v>
      </c>
      <c r="CP126" s="59">
        <v>7701.32</v>
      </c>
      <c r="CQ126" s="59">
        <v>1477</v>
      </c>
      <c r="CR126" s="59">
        <v>11374850</v>
      </c>
      <c r="CS126" s="59">
        <v>0</v>
      </c>
      <c r="CT126" s="59">
        <v>0</v>
      </c>
      <c r="CU126" s="59">
        <v>0</v>
      </c>
      <c r="CV126" s="59">
        <v>28378</v>
      </c>
      <c r="CW126" s="59">
        <v>0</v>
      </c>
      <c r="CX126" s="59">
        <v>0</v>
      </c>
      <c r="CY126" s="59">
        <v>0</v>
      </c>
      <c r="CZ126" s="59">
        <v>0</v>
      </c>
      <c r="DA126" s="59">
        <v>0</v>
      </c>
      <c r="DB126" s="59">
        <v>11403228</v>
      </c>
      <c r="DC126" s="59">
        <v>8145484</v>
      </c>
      <c r="DD126" s="59">
        <v>3257744</v>
      </c>
      <c r="DE126" s="59">
        <v>3250042</v>
      </c>
      <c r="DF126" s="59">
        <v>3626</v>
      </c>
      <c r="DG126" s="40">
        <v>3246416</v>
      </c>
      <c r="DH126" s="59">
        <v>1171938</v>
      </c>
      <c r="DI126" s="59">
        <v>4418354</v>
      </c>
      <c r="DJ126" s="59">
        <v>474195773</v>
      </c>
      <c r="DK126" s="59">
        <v>7702</v>
      </c>
      <c r="DL126" s="59">
        <v>0</v>
      </c>
    </row>
    <row r="127" spans="1:116" x14ac:dyDescent="0.2">
      <c r="A127" s="48">
        <v>2009</v>
      </c>
      <c r="B127" s="49" t="s">
        <v>157</v>
      </c>
      <c r="C127" s="37">
        <v>9447634</v>
      </c>
      <c r="D127" s="37">
        <v>1453</v>
      </c>
      <c r="E127" s="37">
        <v>1458</v>
      </c>
      <c r="F127" s="37">
        <v>220.29</v>
      </c>
      <c r="G127" s="37">
        <v>0</v>
      </c>
      <c r="H127" s="37">
        <v>0</v>
      </c>
      <c r="I127" s="37">
        <v>0</v>
      </c>
      <c r="J127" s="37">
        <v>9801332</v>
      </c>
      <c r="K127" s="37">
        <v>0</v>
      </c>
      <c r="L127" s="37">
        <v>13196</v>
      </c>
      <c r="M127" s="37">
        <v>0</v>
      </c>
      <c r="N127" s="37">
        <v>0</v>
      </c>
      <c r="O127" s="37">
        <v>0</v>
      </c>
      <c r="P127" s="37">
        <v>0</v>
      </c>
      <c r="Q127" s="37">
        <v>13196</v>
      </c>
      <c r="R127" s="37">
        <v>9814528</v>
      </c>
      <c r="S127" s="37">
        <v>0</v>
      </c>
      <c r="T127" s="37">
        <v>0</v>
      </c>
      <c r="U127" s="37">
        <v>0</v>
      </c>
      <c r="V127" s="37">
        <v>9814528</v>
      </c>
      <c r="W127" s="37">
        <v>7545796</v>
      </c>
      <c r="X127" s="37">
        <v>2268732</v>
      </c>
      <c r="Y127" s="37">
        <v>2226286</v>
      </c>
      <c r="Z127" s="37">
        <v>5201</v>
      </c>
      <c r="AA127" s="37">
        <v>2221085</v>
      </c>
      <c r="AB127" s="37">
        <v>280588</v>
      </c>
      <c r="AC127" s="37">
        <v>2501673</v>
      </c>
      <c r="AD127" s="37">
        <v>304589853</v>
      </c>
      <c r="AE127" s="37">
        <v>633300</v>
      </c>
      <c r="AF127" s="37">
        <v>42446</v>
      </c>
      <c r="AG127" s="37">
        <v>0</v>
      </c>
      <c r="AH127" s="37">
        <v>42446</v>
      </c>
      <c r="AI127" s="49">
        <v>9747082</v>
      </c>
      <c r="AJ127" s="59">
        <v>1458</v>
      </c>
      <c r="AK127" s="59">
        <v>6685.24</v>
      </c>
      <c r="AL127" s="59">
        <v>226.68</v>
      </c>
      <c r="AM127" s="59">
        <v>6911.92</v>
      </c>
      <c r="AN127" s="59">
        <v>1463</v>
      </c>
      <c r="AO127" s="59">
        <v>10112139</v>
      </c>
      <c r="AP127" s="59">
        <v>31835</v>
      </c>
      <c r="AQ127" s="59">
        <v>0</v>
      </c>
      <c r="AR127" s="59">
        <v>0</v>
      </c>
      <c r="AS127" s="59">
        <v>0</v>
      </c>
      <c r="AT127" s="59">
        <v>0</v>
      </c>
      <c r="AU127" s="59">
        <v>0</v>
      </c>
      <c r="AV127" s="59">
        <v>0</v>
      </c>
      <c r="AW127" s="59">
        <v>0</v>
      </c>
      <c r="AX127" s="59">
        <v>0</v>
      </c>
      <c r="AY127" s="59">
        <v>0</v>
      </c>
      <c r="AZ127" s="59">
        <v>10143974</v>
      </c>
      <c r="BA127" s="59">
        <v>7453970</v>
      </c>
      <c r="BB127" s="59">
        <v>2690004</v>
      </c>
      <c r="BC127" s="59">
        <v>2383001</v>
      </c>
      <c r="BD127" s="59">
        <v>4875</v>
      </c>
      <c r="BE127" s="59">
        <f t="shared" si="4"/>
        <v>2378126</v>
      </c>
      <c r="BF127" s="59">
        <v>297402</v>
      </c>
      <c r="BG127" s="59">
        <f t="shared" si="5"/>
        <v>2675528</v>
      </c>
      <c r="BH127" s="59">
        <v>328280811</v>
      </c>
      <c r="BI127" s="59">
        <v>307003</v>
      </c>
      <c r="BJ127" s="59">
        <v>0</v>
      </c>
      <c r="BK127" s="59">
        <v>9836971</v>
      </c>
      <c r="BL127" s="59">
        <v>1463</v>
      </c>
      <c r="BM127" s="59">
        <v>6723.84</v>
      </c>
      <c r="BN127" s="59">
        <v>230.08</v>
      </c>
      <c r="BO127" s="59">
        <v>6953.92</v>
      </c>
      <c r="BP127" s="59">
        <v>1452</v>
      </c>
      <c r="BQ127" s="59">
        <v>10097092</v>
      </c>
      <c r="BR127" s="59">
        <v>230252</v>
      </c>
      <c r="BS127" s="59">
        <v>26265</v>
      </c>
      <c r="BT127" s="59">
        <v>0</v>
      </c>
      <c r="BU127" s="59">
        <v>0</v>
      </c>
      <c r="BV127" s="59">
        <v>0</v>
      </c>
      <c r="BW127" s="59">
        <v>0</v>
      </c>
      <c r="BX127" s="59">
        <v>0</v>
      </c>
      <c r="BY127" s="59">
        <v>55631</v>
      </c>
      <c r="BZ127" s="59">
        <v>0</v>
      </c>
      <c r="CA127" s="59">
        <v>10409240</v>
      </c>
      <c r="CB127" s="59">
        <v>8197719</v>
      </c>
      <c r="CC127" s="59">
        <v>2211521</v>
      </c>
      <c r="CD127" s="59">
        <v>2211521</v>
      </c>
      <c r="CE127" s="59">
        <v>4471</v>
      </c>
      <c r="CF127" s="59">
        <f t="shared" si="6"/>
        <v>2207050</v>
      </c>
      <c r="CG127" s="59">
        <v>297990</v>
      </c>
      <c r="CH127" s="59">
        <f t="shared" si="7"/>
        <v>2505040</v>
      </c>
      <c r="CI127" s="59">
        <v>345386055</v>
      </c>
      <c r="CJ127" s="59">
        <v>0</v>
      </c>
      <c r="CK127" s="59">
        <v>0</v>
      </c>
      <c r="CL127" s="59">
        <v>10353609</v>
      </c>
      <c r="CM127" s="59">
        <v>1452</v>
      </c>
      <c r="CN127" s="59">
        <v>7130.58</v>
      </c>
      <c r="CO127" s="59">
        <v>269.41999999999996</v>
      </c>
      <c r="CP127" s="59">
        <v>7400</v>
      </c>
      <c r="CQ127" s="59">
        <v>1432</v>
      </c>
      <c r="CR127" s="59">
        <v>10596800</v>
      </c>
      <c r="CS127" s="59">
        <v>0</v>
      </c>
      <c r="CT127" s="59">
        <v>35883</v>
      </c>
      <c r="CU127" s="59">
        <v>0</v>
      </c>
      <c r="CV127" s="59">
        <v>0</v>
      </c>
      <c r="CW127" s="59">
        <v>0</v>
      </c>
      <c r="CX127" s="59">
        <v>0</v>
      </c>
      <c r="CY127" s="59">
        <v>0</v>
      </c>
      <c r="CZ127" s="59">
        <v>111000</v>
      </c>
      <c r="DA127" s="59">
        <v>0</v>
      </c>
      <c r="DB127" s="59">
        <v>10743683</v>
      </c>
      <c r="DC127" s="59">
        <v>8132211</v>
      </c>
      <c r="DD127" s="59">
        <v>2611472</v>
      </c>
      <c r="DE127" s="59">
        <v>2611472</v>
      </c>
      <c r="DF127" s="59">
        <v>4476</v>
      </c>
      <c r="DG127" s="40">
        <v>2606996</v>
      </c>
      <c r="DH127" s="59">
        <v>301181</v>
      </c>
      <c r="DI127" s="59">
        <v>2908177</v>
      </c>
      <c r="DJ127" s="59">
        <v>368701624</v>
      </c>
      <c r="DK127" s="59">
        <v>0</v>
      </c>
      <c r="DL127" s="59">
        <v>0</v>
      </c>
    </row>
    <row r="128" spans="1:116" x14ac:dyDescent="0.2">
      <c r="A128" s="48">
        <v>2044</v>
      </c>
      <c r="B128" s="49" t="s">
        <v>158</v>
      </c>
      <c r="C128" s="37">
        <v>1014164</v>
      </c>
      <c r="D128" s="37">
        <v>107</v>
      </c>
      <c r="E128" s="37">
        <v>108</v>
      </c>
      <c r="F128" s="37">
        <v>220.29</v>
      </c>
      <c r="G128" s="37">
        <v>0</v>
      </c>
      <c r="H128" s="37">
        <v>0</v>
      </c>
      <c r="I128" s="37">
        <v>0</v>
      </c>
      <c r="J128" s="37">
        <v>1047434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1047434</v>
      </c>
      <c r="S128" s="37">
        <v>0</v>
      </c>
      <c r="T128" s="37">
        <v>0</v>
      </c>
      <c r="U128" s="37">
        <v>0</v>
      </c>
      <c r="V128" s="37">
        <v>1047434</v>
      </c>
      <c r="W128" s="37">
        <v>30353</v>
      </c>
      <c r="X128" s="37">
        <v>1017081</v>
      </c>
      <c r="Y128" s="37">
        <v>1017101</v>
      </c>
      <c r="Z128" s="37">
        <v>16</v>
      </c>
      <c r="AA128" s="37">
        <v>1017085</v>
      </c>
      <c r="AB128" s="37">
        <v>172968</v>
      </c>
      <c r="AC128" s="37">
        <v>1190053</v>
      </c>
      <c r="AD128" s="37">
        <v>237630042</v>
      </c>
      <c r="AE128" s="37">
        <v>3200</v>
      </c>
      <c r="AF128" s="37">
        <v>0</v>
      </c>
      <c r="AG128" s="37">
        <v>20</v>
      </c>
      <c r="AH128" s="37">
        <v>0</v>
      </c>
      <c r="AI128" s="49">
        <v>1047434</v>
      </c>
      <c r="AJ128" s="59">
        <v>108</v>
      </c>
      <c r="AK128" s="59">
        <v>9698.4599999999991</v>
      </c>
      <c r="AL128" s="59">
        <v>226.68</v>
      </c>
      <c r="AM128" s="59">
        <v>9925.14</v>
      </c>
      <c r="AN128" s="59">
        <v>108</v>
      </c>
      <c r="AO128" s="59">
        <v>1071915</v>
      </c>
      <c r="AP128" s="59">
        <v>0</v>
      </c>
      <c r="AQ128" s="59">
        <v>0</v>
      </c>
      <c r="AR128" s="59">
        <v>0</v>
      </c>
      <c r="AS128" s="59">
        <v>0</v>
      </c>
      <c r="AT128" s="59">
        <v>0</v>
      </c>
      <c r="AU128" s="59">
        <v>0</v>
      </c>
      <c r="AV128" s="59">
        <v>0</v>
      </c>
      <c r="AW128" s="59">
        <v>0</v>
      </c>
      <c r="AX128" s="59">
        <v>0</v>
      </c>
      <c r="AY128" s="59">
        <v>0</v>
      </c>
      <c r="AZ128" s="59">
        <v>1071915</v>
      </c>
      <c r="BA128" s="59">
        <v>29139</v>
      </c>
      <c r="BB128" s="59">
        <v>1042776</v>
      </c>
      <c r="BC128" s="59">
        <v>1042776</v>
      </c>
      <c r="BD128" s="59">
        <v>33</v>
      </c>
      <c r="BE128" s="59">
        <f t="shared" si="4"/>
        <v>1042743</v>
      </c>
      <c r="BF128" s="59">
        <v>278869</v>
      </c>
      <c r="BG128" s="59">
        <f t="shared" si="5"/>
        <v>1321612</v>
      </c>
      <c r="BH128" s="59">
        <v>266384014</v>
      </c>
      <c r="BI128" s="59">
        <v>0</v>
      </c>
      <c r="BJ128" s="59">
        <v>0</v>
      </c>
      <c r="BK128" s="59">
        <v>1071915</v>
      </c>
      <c r="BL128" s="59">
        <v>108</v>
      </c>
      <c r="BM128" s="59">
        <v>9925.14</v>
      </c>
      <c r="BN128" s="59">
        <v>230.08</v>
      </c>
      <c r="BO128" s="59">
        <v>10155.219999999999</v>
      </c>
      <c r="BP128" s="59">
        <v>108</v>
      </c>
      <c r="BQ128" s="59">
        <v>1096764</v>
      </c>
      <c r="BR128" s="59">
        <v>0</v>
      </c>
      <c r="BS128" s="59">
        <v>0</v>
      </c>
      <c r="BT128" s="59">
        <v>0</v>
      </c>
      <c r="BU128" s="59">
        <v>0</v>
      </c>
      <c r="BV128" s="59">
        <v>0</v>
      </c>
      <c r="BW128" s="59">
        <v>0</v>
      </c>
      <c r="BX128" s="59">
        <v>0</v>
      </c>
      <c r="BY128" s="59">
        <v>0</v>
      </c>
      <c r="BZ128" s="59">
        <v>0</v>
      </c>
      <c r="CA128" s="59">
        <v>1096764</v>
      </c>
      <c r="CB128" s="59">
        <v>24711</v>
      </c>
      <c r="CC128" s="59">
        <v>1072053</v>
      </c>
      <c r="CD128" s="59">
        <v>1072053</v>
      </c>
      <c r="CE128" s="59">
        <v>27</v>
      </c>
      <c r="CF128" s="59">
        <f t="shared" si="6"/>
        <v>1072026</v>
      </c>
      <c r="CG128" s="59">
        <v>335119</v>
      </c>
      <c r="CH128" s="59">
        <f t="shared" si="7"/>
        <v>1407145</v>
      </c>
      <c r="CI128" s="59">
        <v>290318739</v>
      </c>
      <c r="CJ128" s="59">
        <v>0</v>
      </c>
      <c r="CK128" s="59">
        <v>0</v>
      </c>
      <c r="CL128" s="59">
        <v>1096764</v>
      </c>
      <c r="CM128" s="59">
        <v>108</v>
      </c>
      <c r="CN128" s="59">
        <v>10155.219999999999</v>
      </c>
      <c r="CO128" s="59">
        <v>236.98</v>
      </c>
      <c r="CP128" s="59">
        <v>10392.199999999999</v>
      </c>
      <c r="CQ128" s="59">
        <v>108</v>
      </c>
      <c r="CR128" s="59">
        <v>1122358</v>
      </c>
      <c r="CS128" s="59">
        <v>0</v>
      </c>
      <c r="CT128" s="59">
        <v>0</v>
      </c>
      <c r="CU128" s="59">
        <v>0</v>
      </c>
      <c r="CV128" s="59">
        <v>0</v>
      </c>
      <c r="CW128" s="59">
        <v>0</v>
      </c>
      <c r="CX128" s="59">
        <v>0</v>
      </c>
      <c r="CY128" s="59">
        <v>0</v>
      </c>
      <c r="CZ128" s="59">
        <v>0</v>
      </c>
      <c r="DA128" s="59">
        <v>0</v>
      </c>
      <c r="DB128" s="59">
        <v>1122358</v>
      </c>
      <c r="DC128" s="59">
        <v>20995</v>
      </c>
      <c r="DD128" s="59">
        <v>1101363</v>
      </c>
      <c r="DE128" s="59">
        <v>1101363</v>
      </c>
      <c r="DF128" s="59">
        <v>14</v>
      </c>
      <c r="DG128" s="40">
        <v>1101349</v>
      </c>
      <c r="DH128" s="59">
        <v>210900</v>
      </c>
      <c r="DI128" s="59">
        <v>1312249</v>
      </c>
      <c r="DJ128" s="59">
        <v>324161432</v>
      </c>
      <c r="DK128" s="59">
        <v>0</v>
      </c>
      <c r="DL128" s="59">
        <v>0</v>
      </c>
    </row>
    <row r="129" spans="1:116" x14ac:dyDescent="0.2">
      <c r="A129" s="48">
        <v>2051</v>
      </c>
      <c r="B129" s="49" t="s">
        <v>159</v>
      </c>
      <c r="C129" s="37">
        <v>3029691</v>
      </c>
      <c r="D129" s="37">
        <v>463</v>
      </c>
      <c r="E129" s="37">
        <v>510</v>
      </c>
      <c r="F129" s="37">
        <v>220.29</v>
      </c>
      <c r="G129" s="37">
        <v>0</v>
      </c>
      <c r="H129" s="37">
        <v>0</v>
      </c>
      <c r="I129" s="37">
        <v>0</v>
      </c>
      <c r="J129" s="37">
        <v>3449589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3449589</v>
      </c>
      <c r="S129" s="37">
        <v>0</v>
      </c>
      <c r="T129" s="37">
        <v>0</v>
      </c>
      <c r="U129" s="37">
        <v>0</v>
      </c>
      <c r="V129" s="37">
        <v>3449589</v>
      </c>
      <c r="W129" s="37">
        <v>2632683</v>
      </c>
      <c r="X129" s="37">
        <v>816906</v>
      </c>
      <c r="Y129" s="37">
        <v>816907</v>
      </c>
      <c r="Z129" s="37">
        <v>978</v>
      </c>
      <c r="AA129" s="37">
        <v>815929</v>
      </c>
      <c r="AB129" s="37">
        <v>693616</v>
      </c>
      <c r="AC129" s="37">
        <v>1509545</v>
      </c>
      <c r="AD129" s="37">
        <v>175894878</v>
      </c>
      <c r="AE129" s="37">
        <v>113900</v>
      </c>
      <c r="AF129" s="37">
        <v>0</v>
      </c>
      <c r="AG129" s="37">
        <v>1</v>
      </c>
      <c r="AH129" s="37">
        <v>0</v>
      </c>
      <c r="AI129" s="49">
        <v>3449589</v>
      </c>
      <c r="AJ129" s="59">
        <v>510</v>
      </c>
      <c r="AK129" s="59">
        <v>6763.9</v>
      </c>
      <c r="AL129" s="59">
        <v>226.68</v>
      </c>
      <c r="AM129" s="59">
        <v>6990.58</v>
      </c>
      <c r="AN129" s="59">
        <v>548</v>
      </c>
      <c r="AO129" s="59">
        <v>3830838</v>
      </c>
      <c r="AP129" s="59">
        <v>0</v>
      </c>
      <c r="AQ129" s="59">
        <v>0</v>
      </c>
      <c r="AR129" s="59">
        <v>0</v>
      </c>
      <c r="AS129" s="59">
        <v>0</v>
      </c>
      <c r="AT129" s="59">
        <v>0</v>
      </c>
      <c r="AU129" s="59">
        <v>0</v>
      </c>
      <c r="AV129" s="59">
        <v>0</v>
      </c>
      <c r="AW129" s="59">
        <v>0</v>
      </c>
      <c r="AX129" s="59">
        <v>0</v>
      </c>
      <c r="AY129" s="59">
        <v>0</v>
      </c>
      <c r="AZ129" s="59">
        <v>3830838</v>
      </c>
      <c r="BA129" s="59">
        <v>3142269</v>
      </c>
      <c r="BB129" s="59">
        <v>688569</v>
      </c>
      <c r="BC129" s="59">
        <v>688569</v>
      </c>
      <c r="BD129" s="59">
        <v>1104</v>
      </c>
      <c r="BE129" s="59">
        <f t="shared" si="4"/>
        <v>687465</v>
      </c>
      <c r="BF129" s="59">
        <v>713455</v>
      </c>
      <c r="BG129" s="59">
        <f t="shared" si="5"/>
        <v>1400920</v>
      </c>
      <c r="BH129" s="59">
        <v>186228926</v>
      </c>
      <c r="BI129" s="59">
        <v>0</v>
      </c>
      <c r="BJ129" s="59">
        <v>0</v>
      </c>
      <c r="BK129" s="59">
        <v>3830838</v>
      </c>
      <c r="BL129" s="59">
        <v>548</v>
      </c>
      <c r="BM129" s="59">
        <v>6990.58</v>
      </c>
      <c r="BN129" s="59">
        <v>230.08</v>
      </c>
      <c r="BO129" s="59">
        <v>7220.66</v>
      </c>
      <c r="BP129" s="59">
        <v>585</v>
      </c>
      <c r="BQ129" s="59">
        <v>4224086</v>
      </c>
      <c r="BR129" s="59">
        <v>0</v>
      </c>
      <c r="BS129" s="59">
        <v>0</v>
      </c>
      <c r="BT129" s="59">
        <v>0</v>
      </c>
      <c r="BU129" s="59">
        <v>0</v>
      </c>
      <c r="BV129" s="59">
        <v>0</v>
      </c>
      <c r="BW129" s="59">
        <v>0</v>
      </c>
      <c r="BX129" s="59">
        <v>0</v>
      </c>
      <c r="BY129" s="59">
        <v>0</v>
      </c>
      <c r="BZ129" s="59">
        <v>0</v>
      </c>
      <c r="CA129" s="59">
        <v>4224086</v>
      </c>
      <c r="CB129" s="59">
        <v>3448816</v>
      </c>
      <c r="CC129" s="59">
        <v>775270</v>
      </c>
      <c r="CD129" s="59">
        <v>746388</v>
      </c>
      <c r="CE129" s="59">
        <v>797</v>
      </c>
      <c r="CF129" s="59">
        <f t="shared" si="6"/>
        <v>745591</v>
      </c>
      <c r="CG129" s="59">
        <v>695604</v>
      </c>
      <c r="CH129" s="59">
        <f t="shared" si="7"/>
        <v>1441195</v>
      </c>
      <c r="CI129" s="59">
        <v>201346699</v>
      </c>
      <c r="CJ129" s="59">
        <v>28882</v>
      </c>
      <c r="CK129" s="59">
        <v>0</v>
      </c>
      <c r="CL129" s="59">
        <v>4195204</v>
      </c>
      <c r="CM129" s="59">
        <v>585</v>
      </c>
      <c r="CN129" s="59">
        <v>7171.29</v>
      </c>
      <c r="CO129" s="59">
        <v>236.98</v>
      </c>
      <c r="CP129" s="59">
        <v>7408.2699999999995</v>
      </c>
      <c r="CQ129" s="59">
        <v>595</v>
      </c>
      <c r="CR129" s="59">
        <v>4407921</v>
      </c>
      <c r="CS129" s="59">
        <v>21662</v>
      </c>
      <c r="CT129" s="59">
        <v>0</v>
      </c>
      <c r="CU129" s="59">
        <v>0</v>
      </c>
      <c r="CV129" s="59">
        <v>0</v>
      </c>
      <c r="CW129" s="59">
        <v>0</v>
      </c>
      <c r="CX129" s="59">
        <v>0</v>
      </c>
      <c r="CY129" s="59">
        <v>0</v>
      </c>
      <c r="CZ129" s="59">
        <v>0</v>
      </c>
      <c r="DA129" s="59">
        <v>0</v>
      </c>
      <c r="DB129" s="59">
        <v>4429583</v>
      </c>
      <c r="DC129" s="59">
        <v>3755177</v>
      </c>
      <c r="DD129" s="59">
        <v>674406</v>
      </c>
      <c r="DE129" s="59">
        <v>689222</v>
      </c>
      <c r="DF129" s="59">
        <v>3489</v>
      </c>
      <c r="DG129" s="40">
        <v>685733</v>
      </c>
      <c r="DH129" s="59">
        <v>678859</v>
      </c>
      <c r="DI129" s="59">
        <v>1364592</v>
      </c>
      <c r="DJ129" s="59">
        <v>218894661</v>
      </c>
      <c r="DK129" s="59">
        <v>0</v>
      </c>
      <c r="DL129" s="59">
        <v>14816</v>
      </c>
    </row>
    <row r="130" spans="1:116" x14ac:dyDescent="0.2">
      <c r="A130" s="48">
        <v>2058</v>
      </c>
      <c r="B130" s="49" t="s">
        <v>160</v>
      </c>
      <c r="C130" s="37">
        <v>27406580</v>
      </c>
      <c r="D130" s="37">
        <v>3455</v>
      </c>
      <c r="E130" s="37">
        <v>3489</v>
      </c>
      <c r="F130" s="37">
        <v>220.29</v>
      </c>
      <c r="G130" s="37">
        <v>0</v>
      </c>
      <c r="H130" s="37">
        <v>0</v>
      </c>
      <c r="I130" s="37">
        <v>0</v>
      </c>
      <c r="J130" s="37">
        <v>28444875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28444875</v>
      </c>
      <c r="S130" s="37">
        <v>0</v>
      </c>
      <c r="T130" s="37">
        <v>0</v>
      </c>
      <c r="U130" s="37">
        <v>0</v>
      </c>
      <c r="V130" s="37">
        <v>28444875</v>
      </c>
      <c r="W130" s="37">
        <v>9538412</v>
      </c>
      <c r="X130" s="37">
        <v>18906463</v>
      </c>
      <c r="Y130" s="37">
        <v>18898311</v>
      </c>
      <c r="Z130" s="37">
        <v>139128</v>
      </c>
      <c r="AA130" s="37">
        <v>18759183</v>
      </c>
      <c r="AB130" s="37">
        <v>1707573</v>
      </c>
      <c r="AC130" s="37">
        <v>20466756</v>
      </c>
      <c r="AD130" s="37">
        <v>1664559938</v>
      </c>
      <c r="AE130" s="37">
        <v>11315300</v>
      </c>
      <c r="AF130" s="37">
        <v>8152</v>
      </c>
      <c r="AG130" s="37">
        <v>0</v>
      </c>
      <c r="AH130" s="37">
        <v>8152</v>
      </c>
      <c r="AI130" s="49">
        <v>28362843</v>
      </c>
      <c r="AJ130" s="59">
        <v>3489</v>
      </c>
      <c r="AK130" s="59">
        <v>8129.22</v>
      </c>
      <c r="AL130" s="59">
        <v>226.68</v>
      </c>
      <c r="AM130" s="59">
        <v>8355.9</v>
      </c>
      <c r="AN130" s="59">
        <v>3524</v>
      </c>
      <c r="AO130" s="59">
        <v>29446192</v>
      </c>
      <c r="AP130" s="59">
        <v>6114</v>
      </c>
      <c r="AQ130" s="59">
        <v>0</v>
      </c>
      <c r="AR130" s="59">
        <v>0</v>
      </c>
      <c r="AS130" s="59">
        <v>0</v>
      </c>
      <c r="AT130" s="59">
        <v>0</v>
      </c>
      <c r="AU130" s="59">
        <v>0</v>
      </c>
      <c r="AV130" s="59">
        <v>0</v>
      </c>
      <c r="AW130" s="59">
        <v>0</v>
      </c>
      <c r="AX130" s="59">
        <v>0</v>
      </c>
      <c r="AY130" s="59">
        <v>0</v>
      </c>
      <c r="AZ130" s="59">
        <v>29452306</v>
      </c>
      <c r="BA130" s="59">
        <v>10491238</v>
      </c>
      <c r="BB130" s="59">
        <v>18961068</v>
      </c>
      <c r="BC130" s="59">
        <v>18952712</v>
      </c>
      <c r="BD130" s="59">
        <v>175377</v>
      </c>
      <c r="BE130" s="59">
        <f t="shared" si="4"/>
        <v>18777335</v>
      </c>
      <c r="BF130" s="59">
        <v>1962361</v>
      </c>
      <c r="BG130" s="59">
        <f t="shared" si="5"/>
        <v>20739696</v>
      </c>
      <c r="BH130" s="59">
        <v>1881495225</v>
      </c>
      <c r="BI130" s="59">
        <v>8356</v>
      </c>
      <c r="BJ130" s="59">
        <v>0</v>
      </c>
      <c r="BK130" s="59">
        <v>29443950</v>
      </c>
      <c r="BL130" s="59">
        <v>3523</v>
      </c>
      <c r="BM130" s="59">
        <v>8357.64</v>
      </c>
      <c r="BN130" s="59">
        <v>230.08</v>
      </c>
      <c r="BO130" s="59">
        <v>8587.7199999999993</v>
      </c>
      <c r="BP130" s="59">
        <v>3545</v>
      </c>
      <c r="BQ130" s="59">
        <v>30443467</v>
      </c>
      <c r="BR130" s="59">
        <v>6267</v>
      </c>
      <c r="BS130" s="59">
        <v>0</v>
      </c>
      <c r="BT130" s="59">
        <v>0</v>
      </c>
      <c r="BU130" s="59">
        <v>0</v>
      </c>
      <c r="BV130" s="59">
        <v>0</v>
      </c>
      <c r="BW130" s="59">
        <v>0</v>
      </c>
      <c r="BX130" s="59">
        <v>0</v>
      </c>
      <c r="BY130" s="59">
        <v>0</v>
      </c>
      <c r="BZ130" s="59">
        <v>0</v>
      </c>
      <c r="CA130" s="59">
        <v>30449734</v>
      </c>
      <c r="CB130" s="59">
        <v>9495457</v>
      </c>
      <c r="CC130" s="59">
        <v>20954277</v>
      </c>
      <c r="CD130" s="59">
        <v>20945840</v>
      </c>
      <c r="CE130" s="59">
        <v>190098</v>
      </c>
      <c r="CF130" s="59">
        <f t="shared" si="6"/>
        <v>20755742</v>
      </c>
      <c r="CG130" s="59">
        <v>2473173</v>
      </c>
      <c r="CH130" s="59">
        <f t="shared" si="7"/>
        <v>23228915</v>
      </c>
      <c r="CI130" s="59">
        <v>1994701909</v>
      </c>
      <c r="CJ130" s="59">
        <v>8437</v>
      </c>
      <c r="CK130" s="59">
        <v>0</v>
      </c>
      <c r="CL130" s="59">
        <v>30441297</v>
      </c>
      <c r="CM130" s="59">
        <v>3545</v>
      </c>
      <c r="CN130" s="59">
        <v>8587.11</v>
      </c>
      <c r="CO130" s="59">
        <v>236.98</v>
      </c>
      <c r="CP130" s="59">
        <v>8824.09</v>
      </c>
      <c r="CQ130" s="59">
        <v>3569</v>
      </c>
      <c r="CR130" s="59">
        <v>31493177</v>
      </c>
      <c r="CS130" s="59">
        <v>6328</v>
      </c>
      <c r="CT130" s="59">
        <v>-17445</v>
      </c>
      <c r="CU130" s="59">
        <v>0</v>
      </c>
      <c r="CV130" s="59">
        <v>0</v>
      </c>
      <c r="CW130" s="59">
        <v>0</v>
      </c>
      <c r="CX130" s="59">
        <v>0</v>
      </c>
      <c r="CY130" s="59">
        <v>0</v>
      </c>
      <c r="CZ130" s="59">
        <v>0</v>
      </c>
      <c r="DA130" s="59">
        <v>0</v>
      </c>
      <c r="DB130" s="59">
        <v>31482060</v>
      </c>
      <c r="DC130" s="59">
        <v>9339154</v>
      </c>
      <c r="DD130" s="59">
        <v>22142906</v>
      </c>
      <c r="DE130" s="59">
        <v>22143991</v>
      </c>
      <c r="DF130" s="59">
        <v>162312</v>
      </c>
      <c r="DG130" s="40">
        <v>21981679</v>
      </c>
      <c r="DH130" s="59">
        <v>2422592</v>
      </c>
      <c r="DI130" s="59">
        <v>24404271</v>
      </c>
      <c r="DJ130" s="59">
        <v>2195517240</v>
      </c>
      <c r="DK130" s="59">
        <v>0</v>
      </c>
      <c r="DL130" s="59">
        <v>1085</v>
      </c>
    </row>
    <row r="131" spans="1:116" x14ac:dyDescent="0.2">
      <c r="A131" s="48">
        <v>2114</v>
      </c>
      <c r="B131" s="49" t="s">
        <v>161</v>
      </c>
      <c r="C131" s="37">
        <v>6217467</v>
      </c>
      <c r="D131" s="37">
        <v>711</v>
      </c>
      <c r="E131" s="37">
        <v>689</v>
      </c>
      <c r="F131" s="37">
        <v>220.29</v>
      </c>
      <c r="G131" s="37">
        <v>0</v>
      </c>
      <c r="H131" s="37">
        <v>0</v>
      </c>
      <c r="I131" s="37">
        <v>0</v>
      </c>
      <c r="J131" s="37">
        <v>6176864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6176864</v>
      </c>
      <c r="S131" s="37">
        <v>500000</v>
      </c>
      <c r="T131" s="37">
        <v>152404</v>
      </c>
      <c r="U131" s="37">
        <v>652404</v>
      </c>
      <c r="V131" s="37">
        <v>6829268</v>
      </c>
      <c r="W131" s="37">
        <v>100669</v>
      </c>
      <c r="X131" s="37">
        <v>6728599</v>
      </c>
      <c r="Y131" s="37">
        <v>6728599</v>
      </c>
      <c r="Z131" s="37">
        <v>2802</v>
      </c>
      <c r="AA131" s="37">
        <v>6725797</v>
      </c>
      <c r="AB131" s="37">
        <v>0</v>
      </c>
      <c r="AC131" s="37">
        <v>6725797</v>
      </c>
      <c r="AD131" s="37">
        <v>2129998307</v>
      </c>
      <c r="AE131" s="37">
        <v>887300</v>
      </c>
      <c r="AF131" s="37">
        <v>0</v>
      </c>
      <c r="AG131" s="37">
        <v>0</v>
      </c>
      <c r="AH131" s="37">
        <v>0</v>
      </c>
      <c r="AI131" s="49">
        <v>6176864</v>
      </c>
      <c r="AJ131" s="59">
        <v>689</v>
      </c>
      <c r="AK131" s="59">
        <v>8964.9699999999993</v>
      </c>
      <c r="AL131" s="59">
        <v>226.68</v>
      </c>
      <c r="AM131" s="59">
        <v>9191.65</v>
      </c>
      <c r="AN131" s="59">
        <v>680</v>
      </c>
      <c r="AO131" s="59">
        <v>6250322</v>
      </c>
      <c r="AP131" s="59">
        <v>0</v>
      </c>
      <c r="AQ131" s="59">
        <v>0</v>
      </c>
      <c r="AR131" s="59">
        <v>0</v>
      </c>
      <c r="AS131" s="59">
        <v>0</v>
      </c>
      <c r="AT131" s="59">
        <v>0</v>
      </c>
      <c r="AU131" s="59">
        <v>0</v>
      </c>
      <c r="AV131" s="59">
        <v>0</v>
      </c>
      <c r="AW131" s="59">
        <v>650000</v>
      </c>
      <c r="AX131" s="59">
        <v>64342</v>
      </c>
      <c r="AY131" s="59">
        <v>0</v>
      </c>
      <c r="AZ131" s="59">
        <v>6964664</v>
      </c>
      <c r="BA131" s="59">
        <v>86124</v>
      </c>
      <c r="BB131" s="59">
        <v>6878540</v>
      </c>
      <c r="BC131" s="59">
        <v>6878540</v>
      </c>
      <c r="BD131" s="59">
        <v>3631</v>
      </c>
      <c r="BE131" s="59">
        <f t="shared" si="4"/>
        <v>6874909</v>
      </c>
      <c r="BF131" s="59">
        <v>0</v>
      </c>
      <c r="BG131" s="59">
        <f t="shared" si="5"/>
        <v>6874909</v>
      </c>
      <c r="BH131" s="59">
        <v>2360708759</v>
      </c>
      <c r="BI131" s="59">
        <v>0</v>
      </c>
      <c r="BJ131" s="59">
        <v>0</v>
      </c>
      <c r="BK131" s="59">
        <v>6250322</v>
      </c>
      <c r="BL131" s="59">
        <v>680</v>
      </c>
      <c r="BM131" s="59">
        <v>9191.65</v>
      </c>
      <c r="BN131" s="59">
        <v>230.08</v>
      </c>
      <c r="BO131" s="59">
        <v>9421.73</v>
      </c>
      <c r="BP131" s="59">
        <v>667</v>
      </c>
      <c r="BQ131" s="59">
        <v>6284294</v>
      </c>
      <c r="BR131" s="59">
        <v>0</v>
      </c>
      <c r="BS131" s="59">
        <v>0</v>
      </c>
      <c r="BT131" s="59">
        <v>0</v>
      </c>
      <c r="BU131" s="59">
        <v>0</v>
      </c>
      <c r="BV131" s="59">
        <v>0</v>
      </c>
      <c r="BW131" s="59">
        <v>0</v>
      </c>
      <c r="BX131" s="59">
        <v>775000</v>
      </c>
      <c r="BY131" s="59">
        <v>94217</v>
      </c>
      <c r="BZ131" s="59">
        <v>0</v>
      </c>
      <c r="CA131" s="59">
        <v>7153511</v>
      </c>
      <c r="CB131" s="59">
        <v>73037</v>
      </c>
      <c r="CC131" s="59">
        <v>7080474</v>
      </c>
      <c r="CD131" s="59">
        <v>7080474</v>
      </c>
      <c r="CE131" s="59">
        <v>2873</v>
      </c>
      <c r="CF131" s="59">
        <f t="shared" si="6"/>
        <v>7077601</v>
      </c>
      <c r="CG131" s="59">
        <v>0</v>
      </c>
      <c r="CH131" s="59">
        <f t="shared" si="7"/>
        <v>7077601</v>
      </c>
      <c r="CI131" s="59">
        <v>2540226396</v>
      </c>
      <c r="CJ131" s="59">
        <v>0</v>
      </c>
      <c r="CK131" s="59">
        <v>0</v>
      </c>
      <c r="CL131" s="59">
        <v>6284294</v>
      </c>
      <c r="CM131" s="59">
        <v>667</v>
      </c>
      <c r="CN131" s="59">
        <v>9421.73</v>
      </c>
      <c r="CO131" s="59">
        <v>236.98</v>
      </c>
      <c r="CP131" s="59">
        <v>9658.7099999999991</v>
      </c>
      <c r="CQ131" s="59">
        <v>647</v>
      </c>
      <c r="CR131" s="59">
        <v>6249185</v>
      </c>
      <c r="CS131" s="59">
        <v>0</v>
      </c>
      <c r="CT131" s="59">
        <v>0</v>
      </c>
      <c r="CU131" s="59">
        <v>0</v>
      </c>
      <c r="CV131" s="59">
        <v>0</v>
      </c>
      <c r="CW131" s="59">
        <v>0</v>
      </c>
      <c r="CX131" s="59">
        <v>0</v>
      </c>
      <c r="CY131" s="59">
        <v>1195000</v>
      </c>
      <c r="CZ131" s="59">
        <v>144881</v>
      </c>
      <c r="DA131" s="59">
        <v>0</v>
      </c>
      <c r="DB131" s="59">
        <v>7589066</v>
      </c>
      <c r="DC131" s="59">
        <v>62056</v>
      </c>
      <c r="DD131" s="59">
        <v>7527010</v>
      </c>
      <c r="DE131" s="59">
        <v>7527010</v>
      </c>
      <c r="DF131" s="59">
        <v>2714</v>
      </c>
      <c r="DG131" s="40">
        <v>7524296</v>
      </c>
      <c r="DH131" s="59">
        <v>0</v>
      </c>
      <c r="DI131" s="59">
        <v>7524296</v>
      </c>
      <c r="DJ131" s="59">
        <v>2716306702</v>
      </c>
      <c r="DK131" s="59">
        <v>0</v>
      </c>
      <c r="DL131" s="59">
        <v>0</v>
      </c>
    </row>
    <row r="132" spans="1:116" x14ac:dyDescent="0.2">
      <c r="A132" s="48">
        <v>2128</v>
      </c>
      <c r="B132" s="49" t="s">
        <v>162</v>
      </c>
      <c r="C132" s="37">
        <v>5290019</v>
      </c>
      <c r="D132" s="37">
        <v>819</v>
      </c>
      <c r="E132" s="37">
        <v>818</v>
      </c>
      <c r="F132" s="37">
        <v>220.29</v>
      </c>
      <c r="G132" s="37">
        <v>0</v>
      </c>
      <c r="H132" s="37">
        <v>0</v>
      </c>
      <c r="I132" s="37">
        <v>0</v>
      </c>
      <c r="J132" s="37">
        <v>5463757</v>
      </c>
      <c r="K132" s="37">
        <v>0</v>
      </c>
      <c r="L132" s="37">
        <v>37606</v>
      </c>
      <c r="M132" s="37">
        <v>0</v>
      </c>
      <c r="N132" s="37">
        <v>0</v>
      </c>
      <c r="O132" s="37">
        <v>0</v>
      </c>
      <c r="P132" s="37">
        <v>0</v>
      </c>
      <c r="Q132" s="37">
        <v>37606</v>
      </c>
      <c r="R132" s="37">
        <v>5501363</v>
      </c>
      <c r="S132" s="37">
        <v>0</v>
      </c>
      <c r="T132" s="37">
        <v>6679</v>
      </c>
      <c r="U132" s="37">
        <v>6679</v>
      </c>
      <c r="V132" s="37">
        <v>5508042</v>
      </c>
      <c r="W132" s="37">
        <v>4411653</v>
      </c>
      <c r="X132" s="37">
        <v>1096389</v>
      </c>
      <c r="Y132" s="37">
        <v>1096390</v>
      </c>
      <c r="Z132" s="37">
        <v>1036</v>
      </c>
      <c r="AA132" s="37">
        <v>1095354</v>
      </c>
      <c r="AB132" s="37">
        <v>406987</v>
      </c>
      <c r="AC132" s="37">
        <v>1502341</v>
      </c>
      <c r="AD132" s="37">
        <v>169255516</v>
      </c>
      <c r="AE132" s="37">
        <v>116700</v>
      </c>
      <c r="AF132" s="37">
        <v>0</v>
      </c>
      <c r="AG132" s="37">
        <v>1</v>
      </c>
      <c r="AH132" s="37">
        <v>0</v>
      </c>
      <c r="AI132" s="49">
        <v>5488913</v>
      </c>
      <c r="AJ132" s="59">
        <v>818</v>
      </c>
      <c r="AK132" s="59">
        <v>6710.16</v>
      </c>
      <c r="AL132" s="59">
        <v>226.68</v>
      </c>
      <c r="AM132" s="59">
        <v>6936.84</v>
      </c>
      <c r="AN132" s="59">
        <v>826</v>
      </c>
      <c r="AO132" s="59">
        <v>5729830</v>
      </c>
      <c r="AP132" s="59">
        <v>0</v>
      </c>
      <c r="AQ132" s="59">
        <v>0</v>
      </c>
      <c r="AR132" s="59">
        <v>0</v>
      </c>
      <c r="AS132" s="59">
        <v>0</v>
      </c>
      <c r="AT132" s="59">
        <v>0</v>
      </c>
      <c r="AU132" s="59">
        <v>0</v>
      </c>
      <c r="AV132" s="59">
        <v>0</v>
      </c>
      <c r="AW132" s="59">
        <v>0</v>
      </c>
      <c r="AX132" s="59">
        <v>0</v>
      </c>
      <c r="AY132" s="59">
        <v>0</v>
      </c>
      <c r="AZ132" s="59">
        <v>5729830</v>
      </c>
      <c r="BA132" s="59">
        <v>4542123</v>
      </c>
      <c r="BB132" s="59">
        <v>1187707</v>
      </c>
      <c r="BC132" s="59">
        <v>1187707</v>
      </c>
      <c r="BD132" s="59">
        <v>1629</v>
      </c>
      <c r="BE132" s="59">
        <f t="shared" si="4"/>
        <v>1186078</v>
      </c>
      <c r="BF132" s="59">
        <v>419753</v>
      </c>
      <c r="BG132" s="59">
        <f t="shared" si="5"/>
        <v>1605831</v>
      </c>
      <c r="BH132" s="59">
        <v>188907892</v>
      </c>
      <c r="BI132" s="59">
        <v>0</v>
      </c>
      <c r="BJ132" s="59">
        <v>0</v>
      </c>
      <c r="BK132" s="59">
        <v>5729830</v>
      </c>
      <c r="BL132" s="59">
        <v>826</v>
      </c>
      <c r="BM132" s="59">
        <v>6936.84</v>
      </c>
      <c r="BN132" s="59">
        <v>230.08</v>
      </c>
      <c r="BO132" s="59">
        <v>7166.92</v>
      </c>
      <c r="BP132" s="59">
        <v>840</v>
      </c>
      <c r="BQ132" s="59">
        <v>6020213</v>
      </c>
      <c r="BR132" s="59">
        <v>0</v>
      </c>
      <c r="BS132" s="59">
        <v>0</v>
      </c>
      <c r="BT132" s="59">
        <v>0</v>
      </c>
      <c r="BU132" s="59">
        <v>0</v>
      </c>
      <c r="BV132" s="59">
        <v>0</v>
      </c>
      <c r="BW132" s="59">
        <v>0</v>
      </c>
      <c r="BX132" s="59">
        <v>0</v>
      </c>
      <c r="BY132" s="59">
        <v>0</v>
      </c>
      <c r="BZ132" s="59">
        <v>0</v>
      </c>
      <c r="CA132" s="59">
        <v>6020213</v>
      </c>
      <c r="CB132" s="59">
        <v>4843024</v>
      </c>
      <c r="CC132" s="59">
        <v>1177189</v>
      </c>
      <c r="CD132" s="59">
        <v>1177189</v>
      </c>
      <c r="CE132" s="59">
        <v>2016</v>
      </c>
      <c r="CF132" s="59">
        <f t="shared" si="6"/>
        <v>1175173</v>
      </c>
      <c r="CG132" s="59">
        <v>417927</v>
      </c>
      <c r="CH132" s="59">
        <f t="shared" si="7"/>
        <v>1593100</v>
      </c>
      <c r="CI132" s="59">
        <v>202604265</v>
      </c>
      <c r="CJ132" s="59">
        <v>0</v>
      </c>
      <c r="CK132" s="59">
        <v>0</v>
      </c>
      <c r="CL132" s="59">
        <v>6020213</v>
      </c>
      <c r="CM132" s="59">
        <v>840</v>
      </c>
      <c r="CN132" s="59">
        <v>7166.92</v>
      </c>
      <c r="CO132" s="59">
        <v>236.98</v>
      </c>
      <c r="CP132" s="59">
        <v>7403.9</v>
      </c>
      <c r="CQ132" s="59">
        <v>831</v>
      </c>
      <c r="CR132" s="59">
        <v>6152641</v>
      </c>
      <c r="CS132" s="59">
        <v>0</v>
      </c>
      <c r="CT132" s="59">
        <v>-954</v>
      </c>
      <c r="CU132" s="59">
        <v>0</v>
      </c>
      <c r="CV132" s="59">
        <v>0</v>
      </c>
      <c r="CW132" s="59">
        <v>0</v>
      </c>
      <c r="CX132" s="59">
        <v>0</v>
      </c>
      <c r="CY132" s="59">
        <v>0</v>
      </c>
      <c r="CZ132" s="59">
        <v>51827</v>
      </c>
      <c r="DA132" s="59">
        <v>0</v>
      </c>
      <c r="DB132" s="59">
        <v>6203514</v>
      </c>
      <c r="DC132" s="59">
        <v>4939371</v>
      </c>
      <c r="DD132" s="59">
        <v>1264143</v>
      </c>
      <c r="DE132" s="59">
        <v>1264143</v>
      </c>
      <c r="DF132" s="59">
        <v>1576</v>
      </c>
      <c r="DG132" s="40">
        <v>1262567</v>
      </c>
      <c r="DH132" s="59">
        <v>408817</v>
      </c>
      <c r="DI132" s="59">
        <v>1671384</v>
      </c>
      <c r="DJ132" s="59">
        <v>221196294</v>
      </c>
      <c r="DK132" s="59">
        <v>0</v>
      </c>
      <c r="DL132" s="59">
        <v>0</v>
      </c>
    </row>
    <row r="133" spans="1:116" x14ac:dyDescent="0.2">
      <c r="A133" s="48">
        <v>2135</v>
      </c>
      <c r="B133" s="49" t="s">
        <v>163</v>
      </c>
      <c r="C133" s="37">
        <v>4234753</v>
      </c>
      <c r="D133" s="37">
        <v>630</v>
      </c>
      <c r="E133" s="37">
        <v>591</v>
      </c>
      <c r="F133" s="37">
        <v>220.29</v>
      </c>
      <c r="G133" s="37">
        <v>0</v>
      </c>
      <c r="H133" s="37">
        <v>0</v>
      </c>
      <c r="I133" s="37">
        <v>0</v>
      </c>
      <c r="J133" s="37">
        <v>4102793</v>
      </c>
      <c r="K133" s="37">
        <v>0</v>
      </c>
      <c r="L133" s="37">
        <v>-11344</v>
      </c>
      <c r="M133" s="37">
        <v>0</v>
      </c>
      <c r="N133" s="37">
        <v>0</v>
      </c>
      <c r="O133" s="37">
        <v>0</v>
      </c>
      <c r="P133" s="37">
        <v>0</v>
      </c>
      <c r="Q133" s="37">
        <v>-11344</v>
      </c>
      <c r="R133" s="37">
        <v>4091449</v>
      </c>
      <c r="S133" s="37">
        <v>0</v>
      </c>
      <c r="T133" s="37">
        <v>201321</v>
      </c>
      <c r="U133" s="37">
        <v>201321</v>
      </c>
      <c r="V133" s="37">
        <v>4292770</v>
      </c>
      <c r="W133" s="37">
        <v>3504696</v>
      </c>
      <c r="X133" s="37">
        <v>788074</v>
      </c>
      <c r="Y133" s="37">
        <v>788074</v>
      </c>
      <c r="Z133" s="37">
        <v>975</v>
      </c>
      <c r="AA133" s="37">
        <v>787099</v>
      </c>
      <c r="AB133" s="37">
        <v>400773</v>
      </c>
      <c r="AC133" s="37">
        <v>1187872</v>
      </c>
      <c r="AD133" s="37">
        <v>127838411</v>
      </c>
      <c r="AE133" s="37">
        <v>104900</v>
      </c>
      <c r="AF133" s="37">
        <v>0</v>
      </c>
      <c r="AG133" s="37">
        <v>0</v>
      </c>
      <c r="AH133" s="37">
        <v>0</v>
      </c>
      <c r="AI133" s="49">
        <v>4091449</v>
      </c>
      <c r="AJ133" s="59">
        <v>591</v>
      </c>
      <c r="AK133" s="59">
        <v>6922.93</v>
      </c>
      <c r="AL133" s="59">
        <v>226.68</v>
      </c>
      <c r="AM133" s="59">
        <v>7149.6100000000006</v>
      </c>
      <c r="AN133" s="59">
        <v>566</v>
      </c>
      <c r="AO133" s="59">
        <v>4046679</v>
      </c>
      <c r="AP133" s="59">
        <v>0</v>
      </c>
      <c r="AQ133" s="59">
        <v>0</v>
      </c>
      <c r="AR133" s="59">
        <v>0</v>
      </c>
      <c r="AS133" s="59">
        <v>0</v>
      </c>
      <c r="AT133" s="59">
        <v>0</v>
      </c>
      <c r="AU133" s="59">
        <v>0</v>
      </c>
      <c r="AV133" s="59">
        <v>0</v>
      </c>
      <c r="AW133" s="59">
        <v>0</v>
      </c>
      <c r="AX133" s="59">
        <v>135843</v>
      </c>
      <c r="AY133" s="59">
        <v>0</v>
      </c>
      <c r="AZ133" s="59">
        <v>4182522</v>
      </c>
      <c r="BA133" s="59">
        <v>3171556</v>
      </c>
      <c r="BB133" s="59">
        <v>1010966</v>
      </c>
      <c r="BC133" s="59">
        <v>1010966</v>
      </c>
      <c r="BD133" s="59">
        <v>1038</v>
      </c>
      <c r="BE133" s="59">
        <f t="shared" si="4"/>
        <v>1009928</v>
      </c>
      <c r="BF133" s="59">
        <v>454637</v>
      </c>
      <c r="BG133" s="59">
        <f t="shared" si="5"/>
        <v>1464565</v>
      </c>
      <c r="BH133" s="59">
        <v>144807061</v>
      </c>
      <c r="BI133" s="59">
        <v>0</v>
      </c>
      <c r="BJ133" s="59">
        <v>0</v>
      </c>
      <c r="BK133" s="59">
        <v>4046679</v>
      </c>
      <c r="BL133" s="59">
        <v>566</v>
      </c>
      <c r="BM133" s="59">
        <v>7149.61</v>
      </c>
      <c r="BN133" s="59">
        <v>230.08</v>
      </c>
      <c r="BO133" s="59">
        <v>7379.69</v>
      </c>
      <c r="BP133" s="59">
        <v>535</v>
      </c>
      <c r="BQ133" s="59">
        <v>3948134</v>
      </c>
      <c r="BR133" s="59">
        <v>0</v>
      </c>
      <c r="BS133" s="59">
        <v>0</v>
      </c>
      <c r="BT133" s="59">
        <v>0</v>
      </c>
      <c r="BU133" s="59">
        <v>0</v>
      </c>
      <c r="BV133" s="59">
        <v>0</v>
      </c>
      <c r="BW133" s="59">
        <v>0</v>
      </c>
      <c r="BX133" s="59">
        <v>0</v>
      </c>
      <c r="BY133" s="59">
        <v>169733</v>
      </c>
      <c r="BZ133" s="59">
        <v>0</v>
      </c>
      <c r="CA133" s="59">
        <v>4117867</v>
      </c>
      <c r="CB133" s="59">
        <v>3106317</v>
      </c>
      <c r="CC133" s="59">
        <v>1011550</v>
      </c>
      <c r="CD133" s="59">
        <v>1011550</v>
      </c>
      <c r="CE133" s="59">
        <v>974</v>
      </c>
      <c r="CF133" s="59">
        <f t="shared" si="6"/>
        <v>1010576</v>
      </c>
      <c r="CG133" s="59">
        <v>455455</v>
      </c>
      <c r="CH133" s="59">
        <f t="shared" si="7"/>
        <v>1466031</v>
      </c>
      <c r="CI133" s="59">
        <v>159540129</v>
      </c>
      <c r="CJ133" s="59">
        <v>0</v>
      </c>
      <c r="CK133" s="59">
        <v>0</v>
      </c>
      <c r="CL133" s="59">
        <v>3948134</v>
      </c>
      <c r="CM133" s="59">
        <v>535</v>
      </c>
      <c r="CN133" s="59">
        <v>7379.69</v>
      </c>
      <c r="CO133" s="59">
        <v>236.98</v>
      </c>
      <c r="CP133" s="59">
        <v>7616.6699999999992</v>
      </c>
      <c r="CQ133" s="59">
        <v>523</v>
      </c>
      <c r="CR133" s="59">
        <v>3983518</v>
      </c>
      <c r="CS133" s="59">
        <v>0</v>
      </c>
      <c r="CT133" s="59">
        <v>0</v>
      </c>
      <c r="CU133" s="59">
        <v>0</v>
      </c>
      <c r="CV133" s="59">
        <v>0</v>
      </c>
      <c r="CW133" s="59">
        <v>0</v>
      </c>
      <c r="CX133" s="59">
        <v>0</v>
      </c>
      <c r="CY133" s="59">
        <v>0</v>
      </c>
      <c r="CZ133" s="59">
        <v>68550</v>
      </c>
      <c r="DA133" s="59">
        <v>0</v>
      </c>
      <c r="DB133" s="59">
        <v>4052068</v>
      </c>
      <c r="DC133" s="59">
        <v>2917306</v>
      </c>
      <c r="DD133" s="59">
        <v>1134762</v>
      </c>
      <c r="DE133" s="59">
        <v>1134762</v>
      </c>
      <c r="DF133" s="59">
        <v>1833</v>
      </c>
      <c r="DG133" s="40">
        <v>1132929</v>
      </c>
      <c r="DH133" s="59">
        <v>471258</v>
      </c>
      <c r="DI133" s="59">
        <v>1604187</v>
      </c>
      <c r="DJ133" s="59">
        <v>167042147</v>
      </c>
      <c r="DK133" s="59">
        <v>0</v>
      </c>
      <c r="DL133" s="59">
        <v>0</v>
      </c>
    </row>
    <row r="134" spans="1:116" x14ac:dyDescent="0.2">
      <c r="A134" s="48">
        <v>2142</v>
      </c>
      <c r="B134" s="49" t="s">
        <v>164</v>
      </c>
      <c r="C134" s="37">
        <v>1862097</v>
      </c>
      <c r="D134" s="37">
        <v>239</v>
      </c>
      <c r="E134" s="37">
        <v>250</v>
      </c>
      <c r="F134" s="37">
        <v>220.29</v>
      </c>
      <c r="G134" s="37">
        <v>0</v>
      </c>
      <c r="H134" s="37">
        <v>0</v>
      </c>
      <c r="I134" s="37">
        <v>0</v>
      </c>
      <c r="J134" s="37">
        <v>2002873</v>
      </c>
      <c r="K134" s="37">
        <v>17231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17231</v>
      </c>
      <c r="R134" s="37">
        <v>2020104</v>
      </c>
      <c r="S134" s="37">
        <v>0</v>
      </c>
      <c r="T134" s="37">
        <v>0</v>
      </c>
      <c r="U134" s="37">
        <v>0</v>
      </c>
      <c r="V134" s="37">
        <v>2020104</v>
      </c>
      <c r="W134" s="37">
        <v>1388323</v>
      </c>
      <c r="X134" s="37">
        <v>631781</v>
      </c>
      <c r="Y134" s="37">
        <v>639819</v>
      </c>
      <c r="Z134" s="37">
        <v>27</v>
      </c>
      <c r="AA134" s="37">
        <v>639792</v>
      </c>
      <c r="AB134" s="37">
        <v>0</v>
      </c>
      <c r="AC134" s="37">
        <v>639792</v>
      </c>
      <c r="AD134" s="37">
        <v>50461060</v>
      </c>
      <c r="AE134" s="37">
        <v>2100</v>
      </c>
      <c r="AF134" s="37">
        <v>0</v>
      </c>
      <c r="AG134" s="37">
        <v>8038</v>
      </c>
      <c r="AH134" s="37">
        <v>0</v>
      </c>
      <c r="AI134" s="49">
        <v>2020104</v>
      </c>
      <c r="AJ134" s="59">
        <v>250</v>
      </c>
      <c r="AK134" s="59">
        <v>8080.42</v>
      </c>
      <c r="AL134" s="59">
        <v>226.68</v>
      </c>
      <c r="AM134" s="59">
        <v>8307.1</v>
      </c>
      <c r="AN134" s="59">
        <v>248</v>
      </c>
      <c r="AO134" s="59">
        <v>2060161</v>
      </c>
      <c r="AP134" s="59">
        <v>0</v>
      </c>
      <c r="AQ134" s="59">
        <v>0</v>
      </c>
      <c r="AR134" s="59">
        <v>0</v>
      </c>
      <c r="AS134" s="59">
        <v>0</v>
      </c>
      <c r="AT134" s="59">
        <v>0</v>
      </c>
      <c r="AU134" s="59">
        <v>0</v>
      </c>
      <c r="AV134" s="59">
        <v>0</v>
      </c>
      <c r="AW134" s="59">
        <v>0</v>
      </c>
      <c r="AX134" s="59">
        <v>16614</v>
      </c>
      <c r="AY134" s="59">
        <v>0</v>
      </c>
      <c r="AZ134" s="59">
        <v>2076775</v>
      </c>
      <c r="BA134" s="59">
        <v>1481733</v>
      </c>
      <c r="BB134" s="59">
        <v>595042</v>
      </c>
      <c r="BC134" s="59">
        <v>595042</v>
      </c>
      <c r="BD134" s="59">
        <v>90</v>
      </c>
      <c r="BE134" s="59">
        <f t="shared" si="4"/>
        <v>594952</v>
      </c>
      <c r="BF134" s="59">
        <v>0</v>
      </c>
      <c r="BG134" s="59">
        <f t="shared" si="5"/>
        <v>594952</v>
      </c>
      <c r="BH134" s="59">
        <v>56786824</v>
      </c>
      <c r="BI134" s="59">
        <v>0</v>
      </c>
      <c r="BJ134" s="59">
        <v>0</v>
      </c>
      <c r="BK134" s="59">
        <v>2060161</v>
      </c>
      <c r="BL134" s="59">
        <v>248</v>
      </c>
      <c r="BM134" s="59">
        <v>8307.1</v>
      </c>
      <c r="BN134" s="59">
        <v>230.08</v>
      </c>
      <c r="BO134" s="59">
        <v>8537.18</v>
      </c>
      <c r="BP134" s="59">
        <v>246</v>
      </c>
      <c r="BQ134" s="59">
        <v>2100146</v>
      </c>
      <c r="BR134" s="59">
        <v>0</v>
      </c>
      <c r="BS134" s="59">
        <v>0</v>
      </c>
      <c r="BT134" s="59">
        <v>0</v>
      </c>
      <c r="BU134" s="59">
        <v>0</v>
      </c>
      <c r="BV134" s="59">
        <v>0</v>
      </c>
      <c r="BW134" s="59">
        <v>0</v>
      </c>
      <c r="BX134" s="59">
        <v>0</v>
      </c>
      <c r="BY134" s="59">
        <v>17074</v>
      </c>
      <c r="BZ134" s="59">
        <v>0</v>
      </c>
      <c r="CA134" s="59">
        <v>2117220</v>
      </c>
      <c r="CB134" s="59">
        <v>1430395</v>
      </c>
      <c r="CC134" s="59">
        <v>686825</v>
      </c>
      <c r="CD134" s="59">
        <v>679146</v>
      </c>
      <c r="CE134" s="59">
        <v>0</v>
      </c>
      <c r="CF134" s="59">
        <f t="shared" si="6"/>
        <v>679146</v>
      </c>
      <c r="CG134" s="59">
        <v>0</v>
      </c>
      <c r="CH134" s="59">
        <f t="shared" si="7"/>
        <v>679146</v>
      </c>
      <c r="CI134" s="59">
        <v>55596576</v>
      </c>
      <c r="CJ134" s="59">
        <v>7679</v>
      </c>
      <c r="CK134" s="59">
        <v>0</v>
      </c>
      <c r="CL134" s="59">
        <v>2100146</v>
      </c>
      <c r="CM134" s="59">
        <v>246</v>
      </c>
      <c r="CN134" s="59">
        <v>8537.18</v>
      </c>
      <c r="CO134" s="59">
        <v>236.98</v>
      </c>
      <c r="CP134" s="59">
        <v>8774.16</v>
      </c>
      <c r="CQ134" s="59">
        <v>237</v>
      </c>
      <c r="CR134" s="59">
        <v>2079476</v>
      </c>
      <c r="CS134" s="59">
        <v>0</v>
      </c>
      <c r="CT134" s="59">
        <v>0</v>
      </c>
      <c r="CU134" s="59">
        <v>0</v>
      </c>
      <c r="CV134" s="59">
        <v>0</v>
      </c>
      <c r="CW134" s="59">
        <v>0</v>
      </c>
      <c r="CX134" s="59">
        <v>0</v>
      </c>
      <c r="CY134" s="59">
        <v>0</v>
      </c>
      <c r="CZ134" s="59">
        <v>61419</v>
      </c>
      <c r="DA134" s="59">
        <v>0</v>
      </c>
      <c r="DB134" s="59">
        <v>2140895</v>
      </c>
      <c r="DC134" s="59">
        <v>1527835</v>
      </c>
      <c r="DD134" s="59">
        <v>613060</v>
      </c>
      <c r="DE134" s="59">
        <v>613060</v>
      </c>
      <c r="DF134" s="59">
        <v>9</v>
      </c>
      <c r="DG134" s="40">
        <v>613051</v>
      </c>
      <c r="DH134" s="59">
        <v>0</v>
      </c>
      <c r="DI134" s="59">
        <v>613051</v>
      </c>
      <c r="DJ134" s="59">
        <v>57632938</v>
      </c>
      <c r="DK134" s="59">
        <v>0</v>
      </c>
      <c r="DL134" s="59">
        <v>0</v>
      </c>
    </row>
    <row r="135" spans="1:116" x14ac:dyDescent="0.2">
      <c r="A135" s="48">
        <v>2184</v>
      </c>
      <c r="B135" s="49" t="s">
        <v>165</v>
      </c>
      <c r="C135" s="37">
        <v>10101106</v>
      </c>
      <c r="D135" s="37">
        <v>1039</v>
      </c>
      <c r="E135" s="37">
        <v>1003</v>
      </c>
      <c r="F135" s="37">
        <v>220.29</v>
      </c>
      <c r="G135" s="37">
        <v>0</v>
      </c>
      <c r="H135" s="37">
        <v>0</v>
      </c>
      <c r="I135" s="37">
        <v>0</v>
      </c>
      <c r="J135" s="37">
        <v>9972067</v>
      </c>
      <c r="K135" s="37">
        <v>0</v>
      </c>
      <c r="L135" s="37">
        <v>-6035</v>
      </c>
      <c r="M135" s="37">
        <v>0</v>
      </c>
      <c r="N135" s="37">
        <v>0</v>
      </c>
      <c r="O135" s="37">
        <v>0</v>
      </c>
      <c r="P135" s="37">
        <v>0</v>
      </c>
      <c r="Q135" s="37">
        <v>-6035</v>
      </c>
      <c r="R135" s="37">
        <v>9966032</v>
      </c>
      <c r="S135" s="37">
        <v>0</v>
      </c>
      <c r="T135" s="37">
        <v>268440</v>
      </c>
      <c r="U135" s="37">
        <v>268440</v>
      </c>
      <c r="V135" s="37">
        <v>10234472</v>
      </c>
      <c r="W135" s="37">
        <v>1510071</v>
      </c>
      <c r="X135" s="37">
        <v>8724401</v>
      </c>
      <c r="Y135" s="37">
        <v>8723800</v>
      </c>
      <c r="Z135" s="37">
        <v>294045</v>
      </c>
      <c r="AA135" s="37">
        <v>8429755</v>
      </c>
      <c r="AB135" s="37">
        <v>34613</v>
      </c>
      <c r="AC135" s="37">
        <v>8464368</v>
      </c>
      <c r="AD135" s="37">
        <v>1219875897</v>
      </c>
      <c r="AE135" s="37">
        <v>42377500</v>
      </c>
      <c r="AF135" s="37">
        <v>601</v>
      </c>
      <c r="AG135" s="37">
        <v>0</v>
      </c>
      <c r="AH135" s="37">
        <v>0</v>
      </c>
      <c r="AI135" s="49">
        <v>9966032</v>
      </c>
      <c r="AJ135" s="59">
        <v>1003</v>
      </c>
      <c r="AK135" s="59">
        <v>9936.2199999999993</v>
      </c>
      <c r="AL135" s="59">
        <v>226.68</v>
      </c>
      <c r="AM135" s="59">
        <v>10162.9</v>
      </c>
      <c r="AN135" s="59">
        <v>987</v>
      </c>
      <c r="AO135" s="59">
        <v>10030782</v>
      </c>
      <c r="AP135" s="59">
        <v>0</v>
      </c>
      <c r="AQ135" s="59">
        <v>0</v>
      </c>
      <c r="AR135" s="59">
        <v>0</v>
      </c>
      <c r="AS135" s="59">
        <v>0</v>
      </c>
      <c r="AT135" s="59">
        <v>0</v>
      </c>
      <c r="AU135" s="59">
        <v>0</v>
      </c>
      <c r="AV135" s="59">
        <v>0</v>
      </c>
      <c r="AW135" s="59">
        <v>0</v>
      </c>
      <c r="AX135" s="59">
        <v>121955</v>
      </c>
      <c r="AY135" s="59">
        <v>0</v>
      </c>
      <c r="AZ135" s="59">
        <v>10152737</v>
      </c>
      <c r="BA135" s="59">
        <v>1424857</v>
      </c>
      <c r="BB135" s="59">
        <v>8727880</v>
      </c>
      <c r="BC135" s="59">
        <v>8727895</v>
      </c>
      <c r="BD135" s="59">
        <v>296606</v>
      </c>
      <c r="BE135" s="59">
        <f t="shared" si="4"/>
        <v>8431289</v>
      </c>
      <c r="BF135" s="59">
        <v>31650</v>
      </c>
      <c r="BG135" s="59">
        <f t="shared" si="5"/>
        <v>8462939</v>
      </c>
      <c r="BH135" s="59">
        <v>1293602079</v>
      </c>
      <c r="BI135" s="59">
        <v>0</v>
      </c>
      <c r="BJ135" s="59">
        <v>15</v>
      </c>
      <c r="BK135" s="59">
        <v>10030782</v>
      </c>
      <c r="BL135" s="59">
        <v>987</v>
      </c>
      <c r="BM135" s="59">
        <v>10162.9</v>
      </c>
      <c r="BN135" s="59">
        <v>230.08</v>
      </c>
      <c r="BO135" s="59">
        <v>10392.98</v>
      </c>
      <c r="BP135" s="59">
        <v>975</v>
      </c>
      <c r="BQ135" s="59">
        <v>10133156</v>
      </c>
      <c r="BR135" s="59">
        <v>0</v>
      </c>
      <c r="BS135" s="59">
        <v>0</v>
      </c>
      <c r="BT135" s="59">
        <v>0</v>
      </c>
      <c r="BU135" s="59">
        <v>0</v>
      </c>
      <c r="BV135" s="59">
        <v>0</v>
      </c>
      <c r="BW135" s="59">
        <v>0</v>
      </c>
      <c r="BX135" s="59">
        <v>0</v>
      </c>
      <c r="BY135" s="59">
        <v>93537</v>
      </c>
      <c r="BZ135" s="59">
        <v>0</v>
      </c>
      <c r="CA135" s="59">
        <v>10226693</v>
      </c>
      <c r="CB135" s="59">
        <v>1244513</v>
      </c>
      <c r="CC135" s="59">
        <v>8982180</v>
      </c>
      <c r="CD135" s="59">
        <v>8982179</v>
      </c>
      <c r="CE135" s="59">
        <v>367233</v>
      </c>
      <c r="CF135" s="59">
        <f t="shared" si="6"/>
        <v>8614946</v>
      </c>
      <c r="CG135" s="59">
        <v>75113</v>
      </c>
      <c r="CH135" s="59">
        <f t="shared" si="7"/>
        <v>8690059</v>
      </c>
      <c r="CI135" s="59">
        <v>1388075333</v>
      </c>
      <c r="CJ135" s="59">
        <v>1</v>
      </c>
      <c r="CK135" s="59">
        <v>0</v>
      </c>
      <c r="CL135" s="59">
        <v>10133156</v>
      </c>
      <c r="CM135" s="59">
        <v>975</v>
      </c>
      <c r="CN135" s="59">
        <v>10392.98</v>
      </c>
      <c r="CO135" s="59">
        <v>236.98</v>
      </c>
      <c r="CP135" s="59">
        <v>10629.96</v>
      </c>
      <c r="CQ135" s="59">
        <v>954</v>
      </c>
      <c r="CR135" s="59">
        <v>10140982</v>
      </c>
      <c r="CS135" s="59">
        <v>0</v>
      </c>
      <c r="CT135" s="59">
        <v>-15030</v>
      </c>
      <c r="CU135" s="59">
        <v>0</v>
      </c>
      <c r="CV135" s="59">
        <v>0</v>
      </c>
      <c r="CW135" s="59">
        <v>0</v>
      </c>
      <c r="CX135" s="59">
        <v>0</v>
      </c>
      <c r="CY135" s="59">
        <v>0</v>
      </c>
      <c r="CZ135" s="59">
        <v>170079</v>
      </c>
      <c r="DA135" s="59">
        <v>0</v>
      </c>
      <c r="DB135" s="59">
        <v>10296031</v>
      </c>
      <c r="DC135" s="59">
        <v>1113561</v>
      </c>
      <c r="DD135" s="59">
        <v>9182470</v>
      </c>
      <c r="DE135" s="59">
        <v>9182469</v>
      </c>
      <c r="DF135" s="59">
        <v>325594</v>
      </c>
      <c r="DG135" s="40">
        <v>8856875</v>
      </c>
      <c r="DH135" s="59">
        <v>121075</v>
      </c>
      <c r="DI135" s="59">
        <v>8977950</v>
      </c>
      <c r="DJ135" s="59">
        <v>1464666538</v>
      </c>
      <c r="DK135" s="59">
        <v>1</v>
      </c>
      <c r="DL135" s="59">
        <v>0</v>
      </c>
    </row>
    <row r="136" spans="1:116" x14ac:dyDescent="0.2">
      <c r="A136" s="48">
        <v>2198</v>
      </c>
      <c r="B136" s="49" t="s">
        <v>166</v>
      </c>
      <c r="C136" s="37">
        <v>5874612</v>
      </c>
      <c r="D136" s="37">
        <v>860</v>
      </c>
      <c r="E136" s="37">
        <v>867</v>
      </c>
      <c r="F136" s="37">
        <v>220.29</v>
      </c>
      <c r="G136" s="37">
        <v>0</v>
      </c>
      <c r="H136" s="37">
        <v>0</v>
      </c>
      <c r="I136" s="37">
        <v>0</v>
      </c>
      <c r="J136" s="37">
        <v>6113416</v>
      </c>
      <c r="K136" s="37">
        <v>40385</v>
      </c>
      <c r="L136" s="37">
        <v>79376</v>
      </c>
      <c r="M136" s="37">
        <v>0</v>
      </c>
      <c r="N136" s="37">
        <v>0</v>
      </c>
      <c r="O136" s="37">
        <v>0</v>
      </c>
      <c r="P136" s="37">
        <v>0</v>
      </c>
      <c r="Q136" s="37">
        <v>119761</v>
      </c>
      <c r="R136" s="37">
        <v>6233177</v>
      </c>
      <c r="S136" s="37">
        <v>0</v>
      </c>
      <c r="T136" s="37">
        <v>0</v>
      </c>
      <c r="U136" s="37">
        <v>0</v>
      </c>
      <c r="V136" s="37">
        <v>6233177</v>
      </c>
      <c r="W136" s="37">
        <v>5264265</v>
      </c>
      <c r="X136" s="37">
        <v>968912</v>
      </c>
      <c r="Y136" s="37">
        <v>988532</v>
      </c>
      <c r="Z136" s="37">
        <v>503</v>
      </c>
      <c r="AA136" s="37">
        <v>988029</v>
      </c>
      <c r="AB136" s="37">
        <v>675005</v>
      </c>
      <c r="AC136" s="37">
        <v>1663034</v>
      </c>
      <c r="AD136" s="37">
        <v>145121247</v>
      </c>
      <c r="AE136" s="37">
        <v>43900</v>
      </c>
      <c r="AF136" s="37">
        <v>0</v>
      </c>
      <c r="AG136" s="37">
        <v>19620</v>
      </c>
      <c r="AH136" s="37">
        <v>0</v>
      </c>
      <c r="AI136" s="49">
        <v>6233177</v>
      </c>
      <c r="AJ136" s="59">
        <v>867</v>
      </c>
      <c r="AK136" s="59">
        <v>7189.36</v>
      </c>
      <c r="AL136" s="59">
        <v>226.68</v>
      </c>
      <c r="AM136" s="59">
        <v>7416.04</v>
      </c>
      <c r="AN136" s="59">
        <v>868</v>
      </c>
      <c r="AO136" s="59">
        <v>6437123</v>
      </c>
      <c r="AP136" s="59">
        <v>0</v>
      </c>
      <c r="AQ136" s="59">
        <v>28297</v>
      </c>
      <c r="AR136" s="59">
        <v>0</v>
      </c>
      <c r="AS136" s="59">
        <v>0</v>
      </c>
      <c r="AT136" s="59">
        <v>0</v>
      </c>
      <c r="AU136" s="59">
        <v>0</v>
      </c>
      <c r="AV136" s="59">
        <v>0</v>
      </c>
      <c r="AW136" s="59">
        <v>0</v>
      </c>
      <c r="AX136" s="59">
        <v>0</v>
      </c>
      <c r="AY136" s="59">
        <v>0</v>
      </c>
      <c r="AZ136" s="59">
        <v>6465420</v>
      </c>
      <c r="BA136" s="59">
        <v>5455839</v>
      </c>
      <c r="BB136" s="59">
        <v>1009581</v>
      </c>
      <c r="BC136" s="59">
        <v>1009581</v>
      </c>
      <c r="BD136" s="59">
        <v>711</v>
      </c>
      <c r="BE136" s="59">
        <f t="shared" ref="BE136:BE199" si="8">BC136-BD136</f>
        <v>1008870</v>
      </c>
      <c r="BF136" s="59">
        <v>778327</v>
      </c>
      <c r="BG136" s="59">
        <f t="shared" ref="BG136:BG199" si="9">BE136+BF136</f>
        <v>1787197</v>
      </c>
      <c r="BH136" s="59">
        <v>166965441</v>
      </c>
      <c r="BI136" s="59">
        <v>0</v>
      </c>
      <c r="BJ136" s="59">
        <v>0</v>
      </c>
      <c r="BK136" s="59">
        <v>6465420</v>
      </c>
      <c r="BL136" s="59">
        <v>868</v>
      </c>
      <c r="BM136" s="59">
        <v>7448.64</v>
      </c>
      <c r="BN136" s="59">
        <v>230.08</v>
      </c>
      <c r="BO136" s="59">
        <v>7678.72</v>
      </c>
      <c r="BP136" s="59">
        <v>854</v>
      </c>
      <c r="BQ136" s="59">
        <v>6557627</v>
      </c>
      <c r="BR136" s="59">
        <v>0</v>
      </c>
      <c r="BS136" s="59">
        <v>-21822</v>
      </c>
      <c r="BT136" s="59">
        <v>0</v>
      </c>
      <c r="BU136" s="59">
        <v>0</v>
      </c>
      <c r="BV136" s="59">
        <v>0</v>
      </c>
      <c r="BW136" s="59">
        <v>0</v>
      </c>
      <c r="BX136" s="59">
        <v>0</v>
      </c>
      <c r="BY136" s="59">
        <v>84466</v>
      </c>
      <c r="BZ136" s="59">
        <v>0</v>
      </c>
      <c r="CA136" s="59">
        <v>6620271</v>
      </c>
      <c r="CB136" s="59">
        <v>5419178</v>
      </c>
      <c r="CC136" s="59">
        <v>1201093</v>
      </c>
      <c r="CD136" s="59">
        <v>1201093</v>
      </c>
      <c r="CE136" s="59">
        <v>616</v>
      </c>
      <c r="CF136" s="59">
        <f t="shared" ref="CF136:CF199" si="10">CD136-CE136</f>
        <v>1200477</v>
      </c>
      <c r="CG136" s="59">
        <v>735624</v>
      </c>
      <c r="CH136" s="59">
        <f t="shared" ref="CH136:CH199" si="11">CF136+CG136</f>
        <v>1936101</v>
      </c>
      <c r="CI136" s="59">
        <v>183476667</v>
      </c>
      <c r="CJ136" s="59">
        <v>0</v>
      </c>
      <c r="CK136" s="59">
        <v>0</v>
      </c>
      <c r="CL136" s="59">
        <v>6535805</v>
      </c>
      <c r="CM136" s="59">
        <v>854</v>
      </c>
      <c r="CN136" s="59">
        <v>7653.17</v>
      </c>
      <c r="CO136" s="59">
        <v>236.98</v>
      </c>
      <c r="CP136" s="59">
        <v>7890.15</v>
      </c>
      <c r="CQ136" s="59">
        <v>831</v>
      </c>
      <c r="CR136" s="59">
        <v>6556715</v>
      </c>
      <c r="CS136" s="59">
        <v>0</v>
      </c>
      <c r="CT136" s="59">
        <v>3323</v>
      </c>
      <c r="CU136" s="59">
        <v>0</v>
      </c>
      <c r="CV136" s="59">
        <v>0</v>
      </c>
      <c r="CW136" s="59">
        <v>0</v>
      </c>
      <c r="CX136" s="59">
        <v>0</v>
      </c>
      <c r="CY136" s="59">
        <v>0</v>
      </c>
      <c r="CZ136" s="59">
        <v>134133</v>
      </c>
      <c r="DA136" s="59">
        <v>0</v>
      </c>
      <c r="DB136" s="59">
        <v>6694171</v>
      </c>
      <c r="DC136" s="59">
        <v>5484160</v>
      </c>
      <c r="DD136" s="59">
        <v>1210011</v>
      </c>
      <c r="DE136" s="59">
        <v>1210011</v>
      </c>
      <c r="DF136" s="59">
        <v>441</v>
      </c>
      <c r="DG136" s="40">
        <v>1209570</v>
      </c>
      <c r="DH136" s="59">
        <v>770991</v>
      </c>
      <c r="DI136" s="59">
        <v>1980561</v>
      </c>
      <c r="DJ136" s="59">
        <v>209493695</v>
      </c>
      <c r="DK136" s="59">
        <v>0</v>
      </c>
      <c r="DL136" s="59">
        <v>0</v>
      </c>
    </row>
    <row r="137" spans="1:116" x14ac:dyDescent="0.2">
      <c r="A137" s="48">
        <v>2205</v>
      </c>
      <c r="B137" s="49" t="s">
        <v>167</v>
      </c>
      <c r="C137" s="37">
        <v>2197190</v>
      </c>
      <c r="D137" s="37">
        <v>291</v>
      </c>
      <c r="E137" s="37">
        <v>285</v>
      </c>
      <c r="F137" s="37">
        <v>220.29</v>
      </c>
      <c r="G137" s="37">
        <v>0</v>
      </c>
      <c r="H137" s="37">
        <v>0</v>
      </c>
      <c r="I137" s="37">
        <v>0</v>
      </c>
      <c r="J137" s="37">
        <v>2214669</v>
      </c>
      <c r="K137" s="37">
        <v>0</v>
      </c>
      <c r="L137" s="37">
        <v>0</v>
      </c>
      <c r="M137" s="37">
        <v>0</v>
      </c>
      <c r="N137" s="37">
        <v>1284</v>
      </c>
      <c r="O137" s="37">
        <v>0</v>
      </c>
      <c r="P137" s="37">
        <v>0</v>
      </c>
      <c r="Q137" s="37">
        <v>1284</v>
      </c>
      <c r="R137" s="37">
        <v>2215953</v>
      </c>
      <c r="S137" s="37">
        <v>0</v>
      </c>
      <c r="T137" s="37">
        <v>38854</v>
      </c>
      <c r="U137" s="37">
        <v>38854</v>
      </c>
      <c r="V137" s="37">
        <v>2254807</v>
      </c>
      <c r="W137" s="37">
        <v>1580397</v>
      </c>
      <c r="X137" s="37">
        <v>674410</v>
      </c>
      <c r="Y137" s="37">
        <v>674410</v>
      </c>
      <c r="Z137" s="37">
        <v>198</v>
      </c>
      <c r="AA137" s="37">
        <v>674212</v>
      </c>
      <c r="AB137" s="37">
        <v>56455</v>
      </c>
      <c r="AC137" s="37">
        <v>730667</v>
      </c>
      <c r="AD137" s="37">
        <v>75632132</v>
      </c>
      <c r="AE137" s="37">
        <v>20500</v>
      </c>
      <c r="AF137" s="37">
        <v>0</v>
      </c>
      <c r="AG137" s="37">
        <v>0</v>
      </c>
      <c r="AH137" s="37">
        <v>0</v>
      </c>
      <c r="AI137" s="49">
        <v>2215953</v>
      </c>
      <c r="AJ137" s="59">
        <v>285</v>
      </c>
      <c r="AK137" s="59">
        <v>7775.27</v>
      </c>
      <c r="AL137" s="59">
        <v>226.68</v>
      </c>
      <c r="AM137" s="59">
        <v>8001.9500000000007</v>
      </c>
      <c r="AN137" s="59">
        <v>281</v>
      </c>
      <c r="AO137" s="59">
        <v>2248548</v>
      </c>
      <c r="AP137" s="59">
        <v>0</v>
      </c>
      <c r="AQ137" s="59">
        <v>0</v>
      </c>
      <c r="AR137" s="59">
        <v>0</v>
      </c>
      <c r="AS137" s="59">
        <v>0</v>
      </c>
      <c r="AT137" s="59">
        <v>0</v>
      </c>
      <c r="AU137" s="59">
        <v>175000</v>
      </c>
      <c r="AV137" s="59">
        <v>0</v>
      </c>
      <c r="AW137" s="59">
        <v>0</v>
      </c>
      <c r="AX137" s="59">
        <v>24006</v>
      </c>
      <c r="AY137" s="59">
        <v>0</v>
      </c>
      <c r="AZ137" s="59">
        <v>2447554</v>
      </c>
      <c r="BA137" s="59">
        <v>1427587</v>
      </c>
      <c r="BB137" s="59">
        <v>1019967</v>
      </c>
      <c r="BC137" s="59">
        <v>1019967</v>
      </c>
      <c r="BD137" s="59">
        <v>412</v>
      </c>
      <c r="BE137" s="59">
        <f t="shared" si="8"/>
        <v>1019555</v>
      </c>
      <c r="BF137" s="59">
        <v>52307</v>
      </c>
      <c r="BG137" s="59">
        <f t="shared" si="9"/>
        <v>1071862</v>
      </c>
      <c r="BH137" s="59">
        <v>90067460</v>
      </c>
      <c r="BI137" s="59">
        <v>0</v>
      </c>
      <c r="BJ137" s="59">
        <v>0</v>
      </c>
      <c r="BK137" s="59">
        <v>2423548</v>
      </c>
      <c r="BL137" s="59">
        <v>281</v>
      </c>
      <c r="BM137" s="59">
        <v>8624.73</v>
      </c>
      <c r="BN137" s="59">
        <v>230.08</v>
      </c>
      <c r="BO137" s="59">
        <v>8854.81</v>
      </c>
      <c r="BP137" s="59">
        <v>271</v>
      </c>
      <c r="BQ137" s="59">
        <v>2399654</v>
      </c>
      <c r="BR137" s="59">
        <v>0</v>
      </c>
      <c r="BS137" s="59">
        <v>0</v>
      </c>
      <c r="BT137" s="59">
        <v>0</v>
      </c>
      <c r="BU137" s="59">
        <v>0</v>
      </c>
      <c r="BV137" s="59">
        <v>0</v>
      </c>
      <c r="BW137" s="59">
        <v>0</v>
      </c>
      <c r="BX137" s="59">
        <v>0</v>
      </c>
      <c r="BY137" s="59">
        <v>70838</v>
      </c>
      <c r="BZ137" s="59">
        <v>0</v>
      </c>
      <c r="CA137" s="59">
        <v>2470492</v>
      </c>
      <c r="CB137" s="59">
        <v>1494989</v>
      </c>
      <c r="CC137" s="59">
        <v>975503</v>
      </c>
      <c r="CD137" s="59">
        <v>975747</v>
      </c>
      <c r="CE137" s="59">
        <v>244</v>
      </c>
      <c r="CF137" s="59">
        <f t="shared" si="10"/>
        <v>975503</v>
      </c>
      <c r="CG137" s="59">
        <v>0</v>
      </c>
      <c r="CH137" s="59">
        <f t="shared" si="11"/>
        <v>975503</v>
      </c>
      <c r="CI137" s="59">
        <v>101744764</v>
      </c>
      <c r="CJ137" s="59">
        <v>0</v>
      </c>
      <c r="CK137" s="59">
        <v>244</v>
      </c>
      <c r="CL137" s="59">
        <v>2399654</v>
      </c>
      <c r="CM137" s="59">
        <v>271</v>
      </c>
      <c r="CN137" s="59">
        <v>8854.81</v>
      </c>
      <c r="CO137" s="59">
        <v>236.98</v>
      </c>
      <c r="CP137" s="59">
        <v>9091.7899999999991</v>
      </c>
      <c r="CQ137" s="59">
        <v>265</v>
      </c>
      <c r="CR137" s="59">
        <v>2409324</v>
      </c>
      <c r="CS137" s="59">
        <v>0</v>
      </c>
      <c r="CT137" s="59">
        <v>0</v>
      </c>
      <c r="CU137" s="59">
        <v>0</v>
      </c>
      <c r="CV137" s="59">
        <v>0</v>
      </c>
      <c r="CW137" s="59">
        <v>0</v>
      </c>
      <c r="CX137" s="59">
        <v>0</v>
      </c>
      <c r="CY137" s="59">
        <v>0</v>
      </c>
      <c r="CZ137" s="59">
        <v>45459</v>
      </c>
      <c r="DA137" s="59">
        <v>0</v>
      </c>
      <c r="DB137" s="59">
        <v>2454783</v>
      </c>
      <c r="DC137" s="59">
        <v>1270710</v>
      </c>
      <c r="DD137" s="59">
        <v>1184073</v>
      </c>
      <c r="DE137" s="59">
        <v>1184073</v>
      </c>
      <c r="DF137" s="59">
        <v>304</v>
      </c>
      <c r="DG137" s="40">
        <v>1183769</v>
      </c>
      <c r="DH137" s="59">
        <v>0</v>
      </c>
      <c r="DI137" s="59">
        <v>1183769</v>
      </c>
      <c r="DJ137" s="59">
        <v>112120856</v>
      </c>
      <c r="DK137" s="59">
        <v>0</v>
      </c>
      <c r="DL137" s="59">
        <v>0</v>
      </c>
    </row>
    <row r="138" spans="1:116" x14ac:dyDescent="0.2">
      <c r="A138" s="48">
        <v>2212</v>
      </c>
      <c r="B138" s="49" t="s">
        <v>168</v>
      </c>
      <c r="C138" s="37">
        <v>2189950</v>
      </c>
      <c r="D138" s="37">
        <v>232</v>
      </c>
      <c r="E138" s="37">
        <v>227</v>
      </c>
      <c r="F138" s="37">
        <v>220.29</v>
      </c>
      <c r="G138" s="37">
        <v>0</v>
      </c>
      <c r="H138" s="37">
        <v>0</v>
      </c>
      <c r="I138" s="37">
        <v>0</v>
      </c>
      <c r="J138" s="37">
        <v>2192759</v>
      </c>
      <c r="K138" s="37">
        <v>0</v>
      </c>
      <c r="L138" s="37">
        <v>11168</v>
      </c>
      <c r="M138" s="37">
        <v>0</v>
      </c>
      <c r="N138" s="37">
        <v>0</v>
      </c>
      <c r="O138" s="37">
        <v>0</v>
      </c>
      <c r="P138" s="37">
        <v>0</v>
      </c>
      <c r="Q138" s="37">
        <v>11168</v>
      </c>
      <c r="R138" s="37">
        <v>2203927</v>
      </c>
      <c r="S138" s="37">
        <v>0</v>
      </c>
      <c r="T138" s="37">
        <v>38639</v>
      </c>
      <c r="U138" s="37">
        <v>38639</v>
      </c>
      <c r="V138" s="37">
        <v>2242566</v>
      </c>
      <c r="W138" s="37">
        <v>1212987</v>
      </c>
      <c r="X138" s="37">
        <v>1029579</v>
      </c>
      <c r="Y138" s="37">
        <v>1029579</v>
      </c>
      <c r="Z138" s="37">
        <v>474</v>
      </c>
      <c r="AA138" s="37">
        <v>1029105</v>
      </c>
      <c r="AB138" s="37">
        <v>12387</v>
      </c>
      <c r="AC138" s="37">
        <v>1041492</v>
      </c>
      <c r="AD138" s="37">
        <v>73662600</v>
      </c>
      <c r="AE138" s="37">
        <v>33500</v>
      </c>
      <c r="AF138" s="37">
        <v>0</v>
      </c>
      <c r="AG138" s="37">
        <v>0</v>
      </c>
      <c r="AH138" s="37">
        <v>0</v>
      </c>
      <c r="AI138" s="49">
        <v>2203927</v>
      </c>
      <c r="AJ138" s="59">
        <v>227</v>
      </c>
      <c r="AK138" s="59">
        <v>9708.93</v>
      </c>
      <c r="AL138" s="59">
        <v>226.68</v>
      </c>
      <c r="AM138" s="59">
        <v>9935.61</v>
      </c>
      <c r="AN138" s="59">
        <v>228</v>
      </c>
      <c r="AO138" s="59">
        <v>2265319</v>
      </c>
      <c r="AP138" s="59">
        <v>0</v>
      </c>
      <c r="AQ138" s="59">
        <v>1327</v>
      </c>
      <c r="AR138" s="59">
        <v>0</v>
      </c>
      <c r="AS138" s="59">
        <v>0</v>
      </c>
      <c r="AT138" s="59">
        <v>0</v>
      </c>
      <c r="AU138" s="59">
        <v>0</v>
      </c>
      <c r="AV138" s="59">
        <v>0</v>
      </c>
      <c r="AW138" s="59">
        <v>0</v>
      </c>
      <c r="AX138" s="59">
        <v>0</v>
      </c>
      <c r="AY138" s="59">
        <v>0</v>
      </c>
      <c r="AZ138" s="59">
        <v>2266646</v>
      </c>
      <c r="BA138" s="59">
        <v>1126199</v>
      </c>
      <c r="BB138" s="59">
        <v>1140447</v>
      </c>
      <c r="BC138" s="59">
        <v>1140447</v>
      </c>
      <c r="BD138" s="59">
        <v>517</v>
      </c>
      <c r="BE138" s="59">
        <f t="shared" si="8"/>
        <v>1139930</v>
      </c>
      <c r="BF138" s="59">
        <v>12387</v>
      </c>
      <c r="BG138" s="59">
        <f t="shared" si="9"/>
        <v>1152317</v>
      </c>
      <c r="BH138" s="59">
        <v>82055300</v>
      </c>
      <c r="BI138" s="59">
        <v>0</v>
      </c>
      <c r="BJ138" s="59">
        <v>0</v>
      </c>
      <c r="BK138" s="59">
        <v>2266646</v>
      </c>
      <c r="BL138" s="59">
        <v>228</v>
      </c>
      <c r="BM138" s="59">
        <v>9941.43</v>
      </c>
      <c r="BN138" s="59">
        <v>230.08</v>
      </c>
      <c r="BO138" s="59">
        <v>10171.51</v>
      </c>
      <c r="BP138" s="59">
        <v>218</v>
      </c>
      <c r="BQ138" s="59">
        <v>2217389</v>
      </c>
      <c r="BR138" s="59">
        <v>0</v>
      </c>
      <c r="BS138" s="59">
        <v>0</v>
      </c>
      <c r="BT138" s="59">
        <v>0</v>
      </c>
      <c r="BU138" s="59">
        <v>0</v>
      </c>
      <c r="BV138" s="59">
        <v>0</v>
      </c>
      <c r="BW138" s="59">
        <v>0</v>
      </c>
      <c r="BX138" s="59">
        <v>0</v>
      </c>
      <c r="BY138" s="59">
        <v>81372</v>
      </c>
      <c r="BZ138" s="59">
        <v>0</v>
      </c>
      <c r="CA138" s="59">
        <v>2298761</v>
      </c>
      <c r="CB138" s="59">
        <v>992420</v>
      </c>
      <c r="CC138" s="59">
        <v>1306341</v>
      </c>
      <c r="CD138" s="59">
        <v>1306341</v>
      </c>
      <c r="CE138" s="59">
        <v>284</v>
      </c>
      <c r="CF138" s="59">
        <f t="shared" si="10"/>
        <v>1306057</v>
      </c>
      <c r="CG138" s="59">
        <v>12387</v>
      </c>
      <c r="CH138" s="59">
        <f t="shared" si="11"/>
        <v>1318444</v>
      </c>
      <c r="CI138" s="59">
        <v>89138500</v>
      </c>
      <c r="CJ138" s="59">
        <v>0</v>
      </c>
      <c r="CK138" s="59">
        <v>0</v>
      </c>
      <c r="CL138" s="59">
        <v>2217389</v>
      </c>
      <c r="CM138" s="59">
        <v>218</v>
      </c>
      <c r="CN138" s="59">
        <v>10171.51</v>
      </c>
      <c r="CO138" s="59">
        <v>236.98</v>
      </c>
      <c r="CP138" s="59">
        <v>10408.49</v>
      </c>
      <c r="CQ138" s="59">
        <v>210</v>
      </c>
      <c r="CR138" s="59">
        <v>2185783</v>
      </c>
      <c r="CS138" s="59">
        <v>0</v>
      </c>
      <c r="CT138" s="59">
        <v>0</v>
      </c>
      <c r="CU138" s="59">
        <v>0</v>
      </c>
      <c r="CV138" s="59">
        <v>0</v>
      </c>
      <c r="CW138" s="59">
        <v>0</v>
      </c>
      <c r="CX138" s="59">
        <v>0</v>
      </c>
      <c r="CY138" s="59">
        <v>0</v>
      </c>
      <c r="CZ138" s="59">
        <v>62451</v>
      </c>
      <c r="DA138" s="59">
        <v>0</v>
      </c>
      <c r="DB138" s="59">
        <v>2248234</v>
      </c>
      <c r="DC138" s="59">
        <v>871684</v>
      </c>
      <c r="DD138" s="59">
        <v>1376550</v>
      </c>
      <c r="DE138" s="59">
        <v>1376550</v>
      </c>
      <c r="DF138" s="59">
        <v>663</v>
      </c>
      <c r="DG138" s="40">
        <v>1375887</v>
      </c>
      <c r="DH138" s="59">
        <v>1051</v>
      </c>
      <c r="DI138" s="59">
        <v>1376938</v>
      </c>
      <c r="DJ138" s="59">
        <v>97997000</v>
      </c>
      <c r="DK138" s="59">
        <v>0</v>
      </c>
      <c r="DL138" s="59">
        <v>0</v>
      </c>
    </row>
    <row r="139" spans="1:116" x14ac:dyDescent="0.2">
      <c r="A139" s="48">
        <v>2217</v>
      </c>
      <c r="B139" s="49" t="s">
        <v>169</v>
      </c>
      <c r="C139" s="37">
        <v>15023601</v>
      </c>
      <c r="D139" s="37">
        <v>1959</v>
      </c>
      <c r="E139" s="37">
        <v>1961</v>
      </c>
      <c r="F139" s="37">
        <v>220.29</v>
      </c>
      <c r="G139" s="37">
        <v>0</v>
      </c>
      <c r="H139" s="37">
        <v>0</v>
      </c>
      <c r="I139" s="37">
        <v>0</v>
      </c>
      <c r="J139" s="37">
        <v>15470937</v>
      </c>
      <c r="K139" s="37">
        <v>0</v>
      </c>
      <c r="L139" s="37">
        <v>11804</v>
      </c>
      <c r="M139" s="37">
        <v>0</v>
      </c>
      <c r="N139" s="37">
        <v>0</v>
      </c>
      <c r="O139" s="37">
        <v>0</v>
      </c>
      <c r="P139" s="37">
        <v>0</v>
      </c>
      <c r="Q139" s="37">
        <v>11804</v>
      </c>
      <c r="R139" s="37">
        <v>15482741</v>
      </c>
      <c r="S139" s="37">
        <v>200000</v>
      </c>
      <c r="T139" s="37">
        <v>0</v>
      </c>
      <c r="U139" s="37">
        <v>200000</v>
      </c>
      <c r="V139" s="37">
        <v>15682741</v>
      </c>
      <c r="W139" s="37">
        <v>5442579</v>
      </c>
      <c r="X139" s="37">
        <v>10240162</v>
      </c>
      <c r="Y139" s="37">
        <v>10230825</v>
      </c>
      <c r="Z139" s="37">
        <v>91194</v>
      </c>
      <c r="AA139" s="37">
        <v>10139631</v>
      </c>
      <c r="AB139" s="37">
        <v>1278620</v>
      </c>
      <c r="AC139" s="37">
        <v>11418251</v>
      </c>
      <c r="AD139" s="37">
        <v>954515871</v>
      </c>
      <c r="AE139" s="37">
        <v>7623400</v>
      </c>
      <c r="AF139" s="37">
        <v>9337</v>
      </c>
      <c r="AG139" s="37">
        <v>0</v>
      </c>
      <c r="AH139" s="37">
        <v>0</v>
      </c>
      <c r="AI139" s="49">
        <v>15482741</v>
      </c>
      <c r="AJ139" s="59">
        <v>1961</v>
      </c>
      <c r="AK139" s="59">
        <v>7895.33</v>
      </c>
      <c r="AL139" s="59">
        <v>226.68</v>
      </c>
      <c r="AM139" s="59">
        <v>8122.01</v>
      </c>
      <c r="AN139" s="59">
        <v>1954</v>
      </c>
      <c r="AO139" s="59">
        <v>15870408</v>
      </c>
      <c r="AP139" s="59">
        <v>0</v>
      </c>
      <c r="AQ139" s="59">
        <v>0</v>
      </c>
      <c r="AR139" s="59">
        <v>0</v>
      </c>
      <c r="AS139" s="59">
        <v>0</v>
      </c>
      <c r="AT139" s="59">
        <v>0</v>
      </c>
      <c r="AU139" s="59">
        <v>0</v>
      </c>
      <c r="AV139" s="59">
        <v>0</v>
      </c>
      <c r="AW139" s="59">
        <v>0</v>
      </c>
      <c r="AX139" s="59">
        <v>40610</v>
      </c>
      <c r="AY139" s="59">
        <v>0</v>
      </c>
      <c r="AZ139" s="59">
        <v>15911018</v>
      </c>
      <c r="BA139" s="59">
        <v>5876506</v>
      </c>
      <c r="BB139" s="59">
        <v>10034512</v>
      </c>
      <c r="BC139" s="59">
        <v>10034512</v>
      </c>
      <c r="BD139" s="59">
        <v>92681</v>
      </c>
      <c r="BE139" s="59">
        <f t="shared" si="8"/>
        <v>9941831</v>
      </c>
      <c r="BF139" s="59">
        <v>1536992</v>
      </c>
      <c r="BG139" s="59">
        <f t="shared" si="9"/>
        <v>11478823</v>
      </c>
      <c r="BH139" s="59">
        <v>1019500056</v>
      </c>
      <c r="BI139" s="59">
        <v>0</v>
      </c>
      <c r="BJ139" s="59">
        <v>0</v>
      </c>
      <c r="BK139" s="59">
        <v>15870408</v>
      </c>
      <c r="BL139" s="59">
        <v>1954</v>
      </c>
      <c r="BM139" s="59">
        <v>8122.01</v>
      </c>
      <c r="BN139" s="59">
        <v>230.08</v>
      </c>
      <c r="BO139" s="59">
        <v>8352.09</v>
      </c>
      <c r="BP139" s="59">
        <v>1962</v>
      </c>
      <c r="BQ139" s="59">
        <v>16386801</v>
      </c>
      <c r="BR139" s="59">
        <v>0</v>
      </c>
      <c r="BS139" s="59">
        <v>74906</v>
      </c>
      <c r="BT139" s="59">
        <v>0</v>
      </c>
      <c r="BU139" s="59">
        <v>0</v>
      </c>
      <c r="BV139" s="59">
        <v>0</v>
      </c>
      <c r="BW139" s="59">
        <v>0</v>
      </c>
      <c r="BX139" s="59">
        <v>0</v>
      </c>
      <c r="BY139" s="59">
        <v>0</v>
      </c>
      <c r="BZ139" s="59">
        <v>0</v>
      </c>
      <c r="CA139" s="59">
        <v>16461707</v>
      </c>
      <c r="CB139" s="59">
        <v>4988134</v>
      </c>
      <c r="CC139" s="59">
        <v>11473573</v>
      </c>
      <c r="CD139" s="59">
        <v>11515333</v>
      </c>
      <c r="CE139" s="59">
        <v>71819</v>
      </c>
      <c r="CF139" s="59">
        <f t="shared" si="10"/>
        <v>11443514</v>
      </c>
      <c r="CG139" s="59">
        <v>1272414</v>
      </c>
      <c r="CH139" s="59">
        <f t="shared" si="11"/>
        <v>12715928</v>
      </c>
      <c r="CI139" s="59">
        <v>1095451296</v>
      </c>
      <c r="CJ139" s="59">
        <v>0</v>
      </c>
      <c r="CK139" s="59">
        <v>41760</v>
      </c>
      <c r="CL139" s="59">
        <v>16461707</v>
      </c>
      <c r="CM139" s="59">
        <v>1962</v>
      </c>
      <c r="CN139" s="59">
        <v>8390.27</v>
      </c>
      <c r="CO139" s="59">
        <v>236.98</v>
      </c>
      <c r="CP139" s="59">
        <v>8627.25</v>
      </c>
      <c r="CQ139" s="59">
        <v>1967</v>
      </c>
      <c r="CR139" s="59">
        <v>16969801</v>
      </c>
      <c r="CS139" s="59">
        <v>0</v>
      </c>
      <c r="CT139" s="59">
        <v>36711</v>
      </c>
      <c r="CU139" s="59">
        <v>0</v>
      </c>
      <c r="CV139" s="59">
        <v>0</v>
      </c>
      <c r="CW139" s="59">
        <v>0</v>
      </c>
      <c r="CX139" s="59">
        <v>0</v>
      </c>
      <c r="CY139" s="59">
        <v>0</v>
      </c>
      <c r="CZ139" s="59">
        <v>0</v>
      </c>
      <c r="DA139" s="59">
        <v>0</v>
      </c>
      <c r="DB139" s="59">
        <v>17006512</v>
      </c>
      <c r="DC139" s="59">
        <v>5333137</v>
      </c>
      <c r="DD139" s="59">
        <v>11673375</v>
      </c>
      <c r="DE139" s="59">
        <v>11690629</v>
      </c>
      <c r="DF139" s="59">
        <v>66915</v>
      </c>
      <c r="DG139" s="40">
        <v>11623714</v>
      </c>
      <c r="DH139" s="59">
        <v>1598098</v>
      </c>
      <c r="DI139" s="59">
        <v>13221812</v>
      </c>
      <c r="DJ139" s="59">
        <v>1157244041</v>
      </c>
      <c r="DK139" s="59">
        <v>0</v>
      </c>
      <c r="DL139" s="59">
        <v>17254</v>
      </c>
    </row>
    <row r="140" spans="1:116" x14ac:dyDescent="0.2">
      <c r="A140" s="48">
        <v>2226</v>
      </c>
      <c r="B140" s="49" t="s">
        <v>170</v>
      </c>
      <c r="C140" s="37">
        <v>2552076</v>
      </c>
      <c r="D140" s="37">
        <v>384</v>
      </c>
      <c r="E140" s="37">
        <v>367</v>
      </c>
      <c r="F140" s="37">
        <v>220.29</v>
      </c>
      <c r="G140" s="37">
        <v>0</v>
      </c>
      <c r="H140" s="37">
        <v>0</v>
      </c>
      <c r="I140" s="37">
        <v>0</v>
      </c>
      <c r="J140" s="37">
        <v>2519939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2519939</v>
      </c>
      <c r="S140" s="37">
        <v>60000</v>
      </c>
      <c r="T140" s="37">
        <v>89262</v>
      </c>
      <c r="U140" s="37">
        <v>149262</v>
      </c>
      <c r="V140" s="37">
        <v>2669201</v>
      </c>
      <c r="W140" s="37">
        <v>2233129</v>
      </c>
      <c r="X140" s="37">
        <v>436072</v>
      </c>
      <c r="Y140" s="37">
        <v>436072</v>
      </c>
      <c r="Z140" s="37">
        <v>903</v>
      </c>
      <c r="AA140" s="37">
        <v>435169</v>
      </c>
      <c r="AB140" s="37">
        <v>255313</v>
      </c>
      <c r="AC140" s="37">
        <v>690482</v>
      </c>
      <c r="AD140" s="37">
        <v>61562223</v>
      </c>
      <c r="AE140" s="37">
        <v>80500</v>
      </c>
      <c r="AF140" s="37">
        <v>0</v>
      </c>
      <c r="AG140" s="37">
        <v>0</v>
      </c>
      <c r="AH140" s="37">
        <v>0</v>
      </c>
      <c r="AI140" s="49">
        <v>2509939</v>
      </c>
      <c r="AJ140" s="59">
        <v>367</v>
      </c>
      <c r="AK140" s="59">
        <v>6839.07</v>
      </c>
      <c r="AL140" s="59">
        <v>226.68</v>
      </c>
      <c r="AM140" s="59">
        <v>7065.75</v>
      </c>
      <c r="AN140" s="59">
        <v>353</v>
      </c>
      <c r="AO140" s="59">
        <v>2494210</v>
      </c>
      <c r="AP140" s="59">
        <v>0</v>
      </c>
      <c r="AQ140" s="59">
        <v>0</v>
      </c>
      <c r="AR140" s="59">
        <v>0</v>
      </c>
      <c r="AS140" s="59">
        <v>0</v>
      </c>
      <c r="AT140" s="59">
        <v>30000</v>
      </c>
      <c r="AU140" s="59">
        <v>0</v>
      </c>
      <c r="AV140" s="59">
        <v>0</v>
      </c>
      <c r="AW140" s="59">
        <v>0</v>
      </c>
      <c r="AX140" s="59">
        <v>77723</v>
      </c>
      <c r="AY140" s="59">
        <v>0</v>
      </c>
      <c r="AZ140" s="59">
        <v>2601933</v>
      </c>
      <c r="BA140" s="59">
        <v>2220192</v>
      </c>
      <c r="BB140" s="59">
        <v>381741</v>
      </c>
      <c r="BC140" s="59">
        <v>381742</v>
      </c>
      <c r="BD140" s="59">
        <v>497</v>
      </c>
      <c r="BE140" s="59">
        <f t="shared" si="8"/>
        <v>381245</v>
      </c>
      <c r="BF140" s="59">
        <v>265655</v>
      </c>
      <c r="BG140" s="59">
        <f t="shared" si="9"/>
        <v>646900</v>
      </c>
      <c r="BH140" s="59">
        <v>67606000</v>
      </c>
      <c r="BI140" s="59">
        <v>0</v>
      </c>
      <c r="BJ140" s="59">
        <v>1</v>
      </c>
      <c r="BK140" s="59">
        <v>2524210</v>
      </c>
      <c r="BL140" s="59">
        <v>353</v>
      </c>
      <c r="BM140" s="59">
        <v>7150.74</v>
      </c>
      <c r="BN140" s="59">
        <v>230.08</v>
      </c>
      <c r="BO140" s="59">
        <v>7380.82</v>
      </c>
      <c r="BP140" s="59">
        <v>341</v>
      </c>
      <c r="BQ140" s="59">
        <v>2516860</v>
      </c>
      <c r="BR140" s="59">
        <v>0</v>
      </c>
      <c r="BS140" s="59">
        <v>0</v>
      </c>
      <c r="BT140" s="59">
        <v>0</v>
      </c>
      <c r="BU140" s="59">
        <v>0</v>
      </c>
      <c r="BV140" s="59">
        <v>0</v>
      </c>
      <c r="BW140" s="59">
        <v>0</v>
      </c>
      <c r="BX140" s="59">
        <v>0</v>
      </c>
      <c r="BY140" s="59">
        <v>66427</v>
      </c>
      <c r="BZ140" s="59">
        <v>0</v>
      </c>
      <c r="CA140" s="59">
        <v>2583287</v>
      </c>
      <c r="CB140" s="59">
        <v>2155167</v>
      </c>
      <c r="CC140" s="59">
        <v>428120</v>
      </c>
      <c r="CD140" s="59">
        <v>428479</v>
      </c>
      <c r="CE140" s="59">
        <v>359</v>
      </c>
      <c r="CF140" s="59">
        <f t="shared" si="10"/>
        <v>428120</v>
      </c>
      <c r="CG140" s="59">
        <v>283285</v>
      </c>
      <c r="CH140" s="59">
        <f t="shared" si="11"/>
        <v>711405</v>
      </c>
      <c r="CI140" s="59">
        <v>69242194</v>
      </c>
      <c r="CJ140" s="59">
        <v>0</v>
      </c>
      <c r="CK140" s="59">
        <v>359</v>
      </c>
      <c r="CL140" s="59">
        <v>2516860</v>
      </c>
      <c r="CM140" s="59">
        <v>341</v>
      </c>
      <c r="CN140" s="59">
        <v>7380.82</v>
      </c>
      <c r="CO140" s="59">
        <v>236.98</v>
      </c>
      <c r="CP140" s="59">
        <v>7617.7999999999993</v>
      </c>
      <c r="CQ140" s="59">
        <v>323</v>
      </c>
      <c r="CR140" s="59">
        <v>2460549</v>
      </c>
      <c r="CS140" s="59">
        <v>0</v>
      </c>
      <c r="CT140" s="59">
        <v>0</v>
      </c>
      <c r="CU140" s="59">
        <v>0</v>
      </c>
      <c r="CV140" s="59">
        <v>0</v>
      </c>
      <c r="CW140" s="59">
        <v>0</v>
      </c>
      <c r="CX140" s="59">
        <v>0</v>
      </c>
      <c r="CY140" s="59">
        <v>0</v>
      </c>
      <c r="CZ140" s="59">
        <v>106649</v>
      </c>
      <c r="DA140" s="59">
        <v>0</v>
      </c>
      <c r="DB140" s="59">
        <v>2567198</v>
      </c>
      <c r="DC140" s="59">
        <v>2201037</v>
      </c>
      <c r="DD140" s="59">
        <v>366161</v>
      </c>
      <c r="DE140" s="59">
        <v>366363</v>
      </c>
      <c r="DF140" s="59">
        <v>202</v>
      </c>
      <c r="DG140" s="40">
        <v>366161</v>
      </c>
      <c r="DH140" s="59">
        <v>201193</v>
      </c>
      <c r="DI140" s="59">
        <v>567354</v>
      </c>
      <c r="DJ140" s="59">
        <v>71208544</v>
      </c>
      <c r="DK140" s="59">
        <v>0</v>
      </c>
      <c r="DL140" s="59">
        <v>202</v>
      </c>
    </row>
    <row r="141" spans="1:116" x14ac:dyDescent="0.2">
      <c r="A141" s="48">
        <v>2233</v>
      </c>
      <c r="B141" s="49" t="s">
        <v>171</v>
      </c>
      <c r="C141" s="37">
        <v>6450761</v>
      </c>
      <c r="D141" s="37">
        <v>990</v>
      </c>
      <c r="E141" s="37">
        <v>977</v>
      </c>
      <c r="F141" s="37">
        <v>220.29</v>
      </c>
      <c r="G141" s="37">
        <v>0</v>
      </c>
      <c r="H141" s="37">
        <v>0</v>
      </c>
      <c r="I141" s="37">
        <v>0</v>
      </c>
      <c r="J141" s="37">
        <v>6581277</v>
      </c>
      <c r="K141" s="37">
        <v>0</v>
      </c>
      <c r="L141" s="37">
        <v>896</v>
      </c>
      <c r="M141" s="37">
        <v>0</v>
      </c>
      <c r="N141" s="37">
        <v>0</v>
      </c>
      <c r="O141" s="37">
        <v>0</v>
      </c>
      <c r="P141" s="37">
        <v>0</v>
      </c>
      <c r="Q141" s="37">
        <v>896</v>
      </c>
      <c r="R141" s="37">
        <v>6582173</v>
      </c>
      <c r="S141" s="37">
        <v>0</v>
      </c>
      <c r="T141" s="37">
        <v>67362</v>
      </c>
      <c r="U141" s="37">
        <v>67362</v>
      </c>
      <c r="V141" s="37">
        <v>6649535</v>
      </c>
      <c r="W141" s="37">
        <v>5539749</v>
      </c>
      <c r="X141" s="37">
        <v>1109786</v>
      </c>
      <c r="Y141" s="37">
        <v>1109786</v>
      </c>
      <c r="Z141" s="37">
        <v>3724</v>
      </c>
      <c r="AA141" s="37">
        <v>1106062</v>
      </c>
      <c r="AB141" s="37">
        <v>1170585</v>
      </c>
      <c r="AC141" s="37">
        <v>2276647</v>
      </c>
      <c r="AD141" s="37">
        <v>226935481</v>
      </c>
      <c r="AE141" s="37">
        <v>371200</v>
      </c>
      <c r="AF141" s="37">
        <v>0</v>
      </c>
      <c r="AG141" s="37">
        <v>0</v>
      </c>
      <c r="AH141" s="37">
        <v>0</v>
      </c>
      <c r="AI141" s="49">
        <v>6574173</v>
      </c>
      <c r="AJ141" s="59">
        <v>977</v>
      </c>
      <c r="AK141" s="59">
        <v>6728.94</v>
      </c>
      <c r="AL141" s="59">
        <v>226.68</v>
      </c>
      <c r="AM141" s="59">
        <v>6955.62</v>
      </c>
      <c r="AN141" s="59">
        <v>971</v>
      </c>
      <c r="AO141" s="59">
        <v>6753907</v>
      </c>
      <c r="AP141" s="59">
        <v>0</v>
      </c>
      <c r="AQ141" s="59">
        <v>0</v>
      </c>
      <c r="AR141" s="59">
        <v>0</v>
      </c>
      <c r="AS141" s="59">
        <v>0</v>
      </c>
      <c r="AT141" s="59">
        <v>0</v>
      </c>
      <c r="AU141" s="59">
        <v>0</v>
      </c>
      <c r="AV141" s="59">
        <v>0</v>
      </c>
      <c r="AW141" s="59">
        <v>0</v>
      </c>
      <c r="AX141" s="59">
        <v>34778</v>
      </c>
      <c r="AY141" s="59">
        <v>0</v>
      </c>
      <c r="AZ141" s="59">
        <v>6788685</v>
      </c>
      <c r="BA141" s="59">
        <v>5488384</v>
      </c>
      <c r="BB141" s="59">
        <v>1300301</v>
      </c>
      <c r="BC141" s="59">
        <v>1300301</v>
      </c>
      <c r="BD141" s="59">
        <v>3127</v>
      </c>
      <c r="BE141" s="59">
        <f t="shared" si="8"/>
        <v>1297174</v>
      </c>
      <c r="BF141" s="59">
        <v>1223943</v>
      </c>
      <c r="BG141" s="59">
        <f t="shared" si="9"/>
        <v>2521117</v>
      </c>
      <c r="BH141" s="59">
        <v>257941552</v>
      </c>
      <c r="BI141" s="59">
        <v>0</v>
      </c>
      <c r="BJ141" s="59">
        <v>0</v>
      </c>
      <c r="BK141" s="59">
        <v>6753907</v>
      </c>
      <c r="BL141" s="59">
        <v>971</v>
      </c>
      <c r="BM141" s="59">
        <v>6955.62</v>
      </c>
      <c r="BN141" s="59">
        <v>230.08</v>
      </c>
      <c r="BO141" s="59">
        <v>7185.7</v>
      </c>
      <c r="BP141" s="59">
        <v>971</v>
      </c>
      <c r="BQ141" s="59">
        <v>6977315</v>
      </c>
      <c r="BR141" s="59">
        <v>0</v>
      </c>
      <c r="BS141" s="59">
        <v>0</v>
      </c>
      <c r="BT141" s="59">
        <v>0</v>
      </c>
      <c r="BU141" s="59">
        <v>0</v>
      </c>
      <c r="BV141" s="59">
        <v>0</v>
      </c>
      <c r="BW141" s="59">
        <v>0</v>
      </c>
      <c r="BX141" s="59">
        <v>0</v>
      </c>
      <c r="BY141" s="59">
        <v>0</v>
      </c>
      <c r="BZ141" s="59">
        <v>0</v>
      </c>
      <c r="CA141" s="59">
        <v>6977315</v>
      </c>
      <c r="CB141" s="59">
        <v>5454532</v>
      </c>
      <c r="CC141" s="59">
        <v>1522783</v>
      </c>
      <c r="CD141" s="59">
        <v>1522783</v>
      </c>
      <c r="CE141" s="59">
        <v>2943</v>
      </c>
      <c r="CF141" s="59">
        <f t="shared" si="10"/>
        <v>1519840</v>
      </c>
      <c r="CG141" s="59">
        <v>1244784</v>
      </c>
      <c r="CH141" s="59">
        <f t="shared" si="11"/>
        <v>2764624</v>
      </c>
      <c r="CI141" s="59">
        <v>287703433</v>
      </c>
      <c r="CJ141" s="59">
        <v>0</v>
      </c>
      <c r="CK141" s="59">
        <v>0</v>
      </c>
      <c r="CL141" s="59">
        <v>6977315</v>
      </c>
      <c r="CM141" s="59">
        <v>971</v>
      </c>
      <c r="CN141" s="59">
        <v>7185.7</v>
      </c>
      <c r="CO141" s="59">
        <v>236.98</v>
      </c>
      <c r="CP141" s="59">
        <v>7422.6799999999994</v>
      </c>
      <c r="CQ141" s="59">
        <v>993</v>
      </c>
      <c r="CR141" s="59">
        <v>7370721</v>
      </c>
      <c r="CS141" s="59">
        <v>0</v>
      </c>
      <c r="CT141" s="59">
        <v>8112</v>
      </c>
      <c r="CU141" s="59">
        <v>0</v>
      </c>
      <c r="CV141" s="59">
        <v>0</v>
      </c>
      <c r="CW141" s="59">
        <v>0</v>
      </c>
      <c r="CX141" s="59">
        <v>0</v>
      </c>
      <c r="CY141" s="59">
        <v>0</v>
      </c>
      <c r="CZ141" s="59">
        <v>0</v>
      </c>
      <c r="DA141" s="59">
        <v>0</v>
      </c>
      <c r="DB141" s="59">
        <v>7378833</v>
      </c>
      <c r="DC141" s="59">
        <v>5634260</v>
      </c>
      <c r="DD141" s="59">
        <v>1744573</v>
      </c>
      <c r="DE141" s="59">
        <v>1744573</v>
      </c>
      <c r="DF141" s="59">
        <v>2914</v>
      </c>
      <c r="DG141" s="40">
        <v>1741659</v>
      </c>
      <c r="DH141" s="59">
        <v>1293084</v>
      </c>
      <c r="DI141" s="59">
        <v>3034743</v>
      </c>
      <c r="DJ141" s="59">
        <v>313508761</v>
      </c>
      <c r="DK141" s="59">
        <v>0</v>
      </c>
      <c r="DL141" s="59">
        <v>0</v>
      </c>
    </row>
    <row r="142" spans="1:116" x14ac:dyDescent="0.2">
      <c r="A142" s="48">
        <v>2289</v>
      </c>
      <c r="B142" s="49" t="s">
        <v>172</v>
      </c>
      <c r="C142" s="37">
        <v>127539386</v>
      </c>
      <c r="D142" s="37">
        <v>18838</v>
      </c>
      <c r="E142" s="37">
        <v>19037</v>
      </c>
      <c r="F142" s="37">
        <v>220.29</v>
      </c>
      <c r="G142" s="37">
        <v>0</v>
      </c>
      <c r="H142" s="37">
        <v>0</v>
      </c>
      <c r="I142" s="37">
        <v>0</v>
      </c>
      <c r="J142" s="37">
        <v>133080433</v>
      </c>
      <c r="K142" s="37">
        <v>0</v>
      </c>
      <c r="L142" s="37">
        <v>149917</v>
      </c>
      <c r="M142" s="37">
        <v>0</v>
      </c>
      <c r="N142" s="37">
        <v>0</v>
      </c>
      <c r="O142" s="37">
        <v>0</v>
      </c>
      <c r="P142" s="37">
        <v>0</v>
      </c>
      <c r="Q142" s="37">
        <v>149917</v>
      </c>
      <c r="R142" s="37">
        <v>133230350</v>
      </c>
      <c r="S142" s="37">
        <v>0</v>
      </c>
      <c r="T142" s="37">
        <v>0</v>
      </c>
      <c r="U142" s="37">
        <v>0</v>
      </c>
      <c r="V142" s="37">
        <v>133230350</v>
      </c>
      <c r="W142" s="37">
        <v>83740819</v>
      </c>
      <c r="X142" s="37">
        <v>49489531</v>
      </c>
      <c r="Y142" s="37">
        <v>49713231</v>
      </c>
      <c r="Z142" s="37">
        <v>613537</v>
      </c>
      <c r="AA142" s="37">
        <v>49099694</v>
      </c>
      <c r="AB142" s="37">
        <v>14327359</v>
      </c>
      <c r="AC142" s="37">
        <v>63427053</v>
      </c>
      <c r="AD142" s="37">
        <v>5953148486</v>
      </c>
      <c r="AE142" s="37">
        <v>57585500</v>
      </c>
      <c r="AF142" s="37">
        <v>0</v>
      </c>
      <c r="AG142" s="37">
        <v>223700</v>
      </c>
      <c r="AH142" s="37">
        <v>0</v>
      </c>
      <c r="AI142" s="49">
        <v>133230350</v>
      </c>
      <c r="AJ142" s="59">
        <v>19037</v>
      </c>
      <c r="AK142" s="59">
        <v>6998.5</v>
      </c>
      <c r="AL142" s="59">
        <v>226.68</v>
      </c>
      <c r="AM142" s="59">
        <v>7225.18</v>
      </c>
      <c r="AN142" s="59">
        <v>19389</v>
      </c>
      <c r="AO142" s="59">
        <v>140089015</v>
      </c>
      <c r="AP142" s="59">
        <v>0</v>
      </c>
      <c r="AQ142" s="59">
        <v>156014</v>
      </c>
      <c r="AR142" s="59">
        <v>0</v>
      </c>
      <c r="AS142" s="59">
        <v>0</v>
      </c>
      <c r="AT142" s="59">
        <v>0</v>
      </c>
      <c r="AU142" s="59">
        <v>0</v>
      </c>
      <c r="AV142" s="59">
        <v>0</v>
      </c>
      <c r="AW142" s="59">
        <v>0</v>
      </c>
      <c r="AX142" s="59">
        <v>0</v>
      </c>
      <c r="AY142" s="59">
        <v>0</v>
      </c>
      <c r="AZ142" s="59">
        <v>140245029</v>
      </c>
      <c r="BA142" s="59">
        <v>91585009</v>
      </c>
      <c r="BB142" s="59">
        <v>48660020</v>
      </c>
      <c r="BC142" s="59">
        <v>48797298</v>
      </c>
      <c r="BD142" s="59">
        <v>529149</v>
      </c>
      <c r="BE142" s="59">
        <f t="shared" si="8"/>
        <v>48268149</v>
      </c>
      <c r="BF142" s="59">
        <v>14949569</v>
      </c>
      <c r="BG142" s="59">
        <f t="shared" si="9"/>
        <v>63217718</v>
      </c>
      <c r="BH142" s="59">
        <v>6274702734</v>
      </c>
      <c r="BI142" s="59">
        <v>0</v>
      </c>
      <c r="BJ142" s="59">
        <v>137278</v>
      </c>
      <c r="BK142" s="59">
        <v>140245029</v>
      </c>
      <c r="BL142" s="59">
        <v>19388</v>
      </c>
      <c r="BM142" s="59">
        <v>7233.6</v>
      </c>
      <c r="BN142" s="59">
        <v>230.08</v>
      </c>
      <c r="BO142" s="59">
        <v>7463.68</v>
      </c>
      <c r="BP142" s="59">
        <v>19772</v>
      </c>
      <c r="BQ142" s="59">
        <v>147571881</v>
      </c>
      <c r="BR142" s="59">
        <v>0</v>
      </c>
      <c r="BS142" s="59">
        <v>422186</v>
      </c>
      <c r="BT142" s="59">
        <v>0</v>
      </c>
      <c r="BU142" s="59">
        <v>0</v>
      </c>
      <c r="BV142" s="59">
        <v>0</v>
      </c>
      <c r="BW142" s="59">
        <v>0</v>
      </c>
      <c r="BX142" s="59">
        <v>0</v>
      </c>
      <c r="BY142" s="59">
        <v>0</v>
      </c>
      <c r="BZ142" s="59">
        <v>0</v>
      </c>
      <c r="CA142" s="59">
        <v>147994067</v>
      </c>
      <c r="CB142" s="59">
        <v>99001285</v>
      </c>
      <c r="CC142" s="59">
        <v>48992782</v>
      </c>
      <c r="CD142" s="59">
        <v>49127269</v>
      </c>
      <c r="CE142" s="59">
        <v>457632</v>
      </c>
      <c r="CF142" s="59">
        <f t="shared" si="10"/>
        <v>48669637</v>
      </c>
      <c r="CG142" s="59">
        <v>15767148</v>
      </c>
      <c r="CH142" s="59">
        <f t="shared" si="11"/>
        <v>64436785</v>
      </c>
      <c r="CI142" s="59">
        <v>6542042397</v>
      </c>
      <c r="CJ142" s="59">
        <v>0</v>
      </c>
      <c r="CK142" s="59">
        <v>134487</v>
      </c>
      <c r="CL142" s="59">
        <v>147994067</v>
      </c>
      <c r="CM142" s="59">
        <v>19772</v>
      </c>
      <c r="CN142" s="59">
        <v>7485.03</v>
      </c>
      <c r="CO142" s="59">
        <v>236.98</v>
      </c>
      <c r="CP142" s="59">
        <v>7722.0099999999993</v>
      </c>
      <c r="CQ142" s="59">
        <v>19969</v>
      </c>
      <c r="CR142" s="59">
        <v>154200818</v>
      </c>
      <c r="CS142" s="59">
        <v>0</v>
      </c>
      <c r="CT142" s="59">
        <v>791555</v>
      </c>
      <c r="CU142" s="59">
        <v>0</v>
      </c>
      <c r="CV142" s="59">
        <v>0</v>
      </c>
      <c r="CW142" s="59">
        <v>0</v>
      </c>
      <c r="CX142" s="59">
        <v>0</v>
      </c>
      <c r="CY142" s="59">
        <v>0</v>
      </c>
      <c r="CZ142" s="59">
        <v>0</v>
      </c>
      <c r="DA142" s="59">
        <v>0</v>
      </c>
      <c r="DB142" s="59">
        <v>154992373</v>
      </c>
      <c r="DC142" s="59">
        <v>104068024</v>
      </c>
      <c r="DD142" s="59">
        <v>50924349</v>
      </c>
      <c r="DE142" s="59">
        <v>51001569</v>
      </c>
      <c r="DF142" s="59">
        <v>398132</v>
      </c>
      <c r="DG142" s="40">
        <v>50603437</v>
      </c>
      <c r="DH142" s="59">
        <v>15300229</v>
      </c>
      <c r="DI142" s="59">
        <v>65903666</v>
      </c>
      <c r="DJ142" s="59">
        <v>6981338739</v>
      </c>
      <c r="DK142" s="59">
        <v>0</v>
      </c>
      <c r="DL142" s="59">
        <v>77220</v>
      </c>
    </row>
    <row r="143" spans="1:116" x14ac:dyDescent="0.2">
      <c r="A143" s="48">
        <v>2310</v>
      </c>
      <c r="B143" s="49" t="s">
        <v>173</v>
      </c>
      <c r="C143" s="37">
        <v>3469573</v>
      </c>
      <c r="D143" s="37">
        <v>399</v>
      </c>
      <c r="E143" s="37">
        <v>387</v>
      </c>
      <c r="F143" s="37">
        <v>220.29</v>
      </c>
      <c r="G143" s="37">
        <v>0</v>
      </c>
      <c r="H143" s="37">
        <v>0</v>
      </c>
      <c r="I143" s="37">
        <v>0</v>
      </c>
      <c r="J143" s="37">
        <v>3450477</v>
      </c>
      <c r="K143" s="37">
        <v>0</v>
      </c>
      <c r="L143" s="37">
        <v>16344</v>
      </c>
      <c r="M143" s="37">
        <v>0</v>
      </c>
      <c r="N143" s="37">
        <v>0</v>
      </c>
      <c r="O143" s="37">
        <v>0</v>
      </c>
      <c r="P143" s="37">
        <v>0</v>
      </c>
      <c r="Q143" s="37">
        <v>16344</v>
      </c>
      <c r="R143" s="37">
        <v>3466821</v>
      </c>
      <c r="S143" s="37">
        <v>0</v>
      </c>
      <c r="T143" s="37">
        <v>80244</v>
      </c>
      <c r="U143" s="37">
        <v>80244</v>
      </c>
      <c r="V143" s="37">
        <v>3547065</v>
      </c>
      <c r="W143" s="37">
        <v>160468</v>
      </c>
      <c r="X143" s="37">
        <v>3386597</v>
      </c>
      <c r="Y143" s="37">
        <v>3386589</v>
      </c>
      <c r="Z143" s="37">
        <v>4393</v>
      </c>
      <c r="AA143" s="37">
        <v>3382196</v>
      </c>
      <c r="AB143" s="37">
        <v>97090</v>
      </c>
      <c r="AC143" s="37">
        <v>3479286</v>
      </c>
      <c r="AD143" s="37">
        <v>483292522</v>
      </c>
      <c r="AE143" s="37">
        <v>610200</v>
      </c>
      <c r="AF143" s="37">
        <v>8</v>
      </c>
      <c r="AG143" s="37">
        <v>0</v>
      </c>
      <c r="AH143" s="37">
        <v>0</v>
      </c>
      <c r="AI143" s="49">
        <v>3466821</v>
      </c>
      <c r="AJ143" s="59">
        <v>387</v>
      </c>
      <c r="AK143" s="59">
        <v>8958.19</v>
      </c>
      <c r="AL143" s="59">
        <v>226.68</v>
      </c>
      <c r="AM143" s="59">
        <v>9184.8700000000008</v>
      </c>
      <c r="AN143" s="59">
        <v>384</v>
      </c>
      <c r="AO143" s="59">
        <v>3526990</v>
      </c>
      <c r="AP143" s="59">
        <v>0</v>
      </c>
      <c r="AQ143" s="59">
        <v>0</v>
      </c>
      <c r="AR143" s="59">
        <v>0</v>
      </c>
      <c r="AS143" s="59">
        <v>0</v>
      </c>
      <c r="AT143" s="59">
        <v>0</v>
      </c>
      <c r="AU143" s="59">
        <v>0</v>
      </c>
      <c r="AV143" s="59">
        <v>0</v>
      </c>
      <c r="AW143" s="59">
        <v>300000</v>
      </c>
      <c r="AX143" s="59">
        <v>18370</v>
      </c>
      <c r="AY143" s="59">
        <v>0</v>
      </c>
      <c r="AZ143" s="59">
        <v>3845360</v>
      </c>
      <c r="BA143" s="59">
        <v>137440</v>
      </c>
      <c r="BB143" s="59">
        <v>3707920</v>
      </c>
      <c r="BC143" s="59">
        <v>3708205</v>
      </c>
      <c r="BD143" s="59">
        <v>4584</v>
      </c>
      <c r="BE143" s="59">
        <f t="shared" si="8"/>
        <v>3703621</v>
      </c>
      <c r="BF143" s="59">
        <v>245775</v>
      </c>
      <c r="BG143" s="59">
        <f t="shared" si="9"/>
        <v>3949396</v>
      </c>
      <c r="BH143" s="59">
        <v>509431035</v>
      </c>
      <c r="BI143" s="59">
        <v>0</v>
      </c>
      <c r="BJ143" s="59">
        <v>285</v>
      </c>
      <c r="BK143" s="59">
        <v>3526990</v>
      </c>
      <c r="BL143" s="59">
        <v>384</v>
      </c>
      <c r="BM143" s="59">
        <v>9184.8700000000008</v>
      </c>
      <c r="BN143" s="59">
        <v>230.08</v>
      </c>
      <c r="BO143" s="59">
        <v>9414.9500000000007</v>
      </c>
      <c r="BP143" s="59">
        <v>380</v>
      </c>
      <c r="BQ143" s="59">
        <v>3577681</v>
      </c>
      <c r="BR143" s="59">
        <v>0</v>
      </c>
      <c r="BS143" s="59">
        <v>0</v>
      </c>
      <c r="BT143" s="59">
        <v>0</v>
      </c>
      <c r="BU143" s="59">
        <v>0</v>
      </c>
      <c r="BV143" s="59">
        <v>0</v>
      </c>
      <c r="BW143" s="59">
        <v>0</v>
      </c>
      <c r="BX143" s="59">
        <v>300000</v>
      </c>
      <c r="BY143" s="59">
        <v>28245</v>
      </c>
      <c r="BZ143" s="59">
        <v>0</v>
      </c>
      <c r="CA143" s="59">
        <v>3905926</v>
      </c>
      <c r="CB143" s="59">
        <v>123024</v>
      </c>
      <c r="CC143" s="59">
        <v>3782902</v>
      </c>
      <c r="CD143" s="59">
        <v>3782484</v>
      </c>
      <c r="CE143" s="59">
        <v>5195</v>
      </c>
      <c r="CF143" s="59">
        <f t="shared" si="10"/>
        <v>3777289</v>
      </c>
      <c r="CG143" s="59">
        <v>259716</v>
      </c>
      <c r="CH143" s="59">
        <f t="shared" si="11"/>
        <v>4037005</v>
      </c>
      <c r="CI143" s="59">
        <v>566218019</v>
      </c>
      <c r="CJ143" s="59">
        <v>418</v>
      </c>
      <c r="CK143" s="59">
        <v>0</v>
      </c>
      <c r="CL143" s="59">
        <v>3577681</v>
      </c>
      <c r="CM143" s="59">
        <v>380</v>
      </c>
      <c r="CN143" s="59">
        <v>9414.9500000000007</v>
      </c>
      <c r="CO143" s="59">
        <v>236.98</v>
      </c>
      <c r="CP143" s="59">
        <v>9651.93</v>
      </c>
      <c r="CQ143" s="59">
        <v>382</v>
      </c>
      <c r="CR143" s="59">
        <v>3687037</v>
      </c>
      <c r="CS143" s="59">
        <v>0</v>
      </c>
      <c r="CT143" s="59">
        <v>0</v>
      </c>
      <c r="CU143" s="59">
        <v>0</v>
      </c>
      <c r="CV143" s="59">
        <v>0</v>
      </c>
      <c r="CW143" s="59">
        <v>600000</v>
      </c>
      <c r="CX143" s="59">
        <v>0</v>
      </c>
      <c r="CY143" s="59">
        <v>0</v>
      </c>
      <c r="CZ143" s="59">
        <v>0</v>
      </c>
      <c r="DA143" s="59">
        <v>0</v>
      </c>
      <c r="DB143" s="59">
        <v>4287037</v>
      </c>
      <c r="DC143" s="59">
        <v>104527</v>
      </c>
      <c r="DD143" s="59">
        <v>4182510</v>
      </c>
      <c r="DE143" s="59">
        <v>4180910</v>
      </c>
      <c r="DF143" s="59">
        <v>4094</v>
      </c>
      <c r="DG143" s="40">
        <v>4176816</v>
      </c>
      <c r="DH143" s="59">
        <v>264978</v>
      </c>
      <c r="DI143" s="59">
        <v>4441794</v>
      </c>
      <c r="DJ143" s="59">
        <v>620769515</v>
      </c>
      <c r="DK143" s="59">
        <v>1600</v>
      </c>
      <c r="DL143" s="59">
        <v>0</v>
      </c>
    </row>
    <row r="144" spans="1:116" x14ac:dyDescent="0.2">
      <c r="A144" s="48">
        <v>2296</v>
      </c>
      <c r="B144" s="49" t="s">
        <v>174</v>
      </c>
      <c r="C144" s="37">
        <v>18262659</v>
      </c>
      <c r="D144" s="37">
        <v>2102</v>
      </c>
      <c r="E144" s="37">
        <v>2077</v>
      </c>
      <c r="F144" s="37">
        <v>220.29</v>
      </c>
      <c r="G144" s="37">
        <v>0</v>
      </c>
      <c r="H144" s="37">
        <v>0</v>
      </c>
      <c r="I144" s="37">
        <v>0</v>
      </c>
      <c r="J144" s="37">
        <v>18502996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18502996</v>
      </c>
      <c r="S144" s="37">
        <v>550000</v>
      </c>
      <c r="T144" s="37">
        <v>169262</v>
      </c>
      <c r="U144" s="37">
        <v>719262</v>
      </c>
      <c r="V144" s="37">
        <v>19222258</v>
      </c>
      <c r="W144" s="37">
        <v>6437123</v>
      </c>
      <c r="X144" s="37">
        <v>12785135</v>
      </c>
      <c r="Y144" s="37">
        <v>12787105</v>
      </c>
      <c r="Z144" s="37">
        <v>47529</v>
      </c>
      <c r="AA144" s="37">
        <v>12739576</v>
      </c>
      <c r="AB144" s="37">
        <v>536416</v>
      </c>
      <c r="AC144" s="37">
        <v>13275992</v>
      </c>
      <c r="AD144" s="37">
        <v>974316000</v>
      </c>
      <c r="AE144" s="37">
        <v>3488100</v>
      </c>
      <c r="AF144" s="37">
        <v>0</v>
      </c>
      <c r="AG144" s="37">
        <v>1970</v>
      </c>
      <c r="AH144" s="37">
        <v>0</v>
      </c>
      <c r="AI144" s="49">
        <v>18393346</v>
      </c>
      <c r="AJ144" s="59">
        <v>2077</v>
      </c>
      <c r="AK144" s="59">
        <v>8855.73</v>
      </c>
      <c r="AL144" s="59">
        <v>226.68</v>
      </c>
      <c r="AM144" s="59">
        <v>9082.41</v>
      </c>
      <c r="AN144" s="59">
        <v>2059</v>
      </c>
      <c r="AO144" s="59">
        <v>18700682</v>
      </c>
      <c r="AP144" s="59">
        <v>0</v>
      </c>
      <c r="AQ144" s="59">
        <v>39500</v>
      </c>
      <c r="AR144" s="59">
        <v>0</v>
      </c>
      <c r="AS144" s="59">
        <v>0</v>
      </c>
      <c r="AT144" s="59">
        <v>0</v>
      </c>
      <c r="AU144" s="59">
        <v>0</v>
      </c>
      <c r="AV144" s="59">
        <v>0</v>
      </c>
      <c r="AW144" s="59">
        <v>550000</v>
      </c>
      <c r="AX144" s="59">
        <v>127154</v>
      </c>
      <c r="AY144" s="59">
        <v>0</v>
      </c>
      <c r="AZ144" s="59">
        <v>19417336</v>
      </c>
      <c r="BA144" s="59">
        <v>6219460</v>
      </c>
      <c r="BB144" s="59">
        <v>13197876</v>
      </c>
      <c r="BC144" s="59">
        <v>13197876</v>
      </c>
      <c r="BD144" s="59">
        <v>60355</v>
      </c>
      <c r="BE144" s="59">
        <f t="shared" si="8"/>
        <v>13137521</v>
      </c>
      <c r="BF144" s="59">
        <v>851598</v>
      </c>
      <c r="BG144" s="59">
        <f t="shared" si="9"/>
        <v>13989119</v>
      </c>
      <c r="BH144" s="59">
        <v>1015612100</v>
      </c>
      <c r="BI144" s="59">
        <v>0</v>
      </c>
      <c r="BJ144" s="59">
        <v>0</v>
      </c>
      <c r="BK144" s="59">
        <v>18740182</v>
      </c>
      <c r="BL144" s="59">
        <v>2059</v>
      </c>
      <c r="BM144" s="59">
        <v>9101.59</v>
      </c>
      <c r="BN144" s="59">
        <v>230.08</v>
      </c>
      <c r="BO144" s="59">
        <v>9331.67</v>
      </c>
      <c r="BP144" s="59">
        <v>2036</v>
      </c>
      <c r="BQ144" s="59">
        <v>18999280</v>
      </c>
      <c r="BR144" s="59">
        <v>0</v>
      </c>
      <c r="BS144" s="59">
        <v>12060</v>
      </c>
      <c r="BT144" s="59">
        <v>0</v>
      </c>
      <c r="BU144" s="59">
        <v>0</v>
      </c>
      <c r="BV144" s="59">
        <v>0</v>
      </c>
      <c r="BW144" s="59">
        <v>0</v>
      </c>
      <c r="BX144" s="59">
        <v>550000</v>
      </c>
      <c r="BY144" s="59">
        <v>158638</v>
      </c>
      <c r="BZ144" s="59">
        <v>0</v>
      </c>
      <c r="CA144" s="59">
        <v>19719978</v>
      </c>
      <c r="CB144" s="59">
        <v>6993034</v>
      </c>
      <c r="CC144" s="59">
        <v>12726944</v>
      </c>
      <c r="CD144" s="59">
        <v>12726944</v>
      </c>
      <c r="CE144" s="59">
        <v>48357</v>
      </c>
      <c r="CF144" s="59">
        <f t="shared" si="10"/>
        <v>12678587</v>
      </c>
      <c r="CG144" s="59">
        <v>1751394</v>
      </c>
      <c r="CH144" s="59">
        <f t="shared" si="11"/>
        <v>14429981</v>
      </c>
      <c r="CI144" s="59">
        <v>1048034700</v>
      </c>
      <c r="CJ144" s="59">
        <v>0</v>
      </c>
      <c r="CK144" s="59">
        <v>0</v>
      </c>
      <c r="CL144" s="59">
        <v>19011340</v>
      </c>
      <c r="CM144" s="59">
        <v>2036</v>
      </c>
      <c r="CN144" s="59">
        <v>9337.59</v>
      </c>
      <c r="CO144" s="59">
        <v>236.98</v>
      </c>
      <c r="CP144" s="59">
        <v>9574.57</v>
      </c>
      <c r="CQ144" s="59">
        <v>2053</v>
      </c>
      <c r="CR144" s="59">
        <v>19656592</v>
      </c>
      <c r="CS144" s="59">
        <v>0</v>
      </c>
      <c r="CT144" s="59">
        <v>42916</v>
      </c>
      <c r="CU144" s="59">
        <v>0</v>
      </c>
      <c r="CV144" s="59">
        <v>0</v>
      </c>
      <c r="CW144" s="59">
        <v>0</v>
      </c>
      <c r="CX144" s="59">
        <v>0</v>
      </c>
      <c r="CY144" s="59">
        <v>550000</v>
      </c>
      <c r="CZ144" s="59">
        <v>0</v>
      </c>
      <c r="DA144" s="59">
        <v>0</v>
      </c>
      <c r="DB144" s="59">
        <v>20249508</v>
      </c>
      <c r="DC144" s="59">
        <v>7416018</v>
      </c>
      <c r="DD144" s="59">
        <v>12833490</v>
      </c>
      <c r="DE144" s="59">
        <v>12747319</v>
      </c>
      <c r="DF144" s="59">
        <v>47423</v>
      </c>
      <c r="DG144" s="40">
        <v>12699896</v>
      </c>
      <c r="DH144" s="59">
        <v>1835452</v>
      </c>
      <c r="DI144" s="59">
        <v>14535348</v>
      </c>
      <c r="DJ144" s="59">
        <v>1061567500</v>
      </c>
      <c r="DK144" s="59">
        <v>86171</v>
      </c>
      <c r="DL144" s="59">
        <v>0</v>
      </c>
    </row>
    <row r="145" spans="1:116" x14ac:dyDescent="0.2">
      <c r="A145" s="48">
        <v>2303</v>
      </c>
      <c r="B145" s="49" t="s">
        <v>175</v>
      </c>
      <c r="C145" s="37">
        <v>23154152</v>
      </c>
      <c r="D145" s="37">
        <v>2940</v>
      </c>
      <c r="E145" s="37">
        <v>2977</v>
      </c>
      <c r="F145" s="37">
        <v>220.29</v>
      </c>
      <c r="G145" s="37">
        <v>0</v>
      </c>
      <c r="H145" s="37">
        <v>0</v>
      </c>
      <c r="I145" s="37">
        <v>0</v>
      </c>
      <c r="J145" s="37">
        <v>24101345</v>
      </c>
      <c r="K145" s="37">
        <v>16952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16952</v>
      </c>
      <c r="R145" s="37">
        <v>24118297</v>
      </c>
      <c r="S145" s="37">
        <v>0</v>
      </c>
      <c r="T145" s="37">
        <v>0</v>
      </c>
      <c r="U145" s="37">
        <v>0</v>
      </c>
      <c r="V145" s="37">
        <v>24118297</v>
      </c>
      <c r="W145" s="37">
        <v>10866446</v>
      </c>
      <c r="X145" s="37">
        <v>13251851</v>
      </c>
      <c r="Y145" s="37">
        <v>13259609</v>
      </c>
      <c r="Z145" s="37">
        <v>53003</v>
      </c>
      <c r="AA145" s="37">
        <v>13206606</v>
      </c>
      <c r="AB145" s="37">
        <v>1155778</v>
      </c>
      <c r="AC145" s="37">
        <v>14362384</v>
      </c>
      <c r="AD145" s="37">
        <v>1389668008</v>
      </c>
      <c r="AE145" s="37">
        <v>5128400</v>
      </c>
      <c r="AF145" s="37">
        <v>0</v>
      </c>
      <c r="AG145" s="37">
        <v>7758</v>
      </c>
      <c r="AH145" s="37">
        <v>0</v>
      </c>
      <c r="AI145" s="49">
        <v>24118297</v>
      </c>
      <c r="AJ145" s="59">
        <v>2977</v>
      </c>
      <c r="AK145" s="59">
        <v>8101.54</v>
      </c>
      <c r="AL145" s="59">
        <v>226.68</v>
      </c>
      <c r="AM145" s="59">
        <v>8328.2199999999993</v>
      </c>
      <c r="AN145" s="59">
        <v>2995</v>
      </c>
      <c r="AO145" s="59">
        <v>24943019</v>
      </c>
      <c r="AP145" s="59">
        <v>0</v>
      </c>
      <c r="AQ145" s="59">
        <v>29708</v>
      </c>
      <c r="AR145" s="59">
        <v>0</v>
      </c>
      <c r="AS145" s="59">
        <v>0</v>
      </c>
      <c r="AT145" s="59">
        <v>0</v>
      </c>
      <c r="AU145" s="59">
        <v>0</v>
      </c>
      <c r="AV145" s="59">
        <v>0</v>
      </c>
      <c r="AW145" s="59">
        <v>0</v>
      </c>
      <c r="AX145" s="59">
        <v>0</v>
      </c>
      <c r="AY145" s="59">
        <v>0</v>
      </c>
      <c r="AZ145" s="59">
        <v>24972727</v>
      </c>
      <c r="BA145" s="59">
        <v>11141458</v>
      </c>
      <c r="BB145" s="59">
        <v>13831269</v>
      </c>
      <c r="BC145" s="59">
        <v>13831269</v>
      </c>
      <c r="BD145" s="59">
        <v>48347</v>
      </c>
      <c r="BE145" s="59">
        <f t="shared" si="8"/>
        <v>13782922</v>
      </c>
      <c r="BF145" s="59">
        <v>1159421</v>
      </c>
      <c r="BG145" s="59">
        <f t="shared" si="9"/>
        <v>14942343</v>
      </c>
      <c r="BH145" s="59">
        <v>1510769084</v>
      </c>
      <c r="BI145" s="59">
        <v>0</v>
      </c>
      <c r="BJ145" s="59">
        <v>0</v>
      </c>
      <c r="BK145" s="59">
        <v>24972727</v>
      </c>
      <c r="BL145" s="59">
        <v>2995</v>
      </c>
      <c r="BM145" s="59">
        <v>8338.14</v>
      </c>
      <c r="BN145" s="59">
        <v>230.08</v>
      </c>
      <c r="BO145" s="59">
        <v>8568.2199999999993</v>
      </c>
      <c r="BP145" s="59">
        <v>3006</v>
      </c>
      <c r="BQ145" s="59">
        <v>25756069</v>
      </c>
      <c r="BR145" s="59">
        <v>0</v>
      </c>
      <c r="BS145" s="59">
        <v>12087</v>
      </c>
      <c r="BT145" s="59">
        <v>0</v>
      </c>
      <c r="BU145" s="59">
        <v>0</v>
      </c>
      <c r="BV145" s="59">
        <v>0</v>
      </c>
      <c r="BW145" s="59">
        <v>0</v>
      </c>
      <c r="BX145" s="59">
        <v>0</v>
      </c>
      <c r="BY145" s="59">
        <v>0</v>
      </c>
      <c r="BZ145" s="59">
        <v>0</v>
      </c>
      <c r="CA145" s="59">
        <v>25768156</v>
      </c>
      <c r="CB145" s="59">
        <v>11400940</v>
      </c>
      <c r="CC145" s="59">
        <v>14367216</v>
      </c>
      <c r="CD145" s="59">
        <v>14367216</v>
      </c>
      <c r="CE145" s="59">
        <v>41620</v>
      </c>
      <c r="CF145" s="59">
        <f t="shared" si="10"/>
        <v>14325596</v>
      </c>
      <c r="CG145" s="59">
        <v>1190153</v>
      </c>
      <c r="CH145" s="59">
        <f t="shared" si="11"/>
        <v>15515749</v>
      </c>
      <c r="CI145" s="59">
        <v>1586604750</v>
      </c>
      <c r="CJ145" s="59">
        <v>0</v>
      </c>
      <c r="CK145" s="59">
        <v>0</v>
      </c>
      <c r="CL145" s="59">
        <v>25768156</v>
      </c>
      <c r="CM145" s="59">
        <v>3006</v>
      </c>
      <c r="CN145" s="59">
        <v>8572.24</v>
      </c>
      <c r="CO145" s="59">
        <v>236.98</v>
      </c>
      <c r="CP145" s="59">
        <v>8809.2199999999993</v>
      </c>
      <c r="CQ145" s="59">
        <v>3020</v>
      </c>
      <c r="CR145" s="59">
        <v>26603844</v>
      </c>
      <c r="CS145" s="59">
        <v>0</v>
      </c>
      <c r="CT145" s="59">
        <v>0</v>
      </c>
      <c r="CU145" s="59">
        <v>0</v>
      </c>
      <c r="CV145" s="59">
        <v>0</v>
      </c>
      <c r="CW145" s="59">
        <v>0</v>
      </c>
      <c r="CX145" s="59">
        <v>0</v>
      </c>
      <c r="CY145" s="59">
        <v>0</v>
      </c>
      <c r="CZ145" s="59">
        <v>0</v>
      </c>
      <c r="DA145" s="59">
        <v>0</v>
      </c>
      <c r="DB145" s="59">
        <v>26603844</v>
      </c>
      <c r="DC145" s="59">
        <v>11926770</v>
      </c>
      <c r="DD145" s="59">
        <v>14677074</v>
      </c>
      <c r="DE145" s="59">
        <v>14721121</v>
      </c>
      <c r="DF145" s="59">
        <v>43977</v>
      </c>
      <c r="DG145" s="40">
        <v>14677144</v>
      </c>
      <c r="DH145" s="59">
        <v>1650783</v>
      </c>
      <c r="DI145" s="59">
        <v>16327927</v>
      </c>
      <c r="DJ145" s="59">
        <v>1677888802</v>
      </c>
      <c r="DK145" s="59">
        <v>0</v>
      </c>
      <c r="DL145" s="59">
        <v>44047</v>
      </c>
    </row>
    <row r="146" spans="1:116" x14ac:dyDescent="0.2">
      <c r="A146" s="48">
        <v>2394</v>
      </c>
      <c r="B146" s="49" t="s">
        <v>176</v>
      </c>
      <c r="C146" s="37">
        <v>4025802</v>
      </c>
      <c r="D146" s="37">
        <v>570</v>
      </c>
      <c r="E146" s="37">
        <v>570</v>
      </c>
      <c r="F146" s="37">
        <v>220.29</v>
      </c>
      <c r="G146" s="37">
        <v>0</v>
      </c>
      <c r="H146" s="37">
        <v>0</v>
      </c>
      <c r="I146" s="37">
        <v>0</v>
      </c>
      <c r="J146" s="37">
        <v>4151367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4151367</v>
      </c>
      <c r="S146" s="37">
        <v>0</v>
      </c>
      <c r="T146" s="37">
        <v>0</v>
      </c>
      <c r="U146" s="37">
        <v>0</v>
      </c>
      <c r="V146" s="37">
        <v>4151367</v>
      </c>
      <c r="W146" s="37">
        <v>3238237</v>
      </c>
      <c r="X146" s="37">
        <v>913130</v>
      </c>
      <c r="Y146" s="37">
        <v>913130</v>
      </c>
      <c r="Z146" s="37">
        <v>1927</v>
      </c>
      <c r="AA146" s="37">
        <v>911203</v>
      </c>
      <c r="AB146" s="37">
        <v>482660</v>
      </c>
      <c r="AC146" s="37">
        <v>1393863</v>
      </c>
      <c r="AD146" s="37">
        <v>126897953</v>
      </c>
      <c r="AE146" s="37">
        <v>175400</v>
      </c>
      <c r="AF146" s="37">
        <v>0</v>
      </c>
      <c r="AG146" s="37">
        <v>0</v>
      </c>
      <c r="AH146" s="37">
        <v>0</v>
      </c>
      <c r="AI146" s="49">
        <v>4147367</v>
      </c>
      <c r="AJ146" s="59">
        <v>570</v>
      </c>
      <c r="AK146" s="59">
        <v>7276.08</v>
      </c>
      <c r="AL146" s="59">
        <v>226.68</v>
      </c>
      <c r="AM146" s="59">
        <v>7502.76</v>
      </c>
      <c r="AN146" s="59">
        <v>555</v>
      </c>
      <c r="AO146" s="59">
        <v>4164032</v>
      </c>
      <c r="AP146" s="59">
        <v>0</v>
      </c>
      <c r="AQ146" s="59">
        <v>4329</v>
      </c>
      <c r="AR146" s="59">
        <v>0</v>
      </c>
      <c r="AS146" s="59">
        <v>0</v>
      </c>
      <c r="AT146" s="59">
        <v>0</v>
      </c>
      <c r="AU146" s="59">
        <v>0</v>
      </c>
      <c r="AV146" s="59">
        <v>0</v>
      </c>
      <c r="AW146" s="59">
        <v>0</v>
      </c>
      <c r="AX146" s="59">
        <v>82530</v>
      </c>
      <c r="AY146" s="59">
        <v>0</v>
      </c>
      <c r="AZ146" s="59">
        <v>4250891</v>
      </c>
      <c r="BA146" s="59">
        <v>3428605</v>
      </c>
      <c r="BB146" s="59">
        <v>822286</v>
      </c>
      <c r="BC146" s="59">
        <v>829789</v>
      </c>
      <c r="BD146" s="59">
        <v>1816</v>
      </c>
      <c r="BE146" s="59">
        <f t="shared" si="8"/>
        <v>827973</v>
      </c>
      <c r="BF146" s="59">
        <v>444748</v>
      </c>
      <c r="BG146" s="59">
        <f t="shared" si="9"/>
        <v>1272721</v>
      </c>
      <c r="BH146" s="59">
        <v>139865259</v>
      </c>
      <c r="BI146" s="59">
        <v>0</v>
      </c>
      <c r="BJ146" s="59">
        <v>7503</v>
      </c>
      <c r="BK146" s="59">
        <v>4168361</v>
      </c>
      <c r="BL146" s="59">
        <v>555</v>
      </c>
      <c r="BM146" s="59">
        <v>7510.56</v>
      </c>
      <c r="BN146" s="59">
        <v>230.08</v>
      </c>
      <c r="BO146" s="59">
        <v>7740.64</v>
      </c>
      <c r="BP146" s="59">
        <v>545</v>
      </c>
      <c r="BQ146" s="59">
        <v>4218649</v>
      </c>
      <c r="BR146" s="59">
        <v>0</v>
      </c>
      <c r="BS146" s="59">
        <v>0</v>
      </c>
      <c r="BT146" s="59">
        <v>0</v>
      </c>
      <c r="BU146" s="59">
        <v>0</v>
      </c>
      <c r="BV146" s="59">
        <v>0</v>
      </c>
      <c r="BW146" s="59">
        <v>0</v>
      </c>
      <c r="BX146" s="59">
        <v>0</v>
      </c>
      <c r="BY146" s="59">
        <v>61925</v>
      </c>
      <c r="BZ146" s="59">
        <v>0</v>
      </c>
      <c r="CA146" s="59">
        <v>4280574</v>
      </c>
      <c r="CB146" s="59">
        <v>3056783</v>
      </c>
      <c r="CC146" s="59">
        <v>1223791</v>
      </c>
      <c r="CD146" s="59">
        <v>1221572</v>
      </c>
      <c r="CE146" s="59">
        <v>1453</v>
      </c>
      <c r="CF146" s="59">
        <f t="shared" si="10"/>
        <v>1220119</v>
      </c>
      <c r="CG146" s="59">
        <v>392000</v>
      </c>
      <c r="CH146" s="59">
        <f t="shared" si="11"/>
        <v>1612119</v>
      </c>
      <c r="CI146" s="59">
        <v>146150881</v>
      </c>
      <c r="CJ146" s="59">
        <v>2219</v>
      </c>
      <c r="CK146" s="59">
        <v>0</v>
      </c>
      <c r="CL146" s="59">
        <v>4218649</v>
      </c>
      <c r="CM146" s="59">
        <v>545</v>
      </c>
      <c r="CN146" s="59">
        <v>7740.64</v>
      </c>
      <c r="CO146" s="59">
        <v>236.98</v>
      </c>
      <c r="CP146" s="59">
        <v>7977.62</v>
      </c>
      <c r="CQ146" s="59">
        <v>521</v>
      </c>
      <c r="CR146" s="59">
        <v>4156340</v>
      </c>
      <c r="CS146" s="59">
        <v>0</v>
      </c>
      <c r="CT146" s="59">
        <v>0</v>
      </c>
      <c r="CU146" s="59">
        <v>0</v>
      </c>
      <c r="CV146" s="59">
        <v>0</v>
      </c>
      <c r="CW146" s="59">
        <v>0</v>
      </c>
      <c r="CX146" s="59">
        <v>0</v>
      </c>
      <c r="CY146" s="59">
        <v>0</v>
      </c>
      <c r="CZ146" s="59">
        <v>143597</v>
      </c>
      <c r="DA146" s="59">
        <v>0</v>
      </c>
      <c r="DB146" s="59">
        <v>4299937</v>
      </c>
      <c r="DC146" s="59">
        <v>3221860</v>
      </c>
      <c r="DD146" s="59">
        <v>1078077</v>
      </c>
      <c r="DE146" s="59">
        <v>1078077</v>
      </c>
      <c r="DF146" s="59">
        <v>1384</v>
      </c>
      <c r="DG146" s="40">
        <v>1076693</v>
      </c>
      <c r="DH146" s="59">
        <v>503952</v>
      </c>
      <c r="DI146" s="59">
        <v>1580645</v>
      </c>
      <c r="DJ146" s="59">
        <v>151762585</v>
      </c>
      <c r="DK146" s="59">
        <v>0</v>
      </c>
      <c r="DL146" s="59">
        <v>0</v>
      </c>
    </row>
    <row r="147" spans="1:116" x14ac:dyDescent="0.2">
      <c r="A147" s="48">
        <v>2420</v>
      </c>
      <c r="B147" s="49" t="s">
        <v>177</v>
      </c>
      <c r="C147" s="37">
        <v>27212094</v>
      </c>
      <c r="D147" s="37">
        <v>3380</v>
      </c>
      <c r="E147" s="37">
        <v>3527</v>
      </c>
      <c r="F147" s="37">
        <v>220.29</v>
      </c>
      <c r="G147" s="37">
        <v>0</v>
      </c>
      <c r="H147" s="37">
        <v>0</v>
      </c>
      <c r="I147" s="37">
        <v>0</v>
      </c>
      <c r="J147" s="37">
        <v>29172558</v>
      </c>
      <c r="K147" s="37">
        <v>5925</v>
      </c>
      <c r="L147" s="37">
        <v>-16270</v>
      </c>
      <c r="M147" s="37">
        <v>0</v>
      </c>
      <c r="N147" s="37">
        <v>0</v>
      </c>
      <c r="O147" s="37">
        <v>0</v>
      </c>
      <c r="P147" s="37">
        <v>0</v>
      </c>
      <c r="Q147" s="37">
        <v>-10345</v>
      </c>
      <c r="R147" s="37">
        <v>29162213</v>
      </c>
      <c r="S147" s="37">
        <v>0</v>
      </c>
      <c r="T147" s="37">
        <v>0</v>
      </c>
      <c r="U147" s="37">
        <v>0</v>
      </c>
      <c r="V147" s="37">
        <v>29162213</v>
      </c>
      <c r="W147" s="37">
        <v>11872003</v>
      </c>
      <c r="X147" s="37">
        <v>17290210</v>
      </c>
      <c r="Y147" s="37">
        <v>17290210</v>
      </c>
      <c r="Z147" s="37">
        <v>134991</v>
      </c>
      <c r="AA147" s="37">
        <v>17155219</v>
      </c>
      <c r="AB147" s="37">
        <v>2366410</v>
      </c>
      <c r="AC147" s="37">
        <v>19521629</v>
      </c>
      <c r="AD147" s="37">
        <v>1510767757</v>
      </c>
      <c r="AE147" s="37">
        <v>10446900</v>
      </c>
      <c r="AF147" s="37">
        <v>0</v>
      </c>
      <c r="AG147" s="37">
        <v>0</v>
      </c>
      <c r="AH147" s="37">
        <v>0</v>
      </c>
      <c r="AI147" s="49">
        <v>29162213</v>
      </c>
      <c r="AJ147" s="59">
        <v>3527</v>
      </c>
      <c r="AK147" s="59">
        <v>8268.2800000000007</v>
      </c>
      <c r="AL147" s="59">
        <v>226.68</v>
      </c>
      <c r="AM147" s="59">
        <v>8494.9600000000009</v>
      </c>
      <c r="AN147" s="59">
        <v>3666</v>
      </c>
      <c r="AO147" s="59">
        <v>31142523</v>
      </c>
      <c r="AP147" s="59">
        <v>0</v>
      </c>
      <c r="AQ147" s="59">
        <v>26057</v>
      </c>
      <c r="AR147" s="59">
        <v>0</v>
      </c>
      <c r="AS147" s="59">
        <v>0</v>
      </c>
      <c r="AT147" s="59">
        <v>0</v>
      </c>
      <c r="AU147" s="59">
        <v>0</v>
      </c>
      <c r="AV147" s="59">
        <v>0</v>
      </c>
      <c r="AW147" s="59">
        <v>0</v>
      </c>
      <c r="AX147" s="59">
        <v>0</v>
      </c>
      <c r="AY147" s="59">
        <v>0</v>
      </c>
      <c r="AZ147" s="59">
        <v>31168580</v>
      </c>
      <c r="BA147" s="59">
        <v>14647958</v>
      </c>
      <c r="BB147" s="59">
        <v>16520622</v>
      </c>
      <c r="BC147" s="59">
        <v>16520622</v>
      </c>
      <c r="BD147" s="59">
        <v>148968</v>
      </c>
      <c r="BE147" s="59">
        <f t="shared" si="8"/>
        <v>16371654</v>
      </c>
      <c r="BF147" s="59">
        <v>2358282</v>
      </c>
      <c r="BG147" s="59">
        <f t="shared" si="9"/>
        <v>18729936</v>
      </c>
      <c r="BH147" s="59">
        <v>1649076342</v>
      </c>
      <c r="BI147" s="59">
        <v>0</v>
      </c>
      <c r="BJ147" s="59">
        <v>0</v>
      </c>
      <c r="BK147" s="59">
        <v>31168580</v>
      </c>
      <c r="BL147" s="59">
        <v>3666</v>
      </c>
      <c r="BM147" s="59">
        <v>8502.07</v>
      </c>
      <c r="BN147" s="59">
        <v>230.08</v>
      </c>
      <c r="BO147" s="59">
        <v>8732.15</v>
      </c>
      <c r="BP147" s="59">
        <v>3791</v>
      </c>
      <c r="BQ147" s="59">
        <v>33103581</v>
      </c>
      <c r="BR147" s="59">
        <v>0</v>
      </c>
      <c r="BS147" s="59">
        <v>17876</v>
      </c>
      <c r="BT147" s="59">
        <v>0</v>
      </c>
      <c r="BU147" s="59">
        <v>0</v>
      </c>
      <c r="BV147" s="59">
        <v>0</v>
      </c>
      <c r="BW147" s="59">
        <v>0</v>
      </c>
      <c r="BX147" s="59">
        <v>0</v>
      </c>
      <c r="BY147" s="59">
        <v>0</v>
      </c>
      <c r="BZ147" s="59">
        <v>0</v>
      </c>
      <c r="CA147" s="59">
        <v>33121457</v>
      </c>
      <c r="CB147" s="59">
        <v>15571244</v>
      </c>
      <c r="CC147" s="59">
        <v>17550213</v>
      </c>
      <c r="CD147" s="59">
        <v>17541481</v>
      </c>
      <c r="CE147" s="59">
        <v>154531</v>
      </c>
      <c r="CF147" s="59">
        <f t="shared" si="10"/>
        <v>17386950</v>
      </c>
      <c r="CG147" s="59">
        <v>2366770</v>
      </c>
      <c r="CH147" s="59">
        <f t="shared" si="11"/>
        <v>19753720</v>
      </c>
      <c r="CI147" s="59">
        <v>1790071200</v>
      </c>
      <c r="CJ147" s="59">
        <v>8732</v>
      </c>
      <c r="CK147" s="59">
        <v>0</v>
      </c>
      <c r="CL147" s="59">
        <v>33112725</v>
      </c>
      <c r="CM147" s="59">
        <v>3791</v>
      </c>
      <c r="CN147" s="59">
        <v>8734.56</v>
      </c>
      <c r="CO147" s="59">
        <v>236.98</v>
      </c>
      <c r="CP147" s="59">
        <v>8971.5399999999991</v>
      </c>
      <c r="CQ147" s="59">
        <v>3864</v>
      </c>
      <c r="CR147" s="59">
        <v>34666031</v>
      </c>
      <c r="CS147" s="59">
        <v>6549</v>
      </c>
      <c r="CT147" s="59">
        <v>49283</v>
      </c>
      <c r="CU147" s="59">
        <v>0</v>
      </c>
      <c r="CV147" s="59">
        <v>0</v>
      </c>
      <c r="CW147" s="59">
        <v>0</v>
      </c>
      <c r="CX147" s="59">
        <v>0</v>
      </c>
      <c r="CY147" s="59">
        <v>0</v>
      </c>
      <c r="CZ147" s="59">
        <v>0</v>
      </c>
      <c r="DA147" s="59">
        <v>0</v>
      </c>
      <c r="DB147" s="59">
        <v>34721863</v>
      </c>
      <c r="DC147" s="59">
        <v>15659360</v>
      </c>
      <c r="DD147" s="59">
        <v>19062503</v>
      </c>
      <c r="DE147" s="59">
        <v>19062503</v>
      </c>
      <c r="DF147" s="59">
        <v>130667</v>
      </c>
      <c r="DG147" s="40">
        <v>18931836</v>
      </c>
      <c r="DH147" s="59">
        <v>3323855</v>
      </c>
      <c r="DI147" s="59">
        <v>22255691</v>
      </c>
      <c r="DJ147" s="59">
        <v>1953028725</v>
      </c>
      <c r="DK147" s="59">
        <v>0</v>
      </c>
      <c r="DL147" s="59">
        <v>0</v>
      </c>
    </row>
    <row r="148" spans="1:116" x14ac:dyDescent="0.2">
      <c r="A148" s="48">
        <v>2443</v>
      </c>
      <c r="B148" s="49" t="s">
        <v>178</v>
      </c>
      <c r="C148" s="37">
        <v>10729124</v>
      </c>
      <c r="D148" s="37">
        <v>1479</v>
      </c>
      <c r="E148" s="37">
        <v>1486</v>
      </c>
      <c r="F148" s="37">
        <v>220.29</v>
      </c>
      <c r="G148" s="37">
        <v>0</v>
      </c>
      <c r="H148" s="37">
        <v>0</v>
      </c>
      <c r="I148" s="37">
        <v>0</v>
      </c>
      <c r="J148" s="37">
        <v>11107256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11107256</v>
      </c>
      <c r="S148" s="37">
        <v>0</v>
      </c>
      <c r="T148" s="37">
        <v>0</v>
      </c>
      <c r="U148" s="37">
        <v>0</v>
      </c>
      <c r="V148" s="37">
        <v>11107256</v>
      </c>
      <c r="W148" s="37">
        <v>6389837</v>
      </c>
      <c r="X148" s="37">
        <v>4717419</v>
      </c>
      <c r="Y148" s="37">
        <v>4717419</v>
      </c>
      <c r="Z148" s="37">
        <v>24435</v>
      </c>
      <c r="AA148" s="37">
        <v>4692984</v>
      </c>
      <c r="AB148" s="37">
        <v>1205610</v>
      </c>
      <c r="AC148" s="37">
        <v>5898594</v>
      </c>
      <c r="AD148" s="37">
        <v>798821474</v>
      </c>
      <c r="AE148" s="37">
        <v>3309100</v>
      </c>
      <c r="AF148" s="37">
        <v>0</v>
      </c>
      <c r="AG148" s="37">
        <v>0</v>
      </c>
      <c r="AH148" s="37">
        <v>0</v>
      </c>
      <c r="AI148" s="49">
        <v>11107256</v>
      </c>
      <c r="AJ148" s="59">
        <v>1486</v>
      </c>
      <c r="AK148" s="59">
        <v>7474.6</v>
      </c>
      <c r="AL148" s="59">
        <v>226.68</v>
      </c>
      <c r="AM148" s="59">
        <v>7701.2800000000007</v>
      </c>
      <c r="AN148" s="59">
        <v>1492</v>
      </c>
      <c r="AO148" s="59">
        <v>11490310</v>
      </c>
      <c r="AP148" s="59">
        <v>0</v>
      </c>
      <c r="AQ148" s="59">
        <v>0</v>
      </c>
      <c r="AR148" s="59">
        <v>0</v>
      </c>
      <c r="AS148" s="59">
        <v>0</v>
      </c>
      <c r="AT148" s="59">
        <v>0</v>
      </c>
      <c r="AU148" s="59">
        <v>0</v>
      </c>
      <c r="AV148" s="59">
        <v>0</v>
      </c>
      <c r="AW148" s="59">
        <v>0</v>
      </c>
      <c r="AX148" s="59">
        <v>0</v>
      </c>
      <c r="AY148" s="59">
        <v>0</v>
      </c>
      <c r="AZ148" s="59">
        <v>11490310</v>
      </c>
      <c r="BA148" s="59">
        <v>6527412</v>
      </c>
      <c r="BB148" s="59">
        <v>4962898</v>
      </c>
      <c r="BC148" s="59">
        <v>4962898</v>
      </c>
      <c r="BD148" s="59">
        <v>22939</v>
      </c>
      <c r="BE148" s="59">
        <f t="shared" si="8"/>
        <v>4939959</v>
      </c>
      <c r="BF148" s="59">
        <v>1208656</v>
      </c>
      <c r="BG148" s="59">
        <f t="shared" si="9"/>
        <v>6148615</v>
      </c>
      <c r="BH148" s="59">
        <v>850399027</v>
      </c>
      <c r="BI148" s="59">
        <v>0</v>
      </c>
      <c r="BJ148" s="59">
        <v>0</v>
      </c>
      <c r="BK148" s="59">
        <v>11490310</v>
      </c>
      <c r="BL148" s="59">
        <v>1492</v>
      </c>
      <c r="BM148" s="59">
        <v>7701.28</v>
      </c>
      <c r="BN148" s="59">
        <v>230.08</v>
      </c>
      <c r="BO148" s="59">
        <v>7931.36</v>
      </c>
      <c r="BP148" s="59">
        <v>1508</v>
      </c>
      <c r="BQ148" s="59">
        <v>11960491</v>
      </c>
      <c r="BR148" s="59">
        <v>0</v>
      </c>
      <c r="BS148" s="59">
        <v>9751</v>
      </c>
      <c r="BT148" s="59">
        <v>0</v>
      </c>
      <c r="BU148" s="59">
        <v>0</v>
      </c>
      <c r="BV148" s="59">
        <v>0</v>
      </c>
      <c r="BW148" s="59">
        <v>0</v>
      </c>
      <c r="BX148" s="59">
        <v>0</v>
      </c>
      <c r="BY148" s="59">
        <v>0</v>
      </c>
      <c r="BZ148" s="59">
        <v>0</v>
      </c>
      <c r="CA148" s="59">
        <v>11970242</v>
      </c>
      <c r="CB148" s="59">
        <v>6945955</v>
      </c>
      <c r="CC148" s="59">
        <v>5024287</v>
      </c>
      <c r="CD148" s="59">
        <v>5024153</v>
      </c>
      <c r="CE148" s="59">
        <v>21679</v>
      </c>
      <c r="CF148" s="59">
        <f t="shared" si="10"/>
        <v>5002474</v>
      </c>
      <c r="CG148" s="59">
        <v>1213204</v>
      </c>
      <c r="CH148" s="59">
        <f t="shared" si="11"/>
        <v>6215678</v>
      </c>
      <c r="CI148" s="59">
        <v>904050589</v>
      </c>
      <c r="CJ148" s="59">
        <v>134</v>
      </c>
      <c r="CK148" s="59">
        <v>0</v>
      </c>
      <c r="CL148" s="59">
        <v>11970108</v>
      </c>
      <c r="CM148" s="59">
        <v>1508</v>
      </c>
      <c r="CN148" s="59">
        <v>7937.74</v>
      </c>
      <c r="CO148" s="59">
        <v>236.98</v>
      </c>
      <c r="CP148" s="59">
        <v>8174.7199999999993</v>
      </c>
      <c r="CQ148" s="59">
        <v>1563</v>
      </c>
      <c r="CR148" s="59">
        <v>12777087</v>
      </c>
      <c r="CS148" s="59">
        <v>134</v>
      </c>
      <c r="CT148" s="59">
        <v>0</v>
      </c>
      <c r="CU148" s="59">
        <v>0</v>
      </c>
      <c r="CV148" s="59">
        <v>0</v>
      </c>
      <c r="CW148" s="59">
        <v>0</v>
      </c>
      <c r="CX148" s="59">
        <v>0</v>
      </c>
      <c r="CY148" s="59">
        <v>0</v>
      </c>
      <c r="CZ148" s="59">
        <v>0</v>
      </c>
      <c r="DA148" s="59">
        <v>0</v>
      </c>
      <c r="DB148" s="59">
        <v>12777221</v>
      </c>
      <c r="DC148" s="59">
        <v>7384049</v>
      </c>
      <c r="DD148" s="59">
        <v>5393172</v>
      </c>
      <c r="DE148" s="59">
        <v>5401542</v>
      </c>
      <c r="DF148" s="59">
        <v>22754</v>
      </c>
      <c r="DG148" s="40">
        <v>5378788</v>
      </c>
      <c r="DH148" s="59">
        <v>1308873</v>
      </c>
      <c r="DI148" s="59">
        <v>6687661</v>
      </c>
      <c r="DJ148" s="59">
        <v>982591955</v>
      </c>
      <c r="DK148" s="59">
        <v>0</v>
      </c>
      <c r="DL148" s="59">
        <v>8370</v>
      </c>
    </row>
    <row r="149" spans="1:116" x14ac:dyDescent="0.2">
      <c r="A149" s="48">
        <v>2436</v>
      </c>
      <c r="B149" s="49" t="s">
        <v>179</v>
      </c>
      <c r="C149" s="37">
        <v>13677584</v>
      </c>
      <c r="D149" s="37">
        <v>1656</v>
      </c>
      <c r="E149" s="37">
        <v>1684</v>
      </c>
      <c r="F149" s="37">
        <v>220.29</v>
      </c>
      <c r="G149" s="37">
        <v>0</v>
      </c>
      <c r="H149" s="37">
        <v>0</v>
      </c>
      <c r="I149" s="37">
        <v>0</v>
      </c>
      <c r="J149" s="37">
        <v>14279815</v>
      </c>
      <c r="K149" s="37">
        <v>50</v>
      </c>
      <c r="L149" s="37">
        <v>2526</v>
      </c>
      <c r="M149" s="37">
        <v>0</v>
      </c>
      <c r="N149" s="37">
        <v>0</v>
      </c>
      <c r="O149" s="37">
        <v>0</v>
      </c>
      <c r="P149" s="37">
        <v>0</v>
      </c>
      <c r="Q149" s="37">
        <v>2576</v>
      </c>
      <c r="R149" s="37">
        <v>14282391</v>
      </c>
      <c r="S149" s="37">
        <v>0</v>
      </c>
      <c r="T149" s="37">
        <v>0</v>
      </c>
      <c r="U149" s="37">
        <v>0</v>
      </c>
      <c r="V149" s="37">
        <v>14282391</v>
      </c>
      <c r="W149" s="37">
        <v>6639724</v>
      </c>
      <c r="X149" s="37">
        <v>7642667</v>
      </c>
      <c r="Y149" s="37">
        <v>7642755</v>
      </c>
      <c r="Z149" s="37">
        <v>17574</v>
      </c>
      <c r="AA149" s="37">
        <v>7625181</v>
      </c>
      <c r="AB149" s="37">
        <v>563678</v>
      </c>
      <c r="AC149" s="37">
        <v>8188859</v>
      </c>
      <c r="AD149" s="37">
        <v>1794438148</v>
      </c>
      <c r="AE149" s="37">
        <v>3851000</v>
      </c>
      <c r="AF149" s="37">
        <v>0</v>
      </c>
      <c r="AG149" s="37">
        <v>88</v>
      </c>
      <c r="AH149" s="37">
        <v>0</v>
      </c>
      <c r="AI149" s="49">
        <v>14282391</v>
      </c>
      <c r="AJ149" s="59">
        <v>1684</v>
      </c>
      <c r="AK149" s="59">
        <v>8481.23</v>
      </c>
      <c r="AL149" s="59">
        <v>226.68</v>
      </c>
      <c r="AM149" s="59">
        <v>8707.91</v>
      </c>
      <c r="AN149" s="59">
        <v>1713</v>
      </c>
      <c r="AO149" s="59">
        <v>14916650</v>
      </c>
      <c r="AP149" s="59">
        <v>0</v>
      </c>
      <c r="AQ149" s="59">
        <v>0</v>
      </c>
      <c r="AR149" s="59">
        <v>0</v>
      </c>
      <c r="AS149" s="59">
        <v>0</v>
      </c>
      <c r="AT149" s="59">
        <v>0</v>
      </c>
      <c r="AU149" s="59">
        <v>0</v>
      </c>
      <c r="AV149" s="59">
        <v>0</v>
      </c>
      <c r="AW149" s="59">
        <v>0</v>
      </c>
      <c r="AX149" s="59">
        <v>0</v>
      </c>
      <c r="AY149" s="59">
        <v>0</v>
      </c>
      <c r="AZ149" s="59">
        <v>14916650</v>
      </c>
      <c r="BA149" s="59">
        <v>7337321</v>
      </c>
      <c r="BB149" s="59">
        <v>7579329</v>
      </c>
      <c r="BC149" s="59">
        <v>7579329</v>
      </c>
      <c r="BD149" s="59">
        <v>16681</v>
      </c>
      <c r="BE149" s="59">
        <f t="shared" si="8"/>
        <v>7562648</v>
      </c>
      <c r="BF149" s="59">
        <v>1016240</v>
      </c>
      <c r="BG149" s="59">
        <f t="shared" si="9"/>
        <v>8578888</v>
      </c>
      <c r="BH149" s="59">
        <v>1925073878</v>
      </c>
      <c r="BI149" s="59">
        <v>0</v>
      </c>
      <c r="BJ149" s="59">
        <v>0</v>
      </c>
      <c r="BK149" s="59">
        <v>14916650</v>
      </c>
      <c r="BL149" s="59">
        <v>1713</v>
      </c>
      <c r="BM149" s="59">
        <v>8707.91</v>
      </c>
      <c r="BN149" s="59">
        <v>230.08</v>
      </c>
      <c r="BO149" s="59">
        <v>8937.99</v>
      </c>
      <c r="BP149" s="59">
        <v>1727</v>
      </c>
      <c r="BQ149" s="59">
        <v>15435909</v>
      </c>
      <c r="BR149" s="59">
        <v>0</v>
      </c>
      <c r="BS149" s="59">
        <v>39339</v>
      </c>
      <c r="BT149" s="59">
        <v>0</v>
      </c>
      <c r="BU149" s="59">
        <v>0</v>
      </c>
      <c r="BV149" s="59">
        <v>0</v>
      </c>
      <c r="BW149" s="59">
        <v>0</v>
      </c>
      <c r="BX149" s="59">
        <v>0</v>
      </c>
      <c r="BY149" s="59">
        <v>0</v>
      </c>
      <c r="BZ149" s="59">
        <v>0</v>
      </c>
      <c r="CA149" s="59">
        <v>15475248</v>
      </c>
      <c r="CB149" s="59">
        <v>7845089</v>
      </c>
      <c r="CC149" s="59">
        <v>7630159</v>
      </c>
      <c r="CD149" s="59">
        <v>7630159</v>
      </c>
      <c r="CE149" s="59">
        <v>18669</v>
      </c>
      <c r="CF149" s="59">
        <f t="shared" si="10"/>
        <v>7611490</v>
      </c>
      <c r="CG149" s="59">
        <v>1070040</v>
      </c>
      <c r="CH149" s="59">
        <f t="shared" si="11"/>
        <v>8681530</v>
      </c>
      <c r="CI149" s="59">
        <v>2099304637</v>
      </c>
      <c r="CJ149" s="59">
        <v>0</v>
      </c>
      <c r="CK149" s="59">
        <v>0</v>
      </c>
      <c r="CL149" s="59">
        <v>15475248</v>
      </c>
      <c r="CM149" s="59">
        <v>1727</v>
      </c>
      <c r="CN149" s="59">
        <v>8960.77</v>
      </c>
      <c r="CO149" s="59">
        <v>236.98</v>
      </c>
      <c r="CP149" s="59">
        <v>9197.75</v>
      </c>
      <c r="CQ149" s="59">
        <v>1725</v>
      </c>
      <c r="CR149" s="59">
        <v>15866119</v>
      </c>
      <c r="CS149" s="59">
        <v>0</v>
      </c>
      <c r="CT149" s="59">
        <v>582770</v>
      </c>
      <c r="CU149" s="59">
        <v>0</v>
      </c>
      <c r="CV149" s="59">
        <v>0</v>
      </c>
      <c r="CW149" s="59">
        <v>0</v>
      </c>
      <c r="CX149" s="59">
        <v>0</v>
      </c>
      <c r="CY149" s="59">
        <v>0</v>
      </c>
      <c r="CZ149" s="59">
        <v>18396</v>
      </c>
      <c r="DA149" s="59">
        <v>0</v>
      </c>
      <c r="DB149" s="59">
        <v>16467285</v>
      </c>
      <c r="DC149" s="59">
        <v>7610551</v>
      </c>
      <c r="DD149" s="59">
        <v>8856734</v>
      </c>
      <c r="DE149" s="59">
        <v>8656341</v>
      </c>
      <c r="DF149" s="59">
        <v>19194</v>
      </c>
      <c r="DG149" s="40">
        <v>8637147</v>
      </c>
      <c r="DH149" s="59">
        <v>1132867</v>
      </c>
      <c r="DI149" s="59">
        <v>9770014</v>
      </c>
      <c r="DJ149" s="59">
        <v>2265409876</v>
      </c>
      <c r="DK149" s="59">
        <v>200393</v>
      </c>
      <c r="DL149" s="59">
        <v>0</v>
      </c>
    </row>
    <row r="150" spans="1:116" x14ac:dyDescent="0.2">
      <c r="A150" s="48">
        <v>2460</v>
      </c>
      <c r="B150" s="49" t="s">
        <v>180</v>
      </c>
      <c r="C150" s="37">
        <v>9324757</v>
      </c>
      <c r="D150" s="37">
        <v>1331</v>
      </c>
      <c r="E150" s="37">
        <v>1355</v>
      </c>
      <c r="F150" s="37">
        <v>220.29</v>
      </c>
      <c r="G150" s="37">
        <v>0</v>
      </c>
      <c r="H150" s="37">
        <v>0</v>
      </c>
      <c r="I150" s="37">
        <v>0</v>
      </c>
      <c r="J150" s="37">
        <v>9791393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9791393</v>
      </c>
      <c r="S150" s="37">
        <v>0</v>
      </c>
      <c r="T150" s="37">
        <v>0</v>
      </c>
      <c r="U150" s="37">
        <v>0</v>
      </c>
      <c r="V150" s="37">
        <v>9791393</v>
      </c>
      <c r="W150" s="37">
        <v>4988872</v>
      </c>
      <c r="X150" s="37">
        <v>4802521</v>
      </c>
      <c r="Y150" s="37">
        <v>4802521</v>
      </c>
      <c r="Z150" s="37">
        <v>20757</v>
      </c>
      <c r="AA150" s="37">
        <v>4781764</v>
      </c>
      <c r="AB150" s="37">
        <v>1304095</v>
      </c>
      <c r="AC150" s="37">
        <v>6085859</v>
      </c>
      <c r="AD150" s="37">
        <v>827839435</v>
      </c>
      <c r="AE150" s="37">
        <v>2823500</v>
      </c>
      <c r="AF150" s="37">
        <v>0</v>
      </c>
      <c r="AG150" s="37">
        <v>0</v>
      </c>
      <c r="AH150" s="37">
        <v>0</v>
      </c>
      <c r="AI150" s="49">
        <v>9791393</v>
      </c>
      <c r="AJ150" s="59">
        <v>1355</v>
      </c>
      <c r="AK150" s="59">
        <v>7226.12</v>
      </c>
      <c r="AL150" s="59">
        <v>226.68</v>
      </c>
      <c r="AM150" s="59">
        <v>7452.8</v>
      </c>
      <c r="AN150" s="59">
        <v>1354</v>
      </c>
      <c r="AO150" s="59">
        <v>10091091</v>
      </c>
      <c r="AP150" s="59">
        <v>0</v>
      </c>
      <c r="AQ150" s="59">
        <v>28000</v>
      </c>
      <c r="AR150" s="59">
        <v>0</v>
      </c>
      <c r="AS150" s="59">
        <v>0</v>
      </c>
      <c r="AT150" s="59">
        <v>598000</v>
      </c>
      <c r="AU150" s="59">
        <v>0</v>
      </c>
      <c r="AV150" s="59">
        <v>0</v>
      </c>
      <c r="AW150" s="59">
        <v>0</v>
      </c>
      <c r="AX150" s="59">
        <v>7453</v>
      </c>
      <c r="AY150" s="59">
        <v>0</v>
      </c>
      <c r="AZ150" s="59">
        <v>10724544</v>
      </c>
      <c r="BA150" s="59">
        <v>4762747</v>
      </c>
      <c r="BB150" s="59">
        <v>5961797</v>
      </c>
      <c r="BC150" s="59">
        <v>5961797</v>
      </c>
      <c r="BD150" s="59">
        <v>17993</v>
      </c>
      <c r="BE150" s="59">
        <f t="shared" si="8"/>
        <v>5943804</v>
      </c>
      <c r="BF150" s="59">
        <v>1991799</v>
      </c>
      <c r="BG150" s="59">
        <f t="shared" si="9"/>
        <v>7935603</v>
      </c>
      <c r="BH150" s="59">
        <v>925234359</v>
      </c>
      <c r="BI150" s="59">
        <v>0</v>
      </c>
      <c r="BJ150" s="59">
        <v>0</v>
      </c>
      <c r="BK150" s="59">
        <v>10717091</v>
      </c>
      <c r="BL150" s="59">
        <v>1354</v>
      </c>
      <c r="BM150" s="59">
        <v>7915.13</v>
      </c>
      <c r="BN150" s="59">
        <v>230.08</v>
      </c>
      <c r="BO150" s="59">
        <v>8145.21</v>
      </c>
      <c r="BP150" s="59">
        <v>1380</v>
      </c>
      <c r="BQ150" s="59">
        <v>11240390</v>
      </c>
      <c r="BR150" s="59">
        <v>0</v>
      </c>
      <c r="BS150" s="59">
        <v>0</v>
      </c>
      <c r="BT150" s="59">
        <v>0</v>
      </c>
      <c r="BU150" s="59">
        <v>0</v>
      </c>
      <c r="BV150" s="59">
        <v>0</v>
      </c>
      <c r="BW150" s="59">
        <v>0</v>
      </c>
      <c r="BX150" s="59">
        <v>0</v>
      </c>
      <c r="BY150" s="59">
        <v>0</v>
      </c>
      <c r="BZ150" s="59">
        <v>0</v>
      </c>
      <c r="CA150" s="59">
        <v>11240390</v>
      </c>
      <c r="CB150" s="59">
        <v>4896879</v>
      </c>
      <c r="CC150" s="59">
        <v>6343511</v>
      </c>
      <c r="CD150" s="59">
        <v>6343511</v>
      </c>
      <c r="CE150" s="59">
        <v>11938</v>
      </c>
      <c r="CF150" s="59">
        <f t="shared" si="10"/>
        <v>6331573</v>
      </c>
      <c r="CG150" s="59">
        <v>2058254</v>
      </c>
      <c r="CH150" s="59">
        <f t="shared" si="11"/>
        <v>8389827</v>
      </c>
      <c r="CI150" s="59">
        <v>1031432464</v>
      </c>
      <c r="CJ150" s="59">
        <v>0</v>
      </c>
      <c r="CK150" s="59">
        <v>0</v>
      </c>
      <c r="CL150" s="59">
        <v>11240390</v>
      </c>
      <c r="CM150" s="59">
        <v>1380</v>
      </c>
      <c r="CN150" s="59">
        <v>8145.21</v>
      </c>
      <c r="CO150" s="59">
        <v>236.98</v>
      </c>
      <c r="CP150" s="59">
        <v>8382.19</v>
      </c>
      <c r="CQ150" s="59">
        <v>1394</v>
      </c>
      <c r="CR150" s="59">
        <v>11684773</v>
      </c>
      <c r="CS150" s="59">
        <v>0</v>
      </c>
      <c r="CT150" s="59">
        <v>11138</v>
      </c>
      <c r="CU150" s="59">
        <v>0</v>
      </c>
      <c r="CV150" s="59">
        <v>0</v>
      </c>
      <c r="CW150" s="59">
        <v>0</v>
      </c>
      <c r="CX150" s="59">
        <v>0</v>
      </c>
      <c r="CY150" s="59">
        <v>0</v>
      </c>
      <c r="CZ150" s="59">
        <v>0</v>
      </c>
      <c r="DA150" s="59">
        <v>0</v>
      </c>
      <c r="DB150" s="59">
        <v>11695911</v>
      </c>
      <c r="DC150" s="59">
        <v>5087697</v>
      </c>
      <c r="DD150" s="59">
        <v>6608214</v>
      </c>
      <c r="DE150" s="59">
        <v>6608214</v>
      </c>
      <c r="DF150" s="59">
        <v>9670</v>
      </c>
      <c r="DG150" s="40">
        <v>6598544</v>
      </c>
      <c r="DH150" s="59">
        <v>2134796</v>
      </c>
      <c r="DI150" s="59">
        <v>8733340</v>
      </c>
      <c r="DJ150" s="59">
        <v>1129322855</v>
      </c>
      <c r="DK150" s="59">
        <v>0</v>
      </c>
      <c r="DL150" s="59">
        <v>0</v>
      </c>
    </row>
    <row r="151" spans="1:116" x14ac:dyDescent="0.2">
      <c r="A151" s="48">
        <v>2478</v>
      </c>
      <c r="B151" s="49" t="s">
        <v>181</v>
      </c>
      <c r="C151" s="37">
        <v>12648699</v>
      </c>
      <c r="D151" s="37">
        <v>1947</v>
      </c>
      <c r="E151" s="37">
        <v>1926</v>
      </c>
      <c r="F151" s="37">
        <v>220.29</v>
      </c>
      <c r="G151" s="37">
        <v>0</v>
      </c>
      <c r="H151" s="37">
        <v>0</v>
      </c>
      <c r="I151" s="37">
        <v>0</v>
      </c>
      <c r="J151" s="37">
        <v>12936557</v>
      </c>
      <c r="K151" s="37">
        <v>0</v>
      </c>
      <c r="L151" s="37">
        <v>0</v>
      </c>
      <c r="M151" s="37">
        <v>0</v>
      </c>
      <c r="N151" s="37">
        <v>89362</v>
      </c>
      <c r="O151" s="37">
        <v>0</v>
      </c>
      <c r="P151" s="37">
        <v>0</v>
      </c>
      <c r="Q151" s="37">
        <v>89362</v>
      </c>
      <c r="R151" s="37">
        <v>13025919</v>
      </c>
      <c r="S151" s="37">
        <v>0</v>
      </c>
      <c r="T151" s="37">
        <v>107469</v>
      </c>
      <c r="U151" s="37">
        <v>107469</v>
      </c>
      <c r="V151" s="37">
        <v>13133388</v>
      </c>
      <c r="W151" s="37">
        <v>3234307</v>
      </c>
      <c r="X151" s="37">
        <v>9899081</v>
      </c>
      <c r="Y151" s="37">
        <v>9726777</v>
      </c>
      <c r="Z151" s="37">
        <v>14277</v>
      </c>
      <c r="AA151" s="37">
        <v>9712500</v>
      </c>
      <c r="AB151" s="37">
        <v>950000</v>
      </c>
      <c r="AC151" s="37">
        <v>10662500</v>
      </c>
      <c r="AD151" s="37">
        <v>1377123709</v>
      </c>
      <c r="AE151" s="37">
        <v>1843900</v>
      </c>
      <c r="AF151" s="37">
        <v>172304</v>
      </c>
      <c r="AG151" s="37">
        <v>0</v>
      </c>
      <c r="AH151" s="37">
        <v>64835</v>
      </c>
      <c r="AI151" s="49">
        <v>12961084</v>
      </c>
      <c r="AJ151" s="59">
        <v>1926</v>
      </c>
      <c r="AK151" s="59">
        <v>6729.53</v>
      </c>
      <c r="AL151" s="59">
        <v>226.68</v>
      </c>
      <c r="AM151" s="59">
        <v>6956.21</v>
      </c>
      <c r="AN151" s="59">
        <v>1930</v>
      </c>
      <c r="AO151" s="59">
        <v>13425485</v>
      </c>
      <c r="AP151" s="59">
        <v>48626</v>
      </c>
      <c r="AQ151" s="59">
        <v>0</v>
      </c>
      <c r="AR151" s="59">
        <v>0</v>
      </c>
      <c r="AS151" s="59">
        <v>0</v>
      </c>
      <c r="AT151" s="59">
        <v>0</v>
      </c>
      <c r="AU151" s="59">
        <v>0</v>
      </c>
      <c r="AV151" s="59">
        <v>0</v>
      </c>
      <c r="AW151" s="59">
        <v>0</v>
      </c>
      <c r="AX151" s="59">
        <v>0</v>
      </c>
      <c r="AY151" s="59">
        <v>0</v>
      </c>
      <c r="AZ151" s="59">
        <v>13474111</v>
      </c>
      <c r="BA151" s="59">
        <v>2874808</v>
      </c>
      <c r="BB151" s="59">
        <v>10599303</v>
      </c>
      <c r="BC151" s="59">
        <v>10594206</v>
      </c>
      <c r="BD151" s="59">
        <v>14206</v>
      </c>
      <c r="BE151" s="59">
        <f t="shared" si="8"/>
        <v>10580000</v>
      </c>
      <c r="BF151" s="59">
        <v>1200000</v>
      </c>
      <c r="BG151" s="59">
        <f t="shared" si="9"/>
        <v>11780000</v>
      </c>
      <c r="BH151" s="59">
        <v>1557285102</v>
      </c>
      <c r="BI151" s="59">
        <v>5097</v>
      </c>
      <c r="BJ151" s="59">
        <v>0</v>
      </c>
      <c r="BK151" s="59">
        <v>13469014</v>
      </c>
      <c r="BL151" s="59">
        <v>1930</v>
      </c>
      <c r="BM151" s="59">
        <v>6978.76</v>
      </c>
      <c r="BN151" s="59">
        <v>230.08</v>
      </c>
      <c r="BO151" s="59">
        <v>7208.84</v>
      </c>
      <c r="BP151" s="59">
        <v>1956</v>
      </c>
      <c r="BQ151" s="59">
        <v>14100491</v>
      </c>
      <c r="BR151" s="59">
        <v>3823</v>
      </c>
      <c r="BS151" s="59">
        <v>0</v>
      </c>
      <c r="BT151" s="59">
        <v>0</v>
      </c>
      <c r="BU151" s="59">
        <v>0</v>
      </c>
      <c r="BV151" s="59">
        <v>0</v>
      </c>
      <c r="BW151" s="59">
        <v>0</v>
      </c>
      <c r="BX151" s="59">
        <v>0</v>
      </c>
      <c r="BY151" s="59">
        <v>0</v>
      </c>
      <c r="BZ151" s="59">
        <v>0</v>
      </c>
      <c r="CA151" s="59">
        <v>14104314</v>
      </c>
      <c r="CB151" s="59">
        <v>3165568</v>
      </c>
      <c r="CC151" s="59">
        <v>10938746</v>
      </c>
      <c r="CD151" s="59">
        <v>10924328</v>
      </c>
      <c r="CE151" s="59">
        <v>14147</v>
      </c>
      <c r="CF151" s="59">
        <f t="shared" si="10"/>
        <v>10910181</v>
      </c>
      <c r="CG151" s="59">
        <v>1400000</v>
      </c>
      <c r="CH151" s="59">
        <f t="shared" si="11"/>
        <v>12310181</v>
      </c>
      <c r="CI151" s="59">
        <v>1800668374</v>
      </c>
      <c r="CJ151" s="59">
        <v>14418</v>
      </c>
      <c r="CK151" s="59">
        <v>0</v>
      </c>
      <c r="CL151" s="59">
        <v>14089896</v>
      </c>
      <c r="CM151" s="59">
        <v>1956</v>
      </c>
      <c r="CN151" s="59">
        <v>7203.42</v>
      </c>
      <c r="CO151" s="59">
        <v>236.98</v>
      </c>
      <c r="CP151" s="59">
        <v>7440.4</v>
      </c>
      <c r="CQ151" s="59">
        <v>1974</v>
      </c>
      <c r="CR151" s="59">
        <v>14687350</v>
      </c>
      <c r="CS151" s="59">
        <v>10814</v>
      </c>
      <c r="CT151" s="59">
        <v>0</v>
      </c>
      <c r="CU151" s="59">
        <v>0</v>
      </c>
      <c r="CV151" s="59">
        <v>0</v>
      </c>
      <c r="CW151" s="59">
        <v>0</v>
      </c>
      <c r="CX151" s="59">
        <v>0</v>
      </c>
      <c r="CY151" s="59">
        <v>0</v>
      </c>
      <c r="CZ151" s="59">
        <v>0</v>
      </c>
      <c r="DA151" s="59">
        <v>0</v>
      </c>
      <c r="DB151" s="59">
        <v>14698164</v>
      </c>
      <c r="DC151" s="59">
        <v>2701023</v>
      </c>
      <c r="DD151" s="59">
        <v>11997141</v>
      </c>
      <c r="DE151" s="59">
        <v>12004581</v>
      </c>
      <c r="DF151" s="59">
        <v>16062</v>
      </c>
      <c r="DG151" s="40">
        <v>11988519</v>
      </c>
      <c r="DH151" s="59">
        <v>1300000</v>
      </c>
      <c r="DI151" s="59">
        <v>13288519</v>
      </c>
      <c r="DJ151" s="59">
        <v>2073454460</v>
      </c>
      <c r="DK151" s="59">
        <v>0</v>
      </c>
      <c r="DL151" s="59">
        <v>7440</v>
      </c>
    </row>
    <row r="152" spans="1:116" x14ac:dyDescent="0.2">
      <c r="A152" s="48">
        <v>2523</v>
      </c>
      <c r="B152" s="49" t="s">
        <v>182</v>
      </c>
      <c r="C152" s="37">
        <v>1021028</v>
      </c>
      <c r="D152" s="37">
        <v>115</v>
      </c>
      <c r="E152" s="37">
        <v>109</v>
      </c>
      <c r="F152" s="37">
        <v>220.29</v>
      </c>
      <c r="G152" s="37">
        <v>0</v>
      </c>
      <c r="H152" s="37">
        <v>0</v>
      </c>
      <c r="I152" s="37">
        <v>0</v>
      </c>
      <c r="J152" s="37">
        <v>991768</v>
      </c>
      <c r="K152" s="37">
        <v>0</v>
      </c>
      <c r="L152" s="37">
        <v>5179</v>
      </c>
      <c r="M152" s="37">
        <v>0</v>
      </c>
      <c r="N152" s="37">
        <v>0</v>
      </c>
      <c r="O152" s="37">
        <v>0</v>
      </c>
      <c r="P152" s="37">
        <v>0</v>
      </c>
      <c r="Q152" s="37">
        <v>5179</v>
      </c>
      <c r="R152" s="37">
        <v>996947</v>
      </c>
      <c r="S152" s="37">
        <v>0</v>
      </c>
      <c r="T152" s="37">
        <v>45494</v>
      </c>
      <c r="U152" s="37">
        <v>45494</v>
      </c>
      <c r="V152" s="37">
        <v>1042441</v>
      </c>
      <c r="W152" s="37">
        <v>406727</v>
      </c>
      <c r="X152" s="37">
        <v>635714</v>
      </c>
      <c r="Y152" s="37">
        <v>635714</v>
      </c>
      <c r="Z152" s="37">
        <v>269</v>
      </c>
      <c r="AA152" s="37">
        <v>635445</v>
      </c>
      <c r="AB152" s="37">
        <v>123025</v>
      </c>
      <c r="AC152" s="37">
        <v>758470</v>
      </c>
      <c r="AD152" s="37">
        <v>55869570</v>
      </c>
      <c r="AE152" s="37">
        <v>19800</v>
      </c>
      <c r="AF152" s="37">
        <v>0</v>
      </c>
      <c r="AG152" s="37">
        <v>0</v>
      </c>
      <c r="AH152" s="37">
        <v>0</v>
      </c>
      <c r="AI152" s="49">
        <v>996947</v>
      </c>
      <c r="AJ152" s="59">
        <v>109</v>
      </c>
      <c r="AK152" s="59">
        <v>9146.2999999999993</v>
      </c>
      <c r="AL152" s="59">
        <v>226.68</v>
      </c>
      <c r="AM152" s="59">
        <v>9372.98</v>
      </c>
      <c r="AN152" s="59">
        <v>103</v>
      </c>
      <c r="AO152" s="59">
        <v>965417</v>
      </c>
      <c r="AP152" s="59">
        <v>0</v>
      </c>
      <c r="AQ152" s="59">
        <v>13070</v>
      </c>
      <c r="AR152" s="59">
        <v>0</v>
      </c>
      <c r="AS152" s="59">
        <v>0</v>
      </c>
      <c r="AT152" s="59">
        <v>0</v>
      </c>
      <c r="AU152" s="59">
        <v>0</v>
      </c>
      <c r="AV152" s="59">
        <v>0</v>
      </c>
      <c r="AW152" s="59">
        <v>0</v>
      </c>
      <c r="AX152" s="59">
        <v>46865</v>
      </c>
      <c r="AY152" s="59">
        <v>0</v>
      </c>
      <c r="AZ152" s="59">
        <v>1025352</v>
      </c>
      <c r="BA152" s="59">
        <v>369668</v>
      </c>
      <c r="BB152" s="59">
        <v>655684</v>
      </c>
      <c r="BC152" s="59">
        <v>655684</v>
      </c>
      <c r="BD152" s="59">
        <v>260</v>
      </c>
      <c r="BE152" s="59">
        <f t="shared" si="8"/>
        <v>655424</v>
      </c>
      <c r="BF152" s="59">
        <v>122370</v>
      </c>
      <c r="BG152" s="59">
        <f t="shared" si="9"/>
        <v>777794</v>
      </c>
      <c r="BH152" s="59">
        <v>58371403</v>
      </c>
      <c r="BI152" s="59">
        <v>0</v>
      </c>
      <c r="BJ152" s="59">
        <v>0</v>
      </c>
      <c r="BK152" s="59">
        <v>978487</v>
      </c>
      <c r="BL152" s="59">
        <v>103</v>
      </c>
      <c r="BM152" s="59">
        <v>9499.8700000000008</v>
      </c>
      <c r="BN152" s="59">
        <v>230.08</v>
      </c>
      <c r="BO152" s="59">
        <v>9729.9500000000007</v>
      </c>
      <c r="BP152" s="59">
        <v>97</v>
      </c>
      <c r="BQ152" s="59">
        <v>943805</v>
      </c>
      <c r="BR152" s="59">
        <v>0</v>
      </c>
      <c r="BS152" s="59">
        <v>0</v>
      </c>
      <c r="BT152" s="59">
        <v>0</v>
      </c>
      <c r="BU152" s="59">
        <v>0</v>
      </c>
      <c r="BV152" s="59">
        <v>0</v>
      </c>
      <c r="BW152" s="59">
        <v>0</v>
      </c>
      <c r="BX152" s="59">
        <v>0</v>
      </c>
      <c r="BY152" s="59">
        <v>48650</v>
      </c>
      <c r="BZ152" s="59">
        <v>0</v>
      </c>
      <c r="CA152" s="59">
        <v>992455</v>
      </c>
      <c r="CB152" s="59">
        <v>474105</v>
      </c>
      <c r="CC152" s="59">
        <v>518350</v>
      </c>
      <c r="CD152" s="59">
        <v>518350</v>
      </c>
      <c r="CE152" s="59">
        <v>115</v>
      </c>
      <c r="CF152" s="59">
        <f t="shared" si="10"/>
        <v>518235</v>
      </c>
      <c r="CG152" s="59">
        <v>116520</v>
      </c>
      <c r="CH152" s="59">
        <f t="shared" si="11"/>
        <v>634755</v>
      </c>
      <c r="CI152" s="59">
        <v>59273756</v>
      </c>
      <c r="CJ152" s="59">
        <v>0</v>
      </c>
      <c r="CK152" s="59">
        <v>0</v>
      </c>
      <c r="CL152" s="59">
        <v>943805</v>
      </c>
      <c r="CM152" s="59">
        <v>97</v>
      </c>
      <c r="CN152" s="59">
        <v>9729.9500000000007</v>
      </c>
      <c r="CO152" s="59">
        <v>236.98</v>
      </c>
      <c r="CP152" s="59">
        <v>9966.93</v>
      </c>
      <c r="CQ152" s="59">
        <v>92</v>
      </c>
      <c r="CR152" s="59">
        <v>916958</v>
      </c>
      <c r="CS152" s="59">
        <v>0</v>
      </c>
      <c r="CT152" s="59">
        <v>0</v>
      </c>
      <c r="CU152" s="59">
        <v>0</v>
      </c>
      <c r="CV152" s="59">
        <v>0</v>
      </c>
      <c r="CW152" s="59">
        <v>0</v>
      </c>
      <c r="CX152" s="59">
        <v>0</v>
      </c>
      <c r="CY152" s="59">
        <v>0</v>
      </c>
      <c r="CZ152" s="59">
        <v>39868</v>
      </c>
      <c r="DA152" s="59">
        <v>0</v>
      </c>
      <c r="DB152" s="59">
        <v>956826</v>
      </c>
      <c r="DC152" s="59">
        <v>403164</v>
      </c>
      <c r="DD152" s="59">
        <v>553662</v>
      </c>
      <c r="DE152" s="59">
        <v>553662</v>
      </c>
      <c r="DF152" s="59">
        <v>126</v>
      </c>
      <c r="DG152" s="40">
        <v>553536</v>
      </c>
      <c r="DH152" s="59">
        <v>120325</v>
      </c>
      <c r="DI152" s="59">
        <v>673861</v>
      </c>
      <c r="DJ152" s="59">
        <v>62470758</v>
      </c>
      <c r="DK152" s="59">
        <v>0</v>
      </c>
      <c r="DL152" s="59">
        <v>0</v>
      </c>
    </row>
    <row r="153" spans="1:116" x14ac:dyDescent="0.2">
      <c r="A153" s="48">
        <v>2527</v>
      </c>
      <c r="B153" s="49" t="s">
        <v>183</v>
      </c>
      <c r="C153" s="37">
        <v>2624547</v>
      </c>
      <c r="D153" s="37">
        <v>370</v>
      </c>
      <c r="E153" s="37">
        <v>364</v>
      </c>
      <c r="F153" s="37">
        <v>220.29</v>
      </c>
      <c r="G153" s="37">
        <v>0</v>
      </c>
      <c r="H153" s="37">
        <v>0</v>
      </c>
      <c r="I153" s="37">
        <v>0</v>
      </c>
      <c r="J153" s="37">
        <v>2662172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2662172</v>
      </c>
      <c r="S153" s="37">
        <v>0</v>
      </c>
      <c r="T153" s="37">
        <v>36568</v>
      </c>
      <c r="U153" s="37">
        <v>36568</v>
      </c>
      <c r="V153" s="37">
        <v>2698740</v>
      </c>
      <c r="W153" s="37">
        <v>2100615</v>
      </c>
      <c r="X153" s="37">
        <v>598125</v>
      </c>
      <c r="Y153" s="37">
        <v>590812</v>
      </c>
      <c r="Z153" s="37">
        <v>781</v>
      </c>
      <c r="AA153" s="37">
        <v>590031</v>
      </c>
      <c r="AB153" s="37">
        <v>421942</v>
      </c>
      <c r="AC153" s="37">
        <v>1011973</v>
      </c>
      <c r="AD153" s="37">
        <v>75951700</v>
      </c>
      <c r="AE153" s="37">
        <v>58600</v>
      </c>
      <c r="AF153" s="37">
        <v>7313</v>
      </c>
      <c r="AG153" s="37">
        <v>0</v>
      </c>
      <c r="AH153" s="37">
        <v>0</v>
      </c>
      <c r="AI153" s="49">
        <v>2662172</v>
      </c>
      <c r="AJ153" s="59">
        <v>364</v>
      </c>
      <c r="AK153" s="59">
        <v>7313.66</v>
      </c>
      <c r="AL153" s="59">
        <v>226.68</v>
      </c>
      <c r="AM153" s="59">
        <v>7540.34</v>
      </c>
      <c r="AN153" s="59">
        <v>355</v>
      </c>
      <c r="AO153" s="59">
        <v>2676821</v>
      </c>
      <c r="AP153" s="59">
        <v>0</v>
      </c>
      <c r="AQ153" s="59">
        <v>10037</v>
      </c>
      <c r="AR153" s="59">
        <v>0</v>
      </c>
      <c r="AS153" s="59">
        <v>0</v>
      </c>
      <c r="AT153" s="59">
        <v>0</v>
      </c>
      <c r="AU153" s="59">
        <v>0</v>
      </c>
      <c r="AV153" s="59">
        <v>0</v>
      </c>
      <c r="AW153" s="59">
        <v>0</v>
      </c>
      <c r="AX153" s="59">
        <v>52782</v>
      </c>
      <c r="AY153" s="59">
        <v>0</v>
      </c>
      <c r="AZ153" s="59">
        <v>2739640</v>
      </c>
      <c r="BA153" s="59">
        <v>2231146</v>
      </c>
      <c r="BB153" s="59">
        <v>508494</v>
      </c>
      <c r="BC153" s="59">
        <v>508494</v>
      </c>
      <c r="BD153" s="59">
        <v>353</v>
      </c>
      <c r="BE153" s="59">
        <f t="shared" si="8"/>
        <v>508141</v>
      </c>
      <c r="BF153" s="59">
        <v>423740</v>
      </c>
      <c r="BG153" s="59">
        <f t="shared" si="9"/>
        <v>931881</v>
      </c>
      <c r="BH153" s="59">
        <v>80506979</v>
      </c>
      <c r="BI153" s="59">
        <v>0</v>
      </c>
      <c r="BJ153" s="59">
        <v>0</v>
      </c>
      <c r="BK153" s="59">
        <v>2686858</v>
      </c>
      <c r="BL153" s="59">
        <v>355</v>
      </c>
      <c r="BM153" s="59">
        <v>7568.61</v>
      </c>
      <c r="BN153" s="59">
        <v>230.08</v>
      </c>
      <c r="BO153" s="59">
        <v>7798.69</v>
      </c>
      <c r="BP153" s="59">
        <v>338</v>
      </c>
      <c r="BQ153" s="59">
        <v>2635957</v>
      </c>
      <c r="BR153" s="59">
        <v>0</v>
      </c>
      <c r="BS153" s="59">
        <v>0</v>
      </c>
      <c r="BT153" s="59">
        <v>0</v>
      </c>
      <c r="BU153" s="59">
        <v>0</v>
      </c>
      <c r="BV153" s="59">
        <v>0</v>
      </c>
      <c r="BW153" s="59">
        <v>0</v>
      </c>
      <c r="BX153" s="59">
        <v>0</v>
      </c>
      <c r="BY153" s="59">
        <v>101383</v>
      </c>
      <c r="BZ153" s="59">
        <v>0</v>
      </c>
      <c r="CA153" s="59">
        <v>2737340</v>
      </c>
      <c r="CB153" s="59">
        <v>2095209</v>
      </c>
      <c r="CC153" s="59">
        <v>642131</v>
      </c>
      <c r="CD153" s="59">
        <v>642131</v>
      </c>
      <c r="CE153" s="59">
        <v>242</v>
      </c>
      <c r="CF153" s="59">
        <f t="shared" si="10"/>
        <v>641889</v>
      </c>
      <c r="CG153" s="59">
        <v>429774</v>
      </c>
      <c r="CH153" s="59">
        <f t="shared" si="11"/>
        <v>1071663</v>
      </c>
      <c r="CI153" s="59">
        <v>81988885</v>
      </c>
      <c r="CJ153" s="59">
        <v>0</v>
      </c>
      <c r="CK153" s="59">
        <v>0</v>
      </c>
      <c r="CL153" s="59">
        <v>2635957</v>
      </c>
      <c r="CM153" s="59">
        <v>338</v>
      </c>
      <c r="CN153" s="59">
        <v>7798.69</v>
      </c>
      <c r="CO153" s="59">
        <v>236.98</v>
      </c>
      <c r="CP153" s="59">
        <v>8035.6699999999992</v>
      </c>
      <c r="CQ153" s="59">
        <v>315</v>
      </c>
      <c r="CR153" s="59">
        <v>2531236</v>
      </c>
      <c r="CS153" s="59">
        <v>0</v>
      </c>
      <c r="CT153" s="59">
        <v>0</v>
      </c>
      <c r="CU153" s="59">
        <v>0</v>
      </c>
      <c r="CV153" s="59">
        <v>0</v>
      </c>
      <c r="CW153" s="59">
        <v>0</v>
      </c>
      <c r="CX153" s="59">
        <v>0</v>
      </c>
      <c r="CY153" s="59">
        <v>0</v>
      </c>
      <c r="CZ153" s="59">
        <v>136606</v>
      </c>
      <c r="DA153" s="59">
        <v>0</v>
      </c>
      <c r="DB153" s="59">
        <v>2667842</v>
      </c>
      <c r="DC153" s="59">
        <v>1963048</v>
      </c>
      <c r="DD153" s="59">
        <v>704794</v>
      </c>
      <c r="DE153" s="59">
        <v>704794</v>
      </c>
      <c r="DF153" s="59">
        <v>785</v>
      </c>
      <c r="DG153" s="40">
        <v>704009</v>
      </c>
      <c r="DH153" s="59">
        <v>430026</v>
      </c>
      <c r="DI153" s="59">
        <v>1134035</v>
      </c>
      <c r="DJ153" s="59">
        <v>77600003</v>
      </c>
      <c r="DK153" s="59">
        <v>0</v>
      </c>
      <c r="DL153" s="59">
        <v>0</v>
      </c>
    </row>
    <row r="154" spans="1:116" x14ac:dyDescent="0.2">
      <c r="A154" s="48">
        <v>2534</v>
      </c>
      <c r="B154" s="49" t="s">
        <v>184</v>
      </c>
      <c r="C154" s="37">
        <v>3629787</v>
      </c>
      <c r="D154" s="37">
        <v>520</v>
      </c>
      <c r="E154" s="37">
        <v>528</v>
      </c>
      <c r="F154" s="37">
        <v>220.29</v>
      </c>
      <c r="G154" s="37">
        <v>0</v>
      </c>
      <c r="H154" s="37">
        <v>0</v>
      </c>
      <c r="I154" s="37">
        <v>0</v>
      </c>
      <c r="J154" s="37">
        <v>3801943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3801943</v>
      </c>
      <c r="S154" s="37">
        <v>0</v>
      </c>
      <c r="T154" s="37">
        <v>0</v>
      </c>
      <c r="U154" s="37">
        <v>0</v>
      </c>
      <c r="V154" s="37">
        <v>3801943</v>
      </c>
      <c r="W154" s="37">
        <v>2676360</v>
      </c>
      <c r="X154" s="37">
        <v>1125583</v>
      </c>
      <c r="Y154" s="37">
        <v>1118382</v>
      </c>
      <c r="Z154" s="37">
        <v>1275</v>
      </c>
      <c r="AA154" s="37">
        <v>1117107</v>
      </c>
      <c r="AB154" s="37">
        <v>247817</v>
      </c>
      <c r="AC154" s="37">
        <v>1364924</v>
      </c>
      <c r="AD154" s="37">
        <v>138549150</v>
      </c>
      <c r="AE154" s="37">
        <v>129400</v>
      </c>
      <c r="AF154" s="37">
        <v>7201</v>
      </c>
      <c r="AG154" s="37">
        <v>0</v>
      </c>
      <c r="AH154" s="37">
        <v>7201</v>
      </c>
      <c r="AI154" s="49">
        <v>3794742</v>
      </c>
      <c r="AJ154" s="59">
        <v>528</v>
      </c>
      <c r="AK154" s="59">
        <v>7187.01</v>
      </c>
      <c r="AL154" s="59">
        <v>226.68</v>
      </c>
      <c r="AM154" s="59">
        <v>7413.6900000000005</v>
      </c>
      <c r="AN154" s="59">
        <v>517</v>
      </c>
      <c r="AO154" s="59">
        <v>3832878</v>
      </c>
      <c r="AP154" s="59">
        <v>5401</v>
      </c>
      <c r="AQ154" s="59">
        <v>0</v>
      </c>
      <c r="AR154" s="59">
        <v>0</v>
      </c>
      <c r="AS154" s="59">
        <v>0</v>
      </c>
      <c r="AT154" s="59">
        <v>0</v>
      </c>
      <c r="AU154" s="59">
        <v>0</v>
      </c>
      <c r="AV154" s="59">
        <v>0</v>
      </c>
      <c r="AW154" s="59">
        <v>0</v>
      </c>
      <c r="AX154" s="59">
        <v>59310</v>
      </c>
      <c r="AY154" s="59">
        <v>0</v>
      </c>
      <c r="AZ154" s="59">
        <v>3897589</v>
      </c>
      <c r="BA154" s="59">
        <v>2717433</v>
      </c>
      <c r="BB154" s="59">
        <v>1180156</v>
      </c>
      <c r="BC154" s="59">
        <v>1180143</v>
      </c>
      <c r="BD154" s="59">
        <v>2502</v>
      </c>
      <c r="BE154" s="59">
        <f t="shared" si="8"/>
        <v>1177641</v>
      </c>
      <c r="BF154" s="59">
        <v>273170</v>
      </c>
      <c r="BG154" s="59">
        <f t="shared" si="9"/>
        <v>1450811</v>
      </c>
      <c r="BH154" s="59">
        <v>135220763</v>
      </c>
      <c r="BI154" s="59">
        <v>13</v>
      </c>
      <c r="BJ154" s="59">
        <v>0</v>
      </c>
      <c r="BK154" s="59">
        <v>3838279</v>
      </c>
      <c r="BL154" s="59">
        <v>517</v>
      </c>
      <c r="BM154" s="59">
        <v>7424.14</v>
      </c>
      <c r="BN154" s="59">
        <v>230.08</v>
      </c>
      <c r="BO154" s="59">
        <v>7654.22</v>
      </c>
      <c r="BP154" s="59">
        <v>504</v>
      </c>
      <c r="BQ154" s="59">
        <v>3857727</v>
      </c>
      <c r="BR154" s="59">
        <v>0</v>
      </c>
      <c r="BS154" s="59">
        <v>10469</v>
      </c>
      <c r="BT154" s="59">
        <v>0</v>
      </c>
      <c r="BU154" s="59">
        <v>0</v>
      </c>
      <c r="BV154" s="59">
        <v>0</v>
      </c>
      <c r="BW154" s="59">
        <v>0</v>
      </c>
      <c r="BX154" s="59">
        <v>0</v>
      </c>
      <c r="BY154" s="59">
        <v>76542</v>
      </c>
      <c r="BZ154" s="59">
        <v>0</v>
      </c>
      <c r="CA154" s="59">
        <v>3944738</v>
      </c>
      <c r="CB154" s="59">
        <v>2703387</v>
      </c>
      <c r="CC154" s="59">
        <v>1241351</v>
      </c>
      <c r="CD154" s="59">
        <v>1241351</v>
      </c>
      <c r="CE154" s="59">
        <v>3062</v>
      </c>
      <c r="CF154" s="59">
        <f t="shared" si="10"/>
        <v>1238289</v>
      </c>
      <c r="CG154" s="59">
        <v>256824</v>
      </c>
      <c r="CH154" s="59">
        <f t="shared" si="11"/>
        <v>1495113</v>
      </c>
      <c r="CI154" s="59">
        <v>138086960</v>
      </c>
      <c r="CJ154" s="59">
        <v>0</v>
      </c>
      <c r="CK154" s="59">
        <v>0</v>
      </c>
      <c r="CL154" s="59">
        <v>3868196</v>
      </c>
      <c r="CM154" s="59">
        <v>504</v>
      </c>
      <c r="CN154" s="59">
        <v>7674.99</v>
      </c>
      <c r="CO154" s="59">
        <v>236.98</v>
      </c>
      <c r="CP154" s="59">
        <v>7911.9699999999993</v>
      </c>
      <c r="CQ154" s="59">
        <v>497</v>
      </c>
      <c r="CR154" s="59">
        <v>3932249</v>
      </c>
      <c r="CS154" s="59">
        <v>0</v>
      </c>
      <c r="CT154" s="59">
        <v>0</v>
      </c>
      <c r="CU154" s="59">
        <v>0</v>
      </c>
      <c r="CV154" s="59">
        <v>0</v>
      </c>
      <c r="CW154" s="59">
        <v>0</v>
      </c>
      <c r="CX154" s="59">
        <v>0</v>
      </c>
      <c r="CY154" s="59">
        <v>0</v>
      </c>
      <c r="CZ154" s="59">
        <v>39560</v>
      </c>
      <c r="DA154" s="59">
        <v>0</v>
      </c>
      <c r="DB154" s="59">
        <v>3971809</v>
      </c>
      <c r="DC154" s="59">
        <v>2864072</v>
      </c>
      <c r="DD154" s="59">
        <v>1107737</v>
      </c>
      <c r="DE154" s="59">
        <v>1127737</v>
      </c>
      <c r="DF154" s="59">
        <v>2139</v>
      </c>
      <c r="DG154" s="40">
        <v>1125598</v>
      </c>
      <c r="DH154" s="59">
        <v>266070</v>
      </c>
      <c r="DI154" s="59">
        <v>1391668</v>
      </c>
      <c r="DJ154" s="59">
        <v>145804996</v>
      </c>
      <c r="DK154" s="59">
        <v>0</v>
      </c>
      <c r="DL154" s="59">
        <v>20000</v>
      </c>
    </row>
    <row r="155" spans="1:116" x14ac:dyDescent="0.2">
      <c r="A155" s="48">
        <v>2541</v>
      </c>
      <c r="B155" s="49" t="s">
        <v>185</v>
      </c>
      <c r="C155" s="37">
        <v>4022274</v>
      </c>
      <c r="D155" s="37">
        <v>625</v>
      </c>
      <c r="E155" s="37">
        <v>618</v>
      </c>
      <c r="F155" s="37">
        <v>220.29</v>
      </c>
      <c r="G155" s="37">
        <v>0</v>
      </c>
      <c r="H155" s="37">
        <v>0</v>
      </c>
      <c r="I155" s="37">
        <v>0</v>
      </c>
      <c r="J155" s="37">
        <v>4113365</v>
      </c>
      <c r="K155" s="37">
        <v>0</v>
      </c>
      <c r="L155" s="37">
        <v>10933</v>
      </c>
      <c r="M155" s="37">
        <v>0</v>
      </c>
      <c r="N155" s="37">
        <v>0</v>
      </c>
      <c r="O155" s="37">
        <v>0</v>
      </c>
      <c r="P155" s="37">
        <v>0</v>
      </c>
      <c r="Q155" s="37">
        <v>10933</v>
      </c>
      <c r="R155" s="37">
        <v>4124298</v>
      </c>
      <c r="S155" s="37">
        <v>0</v>
      </c>
      <c r="T155" s="37">
        <v>33280</v>
      </c>
      <c r="U155" s="37">
        <v>33280</v>
      </c>
      <c r="V155" s="37">
        <v>4157578</v>
      </c>
      <c r="W155" s="37">
        <v>3459027</v>
      </c>
      <c r="X155" s="37">
        <v>698551</v>
      </c>
      <c r="Y155" s="37">
        <v>701438</v>
      </c>
      <c r="Z155" s="37">
        <v>2548</v>
      </c>
      <c r="AA155" s="37">
        <v>698890</v>
      </c>
      <c r="AB155" s="37">
        <v>455272</v>
      </c>
      <c r="AC155" s="37">
        <v>1154162</v>
      </c>
      <c r="AD155" s="37">
        <v>121157383</v>
      </c>
      <c r="AE155" s="37">
        <v>267500</v>
      </c>
      <c r="AF155" s="37">
        <v>0</v>
      </c>
      <c r="AG155" s="37">
        <v>2887</v>
      </c>
      <c r="AH155" s="37">
        <v>0</v>
      </c>
      <c r="AI155" s="49">
        <v>4124298</v>
      </c>
      <c r="AJ155" s="59">
        <v>618</v>
      </c>
      <c r="AK155" s="59">
        <v>6673.62</v>
      </c>
      <c r="AL155" s="59">
        <v>226.68</v>
      </c>
      <c r="AM155" s="59">
        <v>6900.3</v>
      </c>
      <c r="AN155" s="59">
        <v>605</v>
      </c>
      <c r="AO155" s="59">
        <v>4174682</v>
      </c>
      <c r="AP155" s="59">
        <v>0</v>
      </c>
      <c r="AQ155" s="59">
        <v>0</v>
      </c>
      <c r="AR155" s="59">
        <v>0</v>
      </c>
      <c r="AS155" s="59">
        <v>0</v>
      </c>
      <c r="AT155" s="59">
        <v>0</v>
      </c>
      <c r="AU155" s="59">
        <v>0</v>
      </c>
      <c r="AV155" s="59">
        <v>0</v>
      </c>
      <c r="AW155" s="59">
        <v>0</v>
      </c>
      <c r="AX155" s="59">
        <v>69003</v>
      </c>
      <c r="AY155" s="59">
        <v>0</v>
      </c>
      <c r="AZ155" s="59">
        <v>4243685</v>
      </c>
      <c r="BA155" s="59">
        <v>3534562</v>
      </c>
      <c r="BB155" s="59">
        <v>709123</v>
      </c>
      <c r="BC155" s="59">
        <v>709128</v>
      </c>
      <c r="BD155" s="59">
        <v>1607</v>
      </c>
      <c r="BE155" s="59">
        <f t="shared" si="8"/>
        <v>707521</v>
      </c>
      <c r="BF155" s="59">
        <v>469459</v>
      </c>
      <c r="BG155" s="59">
        <f t="shared" si="9"/>
        <v>1176980</v>
      </c>
      <c r="BH155" s="59">
        <v>133631157</v>
      </c>
      <c r="BI155" s="59">
        <v>0</v>
      </c>
      <c r="BJ155" s="59">
        <v>5</v>
      </c>
      <c r="BK155" s="59">
        <v>4174682</v>
      </c>
      <c r="BL155" s="59">
        <v>605</v>
      </c>
      <c r="BM155" s="59">
        <v>6900.3</v>
      </c>
      <c r="BN155" s="59">
        <v>230.08</v>
      </c>
      <c r="BO155" s="59">
        <v>7130.38</v>
      </c>
      <c r="BP155" s="59">
        <v>604</v>
      </c>
      <c r="BQ155" s="59">
        <v>4306750</v>
      </c>
      <c r="BR155" s="59">
        <v>0</v>
      </c>
      <c r="BS155" s="59">
        <v>16906</v>
      </c>
      <c r="BT155" s="59">
        <v>0</v>
      </c>
      <c r="BU155" s="59">
        <v>0</v>
      </c>
      <c r="BV155" s="59">
        <v>0</v>
      </c>
      <c r="BW155" s="59">
        <v>0</v>
      </c>
      <c r="BX155" s="59">
        <v>0</v>
      </c>
      <c r="BY155" s="59">
        <v>7130</v>
      </c>
      <c r="BZ155" s="59">
        <v>0</v>
      </c>
      <c r="CA155" s="59">
        <v>4330786</v>
      </c>
      <c r="CB155" s="59">
        <v>3558268</v>
      </c>
      <c r="CC155" s="59">
        <v>772518</v>
      </c>
      <c r="CD155" s="59">
        <v>772518</v>
      </c>
      <c r="CE155" s="59">
        <v>1118</v>
      </c>
      <c r="CF155" s="59">
        <f t="shared" si="10"/>
        <v>771400</v>
      </c>
      <c r="CG155" s="59">
        <v>458222</v>
      </c>
      <c r="CH155" s="59">
        <f t="shared" si="11"/>
        <v>1229622</v>
      </c>
      <c r="CI155" s="59">
        <v>137533650</v>
      </c>
      <c r="CJ155" s="59">
        <v>0</v>
      </c>
      <c r="CK155" s="59">
        <v>0</v>
      </c>
      <c r="CL155" s="59">
        <v>4323656</v>
      </c>
      <c r="CM155" s="59">
        <v>604</v>
      </c>
      <c r="CN155" s="59">
        <v>7158.37</v>
      </c>
      <c r="CO155" s="59">
        <v>241.63</v>
      </c>
      <c r="CP155" s="59">
        <v>7400</v>
      </c>
      <c r="CQ155" s="59">
        <v>597</v>
      </c>
      <c r="CR155" s="59">
        <v>4417800</v>
      </c>
      <c r="CS155" s="59">
        <v>0</v>
      </c>
      <c r="CT155" s="59">
        <v>0</v>
      </c>
      <c r="CU155" s="59">
        <v>0</v>
      </c>
      <c r="CV155" s="59">
        <v>0</v>
      </c>
      <c r="CW155" s="59">
        <v>0</v>
      </c>
      <c r="CX155" s="59">
        <v>0</v>
      </c>
      <c r="CY155" s="59">
        <v>0</v>
      </c>
      <c r="CZ155" s="59">
        <v>37000</v>
      </c>
      <c r="DA155" s="59">
        <v>0</v>
      </c>
      <c r="DB155" s="59">
        <v>4454800</v>
      </c>
      <c r="DC155" s="59">
        <v>3636838</v>
      </c>
      <c r="DD155" s="59">
        <v>817962</v>
      </c>
      <c r="DE155" s="59">
        <v>817962</v>
      </c>
      <c r="DF155" s="59">
        <v>936</v>
      </c>
      <c r="DG155" s="40">
        <v>817026</v>
      </c>
      <c r="DH155" s="59">
        <v>457809</v>
      </c>
      <c r="DI155" s="59">
        <v>1274835</v>
      </c>
      <c r="DJ155" s="59">
        <v>138745197</v>
      </c>
      <c r="DK155" s="59">
        <v>0</v>
      </c>
      <c r="DL155" s="59">
        <v>0</v>
      </c>
    </row>
    <row r="156" spans="1:116" x14ac:dyDescent="0.2">
      <c r="A156" s="48">
        <v>2562</v>
      </c>
      <c r="B156" s="49" t="s">
        <v>186</v>
      </c>
      <c r="C156" s="37">
        <v>19474318</v>
      </c>
      <c r="D156" s="37">
        <v>2878</v>
      </c>
      <c r="E156" s="37">
        <v>2928</v>
      </c>
      <c r="F156" s="37">
        <v>220.29</v>
      </c>
      <c r="G156" s="37">
        <v>0</v>
      </c>
      <c r="H156" s="37">
        <v>0</v>
      </c>
      <c r="I156" s="37">
        <v>0</v>
      </c>
      <c r="J156" s="37">
        <v>20457672</v>
      </c>
      <c r="K156" s="37">
        <v>117135</v>
      </c>
      <c r="L156" s="37">
        <v>148251</v>
      </c>
      <c r="M156" s="37">
        <v>0</v>
      </c>
      <c r="N156" s="37">
        <v>0</v>
      </c>
      <c r="O156" s="37">
        <v>0</v>
      </c>
      <c r="P156" s="37">
        <v>0</v>
      </c>
      <c r="Q156" s="37">
        <v>265386</v>
      </c>
      <c r="R156" s="37">
        <v>20723058</v>
      </c>
      <c r="S156" s="37">
        <v>0</v>
      </c>
      <c r="T156" s="37">
        <v>0</v>
      </c>
      <c r="U156" s="37">
        <v>0</v>
      </c>
      <c r="V156" s="37">
        <v>20723058</v>
      </c>
      <c r="W156" s="37">
        <v>16549362</v>
      </c>
      <c r="X156" s="37">
        <v>4173696</v>
      </c>
      <c r="Y156" s="37">
        <v>4184220</v>
      </c>
      <c r="Z156" s="37">
        <v>10524</v>
      </c>
      <c r="AA156" s="37">
        <v>4173696</v>
      </c>
      <c r="AB156" s="37">
        <v>2834453</v>
      </c>
      <c r="AC156" s="37">
        <v>7008149</v>
      </c>
      <c r="AD156" s="37">
        <v>578558840</v>
      </c>
      <c r="AE156" s="37">
        <v>868800</v>
      </c>
      <c r="AF156" s="37">
        <v>0</v>
      </c>
      <c r="AG156" s="37">
        <v>10524</v>
      </c>
      <c r="AH156" s="37">
        <v>0</v>
      </c>
      <c r="AI156" s="49">
        <v>20723058</v>
      </c>
      <c r="AJ156" s="59">
        <v>2928</v>
      </c>
      <c r="AK156" s="59">
        <v>7077.55</v>
      </c>
      <c r="AL156" s="59">
        <v>226.68</v>
      </c>
      <c r="AM156" s="59">
        <v>7304.2300000000005</v>
      </c>
      <c r="AN156" s="59">
        <v>2998</v>
      </c>
      <c r="AO156" s="59">
        <v>21898082</v>
      </c>
      <c r="AP156" s="59">
        <v>0</v>
      </c>
      <c r="AQ156" s="59">
        <v>216047</v>
      </c>
      <c r="AR156" s="59">
        <v>0</v>
      </c>
      <c r="AS156" s="59">
        <v>0</v>
      </c>
      <c r="AT156" s="59">
        <v>0</v>
      </c>
      <c r="AU156" s="59">
        <v>0</v>
      </c>
      <c r="AV156" s="59">
        <v>0</v>
      </c>
      <c r="AW156" s="59">
        <v>0</v>
      </c>
      <c r="AX156" s="59">
        <v>0</v>
      </c>
      <c r="AY156" s="59">
        <v>0</v>
      </c>
      <c r="AZ156" s="59">
        <v>22114129</v>
      </c>
      <c r="BA156" s="59">
        <v>17331292</v>
      </c>
      <c r="BB156" s="59">
        <v>4782837</v>
      </c>
      <c r="BC156" s="59">
        <v>4792316</v>
      </c>
      <c r="BD156" s="59">
        <v>9479</v>
      </c>
      <c r="BE156" s="59">
        <f t="shared" si="8"/>
        <v>4782837</v>
      </c>
      <c r="BF156" s="59">
        <v>3088958</v>
      </c>
      <c r="BG156" s="59">
        <f t="shared" si="9"/>
        <v>7871795</v>
      </c>
      <c r="BH156" s="59">
        <v>653003308</v>
      </c>
      <c r="BI156" s="59">
        <v>0</v>
      </c>
      <c r="BJ156" s="59">
        <v>9479</v>
      </c>
      <c r="BK156" s="59">
        <v>22114129</v>
      </c>
      <c r="BL156" s="59">
        <v>2997</v>
      </c>
      <c r="BM156" s="59">
        <v>7378.76</v>
      </c>
      <c r="BN156" s="59">
        <v>230.08</v>
      </c>
      <c r="BO156" s="59">
        <v>7608.84</v>
      </c>
      <c r="BP156" s="59">
        <v>3048</v>
      </c>
      <c r="BQ156" s="59">
        <v>23191744</v>
      </c>
      <c r="BR156" s="59">
        <v>0</v>
      </c>
      <c r="BS156" s="59">
        <v>111886</v>
      </c>
      <c r="BT156" s="59">
        <v>0</v>
      </c>
      <c r="BU156" s="59">
        <v>0</v>
      </c>
      <c r="BV156" s="59">
        <v>0</v>
      </c>
      <c r="BW156" s="59">
        <v>0</v>
      </c>
      <c r="BX156" s="59">
        <v>0</v>
      </c>
      <c r="BY156" s="59">
        <v>0</v>
      </c>
      <c r="BZ156" s="59">
        <v>0</v>
      </c>
      <c r="CA156" s="59">
        <v>23303630</v>
      </c>
      <c r="CB156" s="59">
        <v>18468443</v>
      </c>
      <c r="CC156" s="59">
        <v>4835187</v>
      </c>
      <c r="CD156" s="59">
        <v>4833963</v>
      </c>
      <c r="CE156" s="59">
        <v>13911</v>
      </c>
      <c r="CF156" s="59">
        <f t="shared" si="10"/>
        <v>4820052</v>
      </c>
      <c r="CG156" s="59">
        <v>3282751</v>
      </c>
      <c r="CH156" s="59">
        <f t="shared" si="11"/>
        <v>8102803</v>
      </c>
      <c r="CI156" s="59">
        <v>710128564</v>
      </c>
      <c r="CJ156" s="59">
        <v>1224</v>
      </c>
      <c r="CK156" s="59">
        <v>0</v>
      </c>
      <c r="CL156" s="59">
        <v>23302406</v>
      </c>
      <c r="CM156" s="59">
        <v>3048</v>
      </c>
      <c r="CN156" s="59">
        <v>7645.15</v>
      </c>
      <c r="CO156" s="59">
        <v>236.98</v>
      </c>
      <c r="CP156" s="59">
        <v>7882.1299999999992</v>
      </c>
      <c r="CQ156" s="59">
        <v>3127</v>
      </c>
      <c r="CR156" s="59">
        <v>24647421</v>
      </c>
      <c r="CS156" s="59">
        <v>1224</v>
      </c>
      <c r="CT156" s="59">
        <v>179104</v>
      </c>
      <c r="CU156" s="59">
        <v>0</v>
      </c>
      <c r="CV156" s="59">
        <v>0</v>
      </c>
      <c r="CW156" s="59">
        <v>0</v>
      </c>
      <c r="CX156" s="59">
        <v>0</v>
      </c>
      <c r="CY156" s="59">
        <v>0</v>
      </c>
      <c r="CZ156" s="59">
        <v>0</v>
      </c>
      <c r="DA156" s="59">
        <v>0</v>
      </c>
      <c r="DB156" s="59">
        <v>24827749</v>
      </c>
      <c r="DC156" s="59">
        <v>18959791</v>
      </c>
      <c r="DD156" s="59">
        <v>5867958</v>
      </c>
      <c r="DE156" s="59">
        <v>5872939</v>
      </c>
      <c r="DF156" s="59">
        <v>13077</v>
      </c>
      <c r="DG156" s="40">
        <v>5859862</v>
      </c>
      <c r="DH156" s="59">
        <v>3068446</v>
      </c>
      <c r="DI156" s="59">
        <v>8928308</v>
      </c>
      <c r="DJ156" s="59">
        <v>785010625</v>
      </c>
      <c r="DK156" s="59">
        <v>0</v>
      </c>
      <c r="DL156" s="59">
        <v>4981</v>
      </c>
    </row>
    <row r="157" spans="1:116" x14ac:dyDescent="0.2">
      <c r="A157" s="48">
        <v>2576</v>
      </c>
      <c r="B157" s="49" t="s">
        <v>187</v>
      </c>
      <c r="C157" s="37">
        <v>7954779</v>
      </c>
      <c r="D157" s="37">
        <v>1155</v>
      </c>
      <c r="E157" s="37">
        <v>1133</v>
      </c>
      <c r="F157" s="37">
        <v>220.29</v>
      </c>
      <c r="G157" s="37">
        <v>0</v>
      </c>
      <c r="H157" s="37">
        <v>0</v>
      </c>
      <c r="I157" s="37">
        <v>0</v>
      </c>
      <c r="J157" s="37">
        <v>8052843</v>
      </c>
      <c r="K157" s="37">
        <v>0</v>
      </c>
      <c r="L157" s="37">
        <v>36794</v>
      </c>
      <c r="M157" s="37">
        <v>0</v>
      </c>
      <c r="N157" s="37">
        <v>0</v>
      </c>
      <c r="O157" s="37">
        <v>0</v>
      </c>
      <c r="P157" s="37">
        <v>0</v>
      </c>
      <c r="Q157" s="37">
        <v>36794</v>
      </c>
      <c r="R157" s="37">
        <v>8089637</v>
      </c>
      <c r="S157" s="37">
        <v>0</v>
      </c>
      <c r="T157" s="37">
        <v>120828</v>
      </c>
      <c r="U157" s="37">
        <v>120828</v>
      </c>
      <c r="V157" s="37">
        <v>8210465</v>
      </c>
      <c r="W157" s="37">
        <v>5805921</v>
      </c>
      <c r="X157" s="37">
        <v>2404544</v>
      </c>
      <c r="Y157" s="37">
        <v>2379545</v>
      </c>
      <c r="Z157" s="37">
        <v>43215</v>
      </c>
      <c r="AA157" s="37">
        <v>2336330</v>
      </c>
      <c r="AB157" s="37">
        <v>521641</v>
      </c>
      <c r="AC157" s="37">
        <v>2857971</v>
      </c>
      <c r="AD157" s="37">
        <v>296111021</v>
      </c>
      <c r="AE157" s="37">
        <v>4477500</v>
      </c>
      <c r="AF157" s="37">
        <v>24999</v>
      </c>
      <c r="AG157" s="37">
        <v>0</v>
      </c>
      <c r="AH157" s="37">
        <v>0</v>
      </c>
      <c r="AI157" s="49">
        <v>8089637</v>
      </c>
      <c r="AJ157" s="59">
        <v>1133</v>
      </c>
      <c r="AK157" s="59">
        <v>7140.02</v>
      </c>
      <c r="AL157" s="59">
        <v>226.68</v>
      </c>
      <c r="AM157" s="59">
        <v>7366.7000000000007</v>
      </c>
      <c r="AN157" s="59">
        <v>1108</v>
      </c>
      <c r="AO157" s="59">
        <v>8162304</v>
      </c>
      <c r="AP157" s="59">
        <v>0</v>
      </c>
      <c r="AQ157" s="59">
        <v>0</v>
      </c>
      <c r="AR157" s="59">
        <v>0</v>
      </c>
      <c r="AS157" s="59">
        <v>0</v>
      </c>
      <c r="AT157" s="59">
        <v>0</v>
      </c>
      <c r="AU157" s="59">
        <v>0</v>
      </c>
      <c r="AV157" s="59">
        <v>0</v>
      </c>
      <c r="AW157" s="59">
        <v>0</v>
      </c>
      <c r="AX157" s="59">
        <v>139967</v>
      </c>
      <c r="AY157" s="59">
        <v>0</v>
      </c>
      <c r="AZ157" s="59">
        <v>8302271</v>
      </c>
      <c r="BA157" s="59">
        <v>5677339</v>
      </c>
      <c r="BB157" s="59">
        <v>2624932</v>
      </c>
      <c r="BC157" s="59">
        <v>2588473</v>
      </c>
      <c r="BD157" s="59">
        <v>36606</v>
      </c>
      <c r="BE157" s="59">
        <f t="shared" si="8"/>
        <v>2551867</v>
      </c>
      <c r="BF157" s="59">
        <v>527624</v>
      </c>
      <c r="BG157" s="59">
        <f t="shared" si="9"/>
        <v>3079491</v>
      </c>
      <c r="BH157" s="59">
        <v>312028999</v>
      </c>
      <c r="BI157" s="59">
        <v>36459</v>
      </c>
      <c r="BJ157" s="59">
        <v>0</v>
      </c>
      <c r="BK157" s="59">
        <v>8162304</v>
      </c>
      <c r="BL157" s="59">
        <v>1108</v>
      </c>
      <c r="BM157" s="59">
        <v>7366.7</v>
      </c>
      <c r="BN157" s="59">
        <v>230.08</v>
      </c>
      <c r="BO157" s="59">
        <v>7596.78</v>
      </c>
      <c r="BP157" s="59">
        <v>1080</v>
      </c>
      <c r="BQ157" s="59">
        <v>8204522</v>
      </c>
      <c r="BR157" s="59">
        <v>0</v>
      </c>
      <c r="BS157" s="59">
        <v>43004</v>
      </c>
      <c r="BT157" s="59">
        <v>0</v>
      </c>
      <c r="BU157" s="59">
        <v>0</v>
      </c>
      <c r="BV157" s="59">
        <v>0</v>
      </c>
      <c r="BW157" s="59">
        <v>0</v>
      </c>
      <c r="BX157" s="59">
        <v>0</v>
      </c>
      <c r="BY157" s="59">
        <v>159532</v>
      </c>
      <c r="BZ157" s="59">
        <v>0</v>
      </c>
      <c r="CA157" s="59">
        <v>8407058</v>
      </c>
      <c r="CB157" s="59">
        <v>5911323</v>
      </c>
      <c r="CC157" s="59">
        <v>2495735</v>
      </c>
      <c r="CD157" s="59">
        <v>2495735</v>
      </c>
      <c r="CE157" s="59">
        <v>38083</v>
      </c>
      <c r="CF157" s="59">
        <f t="shared" si="10"/>
        <v>2457652</v>
      </c>
      <c r="CG157" s="59">
        <v>523686</v>
      </c>
      <c r="CH157" s="59">
        <f t="shared" si="11"/>
        <v>2981338</v>
      </c>
      <c r="CI157" s="59">
        <v>313720411</v>
      </c>
      <c r="CJ157" s="59">
        <v>0</v>
      </c>
      <c r="CK157" s="59">
        <v>0</v>
      </c>
      <c r="CL157" s="59">
        <v>8247526</v>
      </c>
      <c r="CM157" s="59">
        <v>1080</v>
      </c>
      <c r="CN157" s="59">
        <v>7636.6</v>
      </c>
      <c r="CO157" s="59">
        <v>236.98</v>
      </c>
      <c r="CP157" s="59">
        <v>7873.58</v>
      </c>
      <c r="CQ157" s="59">
        <v>1055</v>
      </c>
      <c r="CR157" s="59">
        <v>8306627</v>
      </c>
      <c r="CS157" s="59">
        <v>0</v>
      </c>
      <c r="CT157" s="59">
        <v>12873</v>
      </c>
      <c r="CU157" s="59">
        <v>0</v>
      </c>
      <c r="CV157" s="59">
        <v>0</v>
      </c>
      <c r="CW157" s="59">
        <v>0</v>
      </c>
      <c r="CX157" s="59">
        <v>0</v>
      </c>
      <c r="CY157" s="59">
        <v>0</v>
      </c>
      <c r="CZ157" s="59">
        <v>149598</v>
      </c>
      <c r="DA157" s="59">
        <v>0</v>
      </c>
      <c r="DB157" s="59">
        <v>8469098</v>
      </c>
      <c r="DC157" s="59">
        <v>6204915</v>
      </c>
      <c r="DD157" s="59">
        <v>2264183</v>
      </c>
      <c r="DE157" s="59">
        <v>2264183</v>
      </c>
      <c r="DF157" s="59">
        <v>50921</v>
      </c>
      <c r="DG157" s="40">
        <v>2213262</v>
      </c>
      <c r="DH157" s="59">
        <v>820411</v>
      </c>
      <c r="DI157" s="59">
        <v>3033673</v>
      </c>
      <c r="DJ157" s="59">
        <v>331483442</v>
      </c>
      <c r="DK157" s="59">
        <v>0</v>
      </c>
      <c r="DL157" s="59">
        <v>0</v>
      </c>
    </row>
    <row r="158" spans="1:116" x14ac:dyDescent="0.2">
      <c r="A158" s="48">
        <v>2583</v>
      </c>
      <c r="B158" s="49" t="s">
        <v>188</v>
      </c>
      <c r="C158" s="37">
        <v>15530299</v>
      </c>
      <c r="D158" s="37">
        <v>2348</v>
      </c>
      <c r="E158" s="37">
        <v>2447</v>
      </c>
      <c r="F158" s="37">
        <v>220.29</v>
      </c>
      <c r="G158" s="37">
        <v>0</v>
      </c>
      <c r="H158" s="37">
        <v>0</v>
      </c>
      <c r="I158" s="37">
        <v>0</v>
      </c>
      <c r="J158" s="37">
        <v>16724168</v>
      </c>
      <c r="K158" s="37">
        <v>0</v>
      </c>
      <c r="L158" s="37">
        <v>104253</v>
      </c>
      <c r="M158" s="37">
        <v>0</v>
      </c>
      <c r="N158" s="37">
        <v>0</v>
      </c>
      <c r="O158" s="37">
        <v>0</v>
      </c>
      <c r="P158" s="37">
        <v>0</v>
      </c>
      <c r="Q158" s="37">
        <v>104253</v>
      </c>
      <c r="R158" s="37">
        <v>16828421</v>
      </c>
      <c r="S158" s="37">
        <v>0</v>
      </c>
      <c r="T158" s="37">
        <v>0</v>
      </c>
      <c r="U158" s="37">
        <v>0</v>
      </c>
      <c r="V158" s="37">
        <v>16828421</v>
      </c>
      <c r="W158" s="37">
        <v>11063908</v>
      </c>
      <c r="X158" s="37">
        <v>5764513</v>
      </c>
      <c r="Y158" s="37">
        <v>5757681</v>
      </c>
      <c r="Z158" s="37">
        <v>51271</v>
      </c>
      <c r="AA158" s="37">
        <v>5706410</v>
      </c>
      <c r="AB158" s="37">
        <v>3178493</v>
      </c>
      <c r="AC158" s="37">
        <v>8884903</v>
      </c>
      <c r="AD158" s="37">
        <v>783141222</v>
      </c>
      <c r="AE158" s="37">
        <v>4519200</v>
      </c>
      <c r="AF158" s="37">
        <v>6832</v>
      </c>
      <c r="AG158" s="37">
        <v>0</v>
      </c>
      <c r="AH158" s="37">
        <v>6832</v>
      </c>
      <c r="AI158" s="49">
        <v>16821589</v>
      </c>
      <c r="AJ158" s="59">
        <v>2447</v>
      </c>
      <c r="AK158" s="59">
        <v>6874.37</v>
      </c>
      <c r="AL158" s="59">
        <v>226.68</v>
      </c>
      <c r="AM158" s="59">
        <v>7101.05</v>
      </c>
      <c r="AN158" s="59">
        <v>2570</v>
      </c>
      <c r="AO158" s="59">
        <v>18249699</v>
      </c>
      <c r="AP158" s="59">
        <v>5124</v>
      </c>
      <c r="AQ158" s="59">
        <v>327117</v>
      </c>
      <c r="AR158" s="59">
        <v>0</v>
      </c>
      <c r="AS158" s="59">
        <v>0</v>
      </c>
      <c r="AT158" s="59">
        <v>0</v>
      </c>
      <c r="AU158" s="59">
        <v>0</v>
      </c>
      <c r="AV158" s="59">
        <v>0</v>
      </c>
      <c r="AW158" s="59">
        <v>0</v>
      </c>
      <c r="AX158" s="59">
        <v>0</v>
      </c>
      <c r="AY158" s="59">
        <v>33500</v>
      </c>
      <c r="AZ158" s="59">
        <v>18615440</v>
      </c>
      <c r="BA158" s="59">
        <v>12301463</v>
      </c>
      <c r="BB158" s="59">
        <v>6313977</v>
      </c>
      <c r="BC158" s="59">
        <v>6313977</v>
      </c>
      <c r="BD158" s="59">
        <v>66324</v>
      </c>
      <c r="BE158" s="59">
        <f t="shared" si="8"/>
        <v>6247653</v>
      </c>
      <c r="BF158" s="59">
        <v>3962137</v>
      </c>
      <c r="BG158" s="59">
        <f t="shared" si="9"/>
        <v>10209790</v>
      </c>
      <c r="BH158" s="59">
        <v>921632560</v>
      </c>
      <c r="BI158" s="59">
        <v>0</v>
      </c>
      <c r="BJ158" s="59">
        <v>0</v>
      </c>
      <c r="BK158" s="59">
        <v>18581940</v>
      </c>
      <c r="BL158" s="59">
        <v>2570</v>
      </c>
      <c r="BM158" s="59">
        <v>7230.33</v>
      </c>
      <c r="BN158" s="59">
        <v>230.08</v>
      </c>
      <c r="BO158" s="59">
        <v>7460.41</v>
      </c>
      <c r="BP158" s="59">
        <v>2705</v>
      </c>
      <c r="BQ158" s="59">
        <v>20180409</v>
      </c>
      <c r="BR158" s="59">
        <v>0</v>
      </c>
      <c r="BS158" s="59">
        <v>55612</v>
      </c>
      <c r="BT158" s="59">
        <v>0</v>
      </c>
      <c r="BU158" s="59">
        <v>0</v>
      </c>
      <c r="BV158" s="59">
        <v>238000</v>
      </c>
      <c r="BW158" s="59">
        <v>0</v>
      </c>
      <c r="BX158" s="59">
        <v>0</v>
      </c>
      <c r="BY158" s="59">
        <v>0</v>
      </c>
      <c r="BZ158" s="59">
        <v>0</v>
      </c>
      <c r="CA158" s="59">
        <v>20474021</v>
      </c>
      <c r="CB158" s="59">
        <v>13088663</v>
      </c>
      <c r="CC158" s="59">
        <v>7385358</v>
      </c>
      <c r="CD158" s="59">
        <v>7385358</v>
      </c>
      <c r="CE158" s="59">
        <v>153781</v>
      </c>
      <c r="CF158" s="59">
        <f t="shared" si="10"/>
        <v>7231577</v>
      </c>
      <c r="CG158" s="59">
        <v>4125597</v>
      </c>
      <c r="CH158" s="59">
        <f t="shared" si="11"/>
        <v>11357174</v>
      </c>
      <c r="CI158" s="59">
        <v>1016886696</v>
      </c>
      <c r="CJ158" s="59">
        <v>0</v>
      </c>
      <c r="CK158" s="59">
        <v>0</v>
      </c>
      <c r="CL158" s="59">
        <v>20474021</v>
      </c>
      <c r="CM158" s="59">
        <v>2705</v>
      </c>
      <c r="CN158" s="59">
        <v>7568.95</v>
      </c>
      <c r="CO158" s="59">
        <v>236.98</v>
      </c>
      <c r="CP158" s="59">
        <v>7805.9299999999994</v>
      </c>
      <c r="CQ158" s="59">
        <v>2834</v>
      </c>
      <c r="CR158" s="59">
        <v>22122006</v>
      </c>
      <c r="CS158" s="59">
        <v>0</v>
      </c>
      <c r="CT158" s="59">
        <v>29117</v>
      </c>
      <c r="CU158" s="59">
        <v>0</v>
      </c>
      <c r="CV158" s="59">
        <v>0</v>
      </c>
      <c r="CW158" s="59">
        <v>0</v>
      </c>
      <c r="CX158" s="59">
        <v>0</v>
      </c>
      <c r="CY158" s="59">
        <v>0</v>
      </c>
      <c r="CZ158" s="59">
        <v>0</v>
      </c>
      <c r="DA158" s="59">
        <v>0</v>
      </c>
      <c r="DB158" s="59">
        <v>22151123</v>
      </c>
      <c r="DC158" s="59">
        <v>14269439</v>
      </c>
      <c r="DD158" s="59">
        <v>7881684</v>
      </c>
      <c r="DE158" s="59">
        <v>7881684</v>
      </c>
      <c r="DF158" s="59">
        <v>115172</v>
      </c>
      <c r="DG158" s="40">
        <v>7766512</v>
      </c>
      <c r="DH158" s="59">
        <v>3021135</v>
      </c>
      <c r="DI158" s="59">
        <v>10787647</v>
      </c>
      <c r="DJ158" s="59">
        <v>1097824947</v>
      </c>
      <c r="DK158" s="59">
        <v>0</v>
      </c>
      <c r="DL158" s="59">
        <v>0</v>
      </c>
    </row>
    <row r="159" spans="1:116" x14ac:dyDescent="0.2">
      <c r="A159" s="48">
        <v>2605</v>
      </c>
      <c r="B159" s="49" t="s">
        <v>190</v>
      </c>
      <c r="C159" s="37">
        <v>7267487</v>
      </c>
      <c r="D159" s="37">
        <v>1003</v>
      </c>
      <c r="E159" s="37">
        <v>985</v>
      </c>
      <c r="F159" s="37">
        <v>220.29</v>
      </c>
      <c r="G159" s="37">
        <v>0</v>
      </c>
      <c r="H159" s="37">
        <v>0</v>
      </c>
      <c r="I159" s="37">
        <v>0</v>
      </c>
      <c r="J159" s="37">
        <v>7354049</v>
      </c>
      <c r="K159" s="37">
        <v>0</v>
      </c>
      <c r="L159" s="37">
        <v>3543</v>
      </c>
      <c r="M159" s="37">
        <v>0</v>
      </c>
      <c r="N159" s="37">
        <v>0</v>
      </c>
      <c r="O159" s="37">
        <v>0</v>
      </c>
      <c r="P159" s="37">
        <v>0</v>
      </c>
      <c r="Q159" s="37">
        <v>3543</v>
      </c>
      <c r="R159" s="37">
        <v>7357592</v>
      </c>
      <c r="S159" s="37">
        <v>0</v>
      </c>
      <c r="T159" s="37">
        <v>104525</v>
      </c>
      <c r="U159" s="37">
        <v>104525</v>
      </c>
      <c r="V159" s="37">
        <v>7462117</v>
      </c>
      <c r="W159" s="37">
        <v>5143314</v>
      </c>
      <c r="X159" s="37">
        <v>2318803</v>
      </c>
      <c r="Y159" s="37">
        <v>2318803</v>
      </c>
      <c r="Z159" s="37">
        <v>5741</v>
      </c>
      <c r="AA159" s="37">
        <v>2313062</v>
      </c>
      <c r="AB159" s="37">
        <v>841328</v>
      </c>
      <c r="AC159" s="37">
        <v>3154390</v>
      </c>
      <c r="AD159" s="37">
        <v>250328436</v>
      </c>
      <c r="AE159" s="37">
        <v>455600</v>
      </c>
      <c r="AF159" s="37">
        <v>0</v>
      </c>
      <c r="AG159" s="37">
        <v>0</v>
      </c>
      <c r="AH159" s="37">
        <v>0</v>
      </c>
      <c r="AI159" s="49">
        <v>7357592</v>
      </c>
      <c r="AJ159" s="59">
        <v>985</v>
      </c>
      <c r="AK159" s="59">
        <v>7469.64</v>
      </c>
      <c r="AL159" s="59">
        <v>226.68</v>
      </c>
      <c r="AM159" s="59">
        <v>7696.3200000000006</v>
      </c>
      <c r="AN159" s="59">
        <v>974</v>
      </c>
      <c r="AO159" s="59">
        <v>7496216</v>
      </c>
      <c r="AP159" s="59">
        <v>0</v>
      </c>
      <c r="AQ159" s="59">
        <v>-3709</v>
      </c>
      <c r="AR159" s="59">
        <v>0</v>
      </c>
      <c r="AS159" s="59">
        <v>0</v>
      </c>
      <c r="AT159" s="59">
        <v>0</v>
      </c>
      <c r="AU159" s="59">
        <v>0</v>
      </c>
      <c r="AV159" s="59">
        <v>0</v>
      </c>
      <c r="AW159" s="59">
        <v>0</v>
      </c>
      <c r="AX159" s="59">
        <v>61571</v>
      </c>
      <c r="AY159" s="59">
        <v>0</v>
      </c>
      <c r="AZ159" s="59">
        <v>7554078</v>
      </c>
      <c r="BA159" s="59">
        <v>5215199</v>
      </c>
      <c r="BB159" s="59">
        <v>2338879</v>
      </c>
      <c r="BC159" s="59">
        <v>2338879</v>
      </c>
      <c r="BD159" s="59">
        <v>5244</v>
      </c>
      <c r="BE159" s="59">
        <f t="shared" si="8"/>
        <v>2333635</v>
      </c>
      <c r="BF159" s="59">
        <v>860177</v>
      </c>
      <c r="BG159" s="59">
        <f t="shared" si="9"/>
        <v>3193812</v>
      </c>
      <c r="BH159" s="59">
        <v>274289749</v>
      </c>
      <c r="BI159" s="59">
        <v>0</v>
      </c>
      <c r="BJ159" s="59">
        <v>0</v>
      </c>
      <c r="BK159" s="59">
        <v>7492507</v>
      </c>
      <c r="BL159" s="59">
        <v>974</v>
      </c>
      <c r="BM159" s="59">
        <v>7692.51</v>
      </c>
      <c r="BN159" s="59">
        <v>230.08</v>
      </c>
      <c r="BO159" s="59">
        <v>7922.59</v>
      </c>
      <c r="BP159" s="59">
        <v>963</v>
      </c>
      <c r="BQ159" s="59">
        <v>7629454</v>
      </c>
      <c r="BR159" s="59">
        <v>0</v>
      </c>
      <c r="BS159" s="59">
        <v>4818</v>
      </c>
      <c r="BT159" s="59">
        <v>0</v>
      </c>
      <c r="BU159" s="59">
        <v>0</v>
      </c>
      <c r="BV159" s="59">
        <v>0</v>
      </c>
      <c r="BW159" s="59">
        <v>0</v>
      </c>
      <c r="BX159" s="59">
        <v>0</v>
      </c>
      <c r="BY159" s="59">
        <v>63381</v>
      </c>
      <c r="BZ159" s="59">
        <v>0</v>
      </c>
      <c r="CA159" s="59">
        <v>7697653</v>
      </c>
      <c r="CB159" s="59">
        <v>5297123</v>
      </c>
      <c r="CC159" s="59">
        <v>2400530</v>
      </c>
      <c r="CD159" s="59">
        <v>2408453</v>
      </c>
      <c r="CE159" s="59">
        <v>3735</v>
      </c>
      <c r="CF159" s="59">
        <f t="shared" si="10"/>
        <v>2404718</v>
      </c>
      <c r="CG159" s="59">
        <v>881850</v>
      </c>
      <c r="CH159" s="59">
        <f t="shared" si="11"/>
        <v>3286568</v>
      </c>
      <c r="CI159" s="59">
        <v>285610333</v>
      </c>
      <c r="CJ159" s="59">
        <v>0</v>
      </c>
      <c r="CK159" s="59">
        <v>7923</v>
      </c>
      <c r="CL159" s="59">
        <v>7634272</v>
      </c>
      <c r="CM159" s="59">
        <v>963</v>
      </c>
      <c r="CN159" s="59">
        <v>7927.59</v>
      </c>
      <c r="CO159" s="59">
        <v>236.98</v>
      </c>
      <c r="CP159" s="59">
        <v>8164.57</v>
      </c>
      <c r="CQ159" s="59">
        <v>953</v>
      </c>
      <c r="CR159" s="59">
        <v>7780835</v>
      </c>
      <c r="CS159" s="59">
        <v>0</v>
      </c>
      <c r="CT159" s="59">
        <v>12758</v>
      </c>
      <c r="CU159" s="59">
        <v>0</v>
      </c>
      <c r="CV159" s="59">
        <v>0</v>
      </c>
      <c r="CW159" s="59">
        <v>0</v>
      </c>
      <c r="CX159" s="59">
        <v>0</v>
      </c>
      <c r="CY159" s="59">
        <v>0</v>
      </c>
      <c r="CZ159" s="59">
        <v>65317</v>
      </c>
      <c r="DA159" s="59">
        <v>0</v>
      </c>
      <c r="DB159" s="59">
        <v>7858910</v>
      </c>
      <c r="DC159" s="59">
        <v>5501942</v>
      </c>
      <c r="DD159" s="59">
        <v>2356968</v>
      </c>
      <c r="DE159" s="59">
        <v>2348804</v>
      </c>
      <c r="DF159" s="59">
        <v>13425</v>
      </c>
      <c r="DG159" s="40">
        <v>2335379</v>
      </c>
      <c r="DH159" s="59">
        <v>897614</v>
      </c>
      <c r="DI159" s="59">
        <v>3232993</v>
      </c>
      <c r="DJ159" s="59">
        <v>308137106</v>
      </c>
      <c r="DK159" s="59">
        <v>8164</v>
      </c>
      <c r="DL159" s="59">
        <v>0</v>
      </c>
    </row>
    <row r="160" spans="1:116" x14ac:dyDescent="0.2">
      <c r="A160" s="48">
        <v>2604</v>
      </c>
      <c r="B160" s="49" t="s">
        <v>189</v>
      </c>
      <c r="C160" s="37">
        <v>25460889</v>
      </c>
      <c r="D160" s="37">
        <v>3894</v>
      </c>
      <c r="E160" s="37">
        <v>4042</v>
      </c>
      <c r="F160" s="37">
        <v>220.29</v>
      </c>
      <c r="G160" s="37">
        <v>0</v>
      </c>
      <c r="H160" s="37">
        <v>0</v>
      </c>
      <c r="I160" s="37">
        <v>0</v>
      </c>
      <c r="J160" s="37">
        <v>27318989</v>
      </c>
      <c r="K160" s="37">
        <v>4900</v>
      </c>
      <c r="L160" s="37">
        <v>481416</v>
      </c>
      <c r="M160" s="37">
        <v>0</v>
      </c>
      <c r="N160" s="37">
        <v>0</v>
      </c>
      <c r="O160" s="37">
        <v>0</v>
      </c>
      <c r="P160" s="37">
        <v>0</v>
      </c>
      <c r="Q160" s="37">
        <v>486316</v>
      </c>
      <c r="R160" s="37">
        <v>27805305</v>
      </c>
      <c r="S160" s="37">
        <v>0</v>
      </c>
      <c r="T160" s="37">
        <v>0</v>
      </c>
      <c r="U160" s="37">
        <v>40055</v>
      </c>
      <c r="V160" s="37">
        <v>27845360</v>
      </c>
      <c r="W160" s="37">
        <v>19175770</v>
      </c>
      <c r="X160" s="37">
        <v>8669590</v>
      </c>
      <c r="Y160" s="37">
        <v>8669590</v>
      </c>
      <c r="Z160" s="37">
        <v>23578</v>
      </c>
      <c r="AA160" s="37">
        <v>8646012</v>
      </c>
      <c r="AB160" s="37">
        <v>3299222</v>
      </c>
      <c r="AC160" s="37">
        <v>11945234</v>
      </c>
      <c r="AD160" s="37">
        <v>1221856354</v>
      </c>
      <c r="AE160" s="37">
        <v>2411700</v>
      </c>
      <c r="AF160" s="37">
        <v>0</v>
      </c>
      <c r="AG160" s="37">
        <v>0</v>
      </c>
      <c r="AH160" s="37">
        <v>0</v>
      </c>
      <c r="AI160" s="49">
        <v>27805305</v>
      </c>
      <c r="AJ160" s="59">
        <v>4042</v>
      </c>
      <c r="AK160" s="59">
        <v>6879.1</v>
      </c>
      <c r="AL160" s="59">
        <v>226.68</v>
      </c>
      <c r="AM160" s="59">
        <v>7105.7800000000007</v>
      </c>
      <c r="AN160" s="59">
        <v>4227</v>
      </c>
      <c r="AO160" s="59">
        <v>30036132</v>
      </c>
      <c r="AP160" s="59">
        <v>0</v>
      </c>
      <c r="AQ160" s="59">
        <v>56060</v>
      </c>
      <c r="AR160" s="59">
        <v>0</v>
      </c>
      <c r="AS160" s="59">
        <v>0</v>
      </c>
      <c r="AT160" s="59">
        <v>0</v>
      </c>
      <c r="AU160" s="59">
        <v>0</v>
      </c>
      <c r="AV160" s="59">
        <v>0</v>
      </c>
      <c r="AW160" s="59">
        <v>0</v>
      </c>
      <c r="AX160" s="59">
        <v>0</v>
      </c>
      <c r="AY160" s="59">
        <v>0</v>
      </c>
      <c r="AZ160" s="59">
        <v>30092192</v>
      </c>
      <c r="BA160" s="59">
        <v>21027684</v>
      </c>
      <c r="BB160" s="59">
        <v>9064508</v>
      </c>
      <c r="BC160" s="59">
        <v>9064904</v>
      </c>
      <c r="BD160" s="59">
        <v>38947</v>
      </c>
      <c r="BE160" s="59">
        <f t="shared" si="8"/>
        <v>9025957</v>
      </c>
      <c r="BF160" s="59">
        <v>3469132</v>
      </c>
      <c r="BG160" s="59">
        <f t="shared" si="9"/>
        <v>12495089</v>
      </c>
      <c r="BH160" s="59">
        <v>1321568563</v>
      </c>
      <c r="BI160" s="59">
        <v>0</v>
      </c>
      <c r="BJ160" s="59">
        <v>396</v>
      </c>
      <c r="BK160" s="59">
        <v>30092192</v>
      </c>
      <c r="BL160" s="59">
        <v>4227</v>
      </c>
      <c r="BM160" s="59">
        <v>7119.04</v>
      </c>
      <c r="BN160" s="59">
        <v>230.08</v>
      </c>
      <c r="BO160" s="59">
        <v>7349.12</v>
      </c>
      <c r="BP160" s="59">
        <v>4440</v>
      </c>
      <c r="BQ160" s="59">
        <v>32630093</v>
      </c>
      <c r="BR160" s="59">
        <v>0</v>
      </c>
      <c r="BS160" s="59">
        <v>61321</v>
      </c>
      <c r="BT160" s="59">
        <v>0</v>
      </c>
      <c r="BU160" s="59">
        <v>0</v>
      </c>
      <c r="BV160" s="59">
        <v>0</v>
      </c>
      <c r="BW160" s="59">
        <v>0</v>
      </c>
      <c r="BX160" s="59">
        <v>0</v>
      </c>
      <c r="BY160" s="59">
        <v>0</v>
      </c>
      <c r="BZ160" s="59">
        <v>0</v>
      </c>
      <c r="CA160" s="59">
        <v>32691414</v>
      </c>
      <c r="CB160" s="59">
        <v>23123460</v>
      </c>
      <c r="CC160" s="59">
        <v>9567954</v>
      </c>
      <c r="CD160" s="59">
        <v>9560605</v>
      </c>
      <c r="CE160" s="59">
        <v>39354</v>
      </c>
      <c r="CF160" s="59">
        <f t="shared" si="10"/>
        <v>9521251</v>
      </c>
      <c r="CG160" s="59">
        <v>3564358</v>
      </c>
      <c r="CH160" s="59">
        <f t="shared" si="11"/>
        <v>13085609</v>
      </c>
      <c r="CI160" s="59">
        <v>1474919070</v>
      </c>
      <c r="CJ160" s="59">
        <v>7349</v>
      </c>
      <c r="CK160" s="59">
        <v>0</v>
      </c>
      <c r="CL160" s="59">
        <v>32684065</v>
      </c>
      <c r="CM160" s="59">
        <v>4440</v>
      </c>
      <c r="CN160" s="59">
        <v>7361.28</v>
      </c>
      <c r="CO160" s="59">
        <v>236.98</v>
      </c>
      <c r="CP160" s="59">
        <v>7598.2599999999993</v>
      </c>
      <c r="CQ160" s="59">
        <v>4623</v>
      </c>
      <c r="CR160" s="59">
        <v>35126756</v>
      </c>
      <c r="CS160" s="59">
        <v>5512</v>
      </c>
      <c r="CT160" s="59">
        <v>23781</v>
      </c>
      <c r="CU160" s="59">
        <v>0</v>
      </c>
      <c r="CV160" s="59">
        <v>0</v>
      </c>
      <c r="CW160" s="59">
        <v>0</v>
      </c>
      <c r="CX160" s="59">
        <v>0</v>
      </c>
      <c r="CY160" s="59">
        <v>0</v>
      </c>
      <c r="CZ160" s="59">
        <v>0</v>
      </c>
      <c r="DA160" s="59">
        <v>0</v>
      </c>
      <c r="DB160" s="59">
        <v>35156049</v>
      </c>
      <c r="DC160" s="59">
        <v>24068365</v>
      </c>
      <c r="DD160" s="59">
        <v>11087684</v>
      </c>
      <c r="DE160" s="59">
        <v>11087684</v>
      </c>
      <c r="DF160" s="59">
        <v>45783</v>
      </c>
      <c r="DG160" s="40">
        <v>11041901</v>
      </c>
      <c r="DH160" s="59">
        <v>3825187</v>
      </c>
      <c r="DI160" s="59">
        <v>14867088</v>
      </c>
      <c r="DJ160" s="59">
        <v>1613120073</v>
      </c>
      <c r="DK160" s="59">
        <v>0</v>
      </c>
      <c r="DL160" s="59">
        <v>0</v>
      </c>
    </row>
    <row r="161" spans="1:116" x14ac:dyDescent="0.2">
      <c r="A161" s="48">
        <v>2611</v>
      </c>
      <c r="B161" s="49" t="s">
        <v>191</v>
      </c>
      <c r="C161" s="37">
        <v>26742864</v>
      </c>
      <c r="D161" s="37">
        <v>3924</v>
      </c>
      <c r="E161" s="37">
        <v>4072</v>
      </c>
      <c r="F161" s="37">
        <v>220.29</v>
      </c>
      <c r="G161" s="37">
        <v>0</v>
      </c>
      <c r="H161" s="37">
        <v>0</v>
      </c>
      <c r="I161" s="37">
        <v>0</v>
      </c>
      <c r="J161" s="37">
        <v>28648515</v>
      </c>
      <c r="K161" s="37">
        <v>5107</v>
      </c>
      <c r="L161" s="37">
        <v>128799</v>
      </c>
      <c r="M161" s="37">
        <v>0</v>
      </c>
      <c r="N161" s="37">
        <v>0</v>
      </c>
      <c r="O161" s="37">
        <v>0</v>
      </c>
      <c r="P161" s="37">
        <v>0</v>
      </c>
      <c r="Q161" s="37">
        <v>133906</v>
      </c>
      <c r="R161" s="37">
        <v>28782421</v>
      </c>
      <c r="S161" s="37">
        <v>0</v>
      </c>
      <c r="T161" s="37">
        <v>0</v>
      </c>
      <c r="U161" s="37">
        <v>0</v>
      </c>
      <c r="V161" s="37">
        <v>28782421</v>
      </c>
      <c r="W161" s="37">
        <v>17166784</v>
      </c>
      <c r="X161" s="37">
        <v>11615637</v>
      </c>
      <c r="Y161" s="37">
        <v>11615637</v>
      </c>
      <c r="Z161" s="37">
        <v>46181</v>
      </c>
      <c r="AA161" s="37">
        <v>11569456</v>
      </c>
      <c r="AB161" s="37">
        <v>2834563</v>
      </c>
      <c r="AC161" s="37">
        <v>14404019</v>
      </c>
      <c r="AD161" s="37">
        <v>1603346215</v>
      </c>
      <c r="AE161" s="37">
        <v>5140500</v>
      </c>
      <c r="AF161" s="37">
        <v>0</v>
      </c>
      <c r="AG161" s="37">
        <v>0</v>
      </c>
      <c r="AH161" s="37">
        <v>0</v>
      </c>
      <c r="AI161" s="49">
        <v>28782421</v>
      </c>
      <c r="AJ161" s="59">
        <v>4072</v>
      </c>
      <c r="AK161" s="59">
        <v>7068.37</v>
      </c>
      <c r="AL161" s="59">
        <v>226.68</v>
      </c>
      <c r="AM161" s="59">
        <v>7295.05</v>
      </c>
      <c r="AN161" s="59">
        <v>4200</v>
      </c>
      <c r="AO161" s="59">
        <v>30639210</v>
      </c>
      <c r="AP161" s="59">
        <v>0</v>
      </c>
      <c r="AQ161" s="59">
        <v>136299</v>
      </c>
      <c r="AR161" s="59">
        <v>0</v>
      </c>
      <c r="AS161" s="59">
        <v>0</v>
      </c>
      <c r="AT161" s="59">
        <v>1760000</v>
      </c>
      <c r="AU161" s="59">
        <v>0</v>
      </c>
      <c r="AV161" s="59">
        <v>0</v>
      </c>
      <c r="AW161" s="59">
        <v>0</v>
      </c>
      <c r="AX161" s="59">
        <v>0</v>
      </c>
      <c r="AY161" s="59">
        <v>0</v>
      </c>
      <c r="AZ161" s="59">
        <v>32535509</v>
      </c>
      <c r="BA161" s="59">
        <v>17488316</v>
      </c>
      <c r="BB161" s="59">
        <v>15047193</v>
      </c>
      <c r="BC161" s="59">
        <v>15047193</v>
      </c>
      <c r="BD161" s="59">
        <v>93885</v>
      </c>
      <c r="BE161" s="59">
        <f t="shared" si="8"/>
        <v>14953308</v>
      </c>
      <c r="BF161" s="59">
        <v>4048225</v>
      </c>
      <c r="BG161" s="59">
        <f t="shared" si="9"/>
        <v>19001533</v>
      </c>
      <c r="BH161" s="59">
        <v>1833284348</v>
      </c>
      <c r="BI161" s="59">
        <v>0</v>
      </c>
      <c r="BJ161" s="59">
        <v>0</v>
      </c>
      <c r="BK161" s="59">
        <v>32535509</v>
      </c>
      <c r="BL161" s="59">
        <v>4200</v>
      </c>
      <c r="BM161" s="59">
        <v>7746.55</v>
      </c>
      <c r="BN161" s="59">
        <v>230.08</v>
      </c>
      <c r="BO161" s="59">
        <v>7976.63</v>
      </c>
      <c r="BP161" s="59">
        <v>4339</v>
      </c>
      <c r="BQ161" s="59">
        <v>34610598</v>
      </c>
      <c r="BR161" s="59">
        <v>0</v>
      </c>
      <c r="BS161" s="59">
        <v>123803</v>
      </c>
      <c r="BT161" s="59">
        <v>0</v>
      </c>
      <c r="BU161" s="59">
        <v>0</v>
      </c>
      <c r="BV161" s="59">
        <v>0</v>
      </c>
      <c r="BW161" s="59">
        <v>0</v>
      </c>
      <c r="BX161" s="59">
        <v>0</v>
      </c>
      <c r="BY161" s="59">
        <v>0</v>
      </c>
      <c r="BZ161" s="59">
        <v>0</v>
      </c>
      <c r="CA161" s="59">
        <v>34734401</v>
      </c>
      <c r="CB161" s="59">
        <v>18683736</v>
      </c>
      <c r="CC161" s="59">
        <v>16050665</v>
      </c>
      <c r="CD161" s="59">
        <v>16034711</v>
      </c>
      <c r="CE161" s="59">
        <v>94731</v>
      </c>
      <c r="CF161" s="59">
        <f t="shared" si="10"/>
        <v>15939980</v>
      </c>
      <c r="CG161" s="59">
        <v>3969176</v>
      </c>
      <c r="CH161" s="59">
        <f t="shared" si="11"/>
        <v>19909156</v>
      </c>
      <c r="CI161" s="59">
        <v>2085874554</v>
      </c>
      <c r="CJ161" s="59">
        <v>15954</v>
      </c>
      <c r="CK161" s="59">
        <v>0</v>
      </c>
      <c r="CL161" s="59">
        <v>34718447</v>
      </c>
      <c r="CM161" s="59">
        <v>4339</v>
      </c>
      <c r="CN161" s="59">
        <v>8001.49</v>
      </c>
      <c r="CO161" s="59">
        <v>236.98</v>
      </c>
      <c r="CP161" s="59">
        <v>8238.4699999999993</v>
      </c>
      <c r="CQ161" s="59">
        <v>4489</v>
      </c>
      <c r="CR161" s="59">
        <v>36982492</v>
      </c>
      <c r="CS161" s="59">
        <v>11966</v>
      </c>
      <c r="CT161" s="59">
        <v>174931</v>
      </c>
      <c r="CU161" s="59">
        <v>0</v>
      </c>
      <c r="CV161" s="59">
        <v>0</v>
      </c>
      <c r="CW161" s="59">
        <v>0</v>
      </c>
      <c r="CX161" s="59">
        <v>0</v>
      </c>
      <c r="CY161" s="59">
        <v>0</v>
      </c>
      <c r="CZ161" s="59">
        <v>0</v>
      </c>
      <c r="DA161" s="59">
        <v>0</v>
      </c>
      <c r="DB161" s="59">
        <v>37169389</v>
      </c>
      <c r="DC161" s="59">
        <v>18534793</v>
      </c>
      <c r="DD161" s="59">
        <v>18634596</v>
      </c>
      <c r="DE161" s="59">
        <v>18308480</v>
      </c>
      <c r="DF161" s="59">
        <v>207794</v>
      </c>
      <c r="DG161" s="40">
        <v>18100686</v>
      </c>
      <c r="DH161" s="59">
        <v>3844773</v>
      </c>
      <c r="DI161" s="59">
        <v>21945459</v>
      </c>
      <c r="DJ161" s="59">
        <v>2444480681</v>
      </c>
      <c r="DK161" s="59">
        <v>326116</v>
      </c>
      <c r="DL161" s="59">
        <v>0</v>
      </c>
    </row>
    <row r="162" spans="1:116" x14ac:dyDescent="0.2">
      <c r="A162" s="48">
        <v>2618</v>
      </c>
      <c r="B162" s="49" t="s">
        <v>192</v>
      </c>
      <c r="C162" s="37">
        <v>5704333</v>
      </c>
      <c r="D162" s="37">
        <v>759</v>
      </c>
      <c r="E162" s="37">
        <v>748</v>
      </c>
      <c r="F162" s="37">
        <v>220.29</v>
      </c>
      <c r="G162" s="37">
        <v>0</v>
      </c>
      <c r="H162" s="37">
        <v>0</v>
      </c>
      <c r="I162" s="37">
        <v>0</v>
      </c>
      <c r="J162" s="37">
        <v>5786438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5786438</v>
      </c>
      <c r="S162" s="37">
        <v>0</v>
      </c>
      <c r="T162" s="37">
        <v>61887</v>
      </c>
      <c r="U162" s="37">
        <v>61887</v>
      </c>
      <c r="V162" s="37">
        <v>5848325</v>
      </c>
      <c r="W162" s="37">
        <v>3994704</v>
      </c>
      <c r="X162" s="37">
        <v>1853621</v>
      </c>
      <c r="Y162" s="37">
        <v>1732594</v>
      </c>
      <c r="Z162" s="37">
        <v>3794</v>
      </c>
      <c r="AA162" s="37">
        <v>1728800</v>
      </c>
      <c r="AB162" s="37">
        <v>551960</v>
      </c>
      <c r="AC162" s="37">
        <v>2280760</v>
      </c>
      <c r="AD162" s="37">
        <v>195288300</v>
      </c>
      <c r="AE162" s="37">
        <v>324900</v>
      </c>
      <c r="AF162" s="37">
        <v>121027</v>
      </c>
      <c r="AG162" s="37">
        <v>0</v>
      </c>
      <c r="AH162" s="37">
        <v>59140</v>
      </c>
      <c r="AI162" s="49">
        <v>5727298</v>
      </c>
      <c r="AJ162" s="59">
        <v>748</v>
      </c>
      <c r="AK162" s="59">
        <v>7656.82</v>
      </c>
      <c r="AL162" s="59">
        <v>226.68</v>
      </c>
      <c r="AM162" s="59">
        <v>7883.5</v>
      </c>
      <c r="AN162" s="59">
        <v>754</v>
      </c>
      <c r="AO162" s="59">
        <v>5944159</v>
      </c>
      <c r="AP162" s="59">
        <v>44355</v>
      </c>
      <c r="AQ162" s="59">
        <v>0</v>
      </c>
      <c r="AR162" s="59">
        <v>0</v>
      </c>
      <c r="AS162" s="59">
        <v>0</v>
      </c>
      <c r="AT162" s="59">
        <v>0</v>
      </c>
      <c r="AU162" s="59">
        <v>0</v>
      </c>
      <c r="AV162" s="59">
        <v>0</v>
      </c>
      <c r="AW162" s="59">
        <v>0</v>
      </c>
      <c r="AX162" s="59">
        <v>0</v>
      </c>
      <c r="AY162" s="59">
        <v>0</v>
      </c>
      <c r="AZ162" s="59">
        <v>5988514</v>
      </c>
      <c r="BA162" s="59">
        <v>4057814</v>
      </c>
      <c r="BB162" s="59">
        <v>1930700</v>
      </c>
      <c r="BC162" s="59">
        <v>1941156</v>
      </c>
      <c r="BD162" s="59">
        <v>2913</v>
      </c>
      <c r="BE162" s="59">
        <f t="shared" si="8"/>
        <v>1938243</v>
      </c>
      <c r="BF162" s="59">
        <v>553618</v>
      </c>
      <c r="BG162" s="59">
        <f t="shared" si="9"/>
        <v>2491861</v>
      </c>
      <c r="BH162" s="59">
        <v>223597500</v>
      </c>
      <c r="BI162" s="59">
        <v>0</v>
      </c>
      <c r="BJ162" s="59">
        <v>10456</v>
      </c>
      <c r="BK162" s="59">
        <v>5988514</v>
      </c>
      <c r="BL162" s="59">
        <v>754</v>
      </c>
      <c r="BM162" s="59">
        <v>7942.33</v>
      </c>
      <c r="BN162" s="59">
        <v>230.08</v>
      </c>
      <c r="BO162" s="59">
        <v>8172.41</v>
      </c>
      <c r="BP162" s="59">
        <v>764</v>
      </c>
      <c r="BQ162" s="59">
        <v>6243721</v>
      </c>
      <c r="BR162" s="59">
        <v>0</v>
      </c>
      <c r="BS162" s="59">
        <v>2566</v>
      </c>
      <c r="BT162" s="59">
        <v>0</v>
      </c>
      <c r="BU162" s="59">
        <v>0</v>
      </c>
      <c r="BV162" s="59">
        <v>0</v>
      </c>
      <c r="BW162" s="59">
        <v>0</v>
      </c>
      <c r="BX162" s="59">
        <v>0</v>
      </c>
      <c r="BY162" s="59">
        <v>0</v>
      </c>
      <c r="BZ162" s="59">
        <v>0</v>
      </c>
      <c r="CA162" s="59">
        <v>6246287</v>
      </c>
      <c r="CB162" s="59">
        <v>4341243</v>
      </c>
      <c r="CC162" s="59">
        <v>1905044</v>
      </c>
      <c r="CD162" s="59">
        <v>1905050</v>
      </c>
      <c r="CE162" s="59">
        <v>2506</v>
      </c>
      <c r="CF162" s="59">
        <f t="shared" si="10"/>
        <v>1902544</v>
      </c>
      <c r="CG162" s="59">
        <v>492414</v>
      </c>
      <c r="CH162" s="59">
        <f t="shared" si="11"/>
        <v>2394958</v>
      </c>
      <c r="CI162" s="59">
        <v>248007600</v>
      </c>
      <c r="CJ162" s="59">
        <v>0</v>
      </c>
      <c r="CK162" s="59">
        <v>6</v>
      </c>
      <c r="CL162" s="59">
        <v>6246287</v>
      </c>
      <c r="CM162" s="59">
        <v>764</v>
      </c>
      <c r="CN162" s="59">
        <v>8175.77</v>
      </c>
      <c r="CO162" s="59">
        <v>236.98</v>
      </c>
      <c r="CP162" s="59">
        <v>8412.75</v>
      </c>
      <c r="CQ162" s="59">
        <v>771</v>
      </c>
      <c r="CR162" s="59">
        <v>6486230</v>
      </c>
      <c r="CS162" s="59">
        <v>0</v>
      </c>
      <c r="CT162" s="59">
        <v>-74</v>
      </c>
      <c r="CU162" s="59">
        <v>0</v>
      </c>
      <c r="CV162" s="59">
        <v>0</v>
      </c>
      <c r="CW162" s="59">
        <v>0</v>
      </c>
      <c r="CX162" s="59">
        <v>0</v>
      </c>
      <c r="CY162" s="59">
        <v>0</v>
      </c>
      <c r="CZ162" s="59">
        <v>0</v>
      </c>
      <c r="DA162" s="59">
        <v>0</v>
      </c>
      <c r="DB162" s="59">
        <v>6486156</v>
      </c>
      <c r="DC162" s="59">
        <v>4284917</v>
      </c>
      <c r="DD162" s="59">
        <v>2201239</v>
      </c>
      <c r="DE162" s="59">
        <v>2201313</v>
      </c>
      <c r="DF162" s="59">
        <v>2565</v>
      </c>
      <c r="DG162" s="40">
        <v>2198748</v>
      </c>
      <c r="DH162" s="59">
        <v>565640</v>
      </c>
      <c r="DI162" s="59">
        <v>2764388</v>
      </c>
      <c r="DJ162" s="59">
        <v>267643700</v>
      </c>
      <c r="DK162" s="59">
        <v>0</v>
      </c>
      <c r="DL162" s="59">
        <v>74</v>
      </c>
    </row>
    <row r="163" spans="1:116" x14ac:dyDescent="0.2">
      <c r="A163" s="48">
        <v>2625</v>
      </c>
      <c r="B163" s="49" t="s">
        <v>193</v>
      </c>
      <c r="C163" s="37">
        <v>3456536</v>
      </c>
      <c r="D163" s="37">
        <v>457</v>
      </c>
      <c r="E163" s="37">
        <v>452</v>
      </c>
      <c r="F163" s="37">
        <v>220.29</v>
      </c>
      <c r="G163" s="37">
        <v>0</v>
      </c>
      <c r="H163" s="37">
        <v>0</v>
      </c>
      <c r="I163" s="37">
        <v>0</v>
      </c>
      <c r="J163" s="37">
        <v>3518291</v>
      </c>
      <c r="K163" s="37">
        <v>0</v>
      </c>
      <c r="L163" s="37">
        <v>8183</v>
      </c>
      <c r="M163" s="37">
        <v>0</v>
      </c>
      <c r="N163" s="37">
        <v>0</v>
      </c>
      <c r="O163" s="37">
        <v>0</v>
      </c>
      <c r="P163" s="37">
        <v>0</v>
      </c>
      <c r="Q163" s="37">
        <v>8183</v>
      </c>
      <c r="R163" s="37">
        <v>3526474</v>
      </c>
      <c r="S163" s="37">
        <v>0</v>
      </c>
      <c r="T163" s="37">
        <v>31135</v>
      </c>
      <c r="U163" s="37">
        <v>31135</v>
      </c>
      <c r="V163" s="37">
        <v>3557609</v>
      </c>
      <c r="W163" s="37">
        <v>1596771</v>
      </c>
      <c r="X163" s="37">
        <v>1960838</v>
      </c>
      <c r="Y163" s="37">
        <v>1960734</v>
      </c>
      <c r="Z163" s="37">
        <v>5725</v>
      </c>
      <c r="AA163" s="37">
        <v>1955009</v>
      </c>
      <c r="AB163" s="37">
        <v>172285</v>
      </c>
      <c r="AC163" s="37">
        <v>2127294</v>
      </c>
      <c r="AD163" s="37">
        <v>183736890</v>
      </c>
      <c r="AE163" s="37">
        <v>494500</v>
      </c>
      <c r="AF163" s="37">
        <v>104</v>
      </c>
      <c r="AG163" s="37">
        <v>0</v>
      </c>
      <c r="AH163" s="37">
        <v>0</v>
      </c>
      <c r="AI163" s="49">
        <v>3526474</v>
      </c>
      <c r="AJ163" s="59">
        <v>452</v>
      </c>
      <c r="AK163" s="59">
        <v>7801.93</v>
      </c>
      <c r="AL163" s="59">
        <v>226.68</v>
      </c>
      <c r="AM163" s="59">
        <v>8028.6100000000006</v>
      </c>
      <c r="AN163" s="59">
        <v>444</v>
      </c>
      <c r="AO163" s="59">
        <v>3564703</v>
      </c>
      <c r="AP163" s="59">
        <v>0</v>
      </c>
      <c r="AQ163" s="59">
        <v>16568</v>
      </c>
      <c r="AR163" s="59">
        <v>0</v>
      </c>
      <c r="AS163" s="59">
        <v>0</v>
      </c>
      <c r="AT163" s="59">
        <v>0</v>
      </c>
      <c r="AU163" s="59">
        <v>0</v>
      </c>
      <c r="AV163" s="59">
        <v>0</v>
      </c>
      <c r="AW163" s="59">
        <v>0</v>
      </c>
      <c r="AX163" s="59">
        <v>48172</v>
      </c>
      <c r="AY163" s="59">
        <v>0</v>
      </c>
      <c r="AZ163" s="59">
        <v>3629443</v>
      </c>
      <c r="BA163" s="59">
        <v>1539148</v>
      </c>
      <c r="BB163" s="59">
        <v>2090295</v>
      </c>
      <c r="BC163" s="59">
        <v>2090295</v>
      </c>
      <c r="BD163" s="59">
        <v>4981</v>
      </c>
      <c r="BE163" s="59">
        <f t="shared" si="8"/>
        <v>2085314</v>
      </c>
      <c r="BF163" s="59">
        <v>175495</v>
      </c>
      <c r="BG163" s="59">
        <f t="shared" si="9"/>
        <v>2260809</v>
      </c>
      <c r="BH163" s="59">
        <v>196356746</v>
      </c>
      <c r="BI163" s="59">
        <v>0</v>
      </c>
      <c r="BJ163" s="59">
        <v>0</v>
      </c>
      <c r="BK163" s="59">
        <v>3581271</v>
      </c>
      <c r="BL163" s="59">
        <v>444</v>
      </c>
      <c r="BM163" s="59">
        <v>8065.93</v>
      </c>
      <c r="BN163" s="59">
        <v>230.08</v>
      </c>
      <c r="BO163" s="59">
        <v>8296.01</v>
      </c>
      <c r="BP163" s="59">
        <v>445</v>
      </c>
      <c r="BQ163" s="59">
        <v>3691724</v>
      </c>
      <c r="BR163" s="59">
        <v>0</v>
      </c>
      <c r="BS163" s="59">
        <v>4106</v>
      </c>
      <c r="BT163" s="59">
        <v>0</v>
      </c>
      <c r="BU163" s="59">
        <v>0</v>
      </c>
      <c r="BV163" s="59">
        <v>0</v>
      </c>
      <c r="BW163" s="59">
        <v>0</v>
      </c>
      <c r="BX163" s="59">
        <v>0</v>
      </c>
      <c r="BY163" s="59">
        <v>0</v>
      </c>
      <c r="BZ163" s="59">
        <v>0</v>
      </c>
      <c r="CA163" s="59">
        <v>3695830</v>
      </c>
      <c r="CB163" s="59">
        <v>1645853</v>
      </c>
      <c r="CC163" s="59">
        <v>2049977</v>
      </c>
      <c r="CD163" s="59">
        <v>2049977</v>
      </c>
      <c r="CE163" s="59">
        <v>10046</v>
      </c>
      <c r="CF163" s="59">
        <f t="shared" si="10"/>
        <v>2039931</v>
      </c>
      <c r="CG163" s="59">
        <v>173341</v>
      </c>
      <c r="CH163" s="59">
        <f t="shared" si="11"/>
        <v>2213272</v>
      </c>
      <c r="CI163" s="59">
        <v>207652616</v>
      </c>
      <c r="CJ163" s="59">
        <v>0</v>
      </c>
      <c r="CK163" s="59">
        <v>0</v>
      </c>
      <c r="CL163" s="59">
        <v>3695830</v>
      </c>
      <c r="CM163" s="59">
        <v>445</v>
      </c>
      <c r="CN163" s="59">
        <v>8305.24</v>
      </c>
      <c r="CO163" s="59">
        <v>236.98</v>
      </c>
      <c r="CP163" s="59">
        <v>8542.2199999999993</v>
      </c>
      <c r="CQ163" s="59">
        <v>455</v>
      </c>
      <c r="CR163" s="59">
        <v>3886710</v>
      </c>
      <c r="CS163" s="59">
        <v>0</v>
      </c>
      <c r="CT163" s="59">
        <v>36548</v>
      </c>
      <c r="CU163" s="59">
        <v>0</v>
      </c>
      <c r="CV163" s="59">
        <v>0</v>
      </c>
      <c r="CW163" s="59">
        <v>0</v>
      </c>
      <c r="CX163" s="59">
        <v>0</v>
      </c>
      <c r="CY163" s="59">
        <v>0</v>
      </c>
      <c r="CZ163" s="59">
        <v>0</v>
      </c>
      <c r="DA163" s="59">
        <v>0</v>
      </c>
      <c r="DB163" s="59">
        <v>3923258</v>
      </c>
      <c r="DC163" s="59">
        <v>1822243</v>
      </c>
      <c r="DD163" s="59">
        <v>2101015</v>
      </c>
      <c r="DE163" s="59">
        <v>2101015</v>
      </c>
      <c r="DF163" s="59">
        <v>7818</v>
      </c>
      <c r="DG163" s="40">
        <v>2093197</v>
      </c>
      <c r="DH163" s="59">
        <v>205824</v>
      </c>
      <c r="DI163" s="59">
        <v>2299021</v>
      </c>
      <c r="DJ163" s="59">
        <v>217105150</v>
      </c>
      <c r="DK163" s="59">
        <v>0</v>
      </c>
      <c r="DL163" s="59">
        <v>0</v>
      </c>
    </row>
    <row r="164" spans="1:116" x14ac:dyDescent="0.2">
      <c r="A164" s="48">
        <v>2632</v>
      </c>
      <c r="B164" s="49" t="s">
        <v>194</v>
      </c>
      <c r="C164" s="37">
        <v>2757682</v>
      </c>
      <c r="D164" s="37">
        <v>357</v>
      </c>
      <c r="E164" s="37">
        <v>345</v>
      </c>
      <c r="F164" s="37">
        <v>220.29</v>
      </c>
      <c r="G164" s="37">
        <v>0</v>
      </c>
      <c r="H164" s="37">
        <v>0</v>
      </c>
      <c r="I164" s="37">
        <v>0</v>
      </c>
      <c r="J164" s="37">
        <v>2740987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2740987</v>
      </c>
      <c r="S164" s="37">
        <v>96000</v>
      </c>
      <c r="T164" s="37">
        <v>71504</v>
      </c>
      <c r="U164" s="37">
        <v>167504</v>
      </c>
      <c r="V164" s="37">
        <v>2908491</v>
      </c>
      <c r="W164" s="37">
        <v>2172577</v>
      </c>
      <c r="X164" s="37">
        <v>735914</v>
      </c>
      <c r="Y164" s="37">
        <v>735914</v>
      </c>
      <c r="Z164" s="37">
        <v>2262</v>
      </c>
      <c r="AA164" s="37">
        <v>733652</v>
      </c>
      <c r="AB164" s="37">
        <v>628352</v>
      </c>
      <c r="AC164" s="37">
        <v>1362004</v>
      </c>
      <c r="AD164" s="37">
        <v>91046649</v>
      </c>
      <c r="AE164" s="37">
        <v>151200</v>
      </c>
      <c r="AF164" s="37">
        <v>0</v>
      </c>
      <c r="AG164" s="37">
        <v>0</v>
      </c>
      <c r="AH164" s="37">
        <v>0</v>
      </c>
      <c r="AI164" s="49">
        <v>2740987</v>
      </c>
      <c r="AJ164" s="59">
        <v>345</v>
      </c>
      <c r="AK164" s="59">
        <v>7944.89</v>
      </c>
      <c r="AL164" s="59">
        <v>226.68</v>
      </c>
      <c r="AM164" s="59">
        <v>8171.5700000000006</v>
      </c>
      <c r="AN164" s="59">
        <v>334</v>
      </c>
      <c r="AO164" s="59">
        <v>2729304</v>
      </c>
      <c r="AP164" s="59">
        <v>0</v>
      </c>
      <c r="AQ164" s="59">
        <v>0</v>
      </c>
      <c r="AR164" s="59">
        <v>0</v>
      </c>
      <c r="AS164" s="59">
        <v>0</v>
      </c>
      <c r="AT164" s="59">
        <v>0</v>
      </c>
      <c r="AU164" s="59">
        <v>0</v>
      </c>
      <c r="AV164" s="59">
        <v>0</v>
      </c>
      <c r="AW164" s="59">
        <v>96000</v>
      </c>
      <c r="AX164" s="59">
        <v>65373</v>
      </c>
      <c r="AY164" s="59">
        <v>0</v>
      </c>
      <c r="AZ164" s="59">
        <v>2890677</v>
      </c>
      <c r="BA164" s="59">
        <v>2000720</v>
      </c>
      <c r="BB164" s="59">
        <v>889957</v>
      </c>
      <c r="BC164" s="59">
        <v>889957</v>
      </c>
      <c r="BD164" s="59">
        <v>1337</v>
      </c>
      <c r="BE164" s="59">
        <f t="shared" si="8"/>
        <v>888620</v>
      </c>
      <c r="BF164" s="59">
        <v>422465</v>
      </c>
      <c r="BG164" s="59">
        <f t="shared" si="9"/>
        <v>1311085</v>
      </c>
      <c r="BH164" s="59">
        <v>98754564</v>
      </c>
      <c r="BI164" s="59">
        <v>0</v>
      </c>
      <c r="BJ164" s="59">
        <v>0</v>
      </c>
      <c r="BK164" s="59">
        <v>2729304</v>
      </c>
      <c r="BL164" s="59">
        <v>334</v>
      </c>
      <c r="BM164" s="59">
        <v>8171.57</v>
      </c>
      <c r="BN164" s="59">
        <v>230.08</v>
      </c>
      <c r="BO164" s="59">
        <v>8401.65</v>
      </c>
      <c r="BP164" s="59">
        <v>332</v>
      </c>
      <c r="BQ164" s="59">
        <v>2789348</v>
      </c>
      <c r="BR164" s="59">
        <v>0</v>
      </c>
      <c r="BS164" s="59">
        <v>0</v>
      </c>
      <c r="BT164" s="59">
        <v>0</v>
      </c>
      <c r="BU164" s="59">
        <v>0</v>
      </c>
      <c r="BV164" s="59">
        <v>0</v>
      </c>
      <c r="BW164" s="59">
        <v>0</v>
      </c>
      <c r="BX164" s="59">
        <v>96000</v>
      </c>
      <c r="BY164" s="59">
        <v>16803</v>
      </c>
      <c r="BZ164" s="59">
        <v>0</v>
      </c>
      <c r="CA164" s="59">
        <v>2902151</v>
      </c>
      <c r="CB164" s="59">
        <v>1914587</v>
      </c>
      <c r="CC164" s="59">
        <v>987564</v>
      </c>
      <c r="CD164" s="59">
        <v>987564</v>
      </c>
      <c r="CE164" s="59">
        <v>112</v>
      </c>
      <c r="CF164" s="59">
        <f t="shared" si="10"/>
        <v>987452</v>
      </c>
      <c r="CG164" s="59">
        <v>506830</v>
      </c>
      <c r="CH164" s="59">
        <f t="shared" si="11"/>
        <v>1494282</v>
      </c>
      <c r="CI164" s="59">
        <v>95816979</v>
      </c>
      <c r="CJ164" s="59">
        <v>0</v>
      </c>
      <c r="CK164" s="59">
        <v>0</v>
      </c>
      <c r="CL164" s="59">
        <v>2789348</v>
      </c>
      <c r="CM164" s="59">
        <v>332</v>
      </c>
      <c r="CN164" s="59">
        <v>8401.65</v>
      </c>
      <c r="CO164" s="59">
        <v>236.98</v>
      </c>
      <c r="CP164" s="59">
        <v>8638.6299999999992</v>
      </c>
      <c r="CQ164" s="59">
        <v>334</v>
      </c>
      <c r="CR164" s="59">
        <v>2885302</v>
      </c>
      <c r="CS164" s="59">
        <v>0</v>
      </c>
      <c r="CT164" s="59">
        <v>0</v>
      </c>
      <c r="CU164" s="59">
        <v>0</v>
      </c>
      <c r="CV164" s="59">
        <v>0</v>
      </c>
      <c r="CW164" s="59">
        <v>0</v>
      </c>
      <c r="CX164" s="59">
        <v>0</v>
      </c>
      <c r="CY164" s="59">
        <v>96000</v>
      </c>
      <c r="CZ164" s="59">
        <v>0</v>
      </c>
      <c r="DA164" s="59">
        <v>0</v>
      </c>
      <c r="DB164" s="59">
        <v>2981302</v>
      </c>
      <c r="DC164" s="59">
        <v>2130480</v>
      </c>
      <c r="DD164" s="59">
        <v>850822</v>
      </c>
      <c r="DE164" s="59">
        <v>850822</v>
      </c>
      <c r="DF164" s="59">
        <v>1281</v>
      </c>
      <c r="DG164" s="40">
        <v>849541</v>
      </c>
      <c r="DH164" s="59">
        <v>503975</v>
      </c>
      <c r="DI164" s="59">
        <v>1353516</v>
      </c>
      <c r="DJ164" s="59">
        <v>99138344</v>
      </c>
      <c r="DK164" s="59">
        <v>0</v>
      </c>
      <c r="DL164" s="59">
        <v>0</v>
      </c>
    </row>
    <row r="165" spans="1:116" x14ac:dyDescent="0.2">
      <c r="A165" s="48">
        <v>2639</v>
      </c>
      <c r="B165" s="49" t="s">
        <v>195</v>
      </c>
      <c r="C165" s="37">
        <v>5069691</v>
      </c>
      <c r="D165" s="37">
        <v>802</v>
      </c>
      <c r="E165" s="37">
        <v>819</v>
      </c>
      <c r="F165" s="37">
        <v>220.29</v>
      </c>
      <c r="G165" s="37">
        <v>0</v>
      </c>
      <c r="H165" s="37">
        <v>0</v>
      </c>
      <c r="I165" s="37">
        <v>0</v>
      </c>
      <c r="J165" s="37">
        <v>5357570</v>
      </c>
      <c r="K165" s="37">
        <v>0</v>
      </c>
      <c r="L165" s="37">
        <v>0</v>
      </c>
      <c r="M165" s="37">
        <v>0</v>
      </c>
      <c r="N165" s="37">
        <v>0</v>
      </c>
      <c r="O165" s="37">
        <v>200000</v>
      </c>
      <c r="P165" s="37">
        <v>0</v>
      </c>
      <c r="Q165" s="37">
        <v>200000</v>
      </c>
      <c r="R165" s="37">
        <v>5557570</v>
      </c>
      <c r="S165" s="37">
        <v>0</v>
      </c>
      <c r="T165" s="37">
        <v>0</v>
      </c>
      <c r="U165" s="37">
        <v>0</v>
      </c>
      <c r="V165" s="37">
        <v>5557570</v>
      </c>
      <c r="W165" s="37">
        <v>3810187</v>
      </c>
      <c r="X165" s="37">
        <v>1747383</v>
      </c>
      <c r="Y165" s="37">
        <v>1747383</v>
      </c>
      <c r="Z165" s="37">
        <v>18539</v>
      </c>
      <c r="AA165" s="37">
        <v>1728844</v>
      </c>
      <c r="AB165" s="37">
        <v>430000</v>
      </c>
      <c r="AC165" s="37">
        <v>2158844</v>
      </c>
      <c r="AD165" s="37">
        <v>229430966</v>
      </c>
      <c r="AE165" s="37">
        <v>1970200</v>
      </c>
      <c r="AF165" s="37">
        <v>0</v>
      </c>
      <c r="AG165" s="37">
        <v>0</v>
      </c>
      <c r="AH165" s="37">
        <v>0</v>
      </c>
      <c r="AI165" s="49">
        <v>5555570</v>
      </c>
      <c r="AJ165" s="59">
        <v>819</v>
      </c>
      <c r="AK165" s="59">
        <v>6783.36</v>
      </c>
      <c r="AL165" s="59">
        <v>226.68</v>
      </c>
      <c r="AM165" s="59">
        <v>7010.04</v>
      </c>
      <c r="AN165" s="59">
        <v>826</v>
      </c>
      <c r="AO165" s="59">
        <v>5790293</v>
      </c>
      <c r="AP165" s="59">
        <v>0</v>
      </c>
      <c r="AQ165" s="59">
        <v>0</v>
      </c>
      <c r="AR165" s="59">
        <v>0</v>
      </c>
      <c r="AS165" s="59">
        <v>0</v>
      </c>
      <c r="AT165" s="59">
        <v>0</v>
      </c>
      <c r="AU165" s="59">
        <v>0</v>
      </c>
      <c r="AV165" s="59">
        <v>0</v>
      </c>
      <c r="AW165" s="59">
        <v>0</v>
      </c>
      <c r="AX165" s="59">
        <v>0</v>
      </c>
      <c r="AY165" s="59">
        <v>0</v>
      </c>
      <c r="AZ165" s="59">
        <v>5790293</v>
      </c>
      <c r="BA165" s="59">
        <v>4038402</v>
      </c>
      <c r="BB165" s="59">
        <v>1751891</v>
      </c>
      <c r="BC165" s="59">
        <v>1751891</v>
      </c>
      <c r="BD165" s="59">
        <v>11822</v>
      </c>
      <c r="BE165" s="59">
        <f t="shared" si="8"/>
        <v>1740069</v>
      </c>
      <c r="BF165" s="59">
        <v>532000</v>
      </c>
      <c r="BG165" s="59">
        <f t="shared" si="9"/>
        <v>2272069</v>
      </c>
      <c r="BH165" s="59">
        <v>259178819</v>
      </c>
      <c r="BI165" s="59">
        <v>0</v>
      </c>
      <c r="BJ165" s="59">
        <v>0</v>
      </c>
      <c r="BK165" s="59">
        <v>5790293</v>
      </c>
      <c r="BL165" s="59">
        <v>826</v>
      </c>
      <c r="BM165" s="59">
        <v>7010.04</v>
      </c>
      <c r="BN165" s="59">
        <v>230.08</v>
      </c>
      <c r="BO165" s="59">
        <v>7240.12</v>
      </c>
      <c r="BP165" s="59">
        <v>823</v>
      </c>
      <c r="BQ165" s="59">
        <v>5958619</v>
      </c>
      <c r="BR165" s="59">
        <v>0</v>
      </c>
      <c r="BS165" s="59">
        <v>0</v>
      </c>
      <c r="BT165" s="59">
        <v>0</v>
      </c>
      <c r="BU165" s="59">
        <v>0</v>
      </c>
      <c r="BV165" s="59">
        <v>0</v>
      </c>
      <c r="BW165" s="59">
        <v>0</v>
      </c>
      <c r="BX165" s="59">
        <v>0</v>
      </c>
      <c r="BY165" s="59">
        <v>14480</v>
      </c>
      <c r="BZ165" s="59">
        <v>0</v>
      </c>
      <c r="CA165" s="59">
        <v>5973099</v>
      </c>
      <c r="CB165" s="59">
        <v>4131845</v>
      </c>
      <c r="CC165" s="59">
        <v>1841254</v>
      </c>
      <c r="CD165" s="59">
        <v>1813552</v>
      </c>
      <c r="CE165" s="59">
        <v>9809</v>
      </c>
      <c r="CF165" s="59">
        <f t="shared" si="10"/>
        <v>1803743</v>
      </c>
      <c r="CG165" s="59">
        <v>627000</v>
      </c>
      <c r="CH165" s="59">
        <f t="shared" si="11"/>
        <v>2430743</v>
      </c>
      <c r="CI165" s="59">
        <v>283153908</v>
      </c>
      <c r="CJ165" s="59">
        <v>27702</v>
      </c>
      <c r="CK165" s="59">
        <v>0</v>
      </c>
      <c r="CL165" s="59">
        <v>5945397</v>
      </c>
      <c r="CM165" s="59">
        <v>823</v>
      </c>
      <c r="CN165" s="59">
        <v>7224.05</v>
      </c>
      <c r="CO165" s="59">
        <v>236.98</v>
      </c>
      <c r="CP165" s="59">
        <v>7461.03</v>
      </c>
      <c r="CQ165" s="59">
        <v>813</v>
      </c>
      <c r="CR165" s="59">
        <v>6065817</v>
      </c>
      <c r="CS165" s="59">
        <v>9917</v>
      </c>
      <c r="CT165" s="59">
        <v>18992</v>
      </c>
      <c r="CU165" s="59">
        <v>0</v>
      </c>
      <c r="CV165" s="59">
        <v>0</v>
      </c>
      <c r="CW165" s="59">
        <v>0</v>
      </c>
      <c r="CX165" s="59">
        <v>0</v>
      </c>
      <c r="CY165" s="59">
        <v>0</v>
      </c>
      <c r="CZ165" s="59">
        <v>59688</v>
      </c>
      <c r="DA165" s="59">
        <v>0</v>
      </c>
      <c r="DB165" s="59">
        <v>6154414</v>
      </c>
      <c r="DC165" s="59">
        <v>4112270</v>
      </c>
      <c r="DD165" s="59">
        <v>2042144</v>
      </c>
      <c r="DE165" s="59">
        <v>2034683</v>
      </c>
      <c r="DF165" s="59">
        <v>7776</v>
      </c>
      <c r="DG165" s="40">
        <v>2026907</v>
      </c>
      <c r="DH165" s="59">
        <v>607000</v>
      </c>
      <c r="DI165" s="59">
        <v>2633907</v>
      </c>
      <c r="DJ165" s="59">
        <v>300288656</v>
      </c>
      <c r="DK165" s="59">
        <v>7461</v>
      </c>
      <c r="DL165" s="59">
        <v>0</v>
      </c>
    </row>
    <row r="166" spans="1:116" x14ac:dyDescent="0.2">
      <c r="A166" s="48">
        <v>2646</v>
      </c>
      <c r="B166" s="49" t="s">
        <v>196</v>
      </c>
      <c r="C166" s="37">
        <v>7305140</v>
      </c>
      <c r="D166" s="37">
        <v>1015</v>
      </c>
      <c r="E166" s="37">
        <v>1007</v>
      </c>
      <c r="F166" s="37">
        <v>220.29</v>
      </c>
      <c r="G166" s="37">
        <v>0</v>
      </c>
      <c r="H166" s="37">
        <v>0</v>
      </c>
      <c r="I166" s="37">
        <v>0</v>
      </c>
      <c r="J166" s="37">
        <v>7469392</v>
      </c>
      <c r="K166" s="37">
        <v>0</v>
      </c>
      <c r="L166" s="37">
        <v>42212</v>
      </c>
      <c r="M166" s="37">
        <v>0</v>
      </c>
      <c r="N166" s="37">
        <v>0</v>
      </c>
      <c r="O166" s="37">
        <v>0</v>
      </c>
      <c r="P166" s="37">
        <v>0</v>
      </c>
      <c r="Q166" s="37">
        <v>42212</v>
      </c>
      <c r="R166" s="37">
        <v>7511604</v>
      </c>
      <c r="S166" s="37">
        <v>0</v>
      </c>
      <c r="T166" s="37">
        <v>44505</v>
      </c>
      <c r="U166" s="37">
        <v>44505</v>
      </c>
      <c r="V166" s="37">
        <v>7556109</v>
      </c>
      <c r="W166" s="37">
        <v>6098594</v>
      </c>
      <c r="X166" s="37">
        <v>1457515</v>
      </c>
      <c r="Y166" s="37">
        <v>1415303</v>
      </c>
      <c r="Z166" s="37">
        <v>1078</v>
      </c>
      <c r="AA166" s="37">
        <v>1414225</v>
      </c>
      <c r="AB166" s="37">
        <v>740334</v>
      </c>
      <c r="AC166" s="37">
        <v>2154559</v>
      </c>
      <c r="AD166" s="37">
        <v>159222951</v>
      </c>
      <c r="AE166" s="37">
        <v>79700</v>
      </c>
      <c r="AF166" s="37">
        <v>42212</v>
      </c>
      <c r="AG166" s="37">
        <v>0</v>
      </c>
      <c r="AH166" s="37">
        <v>0</v>
      </c>
      <c r="AI166" s="49">
        <v>7511604</v>
      </c>
      <c r="AJ166" s="59">
        <v>1007</v>
      </c>
      <c r="AK166" s="59">
        <v>7459.39</v>
      </c>
      <c r="AL166" s="59">
        <v>226.68</v>
      </c>
      <c r="AM166" s="59">
        <v>7686.0700000000006</v>
      </c>
      <c r="AN166" s="59">
        <v>994</v>
      </c>
      <c r="AO166" s="59">
        <v>7639954</v>
      </c>
      <c r="AP166" s="59">
        <v>0</v>
      </c>
      <c r="AQ166" s="59">
        <v>0</v>
      </c>
      <c r="AR166" s="59">
        <v>0</v>
      </c>
      <c r="AS166" s="59">
        <v>0</v>
      </c>
      <c r="AT166" s="59">
        <v>0</v>
      </c>
      <c r="AU166" s="59">
        <v>0</v>
      </c>
      <c r="AV166" s="59">
        <v>0</v>
      </c>
      <c r="AW166" s="59">
        <v>0</v>
      </c>
      <c r="AX166" s="59">
        <v>76861</v>
      </c>
      <c r="AY166" s="59">
        <v>0</v>
      </c>
      <c r="AZ166" s="59">
        <v>7716815</v>
      </c>
      <c r="BA166" s="59">
        <v>6352914</v>
      </c>
      <c r="BB166" s="59">
        <v>1363901</v>
      </c>
      <c r="BC166" s="59">
        <v>1351031</v>
      </c>
      <c r="BD166" s="59">
        <v>1049</v>
      </c>
      <c r="BE166" s="59">
        <f t="shared" si="8"/>
        <v>1349982</v>
      </c>
      <c r="BF166" s="59">
        <v>770000</v>
      </c>
      <c r="BG166" s="59">
        <f t="shared" si="9"/>
        <v>2119982</v>
      </c>
      <c r="BH166" s="59">
        <v>172598764</v>
      </c>
      <c r="BI166" s="59">
        <v>12870</v>
      </c>
      <c r="BJ166" s="59">
        <v>0</v>
      </c>
      <c r="BK166" s="59">
        <v>7639954</v>
      </c>
      <c r="BL166" s="59">
        <v>994</v>
      </c>
      <c r="BM166" s="59">
        <v>7686.07</v>
      </c>
      <c r="BN166" s="59">
        <v>230.08</v>
      </c>
      <c r="BO166" s="59">
        <v>7916.15</v>
      </c>
      <c r="BP166" s="59">
        <v>969</v>
      </c>
      <c r="BQ166" s="59">
        <v>7670749</v>
      </c>
      <c r="BR166" s="59">
        <v>0</v>
      </c>
      <c r="BS166" s="59">
        <v>0</v>
      </c>
      <c r="BT166" s="59">
        <v>0</v>
      </c>
      <c r="BU166" s="59">
        <v>0</v>
      </c>
      <c r="BV166" s="59">
        <v>0</v>
      </c>
      <c r="BW166" s="59">
        <v>0</v>
      </c>
      <c r="BX166" s="59">
        <v>0</v>
      </c>
      <c r="BY166" s="59">
        <v>150407</v>
      </c>
      <c r="BZ166" s="59">
        <v>0</v>
      </c>
      <c r="CA166" s="59">
        <v>7821156</v>
      </c>
      <c r="CB166" s="59">
        <v>6420138</v>
      </c>
      <c r="CC166" s="59">
        <v>1401018</v>
      </c>
      <c r="CD166" s="59">
        <v>1401018</v>
      </c>
      <c r="CE166" s="59">
        <v>4106</v>
      </c>
      <c r="CF166" s="59">
        <f t="shared" si="10"/>
        <v>1396912</v>
      </c>
      <c r="CG166" s="59">
        <v>815389</v>
      </c>
      <c r="CH166" s="59">
        <f t="shared" si="11"/>
        <v>2212301</v>
      </c>
      <c r="CI166" s="59">
        <v>163683228</v>
      </c>
      <c r="CJ166" s="59">
        <v>0</v>
      </c>
      <c r="CK166" s="59">
        <v>0</v>
      </c>
      <c r="CL166" s="59">
        <v>7670749</v>
      </c>
      <c r="CM166" s="59">
        <v>969</v>
      </c>
      <c r="CN166" s="59">
        <v>7916.15</v>
      </c>
      <c r="CO166" s="59">
        <v>236.98</v>
      </c>
      <c r="CP166" s="59">
        <v>8153.1299999999992</v>
      </c>
      <c r="CQ166" s="59">
        <v>941</v>
      </c>
      <c r="CR166" s="59">
        <v>7672095</v>
      </c>
      <c r="CS166" s="59">
        <v>0</v>
      </c>
      <c r="CT166" s="59">
        <v>0</v>
      </c>
      <c r="CU166" s="59">
        <v>0</v>
      </c>
      <c r="CV166" s="59">
        <v>0</v>
      </c>
      <c r="CW166" s="59">
        <v>0</v>
      </c>
      <c r="CX166" s="59">
        <v>0</v>
      </c>
      <c r="CY166" s="59">
        <v>0</v>
      </c>
      <c r="CZ166" s="59">
        <v>171216</v>
      </c>
      <c r="DA166" s="59">
        <v>0</v>
      </c>
      <c r="DB166" s="59">
        <v>7843311</v>
      </c>
      <c r="DC166" s="59">
        <v>6756976</v>
      </c>
      <c r="DD166" s="59">
        <v>1086335</v>
      </c>
      <c r="DE166" s="59">
        <v>1086335</v>
      </c>
      <c r="DF166" s="59">
        <v>2849</v>
      </c>
      <c r="DG166" s="40">
        <v>1083486</v>
      </c>
      <c r="DH166" s="59">
        <v>821265</v>
      </c>
      <c r="DI166" s="59">
        <v>1904751</v>
      </c>
      <c r="DJ166" s="59">
        <v>165884127</v>
      </c>
      <c r="DK166" s="59">
        <v>0</v>
      </c>
      <c r="DL166" s="59">
        <v>0</v>
      </c>
    </row>
    <row r="167" spans="1:116" x14ac:dyDescent="0.2">
      <c r="A167" s="48">
        <v>2660</v>
      </c>
      <c r="B167" s="49" t="s">
        <v>197</v>
      </c>
      <c r="C167" s="37">
        <v>2708054</v>
      </c>
      <c r="D167" s="37">
        <v>351</v>
      </c>
      <c r="E167" s="37">
        <v>352</v>
      </c>
      <c r="F167" s="37">
        <v>220.29</v>
      </c>
      <c r="G167" s="37">
        <v>0</v>
      </c>
      <c r="H167" s="37">
        <v>0</v>
      </c>
      <c r="I167" s="37">
        <v>0</v>
      </c>
      <c r="J167" s="37">
        <v>2793310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2793310</v>
      </c>
      <c r="S167" s="37">
        <v>0</v>
      </c>
      <c r="T167" s="37">
        <v>0</v>
      </c>
      <c r="U167" s="37">
        <v>0</v>
      </c>
      <c r="V167" s="37">
        <v>2793310</v>
      </c>
      <c r="W167" s="37">
        <v>2012780</v>
      </c>
      <c r="X167" s="37">
        <v>780530</v>
      </c>
      <c r="Y167" s="37">
        <v>796401</v>
      </c>
      <c r="Z167" s="37">
        <v>95</v>
      </c>
      <c r="AA167" s="37">
        <v>796306</v>
      </c>
      <c r="AB167" s="37">
        <v>205523</v>
      </c>
      <c r="AC167" s="37">
        <v>1001829</v>
      </c>
      <c r="AD167" s="37">
        <v>71759033</v>
      </c>
      <c r="AE167" s="37">
        <v>6800</v>
      </c>
      <c r="AF167" s="37">
        <v>0</v>
      </c>
      <c r="AG167" s="37">
        <v>15871</v>
      </c>
      <c r="AH167" s="37">
        <v>0</v>
      </c>
      <c r="AI167" s="49">
        <v>2793310</v>
      </c>
      <c r="AJ167" s="59">
        <v>352</v>
      </c>
      <c r="AK167" s="59">
        <v>7935.54</v>
      </c>
      <c r="AL167" s="59">
        <v>226.68</v>
      </c>
      <c r="AM167" s="59">
        <v>8162.22</v>
      </c>
      <c r="AN167" s="59">
        <v>346</v>
      </c>
      <c r="AO167" s="59">
        <v>2824128</v>
      </c>
      <c r="AP167" s="59">
        <v>0</v>
      </c>
      <c r="AQ167" s="59">
        <v>0</v>
      </c>
      <c r="AR167" s="59">
        <v>0</v>
      </c>
      <c r="AS167" s="59">
        <v>0</v>
      </c>
      <c r="AT167" s="59">
        <v>0</v>
      </c>
      <c r="AU167" s="59">
        <v>0</v>
      </c>
      <c r="AV167" s="59">
        <v>0</v>
      </c>
      <c r="AW167" s="59">
        <v>0</v>
      </c>
      <c r="AX167" s="59">
        <v>40811</v>
      </c>
      <c r="AY167" s="59">
        <v>0</v>
      </c>
      <c r="AZ167" s="59">
        <v>2864939</v>
      </c>
      <c r="BA167" s="59">
        <v>2180091</v>
      </c>
      <c r="BB167" s="59">
        <v>684848</v>
      </c>
      <c r="BC167" s="59">
        <v>684848</v>
      </c>
      <c r="BD167" s="59">
        <v>0</v>
      </c>
      <c r="BE167" s="59">
        <f t="shared" si="8"/>
        <v>684848</v>
      </c>
      <c r="BF167" s="59">
        <v>221665</v>
      </c>
      <c r="BG167" s="59">
        <f t="shared" si="9"/>
        <v>906513</v>
      </c>
      <c r="BH167" s="59">
        <v>79478952</v>
      </c>
      <c r="BI167" s="59">
        <v>0</v>
      </c>
      <c r="BJ167" s="59">
        <v>0</v>
      </c>
      <c r="BK167" s="59">
        <v>2824128</v>
      </c>
      <c r="BL167" s="59">
        <v>346</v>
      </c>
      <c r="BM167" s="59">
        <v>8162.22</v>
      </c>
      <c r="BN167" s="59">
        <v>230.08</v>
      </c>
      <c r="BO167" s="59">
        <v>8392.3000000000011</v>
      </c>
      <c r="BP167" s="59">
        <v>356</v>
      </c>
      <c r="BQ167" s="59">
        <v>2987659</v>
      </c>
      <c r="BR167" s="59">
        <v>0</v>
      </c>
      <c r="BS167" s="59">
        <v>18962</v>
      </c>
      <c r="BT167" s="59">
        <v>0</v>
      </c>
      <c r="BU167" s="59">
        <v>0</v>
      </c>
      <c r="BV167" s="59">
        <v>0</v>
      </c>
      <c r="BW167" s="59">
        <v>0</v>
      </c>
      <c r="BX167" s="59">
        <v>0</v>
      </c>
      <c r="BY167" s="59">
        <v>0</v>
      </c>
      <c r="BZ167" s="59">
        <v>0</v>
      </c>
      <c r="CA167" s="59">
        <v>3006621</v>
      </c>
      <c r="CB167" s="59">
        <v>2103368</v>
      </c>
      <c r="CC167" s="59">
        <v>903253</v>
      </c>
      <c r="CD167" s="59">
        <v>911645</v>
      </c>
      <c r="CE167" s="59">
        <v>26</v>
      </c>
      <c r="CF167" s="59">
        <f t="shared" si="10"/>
        <v>911619</v>
      </c>
      <c r="CG167" s="59">
        <v>221563</v>
      </c>
      <c r="CH167" s="59">
        <f t="shared" si="11"/>
        <v>1133182</v>
      </c>
      <c r="CI167" s="59">
        <v>82622407</v>
      </c>
      <c r="CJ167" s="59">
        <v>0</v>
      </c>
      <c r="CK167" s="59">
        <v>8392</v>
      </c>
      <c r="CL167" s="59">
        <v>3006621</v>
      </c>
      <c r="CM167" s="59">
        <v>356</v>
      </c>
      <c r="CN167" s="59">
        <v>8445.56</v>
      </c>
      <c r="CO167" s="59">
        <v>236.98</v>
      </c>
      <c r="CP167" s="59">
        <v>8682.5399999999991</v>
      </c>
      <c r="CQ167" s="59">
        <v>353</v>
      </c>
      <c r="CR167" s="59">
        <v>3064937</v>
      </c>
      <c r="CS167" s="59">
        <v>0</v>
      </c>
      <c r="CT167" s="59">
        <v>-10749</v>
      </c>
      <c r="CU167" s="59">
        <v>0</v>
      </c>
      <c r="CV167" s="59">
        <v>0</v>
      </c>
      <c r="CW167" s="59">
        <v>0</v>
      </c>
      <c r="CX167" s="59">
        <v>0</v>
      </c>
      <c r="CY167" s="59">
        <v>0</v>
      </c>
      <c r="CZ167" s="59">
        <v>17365</v>
      </c>
      <c r="DA167" s="59">
        <v>0</v>
      </c>
      <c r="DB167" s="59">
        <v>3071553</v>
      </c>
      <c r="DC167" s="59">
        <v>2397166</v>
      </c>
      <c r="DD167" s="59">
        <v>674387</v>
      </c>
      <c r="DE167" s="59">
        <v>674387</v>
      </c>
      <c r="DF167" s="59">
        <v>0</v>
      </c>
      <c r="DG167" s="40">
        <v>674387</v>
      </c>
      <c r="DH167" s="59">
        <v>221165</v>
      </c>
      <c r="DI167" s="59">
        <v>895552</v>
      </c>
      <c r="DJ167" s="59">
        <v>85733299</v>
      </c>
      <c r="DK167" s="59">
        <v>0</v>
      </c>
      <c r="DL167" s="59">
        <v>0</v>
      </c>
    </row>
    <row r="168" spans="1:116" x14ac:dyDescent="0.2">
      <c r="A168" s="48">
        <v>2695</v>
      </c>
      <c r="B168" s="49" t="s">
        <v>198</v>
      </c>
      <c r="C168" s="37">
        <v>71237771</v>
      </c>
      <c r="D168" s="37">
        <v>10162</v>
      </c>
      <c r="E168" s="37">
        <v>10375</v>
      </c>
      <c r="F168" s="37">
        <v>220.29</v>
      </c>
      <c r="G168" s="37">
        <v>0</v>
      </c>
      <c r="H168" s="37">
        <v>0</v>
      </c>
      <c r="I168" s="37">
        <v>0</v>
      </c>
      <c r="J168" s="37">
        <v>75016438</v>
      </c>
      <c r="K168" s="37">
        <v>0</v>
      </c>
      <c r="L168" s="37">
        <v>16010</v>
      </c>
      <c r="M168" s="37">
        <v>0</v>
      </c>
      <c r="N168" s="37">
        <v>0</v>
      </c>
      <c r="O168" s="37">
        <v>0</v>
      </c>
      <c r="P168" s="37">
        <v>0</v>
      </c>
      <c r="Q168" s="37">
        <v>16010</v>
      </c>
      <c r="R168" s="37">
        <v>75032448</v>
      </c>
      <c r="S168" s="37">
        <v>0</v>
      </c>
      <c r="T168" s="37">
        <v>0</v>
      </c>
      <c r="U168" s="37">
        <v>0</v>
      </c>
      <c r="V168" s="37">
        <v>75032448</v>
      </c>
      <c r="W168" s="37">
        <v>50016754</v>
      </c>
      <c r="X168" s="37">
        <v>25015694</v>
      </c>
      <c r="Y168" s="37">
        <v>25073538</v>
      </c>
      <c r="Z168" s="37">
        <v>282203</v>
      </c>
      <c r="AA168" s="37">
        <v>24791335</v>
      </c>
      <c r="AB168" s="37">
        <v>5625587</v>
      </c>
      <c r="AC168" s="37">
        <v>30416922</v>
      </c>
      <c r="AD168" s="37">
        <v>3041467178</v>
      </c>
      <c r="AE168" s="37">
        <v>28218200</v>
      </c>
      <c r="AF168" s="37">
        <v>0</v>
      </c>
      <c r="AG168" s="37">
        <v>57844</v>
      </c>
      <c r="AH168" s="37">
        <v>0</v>
      </c>
      <c r="AI168" s="49">
        <v>75032448</v>
      </c>
      <c r="AJ168" s="59">
        <v>10375</v>
      </c>
      <c r="AK168" s="59">
        <v>7232.04</v>
      </c>
      <c r="AL168" s="59">
        <v>226.68</v>
      </c>
      <c r="AM168" s="59">
        <v>7458.72</v>
      </c>
      <c r="AN168" s="59">
        <v>10519</v>
      </c>
      <c r="AO168" s="59">
        <v>78458276</v>
      </c>
      <c r="AP168" s="59">
        <v>0</v>
      </c>
      <c r="AQ168" s="59">
        <v>15273</v>
      </c>
      <c r="AR168" s="59">
        <v>0</v>
      </c>
      <c r="AS168" s="59">
        <v>0</v>
      </c>
      <c r="AT168" s="59">
        <v>0</v>
      </c>
      <c r="AU168" s="59">
        <v>0</v>
      </c>
      <c r="AV168" s="59">
        <v>0</v>
      </c>
      <c r="AW168" s="59">
        <v>0</v>
      </c>
      <c r="AX168" s="59">
        <v>0</v>
      </c>
      <c r="AY168" s="59">
        <v>0</v>
      </c>
      <c r="AZ168" s="59">
        <v>78473549</v>
      </c>
      <c r="BA168" s="59">
        <v>53461830</v>
      </c>
      <c r="BB168" s="59">
        <v>25011719</v>
      </c>
      <c r="BC168" s="59">
        <v>25020215</v>
      </c>
      <c r="BD168" s="59">
        <v>228385</v>
      </c>
      <c r="BE168" s="59">
        <f t="shared" si="8"/>
        <v>24791830</v>
      </c>
      <c r="BF168" s="59">
        <v>5275139</v>
      </c>
      <c r="BG168" s="59">
        <f t="shared" si="9"/>
        <v>30066969</v>
      </c>
      <c r="BH168" s="59">
        <v>3052084450</v>
      </c>
      <c r="BI168" s="59">
        <v>0</v>
      </c>
      <c r="BJ168" s="59">
        <v>8496</v>
      </c>
      <c r="BK168" s="59">
        <v>78473549</v>
      </c>
      <c r="BL168" s="59">
        <v>10519</v>
      </c>
      <c r="BM168" s="59">
        <v>7460.17</v>
      </c>
      <c r="BN168" s="59">
        <v>230.08</v>
      </c>
      <c r="BO168" s="59">
        <v>7690.25</v>
      </c>
      <c r="BP168" s="59">
        <v>10622</v>
      </c>
      <c r="BQ168" s="59">
        <v>81685836</v>
      </c>
      <c r="BR168" s="59">
        <v>0</v>
      </c>
      <c r="BS168" s="59">
        <v>24703</v>
      </c>
      <c r="BT168" s="59">
        <v>0</v>
      </c>
      <c r="BU168" s="59">
        <v>0</v>
      </c>
      <c r="BV168" s="59">
        <v>0</v>
      </c>
      <c r="BW168" s="59">
        <v>0</v>
      </c>
      <c r="BX168" s="59">
        <v>0</v>
      </c>
      <c r="BY168" s="59">
        <v>0</v>
      </c>
      <c r="BZ168" s="59">
        <v>0</v>
      </c>
      <c r="CA168" s="59">
        <v>81710539</v>
      </c>
      <c r="CB168" s="59">
        <v>57562443</v>
      </c>
      <c r="CC168" s="59">
        <v>24148096</v>
      </c>
      <c r="CD168" s="59">
        <v>24163476</v>
      </c>
      <c r="CE168" s="59">
        <v>184885</v>
      </c>
      <c r="CF168" s="59">
        <f t="shared" si="10"/>
        <v>23978591</v>
      </c>
      <c r="CG168" s="59">
        <v>4689137</v>
      </c>
      <c r="CH168" s="59">
        <f t="shared" si="11"/>
        <v>28667728</v>
      </c>
      <c r="CI168" s="59">
        <v>3139984472</v>
      </c>
      <c r="CJ168" s="59">
        <v>0</v>
      </c>
      <c r="CK168" s="59">
        <v>15380</v>
      </c>
      <c r="CL168" s="59">
        <v>81710539</v>
      </c>
      <c r="CM168" s="59">
        <v>10622</v>
      </c>
      <c r="CN168" s="59">
        <v>7692.58</v>
      </c>
      <c r="CO168" s="59">
        <v>236.98</v>
      </c>
      <c r="CP168" s="59">
        <v>7929.5599999999995</v>
      </c>
      <c r="CQ168" s="59">
        <v>10582</v>
      </c>
      <c r="CR168" s="59">
        <v>83910604</v>
      </c>
      <c r="CS168" s="59">
        <v>0</v>
      </c>
      <c r="CT168" s="59">
        <v>262088</v>
      </c>
      <c r="CU168" s="59">
        <v>0</v>
      </c>
      <c r="CV168" s="59">
        <v>0</v>
      </c>
      <c r="CW168" s="59">
        <v>0</v>
      </c>
      <c r="CX168" s="59">
        <v>0</v>
      </c>
      <c r="CY168" s="59">
        <v>0</v>
      </c>
      <c r="CZ168" s="59">
        <v>237887</v>
      </c>
      <c r="DA168" s="59">
        <v>0</v>
      </c>
      <c r="DB168" s="59">
        <v>84410579</v>
      </c>
      <c r="DC168" s="59">
        <v>58602118</v>
      </c>
      <c r="DD168" s="59">
        <v>25808461</v>
      </c>
      <c r="DE168" s="59">
        <v>25076889</v>
      </c>
      <c r="DF168" s="59">
        <v>191939</v>
      </c>
      <c r="DG168" s="40">
        <v>24884950</v>
      </c>
      <c r="DH168" s="59">
        <v>3791930</v>
      </c>
      <c r="DI168" s="59">
        <v>28676880</v>
      </c>
      <c r="DJ168" s="59">
        <v>3240835882</v>
      </c>
      <c r="DK168" s="59">
        <v>731572</v>
      </c>
      <c r="DL168" s="59">
        <v>0</v>
      </c>
    </row>
    <row r="169" spans="1:116" x14ac:dyDescent="0.2">
      <c r="A169" s="48">
        <v>2702</v>
      </c>
      <c r="B169" s="49" t="s">
        <v>199</v>
      </c>
      <c r="C169" s="37">
        <v>12962000</v>
      </c>
      <c r="D169" s="37">
        <v>1745</v>
      </c>
      <c r="E169" s="37">
        <v>1747</v>
      </c>
      <c r="F169" s="37">
        <v>220.29</v>
      </c>
      <c r="G169" s="37">
        <v>0</v>
      </c>
      <c r="H169" s="37">
        <v>0</v>
      </c>
      <c r="I169" s="37">
        <v>0</v>
      </c>
      <c r="J169" s="37">
        <v>13361702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13361702</v>
      </c>
      <c r="S169" s="37">
        <v>0</v>
      </c>
      <c r="T169" s="37">
        <v>0</v>
      </c>
      <c r="U169" s="37">
        <v>0</v>
      </c>
      <c r="V169" s="37">
        <v>13361702</v>
      </c>
      <c r="W169" s="37">
        <v>7678788</v>
      </c>
      <c r="X169" s="37">
        <v>5682914</v>
      </c>
      <c r="Y169" s="37">
        <v>5690578</v>
      </c>
      <c r="Z169" s="37">
        <v>25479</v>
      </c>
      <c r="AA169" s="37">
        <v>5665099</v>
      </c>
      <c r="AB169" s="37">
        <v>1355574</v>
      </c>
      <c r="AC169" s="37">
        <v>7020673</v>
      </c>
      <c r="AD169" s="37">
        <v>614558242</v>
      </c>
      <c r="AE169" s="37">
        <v>2230300</v>
      </c>
      <c r="AF169" s="37">
        <v>0</v>
      </c>
      <c r="AG169" s="37">
        <v>7664</v>
      </c>
      <c r="AH169" s="37">
        <v>0</v>
      </c>
      <c r="AI169" s="49">
        <v>13361702</v>
      </c>
      <c r="AJ169" s="59">
        <v>1747</v>
      </c>
      <c r="AK169" s="59">
        <v>7648.37</v>
      </c>
      <c r="AL169" s="59">
        <v>226.68</v>
      </c>
      <c r="AM169" s="59">
        <v>7875.05</v>
      </c>
      <c r="AN169" s="59">
        <v>1745</v>
      </c>
      <c r="AO169" s="59">
        <v>13741962</v>
      </c>
      <c r="AP169" s="59">
        <v>0</v>
      </c>
      <c r="AQ169" s="59">
        <v>0</v>
      </c>
      <c r="AR169" s="59">
        <v>0</v>
      </c>
      <c r="AS169" s="59">
        <v>0</v>
      </c>
      <c r="AT169" s="59">
        <v>0</v>
      </c>
      <c r="AU169" s="59">
        <v>0</v>
      </c>
      <c r="AV169" s="59">
        <v>0</v>
      </c>
      <c r="AW169" s="59">
        <v>0</v>
      </c>
      <c r="AX169" s="59">
        <v>15750</v>
      </c>
      <c r="AY169" s="59">
        <v>0</v>
      </c>
      <c r="AZ169" s="59">
        <v>13757712</v>
      </c>
      <c r="BA169" s="59">
        <v>7983869</v>
      </c>
      <c r="BB169" s="59">
        <v>5773843</v>
      </c>
      <c r="BC169" s="59">
        <v>5773843</v>
      </c>
      <c r="BD169" s="59">
        <v>19233</v>
      </c>
      <c r="BE169" s="59">
        <f t="shared" si="8"/>
        <v>5754610</v>
      </c>
      <c r="BF169" s="59">
        <v>1349973</v>
      </c>
      <c r="BG169" s="59">
        <f t="shared" si="9"/>
        <v>7104583</v>
      </c>
      <c r="BH169" s="59">
        <v>657086930</v>
      </c>
      <c r="BI169" s="59">
        <v>0</v>
      </c>
      <c r="BJ169" s="59">
        <v>0</v>
      </c>
      <c r="BK169" s="59">
        <v>13741962</v>
      </c>
      <c r="BL169" s="59">
        <v>1745</v>
      </c>
      <c r="BM169" s="59">
        <v>7875.05</v>
      </c>
      <c r="BN169" s="59">
        <v>230.08</v>
      </c>
      <c r="BO169" s="59">
        <v>8105.13</v>
      </c>
      <c r="BP169" s="59">
        <v>1738</v>
      </c>
      <c r="BQ169" s="59">
        <v>14086716</v>
      </c>
      <c r="BR169" s="59">
        <v>0</v>
      </c>
      <c r="BS169" s="59">
        <v>0</v>
      </c>
      <c r="BT169" s="59">
        <v>0</v>
      </c>
      <c r="BU169" s="59">
        <v>0</v>
      </c>
      <c r="BV169" s="59">
        <v>0</v>
      </c>
      <c r="BW169" s="59">
        <v>0</v>
      </c>
      <c r="BX169" s="59">
        <v>0</v>
      </c>
      <c r="BY169" s="59">
        <v>40526</v>
      </c>
      <c r="BZ169" s="59">
        <v>0</v>
      </c>
      <c r="CA169" s="59">
        <v>14127242</v>
      </c>
      <c r="CB169" s="59">
        <v>8187848</v>
      </c>
      <c r="CC169" s="59">
        <v>5939394</v>
      </c>
      <c r="CD169" s="59">
        <v>5947499</v>
      </c>
      <c r="CE169" s="59">
        <v>24288</v>
      </c>
      <c r="CF169" s="59">
        <f t="shared" si="10"/>
        <v>5923211</v>
      </c>
      <c r="CG169" s="59">
        <v>1042050</v>
      </c>
      <c r="CH169" s="59">
        <f t="shared" si="11"/>
        <v>6965261</v>
      </c>
      <c r="CI169" s="59">
        <v>671965459</v>
      </c>
      <c r="CJ169" s="59">
        <v>0</v>
      </c>
      <c r="CK169" s="59">
        <v>8105</v>
      </c>
      <c r="CL169" s="59">
        <v>14086716</v>
      </c>
      <c r="CM169" s="59">
        <v>1738</v>
      </c>
      <c r="CN169" s="59">
        <v>8105.13</v>
      </c>
      <c r="CO169" s="59">
        <v>236.98</v>
      </c>
      <c r="CP169" s="59">
        <v>8342.11</v>
      </c>
      <c r="CQ169" s="59">
        <v>1746</v>
      </c>
      <c r="CR169" s="59">
        <v>14565324</v>
      </c>
      <c r="CS169" s="59">
        <v>0</v>
      </c>
      <c r="CT169" s="59">
        <v>0</v>
      </c>
      <c r="CU169" s="59">
        <v>0</v>
      </c>
      <c r="CV169" s="59">
        <v>0</v>
      </c>
      <c r="CW169" s="59">
        <v>0</v>
      </c>
      <c r="CX169" s="59">
        <v>0</v>
      </c>
      <c r="CY169" s="59">
        <v>0</v>
      </c>
      <c r="CZ169" s="59">
        <v>0</v>
      </c>
      <c r="DA169" s="59">
        <v>0</v>
      </c>
      <c r="DB169" s="59">
        <v>14565324</v>
      </c>
      <c r="DC169" s="59">
        <v>8508531</v>
      </c>
      <c r="DD169" s="59">
        <v>6056793</v>
      </c>
      <c r="DE169" s="59">
        <v>6056793</v>
      </c>
      <c r="DF169" s="59">
        <v>21310</v>
      </c>
      <c r="DG169" s="40">
        <v>6035483</v>
      </c>
      <c r="DH169" s="59">
        <v>968220</v>
      </c>
      <c r="DI169" s="59">
        <v>7003703</v>
      </c>
      <c r="DJ169" s="59">
        <v>706241308</v>
      </c>
      <c r="DK169" s="59">
        <v>0</v>
      </c>
      <c r="DL169" s="59">
        <v>0</v>
      </c>
    </row>
    <row r="170" spans="1:116" x14ac:dyDescent="0.2">
      <c r="A170" s="48">
        <v>2730</v>
      </c>
      <c r="B170" s="49" t="s">
        <v>200</v>
      </c>
      <c r="C170" s="37">
        <v>4708383</v>
      </c>
      <c r="D170" s="37">
        <v>581</v>
      </c>
      <c r="E170" s="37">
        <v>591</v>
      </c>
      <c r="F170" s="37">
        <v>220.29</v>
      </c>
      <c r="G170" s="37">
        <v>0</v>
      </c>
      <c r="H170" s="37">
        <v>0</v>
      </c>
      <c r="I170" s="37">
        <v>0</v>
      </c>
      <c r="J170" s="37">
        <v>4919614</v>
      </c>
      <c r="K170" s="37">
        <v>0</v>
      </c>
      <c r="L170" s="37">
        <v>0</v>
      </c>
      <c r="M170" s="37">
        <v>0</v>
      </c>
      <c r="N170" s="37">
        <v>0</v>
      </c>
      <c r="O170" s="37">
        <v>100000</v>
      </c>
      <c r="P170" s="37">
        <v>0</v>
      </c>
      <c r="Q170" s="37">
        <v>100000</v>
      </c>
      <c r="R170" s="37">
        <v>5019614</v>
      </c>
      <c r="S170" s="37">
        <v>0</v>
      </c>
      <c r="T170" s="37">
        <v>0</v>
      </c>
      <c r="U170" s="37">
        <v>0</v>
      </c>
      <c r="V170" s="37">
        <v>5019614</v>
      </c>
      <c r="W170" s="37">
        <v>2841484</v>
      </c>
      <c r="X170" s="37">
        <v>2178130</v>
      </c>
      <c r="Y170" s="37">
        <v>2169806</v>
      </c>
      <c r="Z170" s="37">
        <v>4994</v>
      </c>
      <c r="AA170" s="37">
        <v>2164812</v>
      </c>
      <c r="AB170" s="37">
        <v>282383</v>
      </c>
      <c r="AC170" s="37">
        <v>2447195</v>
      </c>
      <c r="AD170" s="37">
        <v>173382392</v>
      </c>
      <c r="AE170" s="37">
        <v>353800</v>
      </c>
      <c r="AF170" s="37">
        <v>8324</v>
      </c>
      <c r="AG170" s="37">
        <v>0</v>
      </c>
      <c r="AH170" s="37">
        <v>8324</v>
      </c>
      <c r="AI170" s="49">
        <v>5011290</v>
      </c>
      <c r="AJ170" s="59">
        <v>591</v>
      </c>
      <c r="AK170" s="59">
        <v>8479.34</v>
      </c>
      <c r="AL170" s="59">
        <v>226.68</v>
      </c>
      <c r="AM170" s="59">
        <v>8706.02</v>
      </c>
      <c r="AN170" s="59">
        <v>590</v>
      </c>
      <c r="AO170" s="59">
        <v>5136552</v>
      </c>
      <c r="AP170" s="59">
        <v>6243</v>
      </c>
      <c r="AQ170" s="59">
        <v>0</v>
      </c>
      <c r="AR170" s="59">
        <v>0</v>
      </c>
      <c r="AS170" s="59">
        <v>0</v>
      </c>
      <c r="AT170" s="59">
        <v>0</v>
      </c>
      <c r="AU170" s="59">
        <v>0</v>
      </c>
      <c r="AV170" s="59">
        <v>0</v>
      </c>
      <c r="AW170" s="59">
        <v>0</v>
      </c>
      <c r="AX170" s="59">
        <v>8706</v>
      </c>
      <c r="AY170" s="59">
        <v>0</v>
      </c>
      <c r="AZ170" s="59">
        <v>5151501</v>
      </c>
      <c r="BA170" s="59">
        <v>3075365</v>
      </c>
      <c r="BB170" s="59">
        <v>2076136</v>
      </c>
      <c r="BC170" s="59">
        <v>2076136</v>
      </c>
      <c r="BD170" s="59">
        <v>5194</v>
      </c>
      <c r="BE170" s="59">
        <f t="shared" si="8"/>
        <v>2070942</v>
      </c>
      <c r="BF170" s="59">
        <v>277234</v>
      </c>
      <c r="BG170" s="59">
        <f t="shared" si="9"/>
        <v>2348176</v>
      </c>
      <c r="BH170" s="59">
        <v>197894131</v>
      </c>
      <c r="BI170" s="59">
        <v>0</v>
      </c>
      <c r="BJ170" s="59">
        <v>0</v>
      </c>
      <c r="BK170" s="59">
        <v>5142795</v>
      </c>
      <c r="BL170" s="59">
        <v>590</v>
      </c>
      <c r="BM170" s="59">
        <v>8716.6</v>
      </c>
      <c r="BN170" s="59">
        <v>230.08</v>
      </c>
      <c r="BO170" s="59">
        <v>8946.68</v>
      </c>
      <c r="BP170" s="59">
        <v>584</v>
      </c>
      <c r="BQ170" s="59">
        <v>5224861</v>
      </c>
      <c r="BR170" s="59">
        <v>0</v>
      </c>
      <c r="BS170" s="59">
        <v>0</v>
      </c>
      <c r="BT170" s="59">
        <v>0</v>
      </c>
      <c r="BU170" s="59">
        <v>0</v>
      </c>
      <c r="BV170" s="59">
        <v>0</v>
      </c>
      <c r="BW170" s="59">
        <v>0</v>
      </c>
      <c r="BX170" s="59">
        <v>0</v>
      </c>
      <c r="BY170" s="59">
        <v>44733</v>
      </c>
      <c r="BZ170" s="59">
        <v>0</v>
      </c>
      <c r="CA170" s="59">
        <v>5269594</v>
      </c>
      <c r="CB170" s="59">
        <v>2938372</v>
      </c>
      <c r="CC170" s="59">
        <v>2331222</v>
      </c>
      <c r="CD170" s="59">
        <v>2331222</v>
      </c>
      <c r="CE170" s="59">
        <v>4212</v>
      </c>
      <c r="CF170" s="59">
        <f t="shared" si="10"/>
        <v>2327010</v>
      </c>
      <c r="CG170" s="59">
        <v>276754</v>
      </c>
      <c r="CH170" s="59">
        <f t="shared" si="11"/>
        <v>2603764</v>
      </c>
      <c r="CI170" s="59">
        <v>211068419</v>
      </c>
      <c r="CJ170" s="59">
        <v>0</v>
      </c>
      <c r="CK170" s="59">
        <v>0</v>
      </c>
      <c r="CL170" s="59">
        <v>5224861</v>
      </c>
      <c r="CM170" s="59">
        <v>584</v>
      </c>
      <c r="CN170" s="59">
        <v>8946.68</v>
      </c>
      <c r="CO170" s="59">
        <v>236.98</v>
      </c>
      <c r="CP170" s="59">
        <v>9183.66</v>
      </c>
      <c r="CQ170" s="59">
        <v>578</v>
      </c>
      <c r="CR170" s="59">
        <v>5308155</v>
      </c>
      <c r="CS170" s="59">
        <v>0</v>
      </c>
      <c r="CT170" s="59">
        <v>0</v>
      </c>
      <c r="CU170" s="59">
        <v>0</v>
      </c>
      <c r="CV170" s="59">
        <v>0</v>
      </c>
      <c r="CW170" s="59">
        <v>0</v>
      </c>
      <c r="CX170" s="59">
        <v>0</v>
      </c>
      <c r="CY170" s="59">
        <v>0</v>
      </c>
      <c r="CZ170" s="59">
        <v>45918</v>
      </c>
      <c r="DA170" s="59">
        <v>0</v>
      </c>
      <c r="DB170" s="59">
        <v>5354073</v>
      </c>
      <c r="DC170" s="59">
        <v>2926773</v>
      </c>
      <c r="DD170" s="59">
        <v>2427300</v>
      </c>
      <c r="DE170" s="59">
        <v>2427301</v>
      </c>
      <c r="DF170" s="59">
        <v>1884</v>
      </c>
      <c r="DG170" s="40">
        <v>2425417</v>
      </c>
      <c r="DH170" s="59">
        <v>282239</v>
      </c>
      <c r="DI170" s="59">
        <v>2707656</v>
      </c>
      <c r="DJ170" s="59">
        <v>240735618</v>
      </c>
      <c r="DK170" s="59">
        <v>0</v>
      </c>
      <c r="DL170" s="59">
        <v>1</v>
      </c>
    </row>
    <row r="171" spans="1:116" x14ac:dyDescent="0.2">
      <c r="A171" s="48">
        <v>2737</v>
      </c>
      <c r="B171" s="49" t="s">
        <v>201</v>
      </c>
      <c r="C171" s="37">
        <v>2150135</v>
      </c>
      <c r="D171" s="37">
        <v>295</v>
      </c>
      <c r="E171" s="37">
        <v>305</v>
      </c>
      <c r="F171" s="37">
        <v>220.29</v>
      </c>
      <c r="G171" s="37">
        <v>0</v>
      </c>
      <c r="H171" s="37">
        <v>0</v>
      </c>
      <c r="I171" s="37">
        <v>0</v>
      </c>
      <c r="J171" s="37">
        <v>2290208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2290208</v>
      </c>
      <c r="S171" s="37">
        <v>0</v>
      </c>
      <c r="T171" s="37">
        <v>0</v>
      </c>
      <c r="U171" s="37">
        <v>0</v>
      </c>
      <c r="V171" s="37">
        <v>2290208</v>
      </c>
      <c r="W171" s="37">
        <v>1550742</v>
      </c>
      <c r="X171" s="37">
        <v>739466</v>
      </c>
      <c r="Y171" s="37">
        <v>739472</v>
      </c>
      <c r="Z171" s="37">
        <v>862</v>
      </c>
      <c r="AA171" s="37">
        <v>738610</v>
      </c>
      <c r="AB171" s="37">
        <v>171661</v>
      </c>
      <c r="AC171" s="37">
        <v>910271</v>
      </c>
      <c r="AD171" s="37">
        <v>70311518</v>
      </c>
      <c r="AE171" s="37">
        <v>66600</v>
      </c>
      <c r="AF171" s="37">
        <v>0</v>
      </c>
      <c r="AG171" s="37">
        <v>6</v>
      </c>
      <c r="AH171" s="37">
        <v>0</v>
      </c>
      <c r="AI171" s="49">
        <v>2290208</v>
      </c>
      <c r="AJ171" s="59">
        <v>305</v>
      </c>
      <c r="AK171" s="59">
        <v>7508.88</v>
      </c>
      <c r="AL171" s="59">
        <v>226.68</v>
      </c>
      <c r="AM171" s="59">
        <v>7735.56</v>
      </c>
      <c r="AN171" s="59">
        <v>309</v>
      </c>
      <c r="AO171" s="59">
        <v>2390288</v>
      </c>
      <c r="AP171" s="59">
        <v>0</v>
      </c>
      <c r="AQ171" s="59">
        <v>0</v>
      </c>
      <c r="AR171" s="59">
        <v>0</v>
      </c>
      <c r="AS171" s="59">
        <v>0</v>
      </c>
      <c r="AT171" s="59">
        <v>50000</v>
      </c>
      <c r="AU171" s="59">
        <v>0</v>
      </c>
      <c r="AV171" s="59">
        <v>0</v>
      </c>
      <c r="AW171" s="59">
        <v>0</v>
      </c>
      <c r="AX171" s="59">
        <v>0</v>
      </c>
      <c r="AY171" s="59">
        <v>0</v>
      </c>
      <c r="AZ171" s="59">
        <v>2440288</v>
      </c>
      <c r="BA171" s="59">
        <v>1753741</v>
      </c>
      <c r="BB171" s="59">
        <v>686547</v>
      </c>
      <c r="BC171" s="59">
        <v>686547</v>
      </c>
      <c r="BD171" s="59">
        <v>1124</v>
      </c>
      <c r="BE171" s="59">
        <f t="shared" si="8"/>
        <v>685423</v>
      </c>
      <c r="BF171" s="59">
        <v>411000</v>
      </c>
      <c r="BG171" s="59">
        <f t="shared" si="9"/>
        <v>1096423</v>
      </c>
      <c r="BH171" s="59">
        <v>72284940</v>
      </c>
      <c r="BI171" s="59">
        <v>0</v>
      </c>
      <c r="BJ171" s="59">
        <v>0</v>
      </c>
      <c r="BK171" s="59">
        <v>2440288</v>
      </c>
      <c r="BL171" s="59">
        <v>309</v>
      </c>
      <c r="BM171" s="59">
        <v>7897.37</v>
      </c>
      <c r="BN171" s="59">
        <v>230.08</v>
      </c>
      <c r="BO171" s="59">
        <v>8127.45</v>
      </c>
      <c r="BP171" s="59">
        <v>314</v>
      </c>
      <c r="BQ171" s="59">
        <v>2552019</v>
      </c>
      <c r="BR171" s="59">
        <v>0</v>
      </c>
      <c r="BS171" s="59">
        <v>0</v>
      </c>
      <c r="BT171" s="59">
        <v>0</v>
      </c>
      <c r="BU171" s="59">
        <v>0</v>
      </c>
      <c r="BV171" s="59">
        <v>0</v>
      </c>
      <c r="BW171" s="59">
        <v>0</v>
      </c>
      <c r="BX171" s="59">
        <v>0</v>
      </c>
      <c r="BY171" s="59">
        <v>0</v>
      </c>
      <c r="BZ171" s="59">
        <v>0</v>
      </c>
      <c r="CA171" s="59">
        <v>2552019</v>
      </c>
      <c r="CB171" s="59">
        <v>1924437</v>
      </c>
      <c r="CC171" s="59">
        <v>627582</v>
      </c>
      <c r="CD171" s="59">
        <v>603370</v>
      </c>
      <c r="CE171" s="59">
        <v>420</v>
      </c>
      <c r="CF171" s="59">
        <f t="shared" si="10"/>
        <v>602950</v>
      </c>
      <c r="CG171" s="59">
        <v>437634</v>
      </c>
      <c r="CH171" s="59">
        <f t="shared" si="11"/>
        <v>1040584</v>
      </c>
      <c r="CI171" s="59">
        <v>69398744</v>
      </c>
      <c r="CJ171" s="59">
        <v>24212</v>
      </c>
      <c r="CK171" s="59">
        <v>0</v>
      </c>
      <c r="CL171" s="59">
        <v>2527807</v>
      </c>
      <c r="CM171" s="59">
        <v>314</v>
      </c>
      <c r="CN171" s="59">
        <v>8050.34</v>
      </c>
      <c r="CO171" s="59">
        <v>236.98</v>
      </c>
      <c r="CP171" s="59">
        <v>8287.32</v>
      </c>
      <c r="CQ171" s="59">
        <v>314</v>
      </c>
      <c r="CR171" s="59">
        <v>2602218</v>
      </c>
      <c r="CS171" s="59">
        <v>18159</v>
      </c>
      <c r="CT171" s="59">
        <v>0</v>
      </c>
      <c r="CU171" s="59">
        <v>0</v>
      </c>
      <c r="CV171" s="59">
        <v>0</v>
      </c>
      <c r="CW171" s="59">
        <v>0</v>
      </c>
      <c r="CX171" s="59">
        <v>0</v>
      </c>
      <c r="CY171" s="59">
        <v>0</v>
      </c>
      <c r="CZ171" s="59">
        <v>0</v>
      </c>
      <c r="DA171" s="59">
        <v>0</v>
      </c>
      <c r="DB171" s="59">
        <v>2620377</v>
      </c>
      <c r="DC171" s="59">
        <v>2056542</v>
      </c>
      <c r="DD171" s="59">
        <v>563835</v>
      </c>
      <c r="DE171" s="59">
        <v>563835</v>
      </c>
      <c r="DF171" s="59">
        <v>1084</v>
      </c>
      <c r="DG171" s="40">
        <v>562751</v>
      </c>
      <c r="DH171" s="59">
        <v>451319</v>
      </c>
      <c r="DI171" s="59">
        <v>1014070</v>
      </c>
      <c r="DJ171" s="59">
        <v>70979760</v>
      </c>
      <c r="DK171" s="59">
        <v>0</v>
      </c>
      <c r="DL171" s="59">
        <v>0</v>
      </c>
    </row>
    <row r="172" spans="1:116" x14ac:dyDescent="0.2">
      <c r="A172" s="48">
        <v>2758</v>
      </c>
      <c r="B172" s="49" t="s">
        <v>202</v>
      </c>
      <c r="C172" s="37">
        <v>23912069</v>
      </c>
      <c r="D172" s="37">
        <v>3408</v>
      </c>
      <c r="E172" s="37">
        <v>3473</v>
      </c>
      <c r="F172" s="37">
        <v>220.29</v>
      </c>
      <c r="G172" s="37">
        <v>0</v>
      </c>
      <c r="H172" s="37">
        <v>0</v>
      </c>
      <c r="I172" s="37">
        <v>0</v>
      </c>
      <c r="J172" s="37">
        <v>25133198</v>
      </c>
      <c r="K172" s="37">
        <v>0</v>
      </c>
      <c r="L172" s="37">
        <v>-6583</v>
      </c>
      <c r="M172" s="37">
        <v>0</v>
      </c>
      <c r="N172" s="37">
        <v>0</v>
      </c>
      <c r="O172" s="37">
        <v>0</v>
      </c>
      <c r="P172" s="37">
        <v>0</v>
      </c>
      <c r="Q172" s="37">
        <v>-6583</v>
      </c>
      <c r="R172" s="37">
        <v>25126615</v>
      </c>
      <c r="S172" s="37">
        <v>0</v>
      </c>
      <c r="T172" s="37">
        <v>0</v>
      </c>
      <c r="U172" s="37">
        <v>0</v>
      </c>
      <c r="V172" s="37">
        <v>25126615</v>
      </c>
      <c r="W172" s="37">
        <v>17568370</v>
      </c>
      <c r="X172" s="37">
        <v>7558245</v>
      </c>
      <c r="Y172" s="37">
        <v>7558245</v>
      </c>
      <c r="Z172" s="37">
        <v>25398</v>
      </c>
      <c r="AA172" s="37">
        <v>7532847</v>
      </c>
      <c r="AB172" s="37">
        <v>2614363</v>
      </c>
      <c r="AC172" s="37">
        <v>10147210</v>
      </c>
      <c r="AD172" s="37">
        <v>905743475</v>
      </c>
      <c r="AE172" s="37">
        <v>2267000</v>
      </c>
      <c r="AF172" s="37">
        <v>0</v>
      </c>
      <c r="AG172" s="37">
        <v>0</v>
      </c>
      <c r="AH172" s="37">
        <v>0</v>
      </c>
      <c r="AI172" s="49">
        <v>25126615</v>
      </c>
      <c r="AJ172" s="59">
        <v>3473</v>
      </c>
      <c r="AK172" s="59">
        <v>7234.84</v>
      </c>
      <c r="AL172" s="59">
        <v>226.68</v>
      </c>
      <c r="AM172" s="59">
        <v>7461.52</v>
      </c>
      <c r="AN172" s="59">
        <v>3555</v>
      </c>
      <c r="AO172" s="59">
        <v>26525704</v>
      </c>
      <c r="AP172" s="59">
        <v>0</v>
      </c>
      <c r="AQ172" s="59">
        <v>75657</v>
      </c>
      <c r="AR172" s="59">
        <v>0</v>
      </c>
      <c r="AS172" s="59">
        <v>0</v>
      </c>
      <c r="AT172" s="59">
        <v>0</v>
      </c>
      <c r="AU172" s="59">
        <v>0</v>
      </c>
      <c r="AV172" s="59">
        <v>0</v>
      </c>
      <c r="AW172" s="59">
        <v>0</v>
      </c>
      <c r="AX172" s="59">
        <v>0</v>
      </c>
      <c r="AY172" s="59">
        <v>0</v>
      </c>
      <c r="AZ172" s="59">
        <v>26601361</v>
      </c>
      <c r="BA172" s="59">
        <v>19052422</v>
      </c>
      <c r="BB172" s="59">
        <v>7548939</v>
      </c>
      <c r="BC172" s="59">
        <v>7548939</v>
      </c>
      <c r="BD172" s="59">
        <v>24108</v>
      </c>
      <c r="BE172" s="59">
        <f t="shared" si="8"/>
        <v>7524831</v>
      </c>
      <c r="BF172" s="59">
        <v>2590519</v>
      </c>
      <c r="BG172" s="59">
        <f t="shared" si="9"/>
        <v>10115350</v>
      </c>
      <c r="BH172" s="59">
        <v>993888384</v>
      </c>
      <c r="BI172" s="59">
        <v>0</v>
      </c>
      <c r="BJ172" s="59">
        <v>0</v>
      </c>
      <c r="BK172" s="59">
        <v>26601361</v>
      </c>
      <c r="BL172" s="59">
        <v>3555</v>
      </c>
      <c r="BM172" s="59">
        <v>7482.8</v>
      </c>
      <c r="BN172" s="59">
        <v>230.08</v>
      </c>
      <c r="BO172" s="59">
        <v>7712.88</v>
      </c>
      <c r="BP172" s="59">
        <v>3645</v>
      </c>
      <c r="BQ172" s="59">
        <v>28113448</v>
      </c>
      <c r="BR172" s="59">
        <v>0</v>
      </c>
      <c r="BS172" s="59">
        <v>73562</v>
      </c>
      <c r="BT172" s="59">
        <v>0</v>
      </c>
      <c r="BU172" s="59">
        <v>0</v>
      </c>
      <c r="BV172" s="59">
        <v>0</v>
      </c>
      <c r="BW172" s="59">
        <v>0</v>
      </c>
      <c r="BX172" s="59">
        <v>0</v>
      </c>
      <c r="BY172" s="59">
        <v>0</v>
      </c>
      <c r="BZ172" s="59">
        <v>0</v>
      </c>
      <c r="CA172" s="59">
        <v>28187010</v>
      </c>
      <c r="CB172" s="59">
        <v>20339750</v>
      </c>
      <c r="CC172" s="59">
        <v>7847260</v>
      </c>
      <c r="CD172" s="59">
        <v>7847260</v>
      </c>
      <c r="CE172" s="59">
        <v>26611</v>
      </c>
      <c r="CF172" s="59">
        <f t="shared" si="10"/>
        <v>7820649</v>
      </c>
      <c r="CG172" s="59">
        <v>2775085</v>
      </c>
      <c r="CH172" s="59">
        <f t="shared" si="11"/>
        <v>10595734</v>
      </c>
      <c r="CI172" s="59">
        <v>1079775816</v>
      </c>
      <c r="CJ172" s="59">
        <v>0</v>
      </c>
      <c r="CK172" s="59">
        <v>0</v>
      </c>
      <c r="CL172" s="59">
        <v>28187010</v>
      </c>
      <c r="CM172" s="59">
        <v>3645</v>
      </c>
      <c r="CN172" s="59">
        <v>7733.06</v>
      </c>
      <c r="CO172" s="59">
        <v>236.98</v>
      </c>
      <c r="CP172" s="59">
        <v>7970.04</v>
      </c>
      <c r="CQ172" s="59">
        <v>3710</v>
      </c>
      <c r="CR172" s="59">
        <v>29568848</v>
      </c>
      <c r="CS172" s="59">
        <v>0</v>
      </c>
      <c r="CT172" s="59">
        <v>49057</v>
      </c>
      <c r="CU172" s="59">
        <v>0</v>
      </c>
      <c r="CV172" s="59">
        <v>0</v>
      </c>
      <c r="CW172" s="59">
        <v>0</v>
      </c>
      <c r="CX172" s="59">
        <v>0</v>
      </c>
      <c r="CY172" s="59">
        <v>0</v>
      </c>
      <c r="CZ172" s="59">
        <v>0</v>
      </c>
      <c r="DA172" s="59">
        <v>0</v>
      </c>
      <c r="DB172" s="59">
        <v>29617905</v>
      </c>
      <c r="DC172" s="59">
        <v>20970103</v>
      </c>
      <c r="DD172" s="59">
        <v>8647802</v>
      </c>
      <c r="DE172" s="59">
        <v>8647802</v>
      </c>
      <c r="DF172" s="59">
        <v>28334</v>
      </c>
      <c r="DG172" s="40">
        <v>8619468</v>
      </c>
      <c r="DH172" s="59">
        <v>2784216</v>
      </c>
      <c r="DI172" s="59">
        <v>11403684</v>
      </c>
      <c r="DJ172" s="59">
        <v>1181163288</v>
      </c>
      <c r="DK172" s="59">
        <v>0</v>
      </c>
      <c r="DL172" s="59">
        <v>0</v>
      </c>
    </row>
    <row r="173" spans="1:116" x14ac:dyDescent="0.2">
      <c r="A173" s="48">
        <v>2793</v>
      </c>
      <c r="B173" s="49" t="s">
        <v>203</v>
      </c>
      <c r="C173" s="37">
        <v>127399429</v>
      </c>
      <c r="D173" s="37">
        <v>18728</v>
      </c>
      <c r="E173" s="37">
        <v>19271</v>
      </c>
      <c r="F173" s="37">
        <v>220.29</v>
      </c>
      <c r="G173" s="37">
        <v>0</v>
      </c>
      <c r="H173" s="37">
        <v>0</v>
      </c>
      <c r="I173" s="37">
        <v>0</v>
      </c>
      <c r="J173" s="37">
        <v>135338499</v>
      </c>
      <c r="K173" s="37">
        <v>15305</v>
      </c>
      <c r="L173" s="37">
        <v>946074</v>
      </c>
      <c r="M173" s="37">
        <v>0</v>
      </c>
      <c r="N173" s="37">
        <v>0</v>
      </c>
      <c r="O173" s="37">
        <v>0</v>
      </c>
      <c r="P173" s="37">
        <v>0</v>
      </c>
      <c r="Q173" s="37">
        <v>961379</v>
      </c>
      <c r="R173" s="37">
        <v>136299878</v>
      </c>
      <c r="S173" s="37">
        <v>0</v>
      </c>
      <c r="T173" s="37">
        <v>0</v>
      </c>
      <c r="U173" s="37">
        <v>0</v>
      </c>
      <c r="V173" s="37">
        <v>136299878</v>
      </c>
      <c r="W173" s="37">
        <v>92546320</v>
      </c>
      <c r="X173" s="37">
        <v>43753558</v>
      </c>
      <c r="Y173" s="37">
        <v>43753558</v>
      </c>
      <c r="Z173" s="37">
        <v>313645</v>
      </c>
      <c r="AA173" s="37">
        <v>43439913</v>
      </c>
      <c r="AB173" s="37">
        <v>7222751</v>
      </c>
      <c r="AC173" s="37">
        <v>50662664</v>
      </c>
      <c r="AD173" s="37">
        <v>5446360813</v>
      </c>
      <c r="AE173" s="37">
        <v>33717600</v>
      </c>
      <c r="AF173" s="37">
        <v>0</v>
      </c>
      <c r="AG173" s="37">
        <v>0</v>
      </c>
      <c r="AH173" s="37">
        <v>0</v>
      </c>
      <c r="AI173" s="49">
        <v>135943059</v>
      </c>
      <c r="AJ173" s="59">
        <v>19271</v>
      </c>
      <c r="AK173" s="59">
        <v>7054.28</v>
      </c>
      <c r="AL173" s="59">
        <v>226.68</v>
      </c>
      <c r="AM173" s="59">
        <v>7280.96</v>
      </c>
      <c r="AN173" s="59">
        <v>19682</v>
      </c>
      <c r="AO173" s="59">
        <v>143303855</v>
      </c>
      <c r="AP173" s="59">
        <v>0</v>
      </c>
      <c r="AQ173" s="59">
        <v>1441113</v>
      </c>
      <c r="AR173" s="59">
        <v>0</v>
      </c>
      <c r="AS173" s="59">
        <v>0</v>
      </c>
      <c r="AT173" s="59">
        <v>0</v>
      </c>
      <c r="AU173" s="59">
        <v>0</v>
      </c>
      <c r="AV173" s="59">
        <v>0</v>
      </c>
      <c r="AW173" s="59">
        <v>0</v>
      </c>
      <c r="AX173" s="59">
        <v>0</v>
      </c>
      <c r="AY173" s="59">
        <v>0</v>
      </c>
      <c r="AZ173" s="59">
        <v>144744968</v>
      </c>
      <c r="BA173" s="59">
        <v>99793850</v>
      </c>
      <c r="BB173" s="59">
        <v>44951118</v>
      </c>
      <c r="BC173" s="59">
        <v>44936556</v>
      </c>
      <c r="BD173" s="59">
        <v>302575</v>
      </c>
      <c r="BE173" s="59">
        <f t="shared" si="8"/>
        <v>44633981</v>
      </c>
      <c r="BF173" s="59">
        <v>9634993</v>
      </c>
      <c r="BG173" s="59">
        <f t="shared" si="9"/>
        <v>54268974</v>
      </c>
      <c r="BH173" s="59">
        <v>5834033123</v>
      </c>
      <c r="BI173" s="59">
        <v>14562</v>
      </c>
      <c r="BJ173" s="59">
        <v>0</v>
      </c>
      <c r="BK173" s="59">
        <v>144730406</v>
      </c>
      <c r="BL173" s="59">
        <v>19682</v>
      </c>
      <c r="BM173" s="59">
        <v>7353.44</v>
      </c>
      <c r="BN173" s="59">
        <v>230.08</v>
      </c>
      <c r="BO173" s="59">
        <v>7583.5199999999995</v>
      </c>
      <c r="BP173" s="59">
        <v>20224</v>
      </c>
      <c r="BQ173" s="59">
        <v>153369108</v>
      </c>
      <c r="BR173" s="59">
        <v>10922</v>
      </c>
      <c r="BS173" s="59">
        <v>1203006</v>
      </c>
      <c r="BT173" s="59">
        <v>0</v>
      </c>
      <c r="BU173" s="59">
        <v>0</v>
      </c>
      <c r="BV173" s="59">
        <v>0</v>
      </c>
      <c r="BW173" s="59">
        <v>0</v>
      </c>
      <c r="BX173" s="59">
        <v>0</v>
      </c>
      <c r="BY173" s="59">
        <v>0</v>
      </c>
      <c r="BZ173" s="59">
        <v>0</v>
      </c>
      <c r="CA173" s="59">
        <v>154583036</v>
      </c>
      <c r="CB173" s="59">
        <v>107585032</v>
      </c>
      <c r="CC173" s="59">
        <v>46998004</v>
      </c>
      <c r="CD173" s="59">
        <v>46899419</v>
      </c>
      <c r="CE173" s="59">
        <v>292654</v>
      </c>
      <c r="CF173" s="59">
        <f t="shared" si="10"/>
        <v>46606765</v>
      </c>
      <c r="CG173" s="59">
        <v>10013761</v>
      </c>
      <c r="CH173" s="59">
        <f t="shared" si="11"/>
        <v>56620526</v>
      </c>
      <c r="CI173" s="59">
        <v>6292405445</v>
      </c>
      <c r="CJ173" s="59">
        <v>98585</v>
      </c>
      <c r="CK173" s="59">
        <v>0</v>
      </c>
      <c r="CL173" s="59">
        <v>154484451</v>
      </c>
      <c r="CM173" s="59">
        <v>20224</v>
      </c>
      <c r="CN173" s="59">
        <v>7638.67</v>
      </c>
      <c r="CO173" s="59">
        <v>236.98</v>
      </c>
      <c r="CP173" s="59">
        <v>7875.65</v>
      </c>
      <c r="CQ173" s="59">
        <v>20682</v>
      </c>
      <c r="CR173" s="59">
        <v>162884193</v>
      </c>
      <c r="CS173" s="59">
        <v>73939</v>
      </c>
      <c r="CT173" s="59">
        <v>1495352</v>
      </c>
      <c r="CU173" s="59">
        <v>0</v>
      </c>
      <c r="CV173" s="59">
        <v>0</v>
      </c>
      <c r="CW173" s="59">
        <v>0</v>
      </c>
      <c r="CX173" s="59">
        <v>0</v>
      </c>
      <c r="CY173" s="59">
        <v>0</v>
      </c>
      <c r="CZ173" s="59">
        <v>0</v>
      </c>
      <c r="DA173" s="59">
        <v>0</v>
      </c>
      <c r="DB173" s="59">
        <v>164453484</v>
      </c>
      <c r="DC173" s="59">
        <v>113206340</v>
      </c>
      <c r="DD173" s="59">
        <v>51247144</v>
      </c>
      <c r="DE173" s="59">
        <v>51255020</v>
      </c>
      <c r="DF173" s="59">
        <v>327711</v>
      </c>
      <c r="DG173" s="40">
        <v>50927309</v>
      </c>
      <c r="DH173" s="59">
        <v>10633200</v>
      </c>
      <c r="DI173" s="59">
        <v>61560509</v>
      </c>
      <c r="DJ173" s="59">
        <v>6811019618</v>
      </c>
      <c r="DK173" s="59">
        <v>0</v>
      </c>
      <c r="DL173" s="59">
        <v>7876</v>
      </c>
    </row>
    <row r="174" spans="1:116" x14ac:dyDescent="0.2">
      <c r="A174" s="48">
        <v>1376</v>
      </c>
      <c r="B174" s="49" t="s">
        <v>204</v>
      </c>
      <c r="C174" s="37">
        <v>31224196</v>
      </c>
      <c r="D174" s="37">
        <v>4206</v>
      </c>
      <c r="E174" s="37">
        <v>4264</v>
      </c>
      <c r="F174" s="37">
        <v>220.29</v>
      </c>
      <c r="G174" s="37">
        <v>0</v>
      </c>
      <c r="H174" s="37">
        <v>0</v>
      </c>
      <c r="I174" s="37">
        <v>0</v>
      </c>
      <c r="J174" s="37">
        <v>32594101</v>
      </c>
      <c r="K174" s="37">
        <v>1</v>
      </c>
      <c r="L174" s="37">
        <v>64368</v>
      </c>
      <c r="M174" s="37">
        <v>0</v>
      </c>
      <c r="N174" s="37">
        <v>0</v>
      </c>
      <c r="O174" s="37">
        <v>0</v>
      </c>
      <c r="P174" s="37">
        <v>0</v>
      </c>
      <c r="Q174" s="37">
        <v>64369</v>
      </c>
      <c r="R174" s="37">
        <v>32658470</v>
      </c>
      <c r="S174" s="37">
        <v>0</v>
      </c>
      <c r="T174" s="37">
        <v>0</v>
      </c>
      <c r="U174" s="37">
        <v>0</v>
      </c>
      <c r="V174" s="37">
        <v>32658470</v>
      </c>
      <c r="W174" s="37">
        <v>15550837</v>
      </c>
      <c r="X174" s="37">
        <v>17107633</v>
      </c>
      <c r="Y174" s="37">
        <v>17107632</v>
      </c>
      <c r="Z174" s="37">
        <v>32391</v>
      </c>
      <c r="AA174" s="37">
        <v>17075241</v>
      </c>
      <c r="AB174" s="37">
        <v>2269025</v>
      </c>
      <c r="AC174" s="37">
        <v>19344266</v>
      </c>
      <c r="AD174" s="37">
        <v>1912820045</v>
      </c>
      <c r="AE174" s="37">
        <v>3202900</v>
      </c>
      <c r="AF174" s="37">
        <v>1</v>
      </c>
      <c r="AG174" s="37">
        <v>0</v>
      </c>
      <c r="AH174" s="37">
        <v>1</v>
      </c>
      <c r="AI174" s="49">
        <v>32520600</v>
      </c>
      <c r="AJ174" s="59">
        <v>4264</v>
      </c>
      <c r="AK174" s="59">
        <v>7626.78</v>
      </c>
      <c r="AL174" s="59">
        <v>226.68</v>
      </c>
      <c r="AM174" s="59">
        <v>7853.46</v>
      </c>
      <c r="AN174" s="59">
        <v>4274</v>
      </c>
      <c r="AO174" s="59">
        <v>33565688</v>
      </c>
      <c r="AP174" s="59">
        <v>1</v>
      </c>
      <c r="AQ174" s="59">
        <v>38924</v>
      </c>
      <c r="AR174" s="59">
        <v>0</v>
      </c>
      <c r="AS174" s="59">
        <v>0</v>
      </c>
      <c r="AT174" s="59">
        <v>485000</v>
      </c>
      <c r="AU174" s="59">
        <v>0</v>
      </c>
      <c r="AV174" s="59">
        <v>0</v>
      </c>
      <c r="AW174" s="59">
        <v>0</v>
      </c>
      <c r="AX174" s="59">
        <v>0</v>
      </c>
      <c r="AY174" s="59">
        <v>0</v>
      </c>
      <c r="AZ174" s="59">
        <v>34089613</v>
      </c>
      <c r="BA174" s="59">
        <v>15046340</v>
      </c>
      <c r="BB174" s="59">
        <v>19043273</v>
      </c>
      <c r="BC174" s="59">
        <v>19043272</v>
      </c>
      <c r="BD174" s="59">
        <v>31655</v>
      </c>
      <c r="BE174" s="59">
        <f t="shared" si="8"/>
        <v>19011617</v>
      </c>
      <c r="BF174" s="59">
        <v>3271235</v>
      </c>
      <c r="BG174" s="59">
        <f t="shared" si="9"/>
        <v>22282852</v>
      </c>
      <c r="BH174" s="59">
        <v>2065246815</v>
      </c>
      <c r="BI174" s="59">
        <v>1</v>
      </c>
      <c r="BJ174" s="59">
        <v>0</v>
      </c>
      <c r="BK174" s="59">
        <v>34089612</v>
      </c>
      <c r="BL174" s="59">
        <v>4274</v>
      </c>
      <c r="BM174" s="59">
        <v>7976.04</v>
      </c>
      <c r="BN174" s="59">
        <v>230.08</v>
      </c>
      <c r="BO174" s="59">
        <v>8206.1200000000008</v>
      </c>
      <c r="BP174" s="59">
        <v>4282</v>
      </c>
      <c r="BQ174" s="59">
        <v>35138606</v>
      </c>
      <c r="BR174" s="59">
        <v>1</v>
      </c>
      <c r="BS174" s="59">
        <v>9685</v>
      </c>
      <c r="BT174" s="59">
        <v>0</v>
      </c>
      <c r="BU174" s="59">
        <v>0</v>
      </c>
      <c r="BV174" s="59">
        <v>0</v>
      </c>
      <c r="BW174" s="59">
        <v>0</v>
      </c>
      <c r="BX174" s="59">
        <v>0</v>
      </c>
      <c r="BY174" s="59">
        <v>0</v>
      </c>
      <c r="BZ174" s="59">
        <v>0</v>
      </c>
      <c r="CA174" s="59">
        <v>35148292</v>
      </c>
      <c r="CB174" s="59">
        <v>15507892</v>
      </c>
      <c r="CC174" s="59">
        <v>19640400</v>
      </c>
      <c r="CD174" s="59">
        <v>19632193</v>
      </c>
      <c r="CE174" s="59">
        <v>46067</v>
      </c>
      <c r="CF174" s="59">
        <f t="shared" si="10"/>
        <v>19586126</v>
      </c>
      <c r="CG174" s="59">
        <v>3843613</v>
      </c>
      <c r="CH174" s="59">
        <f t="shared" si="11"/>
        <v>23429739</v>
      </c>
      <c r="CI174" s="59">
        <v>2262216745</v>
      </c>
      <c r="CJ174" s="59">
        <v>8207</v>
      </c>
      <c r="CK174" s="59">
        <v>0</v>
      </c>
      <c r="CL174" s="59">
        <v>35140085</v>
      </c>
      <c r="CM174" s="59">
        <v>4282</v>
      </c>
      <c r="CN174" s="59">
        <v>8206.4699999999993</v>
      </c>
      <c r="CO174" s="59">
        <v>236.98</v>
      </c>
      <c r="CP174" s="59">
        <v>8443.4499999999989</v>
      </c>
      <c r="CQ174" s="59">
        <v>4314</v>
      </c>
      <c r="CR174" s="59">
        <v>36425043</v>
      </c>
      <c r="CS174" s="59">
        <v>6155</v>
      </c>
      <c r="CT174" s="59">
        <v>93209</v>
      </c>
      <c r="CU174" s="59">
        <v>0</v>
      </c>
      <c r="CV174" s="59">
        <v>0</v>
      </c>
      <c r="CW174" s="59">
        <v>0</v>
      </c>
      <c r="CX174" s="59">
        <v>0</v>
      </c>
      <c r="CY174" s="59">
        <v>0</v>
      </c>
      <c r="CZ174" s="59">
        <v>0</v>
      </c>
      <c r="DA174" s="59">
        <v>0</v>
      </c>
      <c r="DB174" s="59">
        <v>36524407</v>
      </c>
      <c r="DC174" s="59">
        <v>14493507</v>
      </c>
      <c r="DD174" s="59">
        <v>22030900</v>
      </c>
      <c r="DE174" s="59">
        <v>22046325</v>
      </c>
      <c r="DF174" s="59">
        <v>44699</v>
      </c>
      <c r="DG174" s="40">
        <v>22001626</v>
      </c>
      <c r="DH174" s="59">
        <v>4086436</v>
      </c>
      <c r="DI174" s="59">
        <v>26088062</v>
      </c>
      <c r="DJ174" s="59">
        <v>2514015535</v>
      </c>
      <c r="DK174" s="59">
        <v>0</v>
      </c>
      <c r="DL174" s="59">
        <v>15425</v>
      </c>
    </row>
    <row r="175" spans="1:116" x14ac:dyDescent="0.2">
      <c r="A175" s="48">
        <v>2800</v>
      </c>
      <c r="B175" s="49" t="s">
        <v>205</v>
      </c>
      <c r="C175" s="37">
        <v>12779444</v>
      </c>
      <c r="D175" s="37">
        <v>1902</v>
      </c>
      <c r="E175" s="37">
        <v>1926</v>
      </c>
      <c r="F175" s="37">
        <v>220.29</v>
      </c>
      <c r="G175" s="37">
        <v>0</v>
      </c>
      <c r="H175" s="37">
        <v>0</v>
      </c>
      <c r="I175" s="37">
        <v>0</v>
      </c>
      <c r="J175" s="37">
        <v>13364976</v>
      </c>
      <c r="K175" s="37">
        <v>0</v>
      </c>
      <c r="L175" s="37">
        <v>114544</v>
      </c>
      <c r="M175" s="37">
        <v>0</v>
      </c>
      <c r="N175" s="37">
        <v>0</v>
      </c>
      <c r="O175" s="37">
        <v>0</v>
      </c>
      <c r="P175" s="37">
        <v>0</v>
      </c>
      <c r="Q175" s="37">
        <v>114544</v>
      </c>
      <c r="R175" s="37">
        <v>13479520</v>
      </c>
      <c r="S175" s="37">
        <v>0</v>
      </c>
      <c r="T175" s="37">
        <v>0</v>
      </c>
      <c r="U175" s="37">
        <v>0</v>
      </c>
      <c r="V175" s="37">
        <v>13479520</v>
      </c>
      <c r="W175" s="37">
        <v>7965205</v>
      </c>
      <c r="X175" s="37">
        <v>5514315</v>
      </c>
      <c r="Y175" s="37">
        <v>5500436</v>
      </c>
      <c r="Z175" s="37">
        <v>17386</v>
      </c>
      <c r="AA175" s="37">
        <v>5483050</v>
      </c>
      <c r="AB175" s="37">
        <v>1161872</v>
      </c>
      <c r="AC175" s="37">
        <v>6644922</v>
      </c>
      <c r="AD175" s="37">
        <v>675895269</v>
      </c>
      <c r="AE175" s="37">
        <v>1768400</v>
      </c>
      <c r="AF175" s="37">
        <v>13879</v>
      </c>
      <c r="AG175" s="37">
        <v>0</v>
      </c>
      <c r="AH175" s="37">
        <v>13879</v>
      </c>
      <c r="AI175" s="49">
        <v>13465641</v>
      </c>
      <c r="AJ175" s="59">
        <v>1926</v>
      </c>
      <c r="AK175" s="59">
        <v>6991.51</v>
      </c>
      <c r="AL175" s="59">
        <v>226.68</v>
      </c>
      <c r="AM175" s="59">
        <v>7218.1900000000005</v>
      </c>
      <c r="AN175" s="59">
        <v>1946</v>
      </c>
      <c r="AO175" s="59">
        <v>14046598</v>
      </c>
      <c r="AP175" s="59">
        <v>10409</v>
      </c>
      <c r="AQ175" s="59">
        <v>104572</v>
      </c>
      <c r="AR175" s="59">
        <v>0</v>
      </c>
      <c r="AS175" s="59">
        <v>0</v>
      </c>
      <c r="AT175" s="59">
        <v>0</v>
      </c>
      <c r="AU175" s="59">
        <v>0</v>
      </c>
      <c r="AV175" s="59">
        <v>0</v>
      </c>
      <c r="AW175" s="59">
        <v>0</v>
      </c>
      <c r="AX175" s="59">
        <v>0</v>
      </c>
      <c r="AY175" s="59">
        <v>0</v>
      </c>
      <c r="AZ175" s="59">
        <v>14161579</v>
      </c>
      <c r="BA175" s="59">
        <v>8533795</v>
      </c>
      <c r="BB175" s="59">
        <v>5627784</v>
      </c>
      <c r="BC175" s="59">
        <v>5627784</v>
      </c>
      <c r="BD175" s="59">
        <v>27814</v>
      </c>
      <c r="BE175" s="59">
        <f t="shared" si="8"/>
        <v>5599970</v>
      </c>
      <c r="BF175" s="59">
        <v>1116260</v>
      </c>
      <c r="BG175" s="59">
        <f t="shared" si="9"/>
        <v>6716230</v>
      </c>
      <c r="BH175" s="59">
        <v>736955245</v>
      </c>
      <c r="BI175" s="59">
        <v>0</v>
      </c>
      <c r="BJ175" s="59">
        <v>0</v>
      </c>
      <c r="BK175" s="59">
        <v>14161579</v>
      </c>
      <c r="BL175" s="59">
        <v>1946</v>
      </c>
      <c r="BM175" s="59">
        <v>7277.28</v>
      </c>
      <c r="BN175" s="59">
        <v>230.08</v>
      </c>
      <c r="BO175" s="59">
        <v>7507.36</v>
      </c>
      <c r="BP175" s="59">
        <v>1959</v>
      </c>
      <c r="BQ175" s="59">
        <v>14706918</v>
      </c>
      <c r="BR175" s="59">
        <v>0</v>
      </c>
      <c r="BS175" s="59">
        <v>102968</v>
      </c>
      <c r="BT175" s="59">
        <v>0</v>
      </c>
      <c r="BU175" s="59">
        <v>0</v>
      </c>
      <c r="BV175" s="59">
        <v>0</v>
      </c>
      <c r="BW175" s="59">
        <v>0</v>
      </c>
      <c r="BX175" s="59">
        <v>0</v>
      </c>
      <c r="BY175" s="59">
        <v>0</v>
      </c>
      <c r="BZ175" s="59">
        <v>0</v>
      </c>
      <c r="CA175" s="59">
        <v>14809886</v>
      </c>
      <c r="CB175" s="59">
        <v>9030168</v>
      </c>
      <c r="CC175" s="59">
        <v>5779718</v>
      </c>
      <c r="CD175" s="59">
        <v>5772213</v>
      </c>
      <c r="CE175" s="59">
        <v>21493</v>
      </c>
      <c r="CF175" s="59">
        <f t="shared" si="10"/>
        <v>5750720</v>
      </c>
      <c r="CG175" s="59">
        <v>1157903</v>
      </c>
      <c r="CH175" s="59">
        <f t="shared" si="11"/>
        <v>6908623</v>
      </c>
      <c r="CI175" s="59">
        <v>798491479</v>
      </c>
      <c r="CJ175" s="59">
        <v>7505</v>
      </c>
      <c r="CK175" s="59">
        <v>0</v>
      </c>
      <c r="CL175" s="59">
        <v>14802381</v>
      </c>
      <c r="CM175" s="59">
        <v>1959</v>
      </c>
      <c r="CN175" s="59">
        <v>7556.09</v>
      </c>
      <c r="CO175" s="59">
        <v>236.98</v>
      </c>
      <c r="CP175" s="59">
        <v>7793.07</v>
      </c>
      <c r="CQ175" s="59">
        <v>1956</v>
      </c>
      <c r="CR175" s="59">
        <v>15243245</v>
      </c>
      <c r="CS175" s="59">
        <v>5629</v>
      </c>
      <c r="CT175" s="59">
        <v>97554</v>
      </c>
      <c r="CU175" s="59">
        <v>0</v>
      </c>
      <c r="CV175" s="59">
        <v>0</v>
      </c>
      <c r="CW175" s="59">
        <v>0</v>
      </c>
      <c r="CX175" s="59">
        <v>0</v>
      </c>
      <c r="CY175" s="59">
        <v>0</v>
      </c>
      <c r="CZ175" s="59">
        <v>15586</v>
      </c>
      <c r="DA175" s="59">
        <v>0</v>
      </c>
      <c r="DB175" s="59">
        <v>15362014</v>
      </c>
      <c r="DC175" s="59">
        <v>9019245</v>
      </c>
      <c r="DD175" s="59">
        <v>6342769</v>
      </c>
      <c r="DE175" s="59">
        <v>6350562</v>
      </c>
      <c r="DF175" s="59">
        <v>20162</v>
      </c>
      <c r="DG175" s="40">
        <v>6330400</v>
      </c>
      <c r="DH175" s="59">
        <v>1175373</v>
      </c>
      <c r="DI175" s="59">
        <v>7505773</v>
      </c>
      <c r="DJ175" s="59">
        <v>858129798</v>
      </c>
      <c r="DK175" s="59">
        <v>0</v>
      </c>
      <c r="DL175" s="59">
        <v>7793</v>
      </c>
    </row>
    <row r="176" spans="1:116" x14ac:dyDescent="0.2">
      <c r="A176" s="48">
        <v>2814</v>
      </c>
      <c r="B176" s="49" t="s">
        <v>206</v>
      </c>
      <c r="C176" s="37">
        <v>7462750</v>
      </c>
      <c r="D176" s="37">
        <v>1105</v>
      </c>
      <c r="E176" s="37">
        <v>1116</v>
      </c>
      <c r="F176" s="37">
        <v>220.29</v>
      </c>
      <c r="G176" s="37">
        <v>0</v>
      </c>
      <c r="H176" s="37">
        <v>0</v>
      </c>
      <c r="I176" s="37">
        <v>0</v>
      </c>
      <c r="J176" s="37">
        <v>7782884</v>
      </c>
      <c r="K176" s="37">
        <v>0</v>
      </c>
      <c r="L176" s="37">
        <v>8591</v>
      </c>
      <c r="M176" s="37">
        <v>0</v>
      </c>
      <c r="N176" s="37">
        <v>0</v>
      </c>
      <c r="O176" s="37">
        <v>0</v>
      </c>
      <c r="P176" s="37">
        <v>0</v>
      </c>
      <c r="Q176" s="37">
        <v>8591</v>
      </c>
      <c r="R176" s="37">
        <v>7791475</v>
      </c>
      <c r="S176" s="37">
        <v>0</v>
      </c>
      <c r="T176" s="37">
        <v>0</v>
      </c>
      <c r="U176" s="37">
        <v>0</v>
      </c>
      <c r="V176" s="37">
        <v>7791475</v>
      </c>
      <c r="W176" s="37">
        <v>5468884</v>
      </c>
      <c r="X176" s="37">
        <v>2322591</v>
      </c>
      <c r="Y176" s="37">
        <v>2322590</v>
      </c>
      <c r="Z176" s="37">
        <v>5337</v>
      </c>
      <c r="AA176" s="37">
        <v>2317253</v>
      </c>
      <c r="AB176" s="37">
        <v>679497</v>
      </c>
      <c r="AC176" s="37">
        <v>2996750</v>
      </c>
      <c r="AD176" s="37">
        <v>283165551</v>
      </c>
      <c r="AE176" s="37">
        <v>504300</v>
      </c>
      <c r="AF176" s="37">
        <v>1</v>
      </c>
      <c r="AG176" s="37">
        <v>0</v>
      </c>
      <c r="AH176" s="37">
        <v>1</v>
      </c>
      <c r="AI176" s="49">
        <v>7784474</v>
      </c>
      <c r="AJ176" s="59">
        <v>1116</v>
      </c>
      <c r="AK176" s="59">
        <v>6975.34</v>
      </c>
      <c r="AL176" s="59">
        <v>226.68</v>
      </c>
      <c r="AM176" s="59">
        <v>7202.02</v>
      </c>
      <c r="AN176" s="59">
        <v>1130</v>
      </c>
      <c r="AO176" s="59">
        <v>8138283</v>
      </c>
      <c r="AP176" s="59">
        <v>1</v>
      </c>
      <c r="AQ176" s="59">
        <v>0</v>
      </c>
      <c r="AR176" s="59">
        <v>0</v>
      </c>
      <c r="AS176" s="59">
        <v>0</v>
      </c>
      <c r="AT176" s="59">
        <v>0</v>
      </c>
      <c r="AU176" s="59">
        <v>0</v>
      </c>
      <c r="AV176" s="59">
        <v>0</v>
      </c>
      <c r="AW176" s="59">
        <v>0</v>
      </c>
      <c r="AX176" s="59">
        <v>0</v>
      </c>
      <c r="AY176" s="59">
        <v>0</v>
      </c>
      <c r="AZ176" s="59">
        <v>8138284</v>
      </c>
      <c r="BA176" s="59">
        <v>6470394</v>
      </c>
      <c r="BB176" s="59">
        <v>1667890</v>
      </c>
      <c r="BC176" s="59">
        <v>1667890</v>
      </c>
      <c r="BD176" s="59">
        <v>4110</v>
      </c>
      <c r="BE176" s="59">
        <f t="shared" si="8"/>
        <v>1663780</v>
      </c>
      <c r="BF176" s="59">
        <v>957375</v>
      </c>
      <c r="BG176" s="59">
        <f t="shared" si="9"/>
        <v>2621155</v>
      </c>
      <c r="BH176" s="59">
        <v>314100199</v>
      </c>
      <c r="BI176" s="59">
        <v>0</v>
      </c>
      <c r="BJ176" s="59">
        <v>0</v>
      </c>
      <c r="BK176" s="59">
        <v>8138284</v>
      </c>
      <c r="BL176" s="59">
        <v>1130</v>
      </c>
      <c r="BM176" s="59">
        <v>7202.02</v>
      </c>
      <c r="BN176" s="59">
        <v>230.08</v>
      </c>
      <c r="BO176" s="59">
        <v>7432.1</v>
      </c>
      <c r="BP176" s="59">
        <v>1122</v>
      </c>
      <c r="BQ176" s="59">
        <v>8338816</v>
      </c>
      <c r="BR176" s="59">
        <v>0</v>
      </c>
      <c r="BS176" s="59">
        <v>2829</v>
      </c>
      <c r="BT176" s="59">
        <v>0</v>
      </c>
      <c r="BU176" s="59">
        <v>0</v>
      </c>
      <c r="BV176" s="59">
        <v>0</v>
      </c>
      <c r="BW176" s="59">
        <v>0</v>
      </c>
      <c r="BX176" s="59">
        <v>0</v>
      </c>
      <c r="BY176" s="59">
        <v>44593</v>
      </c>
      <c r="BZ176" s="59">
        <v>0</v>
      </c>
      <c r="CA176" s="59">
        <v>8386238</v>
      </c>
      <c r="CB176" s="59">
        <v>6186701</v>
      </c>
      <c r="CC176" s="59">
        <v>2199537</v>
      </c>
      <c r="CD176" s="59">
        <v>2199537</v>
      </c>
      <c r="CE176" s="59">
        <v>4789</v>
      </c>
      <c r="CF176" s="59">
        <f t="shared" si="10"/>
        <v>2194748</v>
      </c>
      <c r="CG176" s="59">
        <v>962240</v>
      </c>
      <c r="CH176" s="59">
        <f t="shared" si="11"/>
        <v>3156988</v>
      </c>
      <c r="CI176" s="59">
        <v>338453220</v>
      </c>
      <c r="CJ176" s="59">
        <v>0</v>
      </c>
      <c r="CK176" s="59">
        <v>0</v>
      </c>
      <c r="CL176" s="59">
        <v>8341645</v>
      </c>
      <c r="CM176" s="59">
        <v>1122</v>
      </c>
      <c r="CN176" s="59">
        <v>7434.62</v>
      </c>
      <c r="CO176" s="59">
        <v>236.98</v>
      </c>
      <c r="CP176" s="59">
        <v>7671.5999999999995</v>
      </c>
      <c r="CQ176" s="59">
        <v>1117</v>
      </c>
      <c r="CR176" s="59">
        <v>8569177</v>
      </c>
      <c r="CS176" s="59">
        <v>0</v>
      </c>
      <c r="CT176" s="59">
        <v>-8001</v>
      </c>
      <c r="CU176" s="59">
        <v>0</v>
      </c>
      <c r="CV176" s="59">
        <v>0</v>
      </c>
      <c r="CW176" s="59">
        <v>0</v>
      </c>
      <c r="CX176" s="59">
        <v>0</v>
      </c>
      <c r="CY176" s="59">
        <v>0</v>
      </c>
      <c r="CZ176" s="59">
        <v>30686</v>
      </c>
      <c r="DA176" s="59">
        <v>0</v>
      </c>
      <c r="DB176" s="59">
        <v>8591862</v>
      </c>
      <c r="DC176" s="59">
        <v>6054516</v>
      </c>
      <c r="DD176" s="59">
        <v>2537346</v>
      </c>
      <c r="DE176" s="59">
        <v>2399845</v>
      </c>
      <c r="DF176" s="59">
        <v>5331</v>
      </c>
      <c r="DG176" s="40">
        <v>2394514</v>
      </c>
      <c r="DH176" s="59">
        <v>1016593</v>
      </c>
      <c r="DI176" s="59">
        <v>3411107</v>
      </c>
      <c r="DJ176" s="59">
        <v>367570839</v>
      </c>
      <c r="DK176" s="59">
        <v>137501</v>
      </c>
      <c r="DL176" s="59">
        <v>0</v>
      </c>
    </row>
    <row r="177" spans="1:116" x14ac:dyDescent="0.2">
      <c r="A177" s="48">
        <v>5960</v>
      </c>
      <c r="B177" s="49" t="s">
        <v>207</v>
      </c>
      <c r="C177" s="37">
        <v>3717109</v>
      </c>
      <c r="D177" s="37">
        <v>524</v>
      </c>
      <c r="E177" s="37">
        <v>503</v>
      </c>
      <c r="F177" s="37">
        <v>220.29</v>
      </c>
      <c r="G177" s="37">
        <v>0</v>
      </c>
      <c r="H177" s="37">
        <v>0</v>
      </c>
      <c r="I177" s="37">
        <v>0</v>
      </c>
      <c r="J177" s="37">
        <v>3678947</v>
      </c>
      <c r="K177" s="37">
        <v>0</v>
      </c>
      <c r="L177" s="37">
        <v>11466</v>
      </c>
      <c r="M177" s="37">
        <v>0</v>
      </c>
      <c r="N177" s="37">
        <v>0</v>
      </c>
      <c r="O177" s="37">
        <v>0</v>
      </c>
      <c r="P177" s="37">
        <v>0</v>
      </c>
      <c r="Q177" s="37">
        <v>11466</v>
      </c>
      <c r="R177" s="37">
        <v>3690413</v>
      </c>
      <c r="S177" s="37">
        <v>0</v>
      </c>
      <c r="T177" s="37">
        <v>117024</v>
      </c>
      <c r="U177" s="37">
        <v>117024</v>
      </c>
      <c r="V177" s="37">
        <v>3807437</v>
      </c>
      <c r="W177" s="37">
        <v>3050481</v>
      </c>
      <c r="X177" s="37">
        <v>756956</v>
      </c>
      <c r="Y177" s="37">
        <v>756955</v>
      </c>
      <c r="Z177" s="37">
        <v>4421</v>
      </c>
      <c r="AA177" s="37">
        <v>752534</v>
      </c>
      <c r="AB177" s="37">
        <v>416343</v>
      </c>
      <c r="AC177" s="37">
        <v>1168877</v>
      </c>
      <c r="AD177" s="37">
        <v>103112568</v>
      </c>
      <c r="AE177" s="37">
        <v>390000</v>
      </c>
      <c r="AF177" s="37">
        <v>1</v>
      </c>
      <c r="AG177" s="37">
        <v>0</v>
      </c>
      <c r="AH177" s="37">
        <v>0</v>
      </c>
      <c r="AI177" s="49">
        <v>3690413</v>
      </c>
      <c r="AJ177" s="59">
        <v>503</v>
      </c>
      <c r="AK177" s="59">
        <v>7336.81</v>
      </c>
      <c r="AL177" s="59">
        <v>226.68</v>
      </c>
      <c r="AM177" s="59">
        <v>7563.4900000000007</v>
      </c>
      <c r="AN177" s="59">
        <v>479</v>
      </c>
      <c r="AO177" s="59">
        <v>3622912</v>
      </c>
      <c r="AP177" s="59">
        <v>0</v>
      </c>
      <c r="AQ177" s="59">
        <v>0</v>
      </c>
      <c r="AR177" s="59">
        <v>0</v>
      </c>
      <c r="AS177" s="59">
        <v>0</v>
      </c>
      <c r="AT177" s="59">
        <v>0</v>
      </c>
      <c r="AU177" s="59">
        <v>0</v>
      </c>
      <c r="AV177" s="59">
        <v>0</v>
      </c>
      <c r="AW177" s="59">
        <v>0</v>
      </c>
      <c r="AX177" s="59">
        <v>136143</v>
      </c>
      <c r="AY177" s="59">
        <v>0</v>
      </c>
      <c r="AZ177" s="59">
        <v>3759055</v>
      </c>
      <c r="BA177" s="59">
        <v>2784511</v>
      </c>
      <c r="BB177" s="59">
        <v>974544</v>
      </c>
      <c r="BC177" s="59">
        <v>974544</v>
      </c>
      <c r="BD177" s="59">
        <v>5319</v>
      </c>
      <c r="BE177" s="59">
        <f t="shared" si="8"/>
        <v>969225</v>
      </c>
      <c r="BF177" s="59">
        <v>425543</v>
      </c>
      <c r="BG177" s="59">
        <f t="shared" si="9"/>
        <v>1394768</v>
      </c>
      <c r="BH177" s="59">
        <v>112615912</v>
      </c>
      <c r="BI177" s="59">
        <v>0</v>
      </c>
      <c r="BJ177" s="59">
        <v>0</v>
      </c>
      <c r="BK177" s="59">
        <v>3622912</v>
      </c>
      <c r="BL177" s="59">
        <v>479</v>
      </c>
      <c r="BM177" s="59">
        <v>7563.49</v>
      </c>
      <c r="BN177" s="59">
        <v>230.08</v>
      </c>
      <c r="BO177" s="59">
        <v>7793.57</v>
      </c>
      <c r="BP177" s="59">
        <v>450</v>
      </c>
      <c r="BQ177" s="59">
        <v>3507107</v>
      </c>
      <c r="BR177" s="59">
        <v>0</v>
      </c>
      <c r="BS177" s="59">
        <v>0</v>
      </c>
      <c r="BT177" s="59">
        <v>0</v>
      </c>
      <c r="BU177" s="59">
        <v>0</v>
      </c>
      <c r="BV177" s="59">
        <v>0</v>
      </c>
      <c r="BW177" s="59">
        <v>0</v>
      </c>
      <c r="BX177" s="59">
        <v>0</v>
      </c>
      <c r="BY177" s="59">
        <v>171459</v>
      </c>
      <c r="BZ177" s="59">
        <v>0</v>
      </c>
      <c r="CA177" s="59">
        <v>3678566</v>
      </c>
      <c r="CB177" s="59">
        <v>2798852</v>
      </c>
      <c r="CC177" s="59">
        <v>879714</v>
      </c>
      <c r="CD177" s="59">
        <v>879714</v>
      </c>
      <c r="CE177" s="59">
        <v>3372</v>
      </c>
      <c r="CF177" s="59">
        <f t="shared" si="10"/>
        <v>876342</v>
      </c>
      <c r="CG177" s="59">
        <v>428662</v>
      </c>
      <c r="CH177" s="59">
        <f t="shared" si="11"/>
        <v>1305004</v>
      </c>
      <c r="CI177" s="59">
        <v>117745503</v>
      </c>
      <c r="CJ177" s="59">
        <v>0</v>
      </c>
      <c r="CK177" s="59">
        <v>0</v>
      </c>
      <c r="CL177" s="59">
        <v>3507107</v>
      </c>
      <c r="CM177" s="59">
        <v>450</v>
      </c>
      <c r="CN177" s="59">
        <v>7793.57</v>
      </c>
      <c r="CO177" s="59">
        <v>236.98</v>
      </c>
      <c r="CP177" s="59">
        <v>8030.5499999999993</v>
      </c>
      <c r="CQ177" s="59">
        <v>448</v>
      </c>
      <c r="CR177" s="59">
        <v>3597686</v>
      </c>
      <c r="CS177" s="59">
        <v>0</v>
      </c>
      <c r="CT177" s="59">
        <v>-9357</v>
      </c>
      <c r="CU177" s="59">
        <v>0</v>
      </c>
      <c r="CV177" s="59">
        <v>0</v>
      </c>
      <c r="CW177" s="59">
        <v>0</v>
      </c>
      <c r="CX177" s="59">
        <v>0</v>
      </c>
      <c r="CY177" s="59">
        <v>0</v>
      </c>
      <c r="CZ177" s="59">
        <v>16061</v>
      </c>
      <c r="DA177" s="59">
        <v>0</v>
      </c>
      <c r="DB177" s="59">
        <v>3604390</v>
      </c>
      <c r="DC177" s="59">
        <v>2707977</v>
      </c>
      <c r="DD177" s="59">
        <v>896413</v>
      </c>
      <c r="DE177" s="59">
        <v>896413</v>
      </c>
      <c r="DF177" s="59">
        <v>2726</v>
      </c>
      <c r="DG177" s="40">
        <v>893687</v>
      </c>
      <c r="DH177" s="59">
        <v>420121</v>
      </c>
      <c r="DI177" s="59">
        <v>1313808</v>
      </c>
      <c r="DJ177" s="59">
        <v>125654400</v>
      </c>
      <c r="DK177" s="59">
        <v>0</v>
      </c>
      <c r="DL177" s="59">
        <v>0</v>
      </c>
    </row>
    <row r="178" spans="1:116" x14ac:dyDescent="0.2">
      <c r="A178" s="48">
        <v>2828</v>
      </c>
      <c r="B178" s="49" t="s">
        <v>208</v>
      </c>
      <c r="C178" s="37">
        <v>9817680</v>
      </c>
      <c r="D178" s="37">
        <v>1469</v>
      </c>
      <c r="E178" s="37">
        <v>1482</v>
      </c>
      <c r="F178" s="37">
        <v>220.29</v>
      </c>
      <c r="G178" s="37">
        <v>0</v>
      </c>
      <c r="H178" s="37">
        <v>0</v>
      </c>
      <c r="I178" s="37">
        <v>0</v>
      </c>
      <c r="J178" s="37">
        <v>10231031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10231031</v>
      </c>
      <c r="S178" s="37">
        <v>300000</v>
      </c>
      <c r="T178" s="37">
        <v>0</v>
      </c>
      <c r="U178" s="37">
        <v>300000</v>
      </c>
      <c r="V178" s="37">
        <v>10531031</v>
      </c>
      <c r="W178" s="37">
        <v>7621926</v>
      </c>
      <c r="X178" s="37">
        <v>2909105</v>
      </c>
      <c r="Y178" s="37">
        <v>2909105</v>
      </c>
      <c r="Z178" s="37">
        <v>16050</v>
      </c>
      <c r="AA178" s="37">
        <v>2893055</v>
      </c>
      <c r="AB178" s="37">
        <v>994968</v>
      </c>
      <c r="AC178" s="37">
        <v>3888023</v>
      </c>
      <c r="AD178" s="37">
        <v>386120316</v>
      </c>
      <c r="AE178" s="37">
        <v>1593900</v>
      </c>
      <c r="AF178" s="37">
        <v>0</v>
      </c>
      <c r="AG178" s="37">
        <v>0</v>
      </c>
      <c r="AH178" s="37">
        <v>0</v>
      </c>
      <c r="AI178" s="49">
        <v>10210031</v>
      </c>
      <c r="AJ178" s="59">
        <v>1482</v>
      </c>
      <c r="AK178" s="59">
        <v>6889.36</v>
      </c>
      <c r="AL178" s="59">
        <v>226.68</v>
      </c>
      <c r="AM178" s="59">
        <v>7116.04</v>
      </c>
      <c r="AN178" s="59">
        <v>1505</v>
      </c>
      <c r="AO178" s="59">
        <v>10709640</v>
      </c>
      <c r="AP178" s="59">
        <v>0</v>
      </c>
      <c r="AQ178" s="59">
        <v>0</v>
      </c>
      <c r="AR178" s="59">
        <v>0</v>
      </c>
      <c r="AS178" s="59">
        <v>0</v>
      </c>
      <c r="AT178" s="59">
        <v>0</v>
      </c>
      <c r="AU178" s="59">
        <v>0</v>
      </c>
      <c r="AV178" s="59">
        <v>0</v>
      </c>
      <c r="AW178" s="59">
        <v>300000</v>
      </c>
      <c r="AX178" s="59">
        <v>0</v>
      </c>
      <c r="AY178" s="59">
        <v>0</v>
      </c>
      <c r="AZ178" s="59">
        <v>11009640</v>
      </c>
      <c r="BA178" s="59">
        <v>7926107</v>
      </c>
      <c r="BB178" s="59">
        <v>3083533</v>
      </c>
      <c r="BC178" s="59">
        <v>3083533</v>
      </c>
      <c r="BD178" s="59">
        <v>20787</v>
      </c>
      <c r="BE178" s="59">
        <f t="shared" si="8"/>
        <v>3062746</v>
      </c>
      <c r="BF178" s="59">
        <v>1158238</v>
      </c>
      <c r="BG178" s="59">
        <f t="shared" si="9"/>
        <v>4220984</v>
      </c>
      <c r="BH178" s="59">
        <v>416036911</v>
      </c>
      <c r="BI178" s="59">
        <v>0</v>
      </c>
      <c r="BJ178" s="59">
        <v>0</v>
      </c>
      <c r="BK178" s="59">
        <v>10709640</v>
      </c>
      <c r="BL178" s="59">
        <v>1505</v>
      </c>
      <c r="BM178" s="59">
        <v>7116.04</v>
      </c>
      <c r="BN178" s="59">
        <v>230.08</v>
      </c>
      <c r="BO178" s="59">
        <v>7346.12</v>
      </c>
      <c r="BP178" s="59">
        <v>1498</v>
      </c>
      <c r="BQ178" s="59">
        <v>11004488</v>
      </c>
      <c r="BR178" s="59">
        <v>0</v>
      </c>
      <c r="BS178" s="59">
        <v>0</v>
      </c>
      <c r="BT178" s="59">
        <v>0</v>
      </c>
      <c r="BU178" s="59">
        <v>0</v>
      </c>
      <c r="BV178" s="59">
        <v>0</v>
      </c>
      <c r="BW178" s="59">
        <v>0</v>
      </c>
      <c r="BX178" s="59">
        <v>300000</v>
      </c>
      <c r="BY178" s="59">
        <v>36731</v>
      </c>
      <c r="BZ178" s="59">
        <v>0</v>
      </c>
      <c r="CA178" s="59">
        <v>11341219</v>
      </c>
      <c r="CB178" s="59">
        <v>8442683</v>
      </c>
      <c r="CC178" s="59">
        <v>2898536</v>
      </c>
      <c r="CD178" s="59">
        <v>2898536</v>
      </c>
      <c r="CE178" s="59">
        <v>17059</v>
      </c>
      <c r="CF178" s="59">
        <f t="shared" si="10"/>
        <v>2881477</v>
      </c>
      <c r="CG178" s="59">
        <v>1281840</v>
      </c>
      <c r="CH178" s="59">
        <f t="shared" si="11"/>
        <v>4163317</v>
      </c>
      <c r="CI178" s="59">
        <v>435760286</v>
      </c>
      <c r="CJ178" s="59">
        <v>0</v>
      </c>
      <c r="CK178" s="59">
        <v>0</v>
      </c>
      <c r="CL178" s="59">
        <v>11004488</v>
      </c>
      <c r="CM178" s="59">
        <v>1498</v>
      </c>
      <c r="CN178" s="59">
        <v>7346.12</v>
      </c>
      <c r="CO178" s="59">
        <v>236.98</v>
      </c>
      <c r="CP178" s="59">
        <v>7583.0999999999995</v>
      </c>
      <c r="CQ178" s="59">
        <v>1487</v>
      </c>
      <c r="CR178" s="59">
        <v>11276070</v>
      </c>
      <c r="CS178" s="59">
        <v>0</v>
      </c>
      <c r="CT178" s="59">
        <v>13685</v>
      </c>
      <c r="CU178" s="59">
        <v>0</v>
      </c>
      <c r="CV178" s="59">
        <v>0</v>
      </c>
      <c r="CW178" s="59">
        <v>0</v>
      </c>
      <c r="CX178" s="59">
        <v>0</v>
      </c>
      <c r="CY178" s="59">
        <v>300000</v>
      </c>
      <c r="CZ178" s="59">
        <v>60665</v>
      </c>
      <c r="DA178" s="59">
        <v>0</v>
      </c>
      <c r="DB178" s="59">
        <v>11650420</v>
      </c>
      <c r="DC178" s="59">
        <v>8411128</v>
      </c>
      <c r="DD178" s="59">
        <v>3239292</v>
      </c>
      <c r="DE178" s="59">
        <v>3246875</v>
      </c>
      <c r="DF178" s="59">
        <v>10143</v>
      </c>
      <c r="DG178" s="40">
        <v>3236732</v>
      </c>
      <c r="DH178" s="59">
        <v>1342004</v>
      </c>
      <c r="DI178" s="59">
        <v>4578736</v>
      </c>
      <c r="DJ178" s="59">
        <v>450213780</v>
      </c>
      <c r="DK178" s="59">
        <v>0</v>
      </c>
      <c r="DL178" s="59">
        <v>7583</v>
      </c>
    </row>
    <row r="179" spans="1:116" x14ac:dyDescent="0.2">
      <c r="A179" s="48">
        <v>2835</v>
      </c>
      <c r="B179" s="49" t="s">
        <v>209</v>
      </c>
      <c r="C179" s="37">
        <v>18435931</v>
      </c>
      <c r="D179" s="37">
        <v>2654</v>
      </c>
      <c r="E179" s="37">
        <v>2784</v>
      </c>
      <c r="F179" s="37">
        <v>220.29</v>
      </c>
      <c r="G179" s="37">
        <v>0</v>
      </c>
      <c r="H179" s="37">
        <v>0</v>
      </c>
      <c r="I179" s="37">
        <v>0</v>
      </c>
      <c r="J179" s="37">
        <v>19952260</v>
      </c>
      <c r="K179" s="37">
        <v>0</v>
      </c>
      <c r="L179" s="37">
        <v>165217</v>
      </c>
      <c r="M179" s="37">
        <v>0</v>
      </c>
      <c r="N179" s="37">
        <v>0</v>
      </c>
      <c r="O179" s="37">
        <v>0</v>
      </c>
      <c r="P179" s="37">
        <v>0</v>
      </c>
      <c r="Q179" s="37">
        <v>165217</v>
      </c>
      <c r="R179" s="37">
        <v>20117477</v>
      </c>
      <c r="S179" s="37">
        <v>0</v>
      </c>
      <c r="T179" s="37">
        <v>0</v>
      </c>
      <c r="U179" s="37">
        <v>0</v>
      </c>
      <c r="V179" s="37">
        <v>20117477</v>
      </c>
      <c r="W179" s="37">
        <v>12756725</v>
      </c>
      <c r="X179" s="37">
        <v>7360752</v>
      </c>
      <c r="Y179" s="37">
        <v>7360752</v>
      </c>
      <c r="Z179" s="37">
        <v>317387</v>
      </c>
      <c r="AA179" s="37">
        <v>7043365</v>
      </c>
      <c r="AB179" s="37">
        <v>2523164</v>
      </c>
      <c r="AC179" s="37">
        <v>9566529</v>
      </c>
      <c r="AD179" s="37">
        <v>876977203</v>
      </c>
      <c r="AE179" s="37">
        <v>29095300</v>
      </c>
      <c r="AF179" s="37">
        <v>0</v>
      </c>
      <c r="AG179" s="37">
        <v>0</v>
      </c>
      <c r="AH179" s="37">
        <v>0</v>
      </c>
      <c r="AI179" s="49">
        <v>20117477</v>
      </c>
      <c r="AJ179" s="59">
        <v>2784</v>
      </c>
      <c r="AK179" s="59">
        <v>7226.11</v>
      </c>
      <c r="AL179" s="59">
        <v>226.68</v>
      </c>
      <c r="AM179" s="59">
        <v>7452.79</v>
      </c>
      <c r="AN179" s="59">
        <v>2934</v>
      </c>
      <c r="AO179" s="59">
        <v>21866486</v>
      </c>
      <c r="AP179" s="59">
        <v>0</v>
      </c>
      <c r="AQ179" s="59">
        <v>71342</v>
      </c>
      <c r="AR179" s="59">
        <v>0</v>
      </c>
      <c r="AS179" s="59">
        <v>0</v>
      </c>
      <c r="AT179" s="59">
        <v>0</v>
      </c>
      <c r="AU179" s="59">
        <v>0</v>
      </c>
      <c r="AV179" s="59">
        <v>0</v>
      </c>
      <c r="AW179" s="59">
        <v>0</v>
      </c>
      <c r="AX179" s="59">
        <v>0</v>
      </c>
      <c r="AY179" s="59">
        <v>0</v>
      </c>
      <c r="AZ179" s="59">
        <v>21937828</v>
      </c>
      <c r="BA179" s="59">
        <v>13985595</v>
      </c>
      <c r="BB179" s="59">
        <v>7952233</v>
      </c>
      <c r="BC179" s="59">
        <v>7952233</v>
      </c>
      <c r="BD179" s="59">
        <v>266012</v>
      </c>
      <c r="BE179" s="59">
        <f t="shared" si="8"/>
        <v>7686221</v>
      </c>
      <c r="BF179" s="59">
        <v>2661783</v>
      </c>
      <c r="BG179" s="59">
        <f t="shared" si="9"/>
        <v>10348004</v>
      </c>
      <c r="BH179" s="59">
        <v>1009046999</v>
      </c>
      <c r="BI179" s="59">
        <v>0</v>
      </c>
      <c r="BJ179" s="59">
        <v>0</v>
      </c>
      <c r="BK179" s="59">
        <v>21937828</v>
      </c>
      <c r="BL179" s="59">
        <v>2934</v>
      </c>
      <c r="BM179" s="59">
        <v>7477.11</v>
      </c>
      <c r="BN179" s="59">
        <v>230.08</v>
      </c>
      <c r="BO179" s="59">
        <v>7707.19</v>
      </c>
      <c r="BP179" s="59">
        <v>3128</v>
      </c>
      <c r="BQ179" s="59">
        <v>24108090</v>
      </c>
      <c r="BR179" s="59">
        <v>0</v>
      </c>
      <c r="BS179" s="59">
        <v>18339</v>
      </c>
      <c r="BT179" s="59">
        <v>0</v>
      </c>
      <c r="BU179" s="59">
        <v>0</v>
      </c>
      <c r="BV179" s="59">
        <v>0</v>
      </c>
      <c r="BW179" s="59">
        <v>0</v>
      </c>
      <c r="BX179" s="59">
        <v>0</v>
      </c>
      <c r="BY179" s="59">
        <v>0</v>
      </c>
      <c r="BZ179" s="59">
        <v>0</v>
      </c>
      <c r="CA179" s="59">
        <v>24126429</v>
      </c>
      <c r="CB179" s="59">
        <v>15397804</v>
      </c>
      <c r="CC179" s="59">
        <v>8728625</v>
      </c>
      <c r="CD179" s="59">
        <v>8720918</v>
      </c>
      <c r="CE179" s="59">
        <v>346708</v>
      </c>
      <c r="CF179" s="59">
        <f t="shared" si="10"/>
        <v>8374210</v>
      </c>
      <c r="CG179" s="59">
        <v>2882179</v>
      </c>
      <c r="CH179" s="59">
        <f t="shared" si="11"/>
        <v>11256389</v>
      </c>
      <c r="CI179" s="59">
        <v>1113380150</v>
      </c>
      <c r="CJ179" s="59">
        <v>7707</v>
      </c>
      <c r="CK179" s="59">
        <v>0</v>
      </c>
      <c r="CL179" s="59">
        <v>24118722</v>
      </c>
      <c r="CM179" s="59">
        <v>3128</v>
      </c>
      <c r="CN179" s="59">
        <v>7710.59</v>
      </c>
      <c r="CO179" s="59">
        <v>236.98</v>
      </c>
      <c r="CP179" s="59">
        <v>7947.57</v>
      </c>
      <c r="CQ179" s="59">
        <v>3323</v>
      </c>
      <c r="CR179" s="59">
        <v>26409775</v>
      </c>
      <c r="CS179" s="59">
        <v>5780</v>
      </c>
      <c r="CT179" s="59">
        <v>53015</v>
      </c>
      <c r="CU179" s="59">
        <v>0</v>
      </c>
      <c r="CV179" s="59">
        <v>0</v>
      </c>
      <c r="CW179" s="59">
        <v>0</v>
      </c>
      <c r="CX179" s="59">
        <v>0</v>
      </c>
      <c r="CY179" s="59">
        <v>0</v>
      </c>
      <c r="CZ179" s="59">
        <v>0</v>
      </c>
      <c r="DA179" s="59">
        <v>0</v>
      </c>
      <c r="DB179" s="59">
        <v>26468570</v>
      </c>
      <c r="DC179" s="59">
        <v>17298687</v>
      </c>
      <c r="DD179" s="59">
        <v>9169883</v>
      </c>
      <c r="DE179" s="59">
        <v>9169883</v>
      </c>
      <c r="DF179" s="59">
        <v>436113</v>
      </c>
      <c r="DG179" s="40">
        <v>8733770</v>
      </c>
      <c r="DH179" s="59">
        <v>3109542</v>
      </c>
      <c r="DI179" s="59">
        <v>11843312</v>
      </c>
      <c r="DJ179" s="59">
        <v>1226125831</v>
      </c>
      <c r="DK179" s="59">
        <v>0</v>
      </c>
      <c r="DL179" s="59">
        <v>0</v>
      </c>
    </row>
    <row r="180" spans="1:116" x14ac:dyDescent="0.2">
      <c r="A180" s="48">
        <v>2842</v>
      </c>
      <c r="B180" s="49" t="s">
        <v>210</v>
      </c>
      <c r="C180" s="37">
        <v>3363370</v>
      </c>
      <c r="D180" s="37">
        <v>418</v>
      </c>
      <c r="E180" s="37">
        <v>423</v>
      </c>
      <c r="F180" s="37">
        <v>220.29</v>
      </c>
      <c r="G180" s="37">
        <v>0</v>
      </c>
      <c r="H180" s="37">
        <v>0</v>
      </c>
      <c r="I180" s="37">
        <v>0</v>
      </c>
      <c r="J180" s="37">
        <v>3496784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3496784</v>
      </c>
      <c r="S180" s="37">
        <v>100000</v>
      </c>
      <c r="T180" s="37">
        <v>0</v>
      </c>
      <c r="U180" s="37">
        <v>100000</v>
      </c>
      <c r="V180" s="37">
        <v>3596784</v>
      </c>
      <c r="W180" s="37">
        <v>856416</v>
      </c>
      <c r="X180" s="37">
        <v>2740368</v>
      </c>
      <c r="Y180" s="37">
        <v>2740368</v>
      </c>
      <c r="Z180" s="37">
        <v>230404</v>
      </c>
      <c r="AA180" s="37">
        <v>2509964</v>
      </c>
      <c r="AB180" s="37">
        <v>56331</v>
      </c>
      <c r="AC180" s="37">
        <v>2566295</v>
      </c>
      <c r="AD180" s="37">
        <v>217660228</v>
      </c>
      <c r="AE180" s="37">
        <v>19541700</v>
      </c>
      <c r="AF180" s="37">
        <v>0</v>
      </c>
      <c r="AG180" s="37">
        <v>0</v>
      </c>
      <c r="AH180" s="37">
        <v>0</v>
      </c>
      <c r="AI180" s="49">
        <v>3434711</v>
      </c>
      <c r="AJ180" s="59">
        <v>423</v>
      </c>
      <c r="AK180" s="59">
        <v>8119.88</v>
      </c>
      <c r="AL180" s="59">
        <v>226.68</v>
      </c>
      <c r="AM180" s="59">
        <v>8346.56</v>
      </c>
      <c r="AN180" s="59">
        <v>422</v>
      </c>
      <c r="AO180" s="59">
        <v>3522248</v>
      </c>
      <c r="AP180" s="59">
        <v>0</v>
      </c>
      <c r="AQ180" s="59">
        <v>9380</v>
      </c>
      <c r="AR180" s="59">
        <v>0</v>
      </c>
      <c r="AS180" s="59">
        <v>0</v>
      </c>
      <c r="AT180" s="59">
        <v>0</v>
      </c>
      <c r="AU180" s="59">
        <v>0</v>
      </c>
      <c r="AV180" s="59">
        <v>0</v>
      </c>
      <c r="AW180" s="59">
        <v>100000</v>
      </c>
      <c r="AX180" s="59">
        <v>8347</v>
      </c>
      <c r="AY180" s="59">
        <v>0</v>
      </c>
      <c r="AZ180" s="59">
        <v>3639975</v>
      </c>
      <c r="BA180" s="59">
        <v>761720</v>
      </c>
      <c r="BB180" s="59">
        <v>2878255</v>
      </c>
      <c r="BC180" s="59">
        <v>2878255</v>
      </c>
      <c r="BD180" s="59">
        <v>251072</v>
      </c>
      <c r="BE180" s="59">
        <f t="shared" si="8"/>
        <v>2627183</v>
      </c>
      <c r="BF180" s="59">
        <v>119659</v>
      </c>
      <c r="BG180" s="59">
        <f t="shared" si="9"/>
        <v>2746842</v>
      </c>
      <c r="BH180" s="59">
        <v>235855563</v>
      </c>
      <c r="BI180" s="59">
        <v>0</v>
      </c>
      <c r="BJ180" s="59">
        <v>0</v>
      </c>
      <c r="BK180" s="59">
        <v>3531628</v>
      </c>
      <c r="BL180" s="59">
        <v>422</v>
      </c>
      <c r="BM180" s="59">
        <v>8368.7900000000009</v>
      </c>
      <c r="BN180" s="59">
        <v>230.08</v>
      </c>
      <c r="BO180" s="59">
        <v>8598.8700000000008</v>
      </c>
      <c r="BP180" s="59">
        <v>426</v>
      </c>
      <c r="BQ180" s="59">
        <v>3663119</v>
      </c>
      <c r="BR180" s="59">
        <v>0</v>
      </c>
      <c r="BS180" s="59">
        <v>0</v>
      </c>
      <c r="BT180" s="59">
        <v>0</v>
      </c>
      <c r="BU180" s="59">
        <v>0</v>
      </c>
      <c r="BV180" s="59">
        <v>0</v>
      </c>
      <c r="BW180" s="59">
        <v>0</v>
      </c>
      <c r="BX180" s="59">
        <v>0</v>
      </c>
      <c r="BY180" s="59">
        <v>0</v>
      </c>
      <c r="BZ180" s="59">
        <v>0</v>
      </c>
      <c r="CA180" s="59">
        <v>3663119</v>
      </c>
      <c r="CB180" s="59">
        <v>793109</v>
      </c>
      <c r="CC180" s="59">
        <v>2870010</v>
      </c>
      <c r="CD180" s="59">
        <v>2870010</v>
      </c>
      <c r="CE180" s="59">
        <v>179699</v>
      </c>
      <c r="CF180" s="59">
        <f t="shared" si="10"/>
        <v>2690311</v>
      </c>
      <c r="CG180" s="59">
        <v>123018</v>
      </c>
      <c r="CH180" s="59">
        <f t="shared" si="11"/>
        <v>2813329</v>
      </c>
      <c r="CI180" s="59">
        <v>353723009</v>
      </c>
      <c r="CJ180" s="59">
        <v>0</v>
      </c>
      <c r="CK180" s="59">
        <v>0</v>
      </c>
      <c r="CL180" s="59">
        <v>3663119</v>
      </c>
      <c r="CM180" s="59">
        <v>426</v>
      </c>
      <c r="CN180" s="59">
        <v>8598.8700000000008</v>
      </c>
      <c r="CO180" s="59">
        <v>236.98</v>
      </c>
      <c r="CP180" s="59">
        <v>8835.85</v>
      </c>
      <c r="CQ180" s="59">
        <v>430</v>
      </c>
      <c r="CR180" s="59">
        <v>3799416</v>
      </c>
      <c r="CS180" s="59">
        <v>0</v>
      </c>
      <c r="CT180" s="59">
        <v>0</v>
      </c>
      <c r="CU180" s="59">
        <v>0</v>
      </c>
      <c r="CV180" s="59">
        <v>0</v>
      </c>
      <c r="CW180" s="59">
        <v>0</v>
      </c>
      <c r="CX180" s="59">
        <v>0</v>
      </c>
      <c r="CY180" s="59">
        <v>0</v>
      </c>
      <c r="CZ180" s="59">
        <v>0</v>
      </c>
      <c r="DA180" s="59">
        <v>0</v>
      </c>
      <c r="DB180" s="59">
        <v>3799416</v>
      </c>
      <c r="DC180" s="59">
        <v>675881</v>
      </c>
      <c r="DD180" s="59">
        <v>3123535</v>
      </c>
      <c r="DE180" s="59">
        <v>3123535</v>
      </c>
      <c r="DF180" s="59">
        <v>178699</v>
      </c>
      <c r="DG180" s="40">
        <v>2944836</v>
      </c>
      <c r="DH180" s="59">
        <v>371143</v>
      </c>
      <c r="DI180" s="59">
        <v>3315979</v>
      </c>
      <c r="DJ180" s="59">
        <v>354649270</v>
      </c>
      <c r="DK180" s="59">
        <v>0</v>
      </c>
      <c r="DL180" s="59">
        <v>0</v>
      </c>
    </row>
    <row r="181" spans="1:116" x14ac:dyDescent="0.2">
      <c r="A181" s="48">
        <v>1848</v>
      </c>
      <c r="B181" s="49" t="s">
        <v>211</v>
      </c>
      <c r="C181" s="37">
        <v>3153440</v>
      </c>
      <c r="D181" s="37">
        <v>468</v>
      </c>
      <c r="E181" s="37">
        <v>488</v>
      </c>
      <c r="F181" s="37">
        <v>220.29</v>
      </c>
      <c r="G181" s="37">
        <v>0</v>
      </c>
      <c r="H181" s="37">
        <v>0</v>
      </c>
      <c r="I181" s="37">
        <v>0</v>
      </c>
      <c r="J181" s="37">
        <v>3395704</v>
      </c>
      <c r="K181" s="37">
        <v>9397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9397</v>
      </c>
      <c r="R181" s="37">
        <v>3405101</v>
      </c>
      <c r="S181" s="37">
        <v>0</v>
      </c>
      <c r="T181" s="37">
        <v>0</v>
      </c>
      <c r="U181" s="37">
        <v>0</v>
      </c>
      <c r="V181" s="37">
        <v>3405101</v>
      </c>
      <c r="W181" s="37">
        <v>1079359</v>
      </c>
      <c r="X181" s="37">
        <v>2325742</v>
      </c>
      <c r="Y181" s="37">
        <v>2319055</v>
      </c>
      <c r="Z181" s="37">
        <v>237</v>
      </c>
      <c r="AA181" s="37">
        <v>2318818</v>
      </c>
      <c r="AB181" s="37">
        <v>541108</v>
      </c>
      <c r="AC181" s="37">
        <v>2859926</v>
      </c>
      <c r="AD181" s="37">
        <v>496713900</v>
      </c>
      <c r="AE181" s="37">
        <v>41100</v>
      </c>
      <c r="AF181" s="37">
        <v>6687</v>
      </c>
      <c r="AG181" s="37">
        <v>0</v>
      </c>
      <c r="AH181" s="37">
        <v>6687</v>
      </c>
      <c r="AI181" s="49">
        <v>3378414</v>
      </c>
      <c r="AJ181" s="59">
        <v>488</v>
      </c>
      <c r="AK181" s="59">
        <v>6922.98</v>
      </c>
      <c r="AL181" s="59">
        <v>226.68</v>
      </c>
      <c r="AM181" s="59">
        <v>7149.66</v>
      </c>
      <c r="AN181" s="59">
        <v>492</v>
      </c>
      <c r="AO181" s="59">
        <v>3517633</v>
      </c>
      <c r="AP181" s="59">
        <v>5015</v>
      </c>
      <c r="AQ181" s="59">
        <v>0</v>
      </c>
      <c r="AR181" s="59">
        <v>0</v>
      </c>
      <c r="AS181" s="59">
        <v>320887</v>
      </c>
      <c r="AT181" s="59">
        <v>0</v>
      </c>
      <c r="AU181" s="59">
        <v>0</v>
      </c>
      <c r="AV181" s="59">
        <v>0</v>
      </c>
      <c r="AW181" s="59">
        <v>0</v>
      </c>
      <c r="AX181" s="59">
        <v>0</v>
      </c>
      <c r="AY181" s="59">
        <v>0</v>
      </c>
      <c r="AZ181" s="59">
        <v>3843535</v>
      </c>
      <c r="BA181" s="59">
        <v>920422</v>
      </c>
      <c r="BB181" s="59">
        <v>2923113</v>
      </c>
      <c r="BC181" s="59">
        <v>2902674</v>
      </c>
      <c r="BD181" s="59">
        <v>780</v>
      </c>
      <c r="BE181" s="59">
        <f t="shared" si="8"/>
        <v>2901894</v>
      </c>
      <c r="BF181" s="59">
        <v>563652</v>
      </c>
      <c r="BG181" s="59">
        <f t="shared" si="9"/>
        <v>3465546</v>
      </c>
      <c r="BH181" s="59">
        <v>536831500</v>
      </c>
      <c r="BI181" s="59">
        <v>20439</v>
      </c>
      <c r="BJ181" s="59">
        <v>0</v>
      </c>
      <c r="BK181" s="59">
        <v>3823096</v>
      </c>
      <c r="BL181" s="59">
        <v>492</v>
      </c>
      <c r="BM181" s="59">
        <v>7770.52</v>
      </c>
      <c r="BN181" s="59">
        <v>230.08</v>
      </c>
      <c r="BO181" s="59">
        <v>8000.6</v>
      </c>
      <c r="BP181" s="59">
        <v>500</v>
      </c>
      <c r="BQ181" s="59">
        <v>4000300</v>
      </c>
      <c r="BR181" s="59">
        <v>15329</v>
      </c>
      <c r="BS181" s="59">
        <v>0</v>
      </c>
      <c r="BT181" s="59">
        <v>0</v>
      </c>
      <c r="BU181" s="59">
        <v>0</v>
      </c>
      <c r="BV181" s="59">
        <v>0</v>
      </c>
      <c r="BW181" s="59">
        <v>0</v>
      </c>
      <c r="BX181" s="59">
        <v>0</v>
      </c>
      <c r="BY181" s="59">
        <v>0</v>
      </c>
      <c r="BZ181" s="59">
        <v>0</v>
      </c>
      <c r="CA181" s="59">
        <v>4015629</v>
      </c>
      <c r="CB181" s="59">
        <v>779106</v>
      </c>
      <c r="CC181" s="59">
        <v>3236523</v>
      </c>
      <c r="CD181" s="59">
        <v>3240740</v>
      </c>
      <c r="CE181" s="59">
        <v>740</v>
      </c>
      <c r="CF181" s="59">
        <f t="shared" si="10"/>
        <v>3240000</v>
      </c>
      <c r="CG181" s="59">
        <v>557388</v>
      </c>
      <c r="CH181" s="59">
        <f t="shared" si="11"/>
        <v>3797388</v>
      </c>
      <c r="CI181" s="59">
        <v>591352300</v>
      </c>
      <c r="CJ181" s="59">
        <v>0</v>
      </c>
      <c r="CK181" s="59">
        <v>4217</v>
      </c>
      <c r="CL181" s="59">
        <v>4015629</v>
      </c>
      <c r="CM181" s="59">
        <v>500</v>
      </c>
      <c r="CN181" s="59">
        <v>8031.26</v>
      </c>
      <c r="CO181" s="59">
        <v>236.98</v>
      </c>
      <c r="CP181" s="59">
        <v>8268.24</v>
      </c>
      <c r="CQ181" s="59">
        <v>492</v>
      </c>
      <c r="CR181" s="59">
        <v>4067974</v>
      </c>
      <c r="CS181" s="59">
        <v>0</v>
      </c>
      <c r="CT181" s="59">
        <v>0</v>
      </c>
      <c r="CU181" s="59">
        <v>0</v>
      </c>
      <c r="CV181" s="59">
        <v>78379</v>
      </c>
      <c r="CW181" s="59">
        <v>0</v>
      </c>
      <c r="CX181" s="59">
        <v>0</v>
      </c>
      <c r="CY181" s="59">
        <v>0</v>
      </c>
      <c r="CZ181" s="59">
        <v>49609</v>
      </c>
      <c r="DA181" s="59">
        <v>0</v>
      </c>
      <c r="DB181" s="59">
        <v>4195962</v>
      </c>
      <c r="DC181" s="59">
        <v>659843</v>
      </c>
      <c r="DD181" s="59">
        <v>3536119</v>
      </c>
      <c r="DE181" s="59">
        <v>3536479</v>
      </c>
      <c r="DF181" s="59">
        <v>888</v>
      </c>
      <c r="DG181" s="40">
        <v>3535591</v>
      </c>
      <c r="DH181" s="59">
        <v>564951</v>
      </c>
      <c r="DI181" s="59">
        <v>4100542</v>
      </c>
      <c r="DJ181" s="59">
        <v>656903700</v>
      </c>
      <c r="DK181" s="59">
        <v>0</v>
      </c>
      <c r="DL181" s="59">
        <v>360</v>
      </c>
    </row>
    <row r="182" spans="1:116" x14ac:dyDescent="0.2">
      <c r="A182" s="48">
        <v>2849</v>
      </c>
      <c r="B182" s="49" t="s">
        <v>212</v>
      </c>
      <c r="C182" s="37">
        <v>58038895</v>
      </c>
      <c r="D182" s="37">
        <v>7715</v>
      </c>
      <c r="E182" s="37">
        <v>7671</v>
      </c>
      <c r="F182" s="37">
        <v>220.29</v>
      </c>
      <c r="G182" s="37">
        <v>0</v>
      </c>
      <c r="H182" s="37">
        <v>0</v>
      </c>
      <c r="I182" s="37">
        <v>0</v>
      </c>
      <c r="J182" s="37">
        <v>59397704</v>
      </c>
      <c r="K182" s="37">
        <v>0</v>
      </c>
      <c r="L182" s="37">
        <v>352112</v>
      </c>
      <c r="M182" s="37">
        <v>0</v>
      </c>
      <c r="N182" s="37">
        <v>0</v>
      </c>
      <c r="O182" s="37">
        <v>0</v>
      </c>
      <c r="P182" s="37">
        <v>0</v>
      </c>
      <c r="Q182" s="37">
        <v>352112</v>
      </c>
      <c r="R182" s="37">
        <v>59749816</v>
      </c>
      <c r="S182" s="37">
        <v>0</v>
      </c>
      <c r="T182" s="37">
        <v>255524</v>
      </c>
      <c r="U182" s="37">
        <v>255524</v>
      </c>
      <c r="V182" s="37">
        <v>60005340</v>
      </c>
      <c r="W182" s="37">
        <v>34027025</v>
      </c>
      <c r="X182" s="37">
        <v>25978315</v>
      </c>
      <c r="Y182" s="37">
        <v>25983938</v>
      </c>
      <c r="Z182" s="37">
        <v>514809</v>
      </c>
      <c r="AA182" s="37">
        <v>25469129</v>
      </c>
      <c r="AB182" s="37">
        <v>4987897</v>
      </c>
      <c r="AC182" s="37">
        <v>30457026</v>
      </c>
      <c r="AD182" s="37">
        <v>2484121508</v>
      </c>
      <c r="AE182" s="37">
        <v>41988600</v>
      </c>
      <c r="AF182" s="37">
        <v>0</v>
      </c>
      <c r="AG182" s="37">
        <v>5623</v>
      </c>
      <c r="AH182" s="37">
        <v>0</v>
      </c>
      <c r="AI182" s="49">
        <v>59749816</v>
      </c>
      <c r="AJ182" s="59">
        <v>7671</v>
      </c>
      <c r="AK182" s="59">
        <v>7789.05</v>
      </c>
      <c r="AL182" s="59">
        <v>226.68</v>
      </c>
      <c r="AM182" s="59">
        <v>8015.7300000000005</v>
      </c>
      <c r="AN182" s="59">
        <v>7618</v>
      </c>
      <c r="AO182" s="59">
        <v>61063831</v>
      </c>
      <c r="AP182" s="59">
        <v>0</v>
      </c>
      <c r="AQ182" s="59">
        <v>611081</v>
      </c>
      <c r="AR182" s="59">
        <v>0</v>
      </c>
      <c r="AS182" s="59">
        <v>0</v>
      </c>
      <c r="AT182" s="59">
        <v>0</v>
      </c>
      <c r="AU182" s="59">
        <v>0</v>
      </c>
      <c r="AV182" s="59">
        <v>0</v>
      </c>
      <c r="AW182" s="59">
        <v>0</v>
      </c>
      <c r="AX182" s="59">
        <v>320629</v>
      </c>
      <c r="AY182" s="59">
        <v>0</v>
      </c>
      <c r="AZ182" s="59">
        <v>61995541</v>
      </c>
      <c r="BA182" s="59">
        <v>35025584</v>
      </c>
      <c r="BB182" s="59">
        <v>26969957</v>
      </c>
      <c r="BC182" s="59">
        <v>26972223</v>
      </c>
      <c r="BD182" s="59">
        <v>547441</v>
      </c>
      <c r="BE182" s="59">
        <f t="shared" si="8"/>
        <v>26424782</v>
      </c>
      <c r="BF182" s="59">
        <v>5198472</v>
      </c>
      <c r="BG182" s="59">
        <f t="shared" si="9"/>
        <v>31623254</v>
      </c>
      <c r="BH182" s="59">
        <v>2600596595</v>
      </c>
      <c r="BI182" s="59">
        <v>0</v>
      </c>
      <c r="BJ182" s="59">
        <v>2266</v>
      </c>
      <c r="BK182" s="59">
        <v>61674912</v>
      </c>
      <c r="BL182" s="59">
        <v>7618</v>
      </c>
      <c r="BM182" s="59">
        <v>8095.95</v>
      </c>
      <c r="BN182" s="59">
        <v>230.08</v>
      </c>
      <c r="BO182" s="59">
        <v>8326.0300000000007</v>
      </c>
      <c r="BP182" s="59">
        <v>7562</v>
      </c>
      <c r="BQ182" s="59">
        <v>62961439</v>
      </c>
      <c r="BR182" s="59">
        <v>0</v>
      </c>
      <c r="BS182" s="59">
        <v>939000</v>
      </c>
      <c r="BT182" s="59">
        <v>0</v>
      </c>
      <c r="BU182" s="59">
        <v>0</v>
      </c>
      <c r="BV182" s="59">
        <v>0</v>
      </c>
      <c r="BW182" s="59">
        <v>0</v>
      </c>
      <c r="BX182" s="59">
        <v>0</v>
      </c>
      <c r="BY182" s="59">
        <v>349693</v>
      </c>
      <c r="BZ182" s="59">
        <v>0</v>
      </c>
      <c r="CA182" s="59">
        <v>64250132</v>
      </c>
      <c r="CB182" s="59">
        <v>36632207</v>
      </c>
      <c r="CC182" s="59">
        <v>27617925</v>
      </c>
      <c r="CD182" s="59">
        <v>27620986</v>
      </c>
      <c r="CE182" s="59">
        <v>467853</v>
      </c>
      <c r="CF182" s="59">
        <f t="shared" si="10"/>
        <v>27153133</v>
      </c>
      <c r="CG182" s="59">
        <v>2841529</v>
      </c>
      <c r="CH182" s="59">
        <f t="shared" si="11"/>
        <v>29994662</v>
      </c>
      <c r="CI182" s="59">
        <v>2789741226</v>
      </c>
      <c r="CJ182" s="59">
        <v>0</v>
      </c>
      <c r="CK182" s="59">
        <v>3061</v>
      </c>
      <c r="CL182" s="59">
        <v>63900439</v>
      </c>
      <c r="CM182" s="59">
        <v>7562</v>
      </c>
      <c r="CN182" s="59">
        <v>8450.2000000000007</v>
      </c>
      <c r="CO182" s="59">
        <v>236.98</v>
      </c>
      <c r="CP182" s="59">
        <v>8687.18</v>
      </c>
      <c r="CQ182" s="59">
        <v>7454</v>
      </c>
      <c r="CR182" s="59">
        <v>64754240</v>
      </c>
      <c r="CS182" s="59">
        <v>0</v>
      </c>
      <c r="CT182" s="59">
        <v>932589</v>
      </c>
      <c r="CU182" s="59">
        <v>0</v>
      </c>
      <c r="CV182" s="59">
        <v>0</v>
      </c>
      <c r="CW182" s="59">
        <v>0</v>
      </c>
      <c r="CX182" s="59">
        <v>0</v>
      </c>
      <c r="CY182" s="59">
        <v>0</v>
      </c>
      <c r="CZ182" s="59">
        <v>703662</v>
      </c>
      <c r="DA182" s="59">
        <v>0</v>
      </c>
      <c r="DB182" s="59">
        <v>66390491</v>
      </c>
      <c r="DC182" s="59">
        <v>36531932</v>
      </c>
      <c r="DD182" s="59">
        <v>29858559</v>
      </c>
      <c r="DE182" s="59">
        <v>29858558</v>
      </c>
      <c r="DF182" s="59">
        <v>625174</v>
      </c>
      <c r="DG182" s="40">
        <v>29233384</v>
      </c>
      <c r="DH182" s="59">
        <v>503616</v>
      </c>
      <c r="DI182" s="59">
        <v>29737000</v>
      </c>
      <c r="DJ182" s="59">
        <v>2951607293</v>
      </c>
      <c r="DK182" s="59">
        <v>1</v>
      </c>
      <c r="DL182" s="59">
        <v>0</v>
      </c>
    </row>
    <row r="183" spans="1:116" x14ac:dyDescent="0.2">
      <c r="A183" s="48">
        <v>2856</v>
      </c>
      <c r="B183" s="49" t="s">
        <v>213</v>
      </c>
      <c r="C183" s="37">
        <v>8993638</v>
      </c>
      <c r="D183" s="37">
        <v>1174</v>
      </c>
      <c r="E183" s="37">
        <v>1150</v>
      </c>
      <c r="F183" s="37">
        <v>220.29</v>
      </c>
      <c r="G183" s="37">
        <v>0</v>
      </c>
      <c r="H183" s="37">
        <v>0</v>
      </c>
      <c r="I183" s="37">
        <v>0</v>
      </c>
      <c r="J183" s="37">
        <v>9063116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9063116</v>
      </c>
      <c r="S183" s="37">
        <v>0</v>
      </c>
      <c r="T183" s="37">
        <v>141857</v>
      </c>
      <c r="U183" s="37">
        <v>141857</v>
      </c>
      <c r="V183" s="37">
        <v>9204973</v>
      </c>
      <c r="W183" s="37">
        <v>7642977</v>
      </c>
      <c r="X183" s="37">
        <v>1561996</v>
      </c>
      <c r="Y183" s="37">
        <v>1561996</v>
      </c>
      <c r="Z183" s="37">
        <v>6923</v>
      </c>
      <c r="AA183" s="37">
        <v>1555073</v>
      </c>
      <c r="AB183" s="37">
        <v>777362</v>
      </c>
      <c r="AC183" s="37">
        <v>2332435</v>
      </c>
      <c r="AD183" s="37">
        <v>205327746</v>
      </c>
      <c r="AE183" s="37">
        <v>609400</v>
      </c>
      <c r="AF183" s="37">
        <v>0</v>
      </c>
      <c r="AG183" s="37">
        <v>0</v>
      </c>
      <c r="AH183" s="37">
        <v>0</v>
      </c>
      <c r="AI183" s="49">
        <v>9063116</v>
      </c>
      <c r="AJ183" s="59">
        <v>1150</v>
      </c>
      <c r="AK183" s="59">
        <v>7880.97</v>
      </c>
      <c r="AL183" s="59">
        <v>226.68</v>
      </c>
      <c r="AM183" s="59">
        <v>8107.6500000000005</v>
      </c>
      <c r="AN183" s="59">
        <v>1134</v>
      </c>
      <c r="AO183" s="59">
        <v>9194075</v>
      </c>
      <c r="AP183" s="59">
        <v>0</v>
      </c>
      <c r="AQ183" s="59">
        <v>0</v>
      </c>
      <c r="AR183" s="59">
        <v>0</v>
      </c>
      <c r="AS183" s="59">
        <v>0</v>
      </c>
      <c r="AT183" s="59">
        <v>350000</v>
      </c>
      <c r="AU183" s="59">
        <v>0</v>
      </c>
      <c r="AV183" s="59">
        <v>0</v>
      </c>
      <c r="AW183" s="59">
        <v>0</v>
      </c>
      <c r="AX183" s="59">
        <v>97292</v>
      </c>
      <c r="AY183" s="59">
        <v>0</v>
      </c>
      <c r="AZ183" s="59">
        <v>9641367</v>
      </c>
      <c r="BA183" s="59">
        <v>7519993</v>
      </c>
      <c r="BB183" s="59">
        <v>2121374</v>
      </c>
      <c r="BC183" s="59">
        <v>2121374</v>
      </c>
      <c r="BD183" s="59">
        <v>8493</v>
      </c>
      <c r="BE183" s="59">
        <f t="shared" si="8"/>
        <v>2112881</v>
      </c>
      <c r="BF183" s="59">
        <v>709279</v>
      </c>
      <c r="BG183" s="59">
        <f t="shared" si="9"/>
        <v>2822160</v>
      </c>
      <c r="BH183" s="59">
        <v>221369149</v>
      </c>
      <c r="BI183" s="59">
        <v>0</v>
      </c>
      <c r="BJ183" s="59">
        <v>0</v>
      </c>
      <c r="BK183" s="59">
        <v>9544075</v>
      </c>
      <c r="BL183" s="59">
        <v>1134</v>
      </c>
      <c r="BM183" s="59">
        <v>8416.2900000000009</v>
      </c>
      <c r="BN183" s="59">
        <v>230.08</v>
      </c>
      <c r="BO183" s="59">
        <v>8646.3700000000008</v>
      </c>
      <c r="BP183" s="59">
        <v>1107</v>
      </c>
      <c r="BQ183" s="59">
        <v>9571532</v>
      </c>
      <c r="BR183" s="59">
        <v>0</v>
      </c>
      <c r="BS183" s="59">
        <v>45221</v>
      </c>
      <c r="BT183" s="59">
        <v>0</v>
      </c>
      <c r="BU183" s="59">
        <v>0</v>
      </c>
      <c r="BV183" s="59">
        <v>0</v>
      </c>
      <c r="BW183" s="59">
        <v>0</v>
      </c>
      <c r="BX183" s="59">
        <v>0</v>
      </c>
      <c r="BY183" s="59">
        <v>172927</v>
      </c>
      <c r="BZ183" s="59">
        <v>0</v>
      </c>
      <c r="CA183" s="59">
        <v>9789680</v>
      </c>
      <c r="CB183" s="59">
        <v>7490176</v>
      </c>
      <c r="CC183" s="59">
        <v>2299504</v>
      </c>
      <c r="CD183" s="59">
        <v>2308150</v>
      </c>
      <c r="CE183" s="59">
        <v>12458</v>
      </c>
      <c r="CF183" s="59">
        <f t="shared" si="10"/>
        <v>2295692</v>
      </c>
      <c r="CG183" s="59">
        <v>866478</v>
      </c>
      <c r="CH183" s="59">
        <f t="shared" si="11"/>
        <v>3162170</v>
      </c>
      <c r="CI183" s="59">
        <v>242979262</v>
      </c>
      <c r="CJ183" s="59">
        <v>0</v>
      </c>
      <c r="CK183" s="59">
        <v>8646</v>
      </c>
      <c r="CL183" s="59">
        <v>9616753</v>
      </c>
      <c r="CM183" s="59">
        <v>1107</v>
      </c>
      <c r="CN183" s="59">
        <v>8687.2199999999993</v>
      </c>
      <c r="CO183" s="59">
        <v>236.98</v>
      </c>
      <c r="CP183" s="59">
        <v>8924.1999999999989</v>
      </c>
      <c r="CQ183" s="59">
        <v>1067</v>
      </c>
      <c r="CR183" s="59">
        <v>9522121</v>
      </c>
      <c r="CS183" s="59">
        <v>0</v>
      </c>
      <c r="CT183" s="59">
        <v>0</v>
      </c>
      <c r="CU183" s="59">
        <v>0</v>
      </c>
      <c r="CV183" s="59">
        <v>0</v>
      </c>
      <c r="CW183" s="59">
        <v>0</v>
      </c>
      <c r="CX183" s="59">
        <v>0</v>
      </c>
      <c r="CY183" s="59">
        <v>0</v>
      </c>
      <c r="CZ183" s="59">
        <v>267726</v>
      </c>
      <c r="DA183" s="59">
        <v>0</v>
      </c>
      <c r="DB183" s="59">
        <v>9789847</v>
      </c>
      <c r="DC183" s="59">
        <v>7184866</v>
      </c>
      <c r="DD183" s="59">
        <v>2604981</v>
      </c>
      <c r="DE183" s="59">
        <v>2604981</v>
      </c>
      <c r="DF183" s="59">
        <v>14272</v>
      </c>
      <c r="DG183" s="40">
        <v>2590709</v>
      </c>
      <c r="DH183" s="59">
        <v>871043</v>
      </c>
      <c r="DI183" s="59">
        <v>3461752</v>
      </c>
      <c r="DJ183" s="59">
        <v>253449518</v>
      </c>
      <c r="DK183" s="59">
        <v>0</v>
      </c>
      <c r="DL183" s="59">
        <v>0</v>
      </c>
    </row>
    <row r="184" spans="1:116" x14ac:dyDescent="0.2">
      <c r="A184" s="48">
        <v>2863</v>
      </c>
      <c r="B184" s="49" t="s">
        <v>214</v>
      </c>
      <c r="C184" s="37">
        <v>2318311</v>
      </c>
      <c r="D184" s="37">
        <v>305</v>
      </c>
      <c r="E184" s="37">
        <v>307</v>
      </c>
      <c r="F184" s="37">
        <v>220.29</v>
      </c>
      <c r="G184" s="37">
        <v>0</v>
      </c>
      <c r="H184" s="37">
        <v>0</v>
      </c>
      <c r="I184" s="37">
        <v>0</v>
      </c>
      <c r="J184" s="37">
        <v>2401142</v>
      </c>
      <c r="K184" s="37">
        <v>0</v>
      </c>
      <c r="L184" s="37">
        <v>0</v>
      </c>
      <c r="M184" s="37">
        <v>0</v>
      </c>
      <c r="N184" s="37">
        <v>77638</v>
      </c>
      <c r="O184" s="37">
        <v>0</v>
      </c>
      <c r="P184" s="37">
        <v>0</v>
      </c>
      <c r="Q184" s="37">
        <v>77638</v>
      </c>
      <c r="R184" s="37">
        <v>2478780</v>
      </c>
      <c r="S184" s="37">
        <v>0</v>
      </c>
      <c r="T184" s="37">
        <v>0</v>
      </c>
      <c r="U184" s="37">
        <v>0</v>
      </c>
      <c r="V184" s="37">
        <v>2478780</v>
      </c>
      <c r="W184" s="37">
        <v>1869310</v>
      </c>
      <c r="X184" s="37">
        <v>609470</v>
      </c>
      <c r="Y184" s="37">
        <v>609460</v>
      </c>
      <c r="Z184" s="37">
        <v>3</v>
      </c>
      <c r="AA184" s="37">
        <v>609457</v>
      </c>
      <c r="AB184" s="37">
        <v>100475</v>
      </c>
      <c r="AC184" s="37">
        <v>709932</v>
      </c>
      <c r="AD184" s="37">
        <v>51426867</v>
      </c>
      <c r="AE184" s="37">
        <v>200</v>
      </c>
      <c r="AF184" s="37">
        <v>10</v>
      </c>
      <c r="AG184" s="37">
        <v>0</v>
      </c>
      <c r="AH184" s="37">
        <v>10</v>
      </c>
      <c r="AI184" s="49">
        <v>2478770</v>
      </c>
      <c r="AJ184" s="59">
        <v>307</v>
      </c>
      <c r="AK184" s="59">
        <v>8074.17</v>
      </c>
      <c r="AL184" s="59">
        <v>226.68</v>
      </c>
      <c r="AM184" s="59">
        <v>8300.85</v>
      </c>
      <c r="AN184" s="59">
        <v>308</v>
      </c>
      <c r="AO184" s="59">
        <v>2556662</v>
      </c>
      <c r="AP184" s="59">
        <v>8</v>
      </c>
      <c r="AQ184" s="59">
        <v>-4364</v>
      </c>
      <c r="AR184" s="59">
        <v>0</v>
      </c>
      <c r="AS184" s="59">
        <v>0</v>
      </c>
      <c r="AT184" s="59">
        <v>0</v>
      </c>
      <c r="AU184" s="59">
        <v>0</v>
      </c>
      <c r="AV184" s="59">
        <v>0</v>
      </c>
      <c r="AW184" s="59">
        <v>0</v>
      </c>
      <c r="AX184" s="59">
        <v>0</v>
      </c>
      <c r="AY184" s="59">
        <v>0</v>
      </c>
      <c r="AZ184" s="59">
        <v>2552306</v>
      </c>
      <c r="BA184" s="59">
        <v>2038599</v>
      </c>
      <c r="BB184" s="59">
        <v>513707</v>
      </c>
      <c r="BC184" s="59">
        <v>522008</v>
      </c>
      <c r="BD184" s="59">
        <v>364</v>
      </c>
      <c r="BE184" s="59">
        <f t="shared" si="8"/>
        <v>521644</v>
      </c>
      <c r="BF184" s="59">
        <v>103604</v>
      </c>
      <c r="BG184" s="59">
        <f t="shared" si="9"/>
        <v>625248</v>
      </c>
      <c r="BH184" s="59">
        <v>55792876</v>
      </c>
      <c r="BI184" s="59">
        <v>0</v>
      </c>
      <c r="BJ184" s="59">
        <v>8301</v>
      </c>
      <c r="BK184" s="59">
        <v>2552306</v>
      </c>
      <c r="BL184" s="59">
        <v>308</v>
      </c>
      <c r="BM184" s="59">
        <v>8286.7099999999991</v>
      </c>
      <c r="BN184" s="59">
        <v>230.08</v>
      </c>
      <c r="BO184" s="59">
        <v>8516.7899999999991</v>
      </c>
      <c r="BP184" s="59">
        <v>304</v>
      </c>
      <c r="BQ184" s="59">
        <v>2589104</v>
      </c>
      <c r="BR184" s="59">
        <v>0</v>
      </c>
      <c r="BS184" s="59">
        <v>42733</v>
      </c>
      <c r="BT184" s="59">
        <v>0</v>
      </c>
      <c r="BU184" s="59">
        <v>0</v>
      </c>
      <c r="BV184" s="59">
        <v>0</v>
      </c>
      <c r="BW184" s="59">
        <v>0</v>
      </c>
      <c r="BX184" s="59">
        <v>0</v>
      </c>
      <c r="BY184" s="59">
        <v>25550</v>
      </c>
      <c r="BZ184" s="59">
        <v>0</v>
      </c>
      <c r="CA184" s="59">
        <v>2657387</v>
      </c>
      <c r="CB184" s="59">
        <v>2012447</v>
      </c>
      <c r="CC184" s="59">
        <v>644940</v>
      </c>
      <c r="CD184" s="59">
        <v>644940</v>
      </c>
      <c r="CE184" s="59">
        <v>147</v>
      </c>
      <c r="CF184" s="59">
        <f t="shared" si="10"/>
        <v>644793</v>
      </c>
      <c r="CG184" s="59">
        <v>106887</v>
      </c>
      <c r="CH184" s="59">
        <f t="shared" si="11"/>
        <v>751680</v>
      </c>
      <c r="CI184" s="59">
        <v>59956672</v>
      </c>
      <c r="CJ184" s="59">
        <v>0</v>
      </c>
      <c r="CK184" s="59">
        <v>0</v>
      </c>
      <c r="CL184" s="59">
        <v>2631837</v>
      </c>
      <c r="CM184" s="59">
        <v>304</v>
      </c>
      <c r="CN184" s="59">
        <v>8657.36</v>
      </c>
      <c r="CO184" s="59">
        <v>236.98</v>
      </c>
      <c r="CP184" s="59">
        <v>8894.34</v>
      </c>
      <c r="CQ184" s="59">
        <v>289</v>
      </c>
      <c r="CR184" s="59">
        <v>2570464</v>
      </c>
      <c r="CS184" s="59">
        <v>0</v>
      </c>
      <c r="CT184" s="59">
        <v>7296</v>
      </c>
      <c r="CU184" s="59">
        <v>0</v>
      </c>
      <c r="CV184" s="59">
        <v>27242</v>
      </c>
      <c r="CW184" s="59">
        <v>0</v>
      </c>
      <c r="CX184" s="59">
        <v>0</v>
      </c>
      <c r="CY184" s="59">
        <v>0</v>
      </c>
      <c r="CZ184" s="59">
        <v>97838</v>
      </c>
      <c r="DA184" s="59">
        <v>0</v>
      </c>
      <c r="DB184" s="59">
        <v>2702840</v>
      </c>
      <c r="DC184" s="59">
        <v>2024567</v>
      </c>
      <c r="DD184" s="59">
        <v>678273</v>
      </c>
      <c r="DE184" s="59">
        <v>678273</v>
      </c>
      <c r="DF184" s="59">
        <v>119</v>
      </c>
      <c r="DG184" s="40">
        <v>678154</v>
      </c>
      <c r="DH184" s="59">
        <v>104329</v>
      </c>
      <c r="DI184" s="59">
        <v>782483</v>
      </c>
      <c r="DJ184" s="59">
        <v>64502119</v>
      </c>
      <c r="DK184" s="59">
        <v>0</v>
      </c>
      <c r="DL184" s="59">
        <v>0</v>
      </c>
    </row>
    <row r="185" spans="1:116" x14ac:dyDescent="0.2">
      <c r="A185" s="48">
        <v>3862</v>
      </c>
      <c r="B185" s="51" t="s">
        <v>215</v>
      </c>
      <c r="C185" s="37">
        <v>4335186</v>
      </c>
      <c r="D185" s="37">
        <v>494</v>
      </c>
      <c r="E185" s="37">
        <v>497</v>
      </c>
      <c r="F185" s="37">
        <v>220.29</v>
      </c>
      <c r="G185" s="37">
        <v>0</v>
      </c>
      <c r="H185" s="37">
        <v>0</v>
      </c>
      <c r="I185" s="37">
        <v>0</v>
      </c>
      <c r="J185" s="37">
        <v>4470997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4470997</v>
      </c>
      <c r="S185" s="37">
        <v>0</v>
      </c>
      <c r="T185" s="37">
        <v>0</v>
      </c>
      <c r="U185" s="37">
        <v>0</v>
      </c>
      <c r="V185" s="37">
        <v>4470997</v>
      </c>
      <c r="W185" s="37">
        <v>361171</v>
      </c>
      <c r="X185" s="37">
        <v>4109826</v>
      </c>
      <c r="Y185" s="37">
        <v>4091834</v>
      </c>
      <c r="Z185" s="37">
        <v>44183</v>
      </c>
      <c r="AA185" s="37">
        <v>4047651</v>
      </c>
      <c r="AB185" s="37">
        <v>836890</v>
      </c>
      <c r="AC185" s="37">
        <v>4884541</v>
      </c>
      <c r="AD185" s="37">
        <v>491317871</v>
      </c>
      <c r="AE185" s="37">
        <v>4444200</v>
      </c>
      <c r="AF185" s="37">
        <v>17992</v>
      </c>
      <c r="AG185" s="37">
        <v>0</v>
      </c>
      <c r="AH185" s="37">
        <v>17992</v>
      </c>
      <c r="AI185" s="49">
        <v>4453005</v>
      </c>
      <c r="AJ185" s="59">
        <v>497</v>
      </c>
      <c r="AK185" s="59">
        <v>8959.77</v>
      </c>
      <c r="AL185" s="59">
        <v>226.68</v>
      </c>
      <c r="AM185" s="59">
        <v>9186.4500000000007</v>
      </c>
      <c r="AN185" s="59">
        <v>499</v>
      </c>
      <c r="AO185" s="59">
        <v>4584039</v>
      </c>
      <c r="AP185" s="59">
        <v>13494</v>
      </c>
      <c r="AQ185" s="59">
        <v>0</v>
      </c>
      <c r="AR185" s="59">
        <v>0</v>
      </c>
      <c r="AS185" s="59">
        <v>0</v>
      </c>
      <c r="AT185" s="59">
        <v>0</v>
      </c>
      <c r="AU185" s="59">
        <v>0</v>
      </c>
      <c r="AV185" s="59">
        <v>0</v>
      </c>
      <c r="AW185" s="59">
        <v>0</v>
      </c>
      <c r="AX185" s="59">
        <v>0</v>
      </c>
      <c r="AY185" s="59">
        <v>0</v>
      </c>
      <c r="AZ185" s="59">
        <v>4597533</v>
      </c>
      <c r="BA185" s="59">
        <v>332653</v>
      </c>
      <c r="BB185" s="59">
        <v>4264880</v>
      </c>
      <c r="BC185" s="59">
        <v>4264880</v>
      </c>
      <c r="BD185" s="59">
        <v>44507</v>
      </c>
      <c r="BE185" s="59">
        <f t="shared" si="8"/>
        <v>4220373</v>
      </c>
      <c r="BF185" s="59">
        <v>870920</v>
      </c>
      <c r="BG185" s="59">
        <f t="shared" si="9"/>
        <v>5091293</v>
      </c>
      <c r="BH185" s="59">
        <v>541408950</v>
      </c>
      <c r="BI185" s="59">
        <v>0</v>
      </c>
      <c r="BJ185" s="59">
        <v>0</v>
      </c>
      <c r="BK185" s="59">
        <v>4597533</v>
      </c>
      <c r="BL185" s="59">
        <v>499</v>
      </c>
      <c r="BM185" s="59">
        <v>9213.49</v>
      </c>
      <c r="BN185" s="59">
        <v>230.08</v>
      </c>
      <c r="BO185" s="59">
        <v>9443.57</v>
      </c>
      <c r="BP185" s="59">
        <v>494</v>
      </c>
      <c r="BQ185" s="59">
        <v>4665124</v>
      </c>
      <c r="BR185" s="59">
        <v>0</v>
      </c>
      <c r="BS185" s="59">
        <v>0</v>
      </c>
      <c r="BT185" s="59">
        <v>0</v>
      </c>
      <c r="BU185" s="59">
        <v>0</v>
      </c>
      <c r="BV185" s="59">
        <v>0</v>
      </c>
      <c r="BW185" s="59">
        <v>0</v>
      </c>
      <c r="BX185" s="59">
        <v>0</v>
      </c>
      <c r="BY185" s="59">
        <v>37774</v>
      </c>
      <c r="BZ185" s="59">
        <v>0</v>
      </c>
      <c r="CA185" s="59">
        <v>4702898</v>
      </c>
      <c r="CB185" s="59">
        <v>301996</v>
      </c>
      <c r="CC185" s="59">
        <v>4400902</v>
      </c>
      <c r="CD185" s="59">
        <v>4400902</v>
      </c>
      <c r="CE185" s="59">
        <v>50018</v>
      </c>
      <c r="CF185" s="59">
        <f t="shared" si="10"/>
        <v>4350884</v>
      </c>
      <c r="CG185" s="59">
        <v>925870</v>
      </c>
      <c r="CH185" s="59">
        <f t="shared" si="11"/>
        <v>5276754</v>
      </c>
      <c r="CI185" s="59">
        <v>604614880</v>
      </c>
      <c r="CJ185" s="59">
        <v>0</v>
      </c>
      <c r="CK185" s="59">
        <v>0</v>
      </c>
      <c r="CL185" s="59">
        <v>4665124</v>
      </c>
      <c r="CM185" s="59">
        <v>494</v>
      </c>
      <c r="CN185" s="59">
        <v>9443.57</v>
      </c>
      <c r="CO185" s="59">
        <v>236.98</v>
      </c>
      <c r="CP185" s="59">
        <v>9680.5499999999993</v>
      </c>
      <c r="CQ185" s="59">
        <v>503</v>
      </c>
      <c r="CR185" s="59">
        <v>4869317</v>
      </c>
      <c r="CS185" s="59">
        <v>0</v>
      </c>
      <c r="CT185" s="59">
        <v>0</v>
      </c>
      <c r="CU185" s="59">
        <v>0</v>
      </c>
      <c r="CV185" s="59">
        <v>0</v>
      </c>
      <c r="CW185" s="59">
        <v>0</v>
      </c>
      <c r="CX185" s="59">
        <v>0</v>
      </c>
      <c r="CY185" s="59">
        <v>0</v>
      </c>
      <c r="CZ185" s="59">
        <v>0</v>
      </c>
      <c r="DA185" s="59">
        <v>0</v>
      </c>
      <c r="DB185" s="59">
        <v>4869317</v>
      </c>
      <c r="DC185" s="59">
        <v>287438</v>
      </c>
      <c r="DD185" s="59">
        <v>4581879</v>
      </c>
      <c r="DE185" s="59">
        <v>4581879</v>
      </c>
      <c r="DF185" s="59">
        <v>37686</v>
      </c>
      <c r="DG185" s="40">
        <v>4544193</v>
      </c>
      <c r="DH185" s="59">
        <v>972313</v>
      </c>
      <c r="DI185" s="59">
        <v>5516506</v>
      </c>
      <c r="DJ185" s="59">
        <v>673534030</v>
      </c>
      <c r="DK185" s="59">
        <v>0</v>
      </c>
      <c r="DL185" s="59">
        <v>0</v>
      </c>
    </row>
    <row r="186" spans="1:116" x14ac:dyDescent="0.2">
      <c r="A186" s="48">
        <v>2885</v>
      </c>
      <c r="B186" s="49" t="s">
        <v>216</v>
      </c>
      <c r="C186" s="37">
        <v>9766424</v>
      </c>
      <c r="D186" s="37">
        <v>1545</v>
      </c>
      <c r="E186" s="37">
        <v>1615</v>
      </c>
      <c r="F186" s="37">
        <v>220.29</v>
      </c>
      <c r="G186" s="37">
        <v>0</v>
      </c>
      <c r="H186" s="37">
        <v>0</v>
      </c>
      <c r="I186" s="37">
        <v>0</v>
      </c>
      <c r="J186" s="37">
        <v>10564684</v>
      </c>
      <c r="K186" s="37">
        <v>0</v>
      </c>
      <c r="L186" s="37">
        <v>0</v>
      </c>
      <c r="M186" s="37">
        <v>0</v>
      </c>
      <c r="N186" s="37">
        <v>0</v>
      </c>
      <c r="O186" s="37">
        <v>300000</v>
      </c>
      <c r="P186" s="37">
        <v>0</v>
      </c>
      <c r="Q186" s="37">
        <v>300000</v>
      </c>
      <c r="R186" s="37">
        <v>10864684</v>
      </c>
      <c r="S186" s="37">
        <v>0</v>
      </c>
      <c r="T186" s="37">
        <v>0</v>
      </c>
      <c r="U186" s="37">
        <v>0</v>
      </c>
      <c r="V186" s="37">
        <v>10864684</v>
      </c>
      <c r="W186" s="37">
        <v>5669338</v>
      </c>
      <c r="X186" s="37">
        <v>5195346</v>
      </c>
      <c r="Y186" s="37">
        <v>5175450</v>
      </c>
      <c r="Z186" s="37">
        <v>13970</v>
      </c>
      <c r="AA186" s="37">
        <v>5161480</v>
      </c>
      <c r="AB186" s="37">
        <v>1125678</v>
      </c>
      <c r="AC186" s="37">
        <v>6287158</v>
      </c>
      <c r="AD186" s="37">
        <v>1155113485</v>
      </c>
      <c r="AE186" s="37">
        <v>2566700</v>
      </c>
      <c r="AF186" s="37">
        <v>19896</v>
      </c>
      <c r="AG186" s="37">
        <v>0</v>
      </c>
      <c r="AH186" s="37">
        <v>19896</v>
      </c>
      <c r="AI186" s="49">
        <v>10844788</v>
      </c>
      <c r="AJ186" s="59">
        <v>1615</v>
      </c>
      <c r="AK186" s="59">
        <v>6715.04</v>
      </c>
      <c r="AL186" s="59">
        <v>226.68</v>
      </c>
      <c r="AM186" s="59">
        <v>6941.72</v>
      </c>
      <c r="AN186" s="59">
        <v>1673</v>
      </c>
      <c r="AO186" s="59">
        <v>11613498</v>
      </c>
      <c r="AP186" s="59">
        <v>14922</v>
      </c>
      <c r="AQ186" s="59">
        <v>0</v>
      </c>
      <c r="AR186" s="59">
        <v>0</v>
      </c>
      <c r="AS186" s="59">
        <v>0</v>
      </c>
      <c r="AT186" s="59">
        <v>0</v>
      </c>
      <c r="AU186" s="59">
        <v>0</v>
      </c>
      <c r="AV186" s="59">
        <v>0</v>
      </c>
      <c r="AW186" s="59">
        <v>0</v>
      </c>
      <c r="AX186" s="59">
        <v>0</v>
      </c>
      <c r="AY186" s="59">
        <v>0</v>
      </c>
      <c r="AZ186" s="59">
        <v>11628420</v>
      </c>
      <c r="BA186" s="59">
        <v>6144946</v>
      </c>
      <c r="BB186" s="59">
        <v>5483474</v>
      </c>
      <c r="BC186" s="59">
        <v>5484171</v>
      </c>
      <c r="BD186" s="59">
        <v>21648</v>
      </c>
      <c r="BE186" s="59">
        <f t="shared" si="8"/>
        <v>5462523</v>
      </c>
      <c r="BF186" s="59">
        <v>1649998</v>
      </c>
      <c r="BG186" s="59">
        <f t="shared" si="9"/>
        <v>7112521</v>
      </c>
      <c r="BH186" s="59">
        <v>1254508735</v>
      </c>
      <c r="BI186" s="59">
        <v>0</v>
      </c>
      <c r="BJ186" s="59">
        <v>697</v>
      </c>
      <c r="BK186" s="59">
        <v>11628420</v>
      </c>
      <c r="BL186" s="59">
        <v>1673</v>
      </c>
      <c r="BM186" s="59">
        <v>6950.64</v>
      </c>
      <c r="BN186" s="59">
        <v>230.08</v>
      </c>
      <c r="BO186" s="59">
        <v>7180.72</v>
      </c>
      <c r="BP186" s="59">
        <v>1706</v>
      </c>
      <c r="BQ186" s="59">
        <v>12250308</v>
      </c>
      <c r="BR186" s="59">
        <v>0</v>
      </c>
      <c r="BS186" s="59">
        <v>0</v>
      </c>
      <c r="BT186" s="59">
        <v>0</v>
      </c>
      <c r="BU186" s="59">
        <v>0</v>
      </c>
      <c r="BV186" s="59">
        <v>0</v>
      </c>
      <c r="BW186" s="59">
        <v>0</v>
      </c>
      <c r="BX186" s="59">
        <v>0</v>
      </c>
      <c r="BY186" s="59">
        <v>0</v>
      </c>
      <c r="BZ186" s="59">
        <v>0</v>
      </c>
      <c r="CA186" s="59">
        <v>12250308</v>
      </c>
      <c r="CB186" s="59">
        <v>5958933</v>
      </c>
      <c r="CC186" s="59">
        <v>6291375</v>
      </c>
      <c r="CD186" s="59">
        <v>6291375</v>
      </c>
      <c r="CE186" s="59">
        <v>21099</v>
      </c>
      <c r="CF186" s="59">
        <f t="shared" si="10"/>
        <v>6270276</v>
      </c>
      <c r="CG186" s="59">
        <v>1452664</v>
      </c>
      <c r="CH186" s="59">
        <f t="shared" si="11"/>
        <v>7722940</v>
      </c>
      <c r="CI186" s="59">
        <v>1379116241</v>
      </c>
      <c r="CJ186" s="59">
        <v>0</v>
      </c>
      <c r="CK186" s="59">
        <v>0</v>
      </c>
      <c r="CL186" s="59">
        <v>12250308</v>
      </c>
      <c r="CM186" s="59">
        <v>1706</v>
      </c>
      <c r="CN186" s="59">
        <v>7180.72</v>
      </c>
      <c r="CO186" s="59">
        <v>236.98</v>
      </c>
      <c r="CP186" s="59">
        <v>7417.7</v>
      </c>
      <c r="CQ186" s="59">
        <v>1730</v>
      </c>
      <c r="CR186" s="59">
        <v>12832621</v>
      </c>
      <c r="CS186" s="59">
        <v>0</v>
      </c>
      <c r="CT186" s="59">
        <v>0</v>
      </c>
      <c r="CU186" s="59">
        <v>0</v>
      </c>
      <c r="CV186" s="59">
        <v>0</v>
      </c>
      <c r="CW186" s="59">
        <v>0</v>
      </c>
      <c r="CX186" s="59">
        <v>0</v>
      </c>
      <c r="CY186" s="59">
        <v>0</v>
      </c>
      <c r="CZ186" s="59">
        <v>0</v>
      </c>
      <c r="DA186" s="59">
        <v>0</v>
      </c>
      <c r="DB186" s="59">
        <v>12832621</v>
      </c>
      <c r="DC186" s="59">
        <v>6156084</v>
      </c>
      <c r="DD186" s="59">
        <v>6676537</v>
      </c>
      <c r="DE186" s="59">
        <v>6676537</v>
      </c>
      <c r="DF186" s="59">
        <v>17502</v>
      </c>
      <c r="DG186" s="40">
        <v>6659035</v>
      </c>
      <c r="DH186" s="59">
        <v>1576747</v>
      </c>
      <c r="DI186" s="59">
        <v>8235782</v>
      </c>
      <c r="DJ186" s="59">
        <v>1578685767</v>
      </c>
      <c r="DK186" s="59">
        <v>0</v>
      </c>
      <c r="DL186" s="59">
        <v>0</v>
      </c>
    </row>
    <row r="187" spans="1:116" x14ac:dyDescent="0.2">
      <c r="A187" s="48">
        <v>2884</v>
      </c>
      <c r="B187" s="49" t="s">
        <v>217</v>
      </c>
      <c r="C187" s="37">
        <v>9115795</v>
      </c>
      <c r="D187" s="37">
        <v>1002</v>
      </c>
      <c r="E187" s="37">
        <v>1036</v>
      </c>
      <c r="F187" s="37">
        <v>220.29</v>
      </c>
      <c r="G187" s="37">
        <v>0</v>
      </c>
      <c r="H187" s="37">
        <v>0</v>
      </c>
      <c r="I187" s="37">
        <v>0</v>
      </c>
      <c r="J187" s="37">
        <v>9653334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9653334</v>
      </c>
      <c r="S187" s="37">
        <v>0</v>
      </c>
      <c r="T187" s="37">
        <v>0</v>
      </c>
      <c r="U187" s="37">
        <v>0</v>
      </c>
      <c r="V187" s="37">
        <v>9653334</v>
      </c>
      <c r="W187" s="37">
        <v>738028</v>
      </c>
      <c r="X187" s="37">
        <v>8915306</v>
      </c>
      <c r="Y187" s="37">
        <v>9055074</v>
      </c>
      <c r="Z187" s="37">
        <v>16137</v>
      </c>
      <c r="AA187" s="37">
        <v>9038937</v>
      </c>
      <c r="AB187" s="37">
        <v>1610360</v>
      </c>
      <c r="AC187" s="37">
        <v>10649297</v>
      </c>
      <c r="AD187" s="37">
        <v>1779354286</v>
      </c>
      <c r="AE187" s="37">
        <v>2696200</v>
      </c>
      <c r="AF187" s="37">
        <v>0</v>
      </c>
      <c r="AG187" s="37">
        <v>139768</v>
      </c>
      <c r="AH187" s="37">
        <v>0</v>
      </c>
      <c r="AI187" s="49">
        <v>9653334</v>
      </c>
      <c r="AJ187" s="59">
        <v>1036</v>
      </c>
      <c r="AK187" s="59">
        <v>9317.89</v>
      </c>
      <c r="AL187" s="59">
        <v>226.68</v>
      </c>
      <c r="AM187" s="59">
        <v>9544.57</v>
      </c>
      <c r="AN187" s="59">
        <v>1084</v>
      </c>
      <c r="AO187" s="59">
        <v>10346314</v>
      </c>
      <c r="AP187" s="59">
        <v>0</v>
      </c>
      <c r="AQ187" s="59">
        <v>0</v>
      </c>
      <c r="AR187" s="59">
        <v>0</v>
      </c>
      <c r="AS187" s="59">
        <v>0</v>
      </c>
      <c r="AT187" s="59">
        <v>0</v>
      </c>
      <c r="AU187" s="59">
        <v>0</v>
      </c>
      <c r="AV187" s="59">
        <v>0</v>
      </c>
      <c r="AW187" s="59">
        <v>0</v>
      </c>
      <c r="AX187" s="59">
        <v>0</v>
      </c>
      <c r="AY187" s="59">
        <v>0</v>
      </c>
      <c r="AZ187" s="59">
        <v>10346314</v>
      </c>
      <c r="BA187" s="59">
        <v>761097</v>
      </c>
      <c r="BB187" s="59">
        <v>9585217</v>
      </c>
      <c r="BC187" s="59">
        <v>9595515</v>
      </c>
      <c r="BD187" s="59">
        <v>24473</v>
      </c>
      <c r="BE187" s="59">
        <f t="shared" si="8"/>
        <v>9571042</v>
      </c>
      <c r="BF187" s="59">
        <v>2224203</v>
      </c>
      <c r="BG187" s="59">
        <f t="shared" si="9"/>
        <v>11795245</v>
      </c>
      <c r="BH187" s="59">
        <v>1940943464</v>
      </c>
      <c r="BI187" s="59">
        <v>0</v>
      </c>
      <c r="BJ187" s="59">
        <v>10298</v>
      </c>
      <c r="BK187" s="59">
        <v>10346314</v>
      </c>
      <c r="BL187" s="59">
        <v>1084</v>
      </c>
      <c r="BM187" s="59">
        <v>9544.57</v>
      </c>
      <c r="BN187" s="59">
        <v>230.08</v>
      </c>
      <c r="BO187" s="59">
        <v>9774.65</v>
      </c>
      <c r="BP187" s="59">
        <v>1146</v>
      </c>
      <c r="BQ187" s="59">
        <v>11201749</v>
      </c>
      <c r="BR187" s="59">
        <v>0</v>
      </c>
      <c r="BS187" s="59">
        <v>0</v>
      </c>
      <c r="BT187" s="59">
        <v>0</v>
      </c>
      <c r="BU187" s="59">
        <v>0</v>
      </c>
      <c r="BV187" s="59">
        <v>0</v>
      </c>
      <c r="BW187" s="59">
        <v>0</v>
      </c>
      <c r="BX187" s="59">
        <v>0</v>
      </c>
      <c r="BY187" s="59">
        <v>0</v>
      </c>
      <c r="BZ187" s="59">
        <v>0</v>
      </c>
      <c r="CA187" s="59">
        <v>11201749</v>
      </c>
      <c r="CB187" s="59">
        <v>1381445</v>
      </c>
      <c r="CC187" s="59">
        <v>9820304</v>
      </c>
      <c r="CD187" s="59">
        <v>9820304</v>
      </c>
      <c r="CE187" s="59">
        <v>21846</v>
      </c>
      <c r="CF187" s="59">
        <f t="shared" si="10"/>
        <v>9798458</v>
      </c>
      <c r="CG187" s="59">
        <v>1971820</v>
      </c>
      <c r="CH187" s="59">
        <f t="shared" si="11"/>
        <v>11770278</v>
      </c>
      <c r="CI187" s="59">
        <v>2128868331</v>
      </c>
      <c r="CJ187" s="59">
        <v>0</v>
      </c>
      <c r="CK187" s="59">
        <v>0</v>
      </c>
      <c r="CL187" s="59">
        <v>11201749</v>
      </c>
      <c r="CM187" s="59">
        <v>1146</v>
      </c>
      <c r="CN187" s="59">
        <v>9774.65</v>
      </c>
      <c r="CO187" s="59">
        <v>236.98</v>
      </c>
      <c r="CP187" s="59">
        <v>10011.629999999999</v>
      </c>
      <c r="CQ187" s="59">
        <v>1212</v>
      </c>
      <c r="CR187" s="59">
        <v>12134096</v>
      </c>
      <c r="CS187" s="59">
        <v>0</v>
      </c>
      <c r="CT187" s="59">
        <v>0</v>
      </c>
      <c r="CU187" s="59">
        <v>0</v>
      </c>
      <c r="CV187" s="59">
        <v>0</v>
      </c>
      <c r="CW187" s="59">
        <v>0</v>
      </c>
      <c r="CX187" s="59">
        <v>0</v>
      </c>
      <c r="CY187" s="59">
        <v>0</v>
      </c>
      <c r="CZ187" s="59">
        <v>0</v>
      </c>
      <c r="DA187" s="59">
        <v>0</v>
      </c>
      <c r="DB187" s="59">
        <v>12134096</v>
      </c>
      <c r="DC187" s="59">
        <v>2440332</v>
      </c>
      <c r="DD187" s="59">
        <v>9693764</v>
      </c>
      <c r="DE187" s="59">
        <v>9693764</v>
      </c>
      <c r="DF187" s="59">
        <v>19099</v>
      </c>
      <c r="DG187" s="40">
        <v>9674665</v>
      </c>
      <c r="DH187" s="59">
        <v>2002140</v>
      </c>
      <c r="DI187" s="59">
        <v>11676805</v>
      </c>
      <c r="DJ187" s="59">
        <v>2418420814</v>
      </c>
      <c r="DK187" s="59">
        <v>0</v>
      </c>
      <c r="DL187" s="59">
        <v>0</v>
      </c>
    </row>
    <row r="188" spans="1:116" x14ac:dyDescent="0.2">
      <c r="A188" s="48">
        <v>2891</v>
      </c>
      <c r="B188" s="49" t="s">
        <v>218</v>
      </c>
      <c r="C188" s="37">
        <v>3576881</v>
      </c>
      <c r="D188" s="37">
        <v>502</v>
      </c>
      <c r="E188" s="37">
        <v>497</v>
      </c>
      <c r="F188" s="37">
        <v>220.29</v>
      </c>
      <c r="G188" s="37">
        <v>0</v>
      </c>
      <c r="H188" s="37">
        <v>0</v>
      </c>
      <c r="I188" s="37">
        <v>0</v>
      </c>
      <c r="J188" s="37">
        <v>3650738</v>
      </c>
      <c r="K188" s="37">
        <v>0</v>
      </c>
      <c r="L188" s="37">
        <v>-2957</v>
      </c>
      <c r="M188" s="37">
        <v>0</v>
      </c>
      <c r="N188" s="37">
        <v>0</v>
      </c>
      <c r="O188" s="37">
        <v>0</v>
      </c>
      <c r="P188" s="37">
        <v>0</v>
      </c>
      <c r="Q188" s="37">
        <v>-2957</v>
      </c>
      <c r="R188" s="37">
        <v>3647781</v>
      </c>
      <c r="S188" s="37">
        <v>0</v>
      </c>
      <c r="T188" s="37">
        <v>29382</v>
      </c>
      <c r="U188" s="37">
        <v>29382</v>
      </c>
      <c r="V188" s="37">
        <v>3677163</v>
      </c>
      <c r="W188" s="37">
        <v>2186632</v>
      </c>
      <c r="X188" s="37">
        <v>1490531</v>
      </c>
      <c r="Y188" s="37">
        <v>1490531</v>
      </c>
      <c r="Z188" s="37">
        <v>528</v>
      </c>
      <c r="AA188" s="37">
        <v>1490003</v>
      </c>
      <c r="AB188" s="37">
        <v>372487</v>
      </c>
      <c r="AC188" s="37">
        <v>1862490</v>
      </c>
      <c r="AD188" s="37">
        <v>182766962</v>
      </c>
      <c r="AE188" s="37">
        <v>51800</v>
      </c>
      <c r="AF188" s="37">
        <v>0</v>
      </c>
      <c r="AG188" s="37">
        <v>0</v>
      </c>
      <c r="AH188" s="37">
        <v>0</v>
      </c>
      <c r="AI188" s="49">
        <v>3647781</v>
      </c>
      <c r="AJ188" s="59">
        <v>497</v>
      </c>
      <c r="AK188" s="59">
        <v>7339.6</v>
      </c>
      <c r="AL188" s="59">
        <v>226.68</v>
      </c>
      <c r="AM188" s="59">
        <v>7566.2800000000007</v>
      </c>
      <c r="AN188" s="59">
        <v>486</v>
      </c>
      <c r="AO188" s="59">
        <v>3677212</v>
      </c>
      <c r="AP188" s="59">
        <v>0</v>
      </c>
      <c r="AQ188" s="59">
        <v>0</v>
      </c>
      <c r="AR188" s="59">
        <v>0</v>
      </c>
      <c r="AS188" s="59">
        <v>0</v>
      </c>
      <c r="AT188" s="59">
        <v>0</v>
      </c>
      <c r="AU188" s="59">
        <v>0</v>
      </c>
      <c r="AV188" s="59">
        <v>0</v>
      </c>
      <c r="AW188" s="59">
        <v>0</v>
      </c>
      <c r="AX188" s="59">
        <v>60530</v>
      </c>
      <c r="AY188" s="59">
        <v>0</v>
      </c>
      <c r="AZ188" s="59">
        <v>3737742</v>
      </c>
      <c r="BA188" s="59">
        <v>1989087</v>
      </c>
      <c r="BB188" s="59">
        <v>1748655</v>
      </c>
      <c r="BC188" s="59">
        <v>1748162</v>
      </c>
      <c r="BD188" s="59">
        <v>892</v>
      </c>
      <c r="BE188" s="59">
        <f t="shared" si="8"/>
        <v>1747270</v>
      </c>
      <c r="BF188" s="59">
        <v>384370</v>
      </c>
      <c r="BG188" s="59">
        <f t="shared" si="9"/>
        <v>2131640</v>
      </c>
      <c r="BH188" s="59">
        <v>218638586</v>
      </c>
      <c r="BI188" s="59">
        <v>493</v>
      </c>
      <c r="BJ188" s="59">
        <v>0</v>
      </c>
      <c r="BK188" s="59">
        <v>3677212</v>
      </c>
      <c r="BL188" s="59">
        <v>486</v>
      </c>
      <c r="BM188" s="59">
        <v>7566.28</v>
      </c>
      <c r="BN188" s="59">
        <v>230.08</v>
      </c>
      <c r="BO188" s="59">
        <v>7796.36</v>
      </c>
      <c r="BP188" s="59">
        <v>476</v>
      </c>
      <c r="BQ188" s="59">
        <v>3711067</v>
      </c>
      <c r="BR188" s="59">
        <v>0</v>
      </c>
      <c r="BS188" s="59">
        <v>0</v>
      </c>
      <c r="BT188" s="59">
        <v>0</v>
      </c>
      <c r="BU188" s="59">
        <v>0</v>
      </c>
      <c r="BV188" s="59">
        <v>0</v>
      </c>
      <c r="BW188" s="59">
        <v>0</v>
      </c>
      <c r="BX188" s="59">
        <v>0</v>
      </c>
      <c r="BY188" s="59">
        <v>62371</v>
      </c>
      <c r="BZ188" s="59">
        <v>0</v>
      </c>
      <c r="CA188" s="59">
        <v>3773438</v>
      </c>
      <c r="CB188" s="59">
        <v>1687598</v>
      </c>
      <c r="CC188" s="59">
        <v>2085840</v>
      </c>
      <c r="CD188" s="59">
        <v>2085840</v>
      </c>
      <c r="CE188" s="59">
        <v>244</v>
      </c>
      <c r="CF188" s="59">
        <f t="shared" si="10"/>
        <v>2085596</v>
      </c>
      <c r="CG188" s="59">
        <v>423289</v>
      </c>
      <c r="CH188" s="59">
        <f t="shared" si="11"/>
        <v>2508885</v>
      </c>
      <c r="CI188" s="59">
        <v>239773403</v>
      </c>
      <c r="CJ188" s="59">
        <v>0</v>
      </c>
      <c r="CK188" s="59">
        <v>0</v>
      </c>
      <c r="CL188" s="59">
        <v>3711067</v>
      </c>
      <c r="CM188" s="59">
        <v>476</v>
      </c>
      <c r="CN188" s="59">
        <v>7796.36</v>
      </c>
      <c r="CO188" s="59">
        <v>236.98</v>
      </c>
      <c r="CP188" s="59">
        <v>8033.3399999999992</v>
      </c>
      <c r="CQ188" s="59">
        <v>469</v>
      </c>
      <c r="CR188" s="59">
        <v>3767636</v>
      </c>
      <c r="CS188" s="59">
        <v>0</v>
      </c>
      <c r="CT188" s="59">
        <v>0</v>
      </c>
      <c r="CU188" s="59">
        <v>0</v>
      </c>
      <c r="CV188" s="59">
        <v>0</v>
      </c>
      <c r="CW188" s="59">
        <v>0</v>
      </c>
      <c r="CX188" s="59">
        <v>0</v>
      </c>
      <c r="CY188" s="59">
        <v>0</v>
      </c>
      <c r="CZ188" s="59">
        <v>40167</v>
      </c>
      <c r="DA188" s="59">
        <v>0</v>
      </c>
      <c r="DB188" s="59">
        <v>3807803</v>
      </c>
      <c r="DC188" s="59">
        <v>1716811</v>
      </c>
      <c r="DD188" s="59">
        <v>2090992</v>
      </c>
      <c r="DE188" s="59">
        <v>2099026</v>
      </c>
      <c r="DF188" s="59">
        <v>225</v>
      </c>
      <c r="DG188" s="40">
        <v>2098801</v>
      </c>
      <c r="DH188" s="59">
        <v>387702</v>
      </c>
      <c r="DI188" s="59">
        <v>2486503</v>
      </c>
      <c r="DJ188" s="59">
        <v>269315446</v>
      </c>
      <c r="DK188" s="59">
        <v>0</v>
      </c>
      <c r="DL188" s="59">
        <v>8034</v>
      </c>
    </row>
    <row r="189" spans="1:116" x14ac:dyDescent="0.2">
      <c r="A189" s="48">
        <v>2898</v>
      </c>
      <c r="B189" s="49" t="s">
        <v>219</v>
      </c>
      <c r="C189" s="37">
        <v>9348472</v>
      </c>
      <c r="D189" s="37">
        <v>1254</v>
      </c>
      <c r="E189" s="37">
        <v>1279</v>
      </c>
      <c r="F189" s="37">
        <v>220.29</v>
      </c>
      <c r="G189" s="37">
        <v>0</v>
      </c>
      <c r="H189" s="37">
        <v>0</v>
      </c>
      <c r="I189" s="37">
        <v>0</v>
      </c>
      <c r="J189" s="37">
        <v>9816594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9816594</v>
      </c>
      <c r="S189" s="37">
        <v>780000</v>
      </c>
      <c r="T189" s="37">
        <v>0</v>
      </c>
      <c r="U189" s="37">
        <v>780000</v>
      </c>
      <c r="V189" s="37">
        <v>10596594</v>
      </c>
      <c r="W189" s="37">
        <v>5360071</v>
      </c>
      <c r="X189" s="37">
        <v>5236523</v>
      </c>
      <c r="Y189" s="37">
        <v>5228846</v>
      </c>
      <c r="Z189" s="37">
        <v>11807</v>
      </c>
      <c r="AA189" s="37">
        <v>5217039</v>
      </c>
      <c r="AB189" s="37">
        <v>120457</v>
      </c>
      <c r="AC189" s="37">
        <v>5337496</v>
      </c>
      <c r="AD189" s="37">
        <v>515999827</v>
      </c>
      <c r="AE189" s="37">
        <v>1141400</v>
      </c>
      <c r="AF189" s="37">
        <v>7677</v>
      </c>
      <c r="AG189" s="37">
        <v>0</v>
      </c>
      <c r="AH189" s="37">
        <v>0</v>
      </c>
      <c r="AI189" s="49">
        <v>9787989</v>
      </c>
      <c r="AJ189" s="59">
        <v>1279</v>
      </c>
      <c r="AK189" s="59">
        <v>7652.85</v>
      </c>
      <c r="AL189" s="59">
        <v>226.68</v>
      </c>
      <c r="AM189" s="59">
        <v>7879.5300000000007</v>
      </c>
      <c r="AN189" s="59">
        <v>1287</v>
      </c>
      <c r="AO189" s="59">
        <v>10140955</v>
      </c>
      <c r="AP189" s="59">
        <v>0</v>
      </c>
      <c r="AQ189" s="59">
        <v>17805</v>
      </c>
      <c r="AR189" s="59">
        <v>0</v>
      </c>
      <c r="AS189" s="59">
        <v>0</v>
      </c>
      <c r="AT189" s="59">
        <v>0</v>
      </c>
      <c r="AU189" s="59">
        <v>0</v>
      </c>
      <c r="AV189" s="59">
        <v>0</v>
      </c>
      <c r="AW189" s="59">
        <v>780000</v>
      </c>
      <c r="AX189" s="59">
        <v>0</v>
      </c>
      <c r="AY189" s="59">
        <v>0</v>
      </c>
      <c r="AZ189" s="59">
        <v>10938760</v>
      </c>
      <c r="BA189" s="59">
        <v>5354916</v>
      </c>
      <c r="BB189" s="59">
        <v>5583844</v>
      </c>
      <c r="BC189" s="59">
        <v>5583844</v>
      </c>
      <c r="BD189" s="59">
        <v>11108</v>
      </c>
      <c r="BE189" s="59">
        <f t="shared" si="8"/>
        <v>5572736</v>
      </c>
      <c r="BF189" s="59">
        <v>144495</v>
      </c>
      <c r="BG189" s="59">
        <f t="shared" si="9"/>
        <v>5717231</v>
      </c>
      <c r="BH189" s="59">
        <v>549079507</v>
      </c>
      <c r="BI189" s="59">
        <v>0</v>
      </c>
      <c r="BJ189" s="59">
        <v>0</v>
      </c>
      <c r="BK189" s="59">
        <v>10158760</v>
      </c>
      <c r="BL189" s="59">
        <v>1287</v>
      </c>
      <c r="BM189" s="59">
        <v>7893.36</v>
      </c>
      <c r="BN189" s="59">
        <v>230.08</v>
      </c>
      <c r="BO189" s="59">
        <v>8123.44</v>
      </c>
      <c r="BP189" s="59">
        <v>1307</v>
      </c>
      <c r="BQ189" s="59">
        <v>10617336</v>
      </c>
      <c r="BR189" s="59">
        <v>0</v>
      </c>
      <c r="BS189" s="59">
        <v>0</v>
      </c>
      <c r="BT189" s="59">
        <v>0</v>
      </c>
      <c r="BU189" s="59">
        <v>0</v>
      </c>
      <c r="BV189" s="59">
        <v>0</v>
      </c>
      <c r="BW189" s="59">
        <v>0</v>
      </c>
      <c r="BX189" s="59">
        <v>780000</v>
      </c>
      <c r="BY189" s="59">
        <v>0</v>
      </c>
      <c r="BZ189" s="59">
        <v>0</v>
      </c>
      <c r="CA189" s="59">
        <v>11397336</v>
      </c>
      <c r="CB189" s="59">
        <v>5675483</v>
      </c>
      <c r="CC189" s="59">
        <v>5721853</v>
      </c>
      <c r="CD189" s="59">
        <v>5721853</v>
      </c>
      <c r="CE189" s="59">
        <v>9219</v>
      </c>
      <c r="CF189" s="59">
        <f t="shared" si="10"/>
        <v>5712634</v>
      </c>
      <c r="CG189" s="59">
        <v>169895</v>
      </c>
      <c r="CH189" s="59">
        <f t="shared" si="11"/>
        <v>5882529</v>
      </c>
      <c r="CI189" s="59">
        <v>573778275</v>
      </c>
      <c r="CJ189" s="59">
        <v>0</v>
      </c>
      <c r="CK189" s="59">
        <v>0</v>
      </c>
      <c r="CL189" s="59">
        <v>10617336</v>
      </c>
      <c r="CM189" s="59">
        <v>1307</v>
      </c>
      <c r="CN189" s="59">
        <v>8123.44</v>
      </c>
      <c r="CO189" s="59">
        <v>236.98</v>
      </c>
      <c r="CP189" s="59">
        <v>8360.42</v>
      </c>
      <c r="CQ189" s="59">
        <v>1302</v>
      </c>
      <c r="CR189" s="59">
        <v>10885267</v>
      </c>
      <c r="CS189" s="59">
        <v>0</v>
      </c>
      <c r="CT189" s="59">
        <v>0</v>
      </c>
      <c r="CU189" s="59">
        <v>0</v>
      </c>
      <c r="CV189" s="59">
        <v>0</v>
      </c>
      <c r="CW189" s="59">
        <v>0</v>
      </c>
      <c r="CX189" s="59">
        <v>0</v>
      </c>
      <c r="CY189" s="59">
        <v>700000</v>
      </c>
      <c r="CZ189" s="59">
        <v>33442</v>
      </c>
      <c r="DA189" s="59">
        <v>0</v>
      </c>
      <c r="DB189" s="59">
        <v>11618709</v>
      </c>
      <c r="DC189" s="59">
        <v>6008097</v>
      </c>
      <c r="DD189" s="59">
        <v>5610612</v>
      </c>
      <c r="DE189" s="59">
        <v>5610612</v>
      </c>
      <c r="DF189" s="59">
        <v>8454</v>
      </c>
      <c r="DG189" s="40">
        <v>5602158</v>
      </c>
      <c r="DH189" s="59">
        <v>126536</v>
      </c>
      <c r="DI189" s="59">
        <v>5728694</v>
      </c>
      <c r="DJ189" s="59">
        <v>604014303</v>
      </c>
      <c r="DK189" s="59">
        <v>0</v>
      </c>
      <c r="DL189" s="59">
        <v>0</v>
      </c>
    </row>
    <row r="190" spans="1:116" x14ac:dyDescent="0.2">
      <c r="A190" s="48">
        <v>3647</v>
      </c>
      <c r="B190" s="49" t="s">
        <v>220</v>
      </c>
      <c r="C190" s="37">
        <v>8608114</v>
      </c>
      <c r="D190" s="37">
        <v>917</v>
      </c>
      <c r="E190" s="37">
        <v>941</v>
      </c>
      <c r="F190" s="37">
        <v>220.29</v>
      </c>
      <c r="G190" s="37">
        <v>0</v>
      </c>
      <c r="H190" s="37">
        <v>0</v>
      </c>
      <c r="I190" s="37">
        <v>0</v>
      </c>
      <c r="J190" s="37">
        <v>9040705</v>
      </c>
      <c r="K190" s="37">
        <v>14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14</v>
      </c>
      <c r="R190" s="37">
        <v>9040719</v>
      </c>
      <c r="S190" s="37">
        <v>0</v>
      </c>
      <c r="T190" s="37">
        <v>0</v>
      </c>
      <c r="U190" s="37">
        <v>0</v>
      </c>
      <c r="V190" s="37">
        <v>9040719</v>
      </c>
      <c r="W190" s="37">
        <v>473743</v>
      </c>
      <c r="X190" s="37">
        <v>8566976</v>
      </c>
      <c r="Y190" s="37">
        <v>8566976</v>
      </c>
      <c r="Z190" s="37">
        <v>6042</v>
      </c>
      <c r="AA190" s="37">
        <v>8560934</v>
      </c>
      <c r="AB190" s="37">
        <v>840761</v>
      </c>
      <c r="AC190" s="37">
        <v>9401695</v>
      </c>
      <c r="AD190" s="37">
        <v>3087267073</v>
      </c>
      <c r="AE190" s="37">
        <v>1984000</v>
      </c>
      <c r="AF190" s="37">
        <v>0</v>
      </c>
      <c r="AG190" s="37">
        <v>0</v>
      </c>
      <c r="AH190" s="37">
        <v>0</v>
      </c>
      <c r="AI190" s="49">
        <v>8930362</v>
      </c>
      <c r="AJ190" s="59">
        <v>941</v>
      </c>
      <c r="AK190" s="59">
        <v>9490.2900000000009</v>
      </c>
      <c r="AL190" s="59">
        <v>226.68</v>
      </c>
      <c r="AM190" s="59">
        <v>9716.9700000000012</v>
      </c>
      <c r="AN190" s="59">
        <v>961</v>
      </c>
      <c r="AO190" s="59">
        <v>9338008</v>
      </c>
      <c r="AP190" s="59">
        <v>0</v>
      </c>
      <c r="AQ190" s="59">
        <v>0</v>
      </c>
      <c r="AR190" s="59">
        <v>0</v>
      </c>
      <c r="AS190" s="59">
        <v>0</v>
      </c>
      <c r="AT190" s="59">
        <v>0</v>
      </c>
      <c r="AU190" s="59">
        <v>0</v>
      </c>
      <c r="AV190" s="59">
        <v>0</v>
      </c>
      <c r="AW190" s="59">
        <v>0</v>
      </c>
      <c r="AX190" s="59">
        <v>0</v>
      </c>
      <c r="AY190" s="59">
        <v>0</v>
      </c>
      <c r="AZ190" s="59">
        <v>9338008</v>
      </c>
      <c r="BA190" s="59">
        <v>452614</v>
      </c>
      <c r="BB190" s="59">
        <v>8885394</v>
      </c>
      <c r="BC190" s="59">
        <v>8885394</v>
      </c>
      <c r="BD190" s="59">
        <v>5807</v>
      </c>
      <c r="BE190" s="59">
        <f t="shared" si="8"/>
        <v>8879587</v>
      </c>
      <c r="BF190" s="59">
        <v>961491</v>
      </c>
      <c r="BG190" s="59">
        <f t="shared" si="9"/>
        <v>9841078</v>
      </c>
      <c r="BH190" s="59">
        <v>3422176207</v>
      </c>
      <c r="BI190" s="59">
        <v>0</v>
      </c>
      <c r="BJ190" s="59">
        <v>0</v>
      </c>
      <c r="BK190" s="59">
        <v>9338008</v>
      </c>
      <c r="BL190" s="59">
        <v>961</v>
      </c>
      <c r="BM190" s="59">
        <v>9716.9699999999993</v>
      </c>
      <c r="BN190" s="59">
        <v>230.08</v>
      </c>
      <c r="BO190" s="59">
        <v>9947.0499999999993</v>
      </c>
      <c r="BP190" s="59">
        <v>967</v>
      </c>
      <c r="BQ190" s="59">
        <v>9618797</v>
      </c>
      <c r="BR190" s="59">
        <v>0</v>
      </c>
      <c r="BS190" s="59">
        <v>0</v>
      </c>
      <c r="BT190" s="59">
        <v>0</v>
      </c>
      <c r="BU190" s="59">
        <v>0</v>
      </c>
      <c r="BV190" s="59">
        <v>0</v>
      </c>
      <c r="BW190" s="59">
        <v>0</v>
      </c>
      <c r="BX190" s="59">
        <v>0</v>
      </c>
      <c r="BY190" s="59">
        <v>0</v>
      </c>
      <c r="BZ190" s="59">
        <v>0</v>
      </c>
      <c r="CA190" s="59">
        <v>9618797</v>
      </c>
      <c r="CB190" s="59">
        <v>383839</v>
      </c>
      <c r="CC190" s="59">
        <v>9234958</v>
      </c>
      <c r="CD190" s="59">
        <v>9234958</v>
      </c>
      <c r="CE190" s="59">
        <v>5471</v>
      </c>
      <c r="CF190" s="59">
        <f t="shared" si="10"/>
        <v>9229487</v>
      </c>
      <c r="CG190" s="59">
        <v>1032145</v>
      </c>
      <c r="CH190" s="59">
        <f t="shared" si="11"/>
        <v>10261632</v>
      </c>
      <c r="CI190" s="59">
        <v>3763659644</v>
      </c>
      <c r="CJ190" s="59">
        <v>0</v>
      </c>
      <c r="CK190" s="59">
        <v>0</v>
      </c>
      <c r="CL190" s="59">
        <v>9618797</v>
      </c>
      <c r="CM190" s="59">
        <v>967</v>
      </c>
      <c r="CN190" s="59">
        <v>9947.0499999999993</v>
      </c>
      <c r="CO190" s="59">
        <v>236.98</v>
      </c>
      <c r="CP190" s="59">
        <v>10184.029999999999</v>
      </c>
      <c r="CQ190" s="59">
        <v>972</v>
      </c>
      <c r="CR190" s="59">
        <v>9898877</v>
      </c>
      <c r="CS190" s="59">
        <v>0</v>
      </c>
      <c r="CT190" s="59">
        <v>0</v>
      </c>
      <c r="CU190" s="59">
        <v>0</v>
      </c>
      <c r="CV190" s="59">
        <v>0</v>
      </c>
      <c r="CW190" s="59">
        <v>0</v>
      </c>
      <c r="CX190" s="59">
        <v>0</v>
      </c>
      <c r="CY190" s="59">
        <v>0</v>
      </c>
      <c r="CZ190" s="59">
        <v>0</v>
      </c>
      <c r="DA190" s="59">
        <v>0</v>
      </c>
      <c r="DB190" s="59">
        <v>9898877</v>
      </c>
      <c r="DC190" s="59">
        <v>326126</v>
      </c>
      <c r="DD190" s="59">
        <v>9572751</v>
      </c>
      <c r="DE190" s="59">
        <v>9572751</v>
      </c>
      <c r="DF190" s="59">
        <v>5320</v>
      </c>
      <c r="DG190" s="40">
        <v>9567431</v>
      </c>
      <c r="DH190" s="59">
        <v>1027830</v>
      </c>
      <c r="DI190" s="59">
        <v>10595261</v>
      </c>
      <c r="DJ190" s="59">
        <v>4043241891</v>
      </c>
      <c r="DK190" s="59">
        <v>0</v>
      </c>
      <c r="DL190" s="59">
        <v>0</v>
      </c>
    </row>
    <row r="191" spans="1:116" x14ac:dyDescent="0.2">
      <c r="A191" s="48">
        <v>2912</v>
      </c>
      <c r="B191" s="49" t="s">
        <v>221</v>
      </c>
      <c r="C191" s="37">
        <v>8118157</v>
      </c>
      <c r="D191" s="37">
        <v>1209</v>
      </c>
      <c r="E191" s="37">
        <v>1176</v>
      </c>
      <c r="F191" s="37">
        <v>220.29</v>
      </c>
      <c r="G191" s="37">
        <v>0</v>
      </c>
      <c r="H191" s="37">
        <v>0</v>
      </c>
      <c r="I191" s="37">
        <v>0</v>
      </c>
      <c r="J191" s="37">
        <v>8155631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8155631</v>
      </c>
      <c r="S191" s="37">
        <v>0</v>
      </c>
      <c r="T191" s="37">
        <v>173377</v>
      </c>
      <c r="U191" s="37">
        <v>173377</v>
      </c>
      <c r="V191" s="37">
        <v>8329008</v>
      </c>
      <c r="W191" s="37">
        <v>6471283</v>
      </c>
      <c r="X191" s="37">
        <v>1857725</v>
      </c>
      <c r="Y191" s="37">
        <v>1843854</v>
      </c>
      <c r="Z191" s="37">
        <v>13343</v>
      </c>
      <c r="AA191" s="37">
        <v>1830511</v>
      </c>
      <c r="AB191" s="37">
        <v>490257</v>
      </c>
      <c r="AC191" s="37">
        <v>2320768</v>
      </c>
      <c r="AD191" s="37">
        <v>222892209</v>
      </c>
      <c r="AE191" s="37">
        <v>1281500</v>
      </c>
      <c r="AF191" s="37">
        <v>13871</v>
      </c>
      <c r="AG191" s="37">
        <v>0</v>
      </c>
      <c r="AH191" s="37">
        <v>0</v>
      </c>
      <c r="AI191" s="49">
        <v>8152631</v>
      </c>
      <c r="AJ191" s="59">
        <v>1176</v>
      </c>
      <c r="AK191" s="59">
        <v>6932.51</v>
      </c>
      <c r="AL191" s="59">
        <v>226.68</v>
      </c>
      <c r="AM191" s="59">
        <v>7159.1900000000005</v>
      </c>
      <c r="AN191" s="59">
        <v>1136</v>
      </c>
      <c r="AO191" s="59">
        <v>8132840</v>
      </c>
      <c r="AP191" s="59">
        <v>0</v>
      </c>
      <c r="AQ191" s="59">
        <v>0</v>
      </c>
      <c r="AR191" s="59">
        <v>0</v>
      </c>
      <c r="AS191" s="59">
        <v>0</v>
      </c>
      <c r="AT191" s="59">
        <v>450000</v>
      </c>
      <c r="AU191" s="59">
        <v>0</v>
      </c>
      <c r="AV191" s="59">
        <v>0</v>
      </c>
      <c r="AW191" s="59">
        <v>0</v>
      </c>
      <c r="AX191" s="59">
        <v>214776</v>
      </c>
      <c r="AY191" s="59">
        <v>0</v>
      </c>
      <c r="AZ191" s="59">
        <v>8797616</v>
      </c>
      <c r="BA191" s="59">
        <v>6631610</v>
      </c>
      <c r="BB191" s="59">
        <v>2166006</v>
      </c>
      <c r="BC191" s="59">
        <v>2166006</v>
      </c>
      <c r="BD191" s="59">
        <v>13042</v>
      </c>
      <c r="BE191" s="59">
        <f t="shared" si="8"/>
        <v>2152964</v>
      </c>
      <c r="BF191" s="59">
        <v>498000</v>
      </c>
      <c r="BG191" s="59">
        <f t="shared" si="9"/>
        <v>2650964</v>
      </c>
      <c r="BH191" s="59">
        <v>237648749</v>
      </c>
      <c r="BI191" s="59">
        <v>0</v>
      </c>
      <c r="BJ191" s="59">
        <v>0</v>
      </c>
      <c r="BK191" s="59">
        <v>8582840</v>
      </c>
      <c r="BL191" s="59">
        <v>1136</v>
      </c>
      <c r="BM191" s="59">
        <v>7555.32</v>
      </c>
      <c r="BN191" s="59">
        <v>230.08</v>
      </c>
      <c r="BO191" s="59">
        <v>7785.4</v>
      </c>
      <c r="BP191" s="59">
        <v>1094</v>
      </c>
      <c r="BQ191" s="59">
        <v>8517228</v>
      </c>
      <c r="BR191" s="59">
        <v>0</v>
      </c>
      <c r="BS191" s="59">
        <v>0</v>
      </c>
      <c r="BT191" s="59">
        <v>0</v>
      </c>
      <c r="BU191" s="59">
        <v>0</v>
      </c>
      <c r="BV191" s="59">
        <v>0</v>
      </c>
      <c r="BW191" s="59">
        <v>0</v>
      </c>
      <c r="BX191" s="59">
        <v>0</v>
      </c>
      <c r="BY191" s="59">
        <v>249133</v>
      </c>
      <c r="BZ191" s="59">
        <v>0</v>
      </c>
      <c r="CA191" s="59">
        <v>8766361</v>
      </c>
      <c r="CB191" s="59">
        <v>6722099</v>
      </c>
      <c r="CC191" s="59">
        <v>2044262</v>
      </c>
      <c r="CD191" s="59">
        <v>2044262</v>
      </c>
      <c r="CE191" s="59">
        <v>11191</v>
      </c>
      <c r="CF191" s="59">
        <f t="shared" si="10"/>
        <v>2033071</v>
      </c>
      <c r="CG191" s="59">
        <v>512000</v>
      </c>
      <c r="CH191" s="59">
        <f t="shared" si="11"/>
        <v>2545071</v>
      </c>
      <c r="CI191" s="59">
        <v>246062386</v>
      </c>
      <c r="CJ191" s="59">
        <v>0</v>
      </c>
      <c r="CK191" s="59">
        <v>0</v>
      </c>
      <c r="CL191" s="59">
        <v>8517228</v>
      </c>
      <c r="CM191" s="59">
        <v>1094</v>
      </c>
      <c r="CN191" s="59">
        <v>7785.4</v>
      </c>
      <c r="CO191" s="59">
        <v>236.98</v>
      </c>
      <c r="CP191" s="59">
        <v>8022.3799999999992</v>
      </c>
      <c r="CQ191" s="59">
        <v>1059</v>
      </c>
      <c r="CR191" s="59">
        <v>8495700</v>
      </c>
      <c r="CS191" s="59">
        <v>0</v>
      </c>
      <c r="CT191" s="59">
        <v>0</v>
      </c>
      <c r="CU191" s="59">
        <v>0</v>
      </c>
      <c r="CV191" s="59">
        <v>0</v>
      </c>
      <c r="CW191" s="59">
        <v>0</v>
      </c>
      <c r="CX191" s="59">
        <v>0</v>
      </c>
      <c r="CY191" s="59">
        <v>0</v>
      </c>
      <c r="CZ191" s="59">
        <v>208582</v>
      </c>
      <c r="DA191" s="59">
        <v>0</v>
      </c>
      <c r="DB191" s="59">
        <v>8704282</v>
      </c>
      <c r="DC191" s="59">
        <v>6568336</v>
      </c>
      <c r="DD191" s="59">
        <v>2135946</v>
      </c>
      <c r="DE191" s="59">
        <v>2135946</v>
      </c>
      <c r="DF191" s="59">
        <v>9868</v>
      </c>
      <c r="DG191" s="40">
        <v>2126078</v>
      </c>
      <c r="DH191" s="59">
        <v>511500</v>
      </c>
      <c r="DI191" s="59">
        <v>2637578</v>
      </c>
      <c r="DJ191" s="59">
        <v>257211824</v>
      </c>
      <c r="DK191" s="59">
        <v>0</v>
      </c>
      <c r="DL191" s="59">
        <v>0</v>
      </c>
    </row>
    <row r="192" spans="1:116" x14ac:dyDescent="0.2">
      <c r="A192" s="48">
        <v>2940</v>
      </c>
      <c r="B192" s="49" t="s">
        <v>222</v>
      </c>
      <c r="C192" s="37">
        <v>2572816</v>
      </c>
      <c r="D192" s="37">
        <v>329</v>
      </c>
      <c r="E192" s="37">
        <v>325</v>
      </c>
      <c r="F192" s="37">
        <v>220.29</v>
      </c>
      <c r="G192" s="37">
        <v>0</v>
      </c>
      <c r="H192" s="37">
        <v>0</v>
      </c>
      <c r="I192" s="37">
        <v>0</v>
      </c>
      <c r="J192" s="37">
        <v>2613130</v>
      </c>
      <c r="K192" s="37">
        <v>0</v>
      </c>
      <c r="L192" s="37">
        <v>0</v>
      </c>
      <c r="M192" s="37">
        <v>0</v>
      </c>
      <c r="N192" s="37">
        <v>44390</v>
      </c>
      <c r="O192" s="37">
        <v>0</v>
      </c>
      <c r="P192" s="37">
        <v>0</v>
      </c>
      <c r="Q192" s="37">
        <v>44390</v>
      </c>
      <c r="R192" s="37">
        <v>2657520</v>
      </c>
      <c r="S192" s="37">
        <v>0</v>
      </c>
      <c r="T192" s="37">
        <v>24121</v>
      </c>
      <c r="U192" s="37">
        <v>24121</v>
      </c>
      <c r="V192" s="37">
        <v>2681641</v>
      </c>
      <c r="W192" s="37">
        <v>1717187</v>
      </c>
      <c r="X192" s="37">
        <v>964454</v>
      </c>
      <c r="Y192" s="37">
        <v>964454</v>
      </c>
      <c r="Z192" s="37">
        <v>1105</v>
      </c>
      <c r="AA192" s="37">
        <v>963349</v>
      </c>
      <c r="AB192" s="37">
        <v>196945</v>
      </c>
      <c r="AC192" s="37">
        <v>1160294</v>
      </c>
      <c r="AD192" s="37">
        <v>86948142</v>
      </c>
      <c r="AE192" s="37">
        <v>82800</v>
      </c>
      <c r="AF192" s="37">
        <v>0</v>
      </c>
      <c r="AG192" s="37">
        <v>0</v>
      </c>
      <c r="AH192" s="37">
        <v>0</v>
      </c>
      <c r="AI192" s="49">
        <v>2657520</v>
      </c>
      <c r="AJ192" s="59">
        <v>325</v>
      </c>
      <c r="AK192" s="59">
        <v>8176.98</v>
      </c>
      <c r="AL192" s="59">
        <v>226.68</v>
      </c>
      <c r="AM192" s="59">
        <v>8403.66</v>
      </c>
      <c r="AN192" s="59">
        <v>310</v>
      </c>
      <c r="AO192" s="59">
        <v>2605135</v>
      </c>
      <c r="AP192" s="59">
        <v>0</v>
      </c>
      <c r="AQ192" s="59">
        <v>14291</v>
      </c>
      <c r="AR192" s="59">
        <v>0</v>
      </c>
      <c r="AS192" s="59">
        <v>646</v>
      </c>
      <c r="AT192" s="59">
        <v>0</v>
      </c>
      <c r="AU192" s="59">
        <v>0</v>
      </c>
      <c r="AV192" s="59">
        <v>0</v>
      </c>
      <c r="AW192" s="59">
        <v>0</v>
      </c>
      <c r="AX192" s="59">
        <v>92440</v>
      </c>
      <c r="AY192" s="59">
        <v>0</v>
      </c>
      <c r="AZ192" s="59">
        <v>2712512</v>
      </c>
      <c r="BA192" s="59">
        <v>1641753</v>
      </c>
      <c r="BB192" s="59">
        <v>1070759</v>
      </c>
      <c r="BC192" s="59">
        <v>1070759</v>
      </c>
      <c r="BD192" s="59">
        <v>977</v>
      </c>
      <c r="BE192" s="59">
        <f t="shared" si="8"/>
        <v>1069782</v>
      </c>
      <c r="BF192" s="59">
        <v>196520</v>
      </c>
      <c r="BG192" s="59">
        <f t="shared" si="9"/>
        <v>1266302</v>
      </c>
      <c r="BH192" s="59">
        <v>98909513</v>
      </c>
      <c r="BI192" s="59">
        <v>0</v>
      </c>
      <c r="BJ192" s="59">
        <v>0</v>
      </c>
      <c r="BK192" s="59">
        <v>2620072</v>
      </c>
      <c r="BL192" s="59">
        <v>310</v>
      </c>
      <c r="BM192" s="59">
        <v>8451.85</v>
      </c>
      <c r="BN192" s="59">
        <v>230.08</v>
      </c>
      <c r="BO192" s="59">
        <v>8681.93</v>
      </c>
      <c r="BP192" s="59">
        <v>295</v>
      </c>
      <c r="BQ192" s="59">
        <v>2561169</v>
      </c>
      <c r="BR192" s="59">
        <v>0</v>
      </c>
      <c r="BS192" s="59">
        <v>0</v>
      </c>
      <c r="BT192" s="59">
        <v>0</v>
      </c>
      <c r="BU192" s="59">
        <v>0</v>
      </c>
      <c r="BV192" s="59">
        <v>0</v>
      </c>
      <c r="BW192" s="59">
        <v>0</v>
      </c>
      <c r="BX192" s="59">
        <v>0</v>
      </c>
      <c r="BY192" s="59">
        <v>95501</v>
      </c>
      <c r="BZ192" s="59">
        <v>0</v>
      </c>
      <c r="CA192" s="59">
        <v>2656670</v>
      </c>
      <c r="CB192" s="59">
        <v>1459843</v>
      </c>
      <c r="CC192" s="59">
        <v>1196827</v>
      </c>
      <c r="CD192" s="59">
        <v>1196827</v>
      </c>
      <c r="CE192" s="59">
        <v>635</v>
      </c>
      <c r="CF192" s="59">
        <f t="shared" si="10"/>
        <v>1196192</v>
      </c>
      <c r="CG192" s="59">
        <v>199660</v>
      </c>
      <c r="CH192" s="59">
        <f t="shared" si="11"/>
        <v>1395852</v>
      </c>
      <c r="CI192" s="59">
        <v>102652373</v>
      </c>
      <c r="CJ192" s="59">
        <v>0</v>
      </c>
      <c r="CK192" s="59">
        <v>0</v>
      </c>
      <c r="CL192" s="59">
        <v>2561169</v>
      </c>
      <c r="CM192" s="59">
        <v>295</v>
      </c>
      <c r="CN192" s="59">
        <v>8681.93</v>
      </c>
      <c r="CO192" s="59">
        <v>236.98</v>
      </c>
      <c r="CP192" s="59">
        <v>8918.91</v>
      </c>
      <c r="CQ192" s="59">
        <v>282</v>
      </c>
      <c r="CR192" s="59">
        <v>2515133</v>
      </c>
      <c r="CS192" s="59">
        <v>0</v>
      </c>
      <c r="CT192" s="59">
        <v>47262</v>
      </c>
      <c r="CU192" s="59">
        <v>0</v>
      </c>
      <c r="CV192" s="59">
        <v>0</v>
      </c>
      <c r="CW192" s="59">
        <v>0</v>
      </c>
      <c r="CX192" s="59">
        <v>0</v>
      </c>
      <c r="CY192" s="59">
        <v>0</v>
      </c>
      <c r="CZ192" s="59">
        <v>89189</v>
      </c>
      <c r="DA192" s="59">
        <v>0</v>
      </c>
      <c r="DB192" s="59">
        <v>2651584</v>
      </c>
      <c r="DC192" s="59">
        <v>1458621</v>
      </c>
      <c r="DD192" s="59">
        <v>1192963</v>
      </c>
      <c r="DE192" s="59">
        <v>1192963</v>
      </c>
      <c r="DF192" s="59">
        <v>3209</v>
      </c>
      <c r="DG192" s="40">
        <v>1189754</v>
      </c>
      <c r="DH192" s="59">
        <v>199350</v>
      </c>
      <c r="DI192" s="59">
        <v>1389104</v>
      </c>
      <c r="DJ192" s="59">
        <v>107253486</v>
      </c>
      <c r="DK192" s="59">
        <v>0</v>
      </c>
      <c r="DL192" s="59">
        <v>0</v>
      </c>
    </row>
    <row r="193" spans="1:116" x14ac:dyDescent="0.2">
      <c r="A193" s="48">
        <v>2961</v>
      </c>
      <c r="B193" s="49" t="s">
        <v>223</v>
      </c>
      <c r="C193" s="37">
        <v>3281050</v>
      </c>
      <c r="D193" s="37">
        <v>462</v>
      </c>
      <c r="E193" s="37">
        <v>468</v>
      </c>
      <c r="F193" s="37">
        <v>220.29</v>
      </c>
      <c r="G193" s="37">
        <v>0</v>
      </c>
      <c r="H193" s="37">
        <v>0</v>
      </c>
      <c r="I193" s="37">
        <v>0</v>
      </c>
      <c r="J193" s="37">
        <v>3426757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3426757</v>
      </c>
      <c r="S193" s="37">
        <v>0</v>
      </c>
      <c r="T193" s="37">
        <v>0</v>
      </c>
      <c r="U193" s="37">
        <v>0</v>
      </c>
      <c r="V193" s="37">
        <v>3426757</v>
      </c>
      <c r="W193" s="37">
        <v>2527093</v>
      </c>
      <c r="X193" s="37">
        <v>899664</v>
      </c>
      <c r="Y193" s="37">
        <v>906986</v>
      </c>
      <c r="Z193" s="37">
        <v>746</v>
      </c>
      <c r="AA193" s="37">
        <v>906240</v>
      </c>
      <c r="AB193" s="37">
        <v>0</v>
      </c>
      <c r="AC193" s="37">
        <v>906240</v>
      </c>
      <c r="AD193" s="37">
        <v>102268472</v>
      </c>
      <c r="AE193" s="37">
        <v>84200</v>
      </c>
      <c r="AF193" s="37">
        <v>0</v>
      </c>
      <c r="AG193" s="37">
        <v>7322</v>
      </c>
      <c r="AH193" s="37">
        <v>0</v>
      </c>
      <c r="AI193" s="49">
        <v>3426757</v>
      </c>
      <c r="AJ193" s="59">
        <v>468</v>
      </c>
      <c r="AK193" s="59">
        <v>7322.13</v>
      </c>
      <c r="AL193" s="59">
        <v>226.68</v>
      </c>
      <c r="AM193" s="59">
        <v>7548.81</v>
      </c>
      <c r="AN193" s="59">
        <v>472</v>
      </c>
      <c r="AO193" s="59">
        <v>3563038</v>
      </c>
      <c r="AP193" s="59">
        <v>0</v>
      </c>
      <c r="AQ193" s="59">
        <v>16873</v>
      </c>
      <c r="AR193" s="59">
        <v>0</v>
      </c>
      <c r="AS193" s="59">
        <v>0</v>
      </c>
      <c r="AT193" s="59">
        <v>0</v>
      </c>
      <c r="AU193" s="59">
        <v>0</v>
      </c>
      <c r="AV193" s="59">
        <v>0</v>
      </c>
      <c r="AW193" s="59">
        <v>0</v>
      </c>
      <c r="AX193" s="59">
        <v>0</v>
      </c>
      <c r="AY193" s="59">
        <v>0</v>
      </c>
      <c r="AZ193" s="59">
        <v>3579911</v>
      </c>
      <c r="BA193" s="59">
        <v>2673117</v>
      </c>
      <c r="BB193" s="59">
        <v>906794</v>
      </c>
      <c r="BC193" s="59">
        <v>906794</v>
      </c>
      <c r="BD193" s="59">
        <v>1324</v>
      </c>
      <c r="BE193" s="59">
        <f t="shared" si="8"/>
        <v>905470</v>
      </c>
      <c r="BF193" s="59">
        <v>1013</v>
      </c>
      <c r="BG193" s="59">
        <f t="shared" si="9"/>
        <v>906483</v>
      </c>
      <c r="BH193" s="59">
        <v>111572071</v>
      </c>
      <c r="BI193" s="59">
        <v>0</v>
      </c>
      <c r="BJ193" s="59">
        <v>0</v>
      </c>
      <c r="BK193" s="59">
        <v>3579911</v>
      </c>
      <c r="BL193" s="59">
        <v>472</v>
      </c>
      <c r="BM193" s="59">
        <v>7584.56</v>
      </c>
      <c r="BN193" s="59">
        <v>230.08</v>
      </c>
      <c r="BO193" s="59">
        <v>7814.64</v>
      </c>
      <c r="BP193" s="59">
        <v>470</v>
      </c>
      <c r="BQ193" s="59">
        <v>3672881</v>
      </c>
      <c r="BR193" s="59">
        <v>0</v>
      </c>
      <c r="BS193" s="59">
        <v>0</v>
      </c>
      <c r="BT193" s="59">
        <v>0</v>
      </c>
      <c r="BU193" s="59">
        <v>0</v>
      </c>
      <c r="BV193" s="59">
        <v>0</v>
      </c>
      <c r="BW193" s="59">
        <v>0</v>
      </c>
      <c r="BX193" s="59">
        <v>0</v>
      </c>
      <c r="BY193" s="59">
        <v>15629</v>
      </c>
      <c r="BZ193" s="59">
        <v>0</v>
      </c>
      <c r="CA193" s="59">
        <v>3688510</v>
      </c>
      <c r="CB193" s="59">
        <v>2686313</v>
      </c>
      <c r="CC193" s="59">
        <v>1002197</v>
      </c>
      <c r="CD193" s="59">
        <v>1002030</v>
      </c>
      <c r="CE193" s="59">
        <v>2352</v>
      </c>
      <c r="CF193" s="59">
        <f t="shared" si="10"/>
        <v>999678</v>
      </c>
      <c r="CG193" s="59">
        <v>957</v>
      </c>
      <c r="CH193" s="59">
        <f t="shared" si="11"/>
        <v>1000635</v>
      </c>
      <c r="CI193" s="59">
        <v>116908834</v>
      </c>
      <c r="CJ193" s="59">
        <v>167</v>
      </c>
      <c r="CK193" s="59">
        <v>0</v>
      </c>
      <c r="CL193" s="59">
        <v>3672881</v>
      </c>
      <c r="CM193" s="59">
        <v>470</v>
      </c>
      <c r="CN193" s="59">
        <v>7814.64</v>
      </c>
      <c r="CO193" s="59">
        <v>236.98</v>
      </c>
      <c r="CP193" s="59">
        <v>8051.62</v>
      </c>
      <c r="CQ193" s="59">
        <v>463</v>
      </c>
      <c r="CR193" s="59">
        <v>3727900</v>
      </c>
      <c r="CS193" s="59">
        <v>167</v>
      </c>
      <c r="CT193" s="59">
        <v>0</v>
      </c>
      <c r="CU193" s="59">
        <v>0</v>
      </c>
      <c r="CV193" s="59">
        <v>0</v>
      </c>
      <c r="CW193" s="59">
        <v>0</v>
      </c>
      <c r="CX193" s="59">
        <v>0</v>
      </c>
      <c r="CY193" s="59">
        <v>0</v>
      </c>
      <c r="CZ193" s="59">
        <v>40258</v>
      </c>
      <c r="DA193" s="59">
        <v>0</v>
      </c>
      <c r="DB193" s="59">
        <v>3768325</v>
      </c>
      <c r="DC193" s="59">
        <v>2794464</v>
      </c>
      <c r="DD193" s="59">
        <v>973861</v>
      </c>
      <c r="DE193" s="59">
        <v>973694</v>
      </c>
      <c r="DF193" s="59">
        <v>1557</v>
      </c>
      <c r="DG193" s="40">
        <v>972137</v>
      </c>
      <c r="DH193" s="59">
        <v>864</v>
      </c>
      <c r="DI193" s="59">
        <v>973001</v>
      </c>
      <c r="DJ193" s="59">
        <v>135155648</v>
      </c>
      <c r="DK193" s="59">
        <v>167</v>
      </c>
      <c r="DL193" s="59">
        <v>0</v>
      </c>
    </row>
    <row r="194" spans="1:116" x14ac:dyDescent="0.2">
      <c r="A194" s="48">
        <v>3087</v>
      </c>
      <c r="B194" s="49" t="s">
        <v>224</v>
      </c>
      <c r="C194" s="37">
        <v>746021</v>
      </c>
      <c r="D194" s="37">
        <v>65</v>
      </c>
      <c r="E194" s="37">
        <v>66</v>
      </c>
      <c r="F194" s="37">
        <v>220.29</v>
      </c>
      <c r="G194" s="37">
        <v>0</v>
      </c>
      <c r="H194" s="37">
        <v>0</v>
      </c>
      <c r="I194" s="37">
        <v>0</v>
      </c>
      <c r="J194" s="37">
        <v>772038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772038</v>
      </c>
      <c r="S194" s="37">
        <v>0</v>
      </c>
      <c r="T194" s="37">
        <v>0</v>
      </c>
      <c r="U194" s="37">
        <v>0</v>
      </c>
      <c r="V194" s="37">
        <v>772038</v>
      </c>
      <c r="W194" s="37">
        <v>5147</v>
      </c>
      <c r="X194" s="37">
        <v>766891</v>
      </c>
      <c r="Y194" s="37">
        <v>766891</v>
      </c>
      <c r="Z194" s="37">
        <v>45</v>
      </c>
      <c r="AA194" s="37">
        <v>766846</v>
      </c>
      <c r="AB194" s="37">
        <v>0</v>
      </c>
      <c r="AC194" s="37">
        <v>766846</v>
      </c>
      <c r="AD194" s="37">
        <v>210715881</v>
      </c>
      <c r="AE194" s="37">
        <v>12400</v>
      </c>
      <c r="AF194" s="37">
        <v>0</v>
      </c>
      <c r="AG194" s="37">
        <v>0</v>
      </c>
      <c r="AH194" s="37">
        <v>0</v>
      </c>
      <c r="AI194" s="49">
        <v>772038</v>
      </c>
      <c r="AJ194" s="59">
        <v>66</v>
      </c>
      <c r="AK194" s="59">
        <v>11697.55</v>
      </c>
      <c r="AL194" s="59">
        <v>226.68</v>
      </c>
      <c r="AM194" s="59">
        <v>11924.23</v>
      </c>
      <c r="AN194" s="59">
        <v>67</v>
      </c>
      <c r="AO194" s="59">
        <v>798923</v>
      </c>
      <c r="AP194" s="59">
        <v>0</v>
      </c>
      <c r="AQ194" s="59">
        <v>0</v>
      </c>
      <c r="AR194" s="59">
        <v>0</v>
      </c>
      <c r="AS194" s="59">
        <v>0</v>
      </c>
      <c r="AT194" s="59">
        <v>0</v>
      </c>
      <c r="AU194" s="59">
        <v>0</v>
      </c>
      <c r="AV194" s="59">
        <v>0</v>
      </c>
      <c r="AW194" s="59">
        <v>0</v>
      </c>
      <c r="AX194" s="59">
        <v>0</v>
      </c>
      <c r="AY194" s="59">
        <v>0</v>
      </c>
      <c r="AZ194" s="59">
        <v>798923</v>
      </c>
      <c r="BA194" s="59">
        <v>4403</v>
      </c>
      <c r="BB194" s="59">
        <v>794520</v>
      </c>
      <c r="BC194" s="59">
        <v>794520</v>
      </c>
      <c r="BD194" s="59">
        <v>249</v>
      </c>
      <c r="BE194" s="59">
        <f t="shared" si="8"/>
        <v>794271</v>
      </c>
      <c r="BF194" s="59">
        <v>256347</v>
      </c>
      <c r="BG194" s="59">
        <f t="shared" si="9"/>
        <v>1050618</v>
      </c>
      <c r="BH194" s="59">
        <v>233805281</v>
      </c>
      <c r="BI194" s="59">
        <v>0</v>
      </c>
      <c r="BJ194" s="59">
        <v>0</v>
      </c>
      <c r="BK194" s="59">
        <v>798923</v>
      </c>
      <c r="BL194" s="59">
        <v>67</v>
      </c>
      <c r="BM194" s="59">
        <v>11924.22</v>
      </c>
      <c r="BN194" s="59">
        <v>230.08</v>
      </c>
      <c r="BO194" s="59">
        <v>12154.3</v>
      </c>
      <c r="BP194" s="59">
        <v>79</v>
      </c>
      <c r="BQ194" s="59">
        <v>960190</v>
      </c>
      <c r="BR194" s="59">
        <v>0</v>
      </c>
      <c r="BS194" s="59">
        <v>17697</v>
      </c>
      <c r="BT194" s="59">
        <v>0</v>
      </c>
      <c r="BU194" s="59">
        <v>0</v>
      </c>
      <c r="BV194" s="59">
        <v>75000</v>
      </c>
      <c r="BW194" s="59">
        <v>0</v>
      </c>
      <c r="BX194" s="59">
        <v>0</v>
      </c>
      <c r="BY194" s="59">
        <v>0</v>
      </c>
      <c r="BZ194" s="59">
        <v>0</v>
      </c>
      <c r="CA194" s="59">
        <v>1052887</v>
      </c>
      <c r="CB194" s="59">
        <v>3734</v>
      </c>
      <c r="CC194" s="59">
        <v>1049153</v>
      </c>
      <c r="CD194" s="59">
        <v>1049153</v>
      </c>
      <c r="CE194" s="59">
        <v>29</v>
      </c>
      <c r="CF194" s="59">
        <f t="shared" si="10"/>
        <v>1049124</v>
      </c>
      <c r="CG194" s="59">
        <v>329842</v>
      </c>
      <c r="CH194" s="59">
        <f t="shared" si="11"/>
        <v>1378966</v>
      </c>
      <c r="CI194" s="59">
        <v>258068249</v>
      </c>
      <c r="CJ194" s="59">
        <v>0</v>
      </c>
      <c r="CK194" s="59">
        <v>0</v>
      </c>
      <c r="CL194" s="59">
        <v>1052887</v>
      </c>
      <c r="CM194" s="59">
        <v>79</v>
      </c>
      <c r="CN194" s="59">
        <v>13327.68</v>
      </c>
      <c r="CO194" s="59">
        <v>236.98</v>
      </c>
      <c r="CP194" s="59">
        <v>13564.66</v>
      </c>
      <c r="CQ194" s="59">
        <v>101</v>
      </c>
      <c r="CR194" s="59">
        <v>1370031</v>
      </c>
      <c r="CS194" s="59">
        <v>0</v>
      </c>
      <c r="CT194" s="59">
        <v>0</v>
      </c>
      <c r="CU194" s="59">
        <v>0</v>
      </c>
      <c r="CV194" s="59">
        <v>0</v>
      </c>
      <c r="CW194" s="59">
        <v>0</v>
      </c>
      <c r="CX194" s="59">
        <v>0</v>
      </c>
      <c r="CY194" s="59">
        <v>0</v>
      </c>
      <c r="CZ194" s="59">
        <v>0</v>
      </c>
      <c r="DA194" s="59">
        <v>0</v>
      </c>
      <c r="DB194" s="59">
        <v>1370031</v>
      </c>
      <c r="DC194" s="59">
        <v>13353</v>
      </c>
      <c r="DD194" s="59">
        <v>1356678</v>
      </c>
      <c r="DE194" s="59">
        <v>1356678</v>
      </c>
      <c r="DF194" s="59">
        <v>18</v>
      </c>
      <c r="DG194" s="40">
        <v>1356660</v>
      </c>
      <c r="DH194" s="59">
        <v>326001</v>
      </c>
      <c r="DI194" s="59">
        <v>1682661</v>
      </c>
      <c r="DJ194" s="59">
        <v>296678955</v>
      </c>
      <c r="DK194" s="59">
        <v>0</v>
      </c>
      <c r="DL194" s="59">
        <v>0</v>
      </c>
    </row>
    <row r="195" spans="1:116" x14ac:dyDescent="0.2">
      <c r="A195" s="48">
        <v>3094</v>
      </c>
      <c r="B195" s="49" t="s">
        <v>225</v>
      </c>
      <c r="C195" s="37">
        <v>1020670</v>
      </c>
      <c r="D195" s="37">
        <v>97</v>
      </c>
      <c r="E195" s="37">
        <v>97</v>
      </c>
      <c r="F195" s="37">
        <v>220.29</v>
      </c>
      <c r="G195" s="37">
        <v>0</v>
      </c>
      <c r="H195" s="37">
        <v>0</v>
      </c>
      <c r="I195" s="37">
        <v>0</v>
      </c>
      <c r="J195" s="37">
        <v>1042038</v>
      </c>
      <c r="K195" s="37">
        <v>0</v>
      </c>
      <c r="L195" s="37">
        <v>8037</v>
      </c>
      <c r="M195" s="37">
        <v>0</v>
      </c>
      <c r="N195" s="37">
        <v>0</v>
      </c>
      <c r="O195" s="37">
        <v>0</v>
      </c>
      <c r="P195" s="37">
        <v>0</v>
      </c>
      <c r="Q195" s="37">
        <v>8037</v>
      </c>
      <c r="R195" s="37">
        <v>1050075</v>
      </c>
      <c r="S195" s="37">
        <v>0</v>
      </c>
      <c r="T195" s="37">
        <v>0</v>
      </c>
      <c r="U195" s="37">
        <v>0</v>
      </c>
      <c r="V195" s="37">
        <v>1050075</v>
      </c>
      <c r="W195" s="37">
        <v>16537</v>
      </c>
      <c r="X195" s="37">
        <v>1033538</v>
      </c>
      <c r="Y195" s="37">
        <v>1033538</v>
      </c>
      <c r="Z195" s="37">
        <v>268</v>
      </c>
      <c r="AA195" s="37">
        <v>1033270</v>
      </c>
      <c r="AB195" s="37">
        <v>188964</v>
      </c>
      <c r="AC195" s="37">
        <v>1222234</v>
      </c>
      <c r="AD195" s="37">
        <v>299258612</v>
      </c>
      <c r="AE195" s="37">
        <v>65700</v>
      </c>
      <c r="AF195" s="37">
        <v>0</v>
      </c>
      <c r="AG195" s="37">
        <v>0</v>
      </c>
      <c r="AH195" s="37">
        <v>0</v>
      </c>
      <c r="AI195" s="49">
        <v>1050075</v>
      </c>
      <c r="AJ195" s="59">
        <v>97</v>
      </c>
      <c r="AK195" s="59">
        <v>10825.52</v>
      </c>
      <c r="AL195" s="59">
        <v>226.68</v>
      </c>
      <c r="AM195" s="59">
        <v>11052.2</v>
      </c>
      <c r="AN195" s="59">
        <v>101</v>
      </c>
      <c r="AO195" s="59">
        <v>1116272</v>
      </c>
      <c r="AP195" s="59">
        <v>0</v>
      </c>
      <c r="AQ195" s="59">
        <v>5986</v>
      </c>
      <c r="AR195" s="59">
        <v>0</v>
      </c>
      <c r="AS195" s="59">
        <v>0</v>
      </c>
      <c r="AT195" s="59">
        <v>0</v>
      </c>
      <c r="AU195" s="59">
        <v>0</v>
      </c>
      <c r="AV195" s="59">
        <v>0</v>
      </c>
      <c r="AW195" s="59">
        <v>0</v>
      </c>
      <c r="AX195" s="59">
        <v>0</v>
      </c>
      <c r="AY195" s="59">
        <v>0</v>
      </c>
      <c r="AZ195" s="59">
        <v>1122258</v>
      </c>
      <c r="BA195" s="59">
        <v>14148</v>
      </c>
      <c r="BB195" s="59">
        <v>1108110</v>
      </c>
      <c r="BC195" s="59">
        <v>1108110</v>
      </c>
      <c r="BD195" s="59">
        <v>60</v>
      </c>
      <c r="BE195" s="59">
        <f t="shared" si="8"/>
        <v>1108050</v>
      </c>
      <c r="BF195" s="59">
        <v>177107</v>
      </c>
      <c r="BG195" s="59">
        <f t="shared" si="9"/>
        <v>1285157</v>
      </c>
      <c r="BH195" s="59">
        <v>325342188</v>
      </c>
      <c r="BI195" s="59">
        <v>0</v>
      </c>
      <c r="BJ195" s="59">
        <v>0</v>
      </c>
      <c r="BK195" s="59">
        <v>1122258</v>
      </c>
      <c r="BL195" s="59">
        <v>101</v>
      </c>
      <c r="BM195" s="59">
        <v>11111.47</v>
      </c>
      <c r="BN195" s="59">
        <v>230.08</v>
      </c>
      <c r="BO195" s="59">
        <v>11341.55</v>
      </c>
      <c r="BP195" s="59">
        <v>103</v>
      </c>
      <c r="BQ195" s="59">
        <v>1168180</v>
      </c>
      <c r="BR195" s="59">
        <v>0</v>
      </c>
      <c r="BS195" s="59">
        <v>0</v>
      </c>
      <c r="BT195" s="59">
        <v>0</v>
      </c>
      <c r="BU195" s="59">
        <v>0</v>
      </c>
      <c r="BV195" s="59">
        <v>0</v>
      </c>
      <c r="BW195" s="59">
        <v>0</v>
      </c>
      <c r="BX195" s="59">
        <v>0</v>
      </c>
      <c r="BY195" s="59">
        <v>0</v>
      </c>
      <c r="BZ195" s="59">
        <v>0</v>
      </c>
      <c r="CA195" s="59">
        <v>1168180</v>
      </c>
      <c r="CB195" s="59">
        <v>11999</v>
      </c>
      <c r="CC195" s="59">
        <v>1156181</v>
      </c>
      <c r="CD195" s="59">
        <v>1156181</v>
      </c>
      <c r="CE195" s="59">
        <v>290</v>
      </c>
      <c r="CF195" s="59">
        <f t="shared" si="10"/>
        <v>1155891</v>
      </c>
      <c r="CG195" s="59">
        <v>194941</v>
      </c>
      <c r="CH195" s="59">
        <f t="shared" si="11"/>
        <v>1350832</v>
      </c>
      <c r="CI195" s="59">
        <v>359564660</v>
      </c>
      <c r="CJ195" s="59">
        <v>0</v>
      </c>
      <c r="CK195" s="59">
        <v>0</v>
      </c>
      <c r="CL195" s="59">
        <v>1168180</v>
      </c>
      <c r="CM195" s="59">
        <v>103</v>
      </c>
      <c r="CN195" s="59">
        <v>11341.55</v>
      </c>
      <c r="CO195" s="59">
        <v>236.98</v>
      </c>
      <c r="CP195" s="59">
        <v>11578.529999999999</v>
      </c>
      <c r="CQ195" s="59">
        <v>105</v>
      </c>
      <c r="CR195" s="59">
        <v>1215746</v>
      </c>
      <c r="CS195" s="59">
        <v>0</v>
      </c>
      <c r="CT195" s="59">
        <v>6659</v>
      </c>
      <c r="CU195" s="59">
        <v>0</v>
      </c>
      <c r="CV195" s="59">
        <v>0</v>
      </c>
      <c r="CW195" s="59">
        <v>0</v>
      </c>
      <c r="CX195" s="59">
        <v>0</v>
      </c>
      <c r="CY195" s="59">
        <v>0</v>
      </c>
      <c r="CZ195" s="59">
        <v>0</v>
      </c>
      <c r="DA195" s="59">
        <v>0</v>
      </c>
      <c r="DB195" s="59">
        <v>1222405</v>
      </c>
      <c r="DC195" s="59">
        <v>10194</v>
      </c>
      <c r="DD195" s="59">
        <v>1212211</v>
      </c>
      <c r="DE195" s="59">
        <v>1212211</v>
      </c>
      <c r="DF195" s="59">
        <v>331</v>
      </c>
      <c r="DG195" s="40">
        <v>1211880</v>
      </c>
      <c r="DH195" s="59">
        <v>188992</v>
      </c>
      <c r="DI195" s="59">
        <v>1400872</v>
      </c>
      <c r="DJ195" s="59">
        <v>414090528</v>
      </c>
      <c r="DK195" s="59">
        <v>0</v>
      </c>
      <c r="DL195" s="59">
        <v>0</v>
      </c>
    </row>
    <row r="196" spans="1:116" x14ac:dyDescent="0.2">
      <c r="A196" s="48">
        <v>3129</v>
      </c>
      <c r="B196" s="49" t="s">
        <v>226</v>
      </c>
      <c r="C196" s="37">
        <v>8671477</v>
      </c>
      <c r="D196" s="37">
        <v>1331</v>
      </c>
      <c r="E196" s="37">
        <v>1361</v>
      </c>
      <c r="F196" s="37">
        <v>220.29</v>
      </c>
      <c r="G196" s="37">
        <v>0</v>
      </c>
      <c r="H196" s="37">
        <v>0</v>
      </c>
      <c r="I196" s="37">
        <v>0</v>
      </c>
      <c r="J196" s="37">
        <v>9166743</v>
      </c>
      <c r="K196" s="37">
        <v>0</v>
      </c>
      <c r="L196" s="37">
        <v>57239</v>
      </c>
      <c r="M196" s="37">
        <v>0</v>
      </c>
      <c r="N196" s="37">
        <v>0</v>
      </c>
      <c r="O196" s="37">
        <v>0</v>
      </c>
      <c r="P196" s="37">
        <v>0</v>
      </c>
      <c r="Q196" s="37">
        <v>57239</v>
      </c>
      <c r="R196" s="37">
        <v>9223982</v>
      </c>
      <c r="S196" s="37">
        <v>0</v>
      </c>
      <c r="T196" s="37">
        <v>0</v>
      </c>
      <c r="U196" s="37">
        <v>0</v>
      </c>
      <c r="V196" s="37">
        <v>9223982</v>
      </c>
      <c r="W196" s="37">
        <v>6994640</v>
      </c>
      <c r="X196" s="37">
        <v>2229342</v>
      </c>
      <c r="Y196" s="37">
        <v>2229342</v>
      </c>
      <c r="Z196" s="37">
        <v>11757</v>
      </c>
      <c r="AA196" s="37">
        <v>2217585</v>
      </c>
      <c r="AB196" s="37">
        <v>1786986</v>
      </c>
      <c r="AC196" s="37">
        <v>4004571</v>
      </c>
      <c r="AD196" s="37">
        <v>331152947</v>
      </c>
      <c r="AE196" s="37">
        <v>972200</v>
      </c>
      <c r="AF196" s="37">
        <v>0</v>
      </c>
      <c r="AG196" s="37">
        <v>0</v>
      </c>
      <c r="AH196" s="37">
        <v>0</v>
      </c>
      <c r="AI196" s="49">
        <v>9223982</v>
      </c>
      <c r="AJ196" s="59">
        <v>1361</v>
      </c>
      <c r="AK196" s="59">
        <v>6777.36</v>
      </c>
      <c r="AL196" s="59">
        <v>226.68</v>
      </c>
      <c r="AM196" s="59">
        <v>7004.04</v>
      </c>
      <c r="AN196" s="59">
        <v>1409</v>
      </c>
      <c r="AO196" s="59">
        <v>9868692</v>
      </c>
      <c r="AP196" s="59">
        <v>0</v>
      </c>
      <c r="AQ196" s="59">
        <v>135589</v>
      </c>
      <c r="AR196" s="59">
        <v>0</v>
      </c>
      <c r="AS196" s="59">
        <v>0</v>
      </c>
      <c r="AT196" s="59">
        <v>0</v>
      </c>
      <c r="AU196" s="59">
        <v>0</v>
      </c>
      <c r="AV196" s="59">
        <v>0</v>
      </c>
      <c r="AW196" s="59">
        <v>0</v>
      </c>
      <c r="AX196" s="59">
        <v>0</v>
      </c>
      <c r="AY196" s="59">
        <v>0</v>
      </c>
      <c r="AZ196" s="59">
        <v>10004281</v>
      </c>
      <c r="BA196" s="59">
        <v>7570200</v>
      </c>
      <c r="BB196" s="59">
        <v>2434081</v>
      </c>
      <c r="BC196" s="59">
        <v>2427077</v>
      </c>
      <c r="BD196" s="59">
        <v>16422</v>
      </c>
      <c r="BE196" s="59">
        <f t="shared" si="8"/>
        <v>2410655</v>
      </c>
      <c r="BF196" s="59">
        <v>1805594</v>
      </c>
      <c r="BG196" s="59">
        <f t="shared" si="9"/>
        <v>4216249</v>
      </c>
      <c r="BH196" s="59">
        <v>347801138</v>
      </c>
      <c r="BI196" s="59">
        <v>7004</v>
      </c>
      <c r="BJ196" s="59">
        <v>0</v>
      </c>
      <c r="BK196" s="59">
        <v>9997277</v>
      </c>
      <c r="BL196" s="59">
        <v>1409</v>
      </c>
      <c r="BM196" s="59">
        <v>7095.3</v>
      </c>
      <c r="BN196" s="59">
        <v>230.08</v>
      </c>
      <c r="BO196" s="59">
        <v>7325.38</v>
      </c>
      <c r="BP196" s="59">
        <v>1450</v>
      </c>
      <c r="BQ196" s="59">
        <v>10621801</v>
      </c>
      <c r="BR196" s="59">
        <v>7004</v>
      </c>
      <c r="BS196" s="59">
        <v>105955</v>
      </c>
      <c r="BT196" s="59">
        <v>0</v>
      </c>
      <c r="BU196" s="59">
        <v>0</v>
      </c>
      <c r="BV196" s="59">
        <v>0</v>
      </c>
      <c r="BW196" s="59">
        <v>0</v>
      </c>
      <c r="BX196" s="59">
        <v>0</v>
      </c>
      <c r="BY196" s="59">
        <v>0</v>
      </c>
      <c r="BZ196" s="59">
        <v>0</v>
      </c>
      <c r="CA196" s="59">
        <v>10734760</v>
      </c>
      <c r="CB196" s="59">
        <v>9058217</v>
      </c>
      <c r="CC196" s="59">
        <v>1676543</v>
      </c>
      <c r="CD196" s="59">
        <v>1676543</v>
      </c>
      <c r="CE196" s="59">
        <v>16350</v>
      </c>
      <c r="CF196" s="59">
        <f t="shared" si="10"/>
        <v>1660193</v>
      </c>
      <c r="CG196" s="59">
        <v>1883297</v>
      </c>
      <c r="CH196" s="59">
        <f t="shared" si="11"/>
        <v>3543490</v>
      </c>
      <c r="CI196" s="59">
        <v>365933516</v>
      </c>
      <c r="CJ196" s="59">
        <v>0</v>
      </c>
      <c r="CK196" s="59">
        <v>0</v>
      </c>
      <c r="CL196" s="59">
        <v>10734760</v>
      </c>
      <c r="CM196" s="59">
        <v>1450</v>
      </c>
      <c r="CN196" s="59">
        <v>7403.28</v>
      </c>
      <c r="CO196" s="59">
        <v>236.98</v>
      </c>
      <c r="CP196" s="59">
        <v>7640.2599999999993</v>
      </c>
      <c r="CQ196" s="59">
        <v>1459</v>
      </c>
      <c r="CR196" s="59">
        <v>11147139</v>
      </c>
      <c r="CS196" s="59">
        <v>0</v>
      </c>
      <c r="CT196" s="59">
        <v>0</v>
      </c>
      <c r="CU196" s="59">
        <v>0</v>
      </c>
      <c r="CV196" s="59">
        <v>0</v>
      </c>
      <c r="CW196" s="59">
        <v>0</v>
      </c>
      <c r="CX196" s="59">
        <v>0</v>
      </c>
      <c r="CY196" s="59">
        <v>0</v>
      </c>
      <c r="CZ196" s="59">
        <v>0</v>
      </c>
      <c r="DA196" s="59">
        <v>0</v>
      </c>
      <c r="DB196" s="59">
        <v>11147139</v>
      </c>
      <c r="DC196" s="59">
        <v>9001360</v>
      </c>
      <c r="DD196" s="59">
        <v>2145779</v>
      </c>
      <c r="DE196" s="59">
        <v>2138139</v>
      </c>
      <c r="DF196" s="59">
        <v>19700</v>
      </c>
      <c r="DG196" s="40">
        <v>2118439</v>
      </c>
      <c r="DH196" s="59">
        <v>1895566</v>
      </c>
      <c r="DI196" s="59">
        <v>4014005</v>
      </c>
      <c r="DJ196" s="59">
        <v>388988360</v>
      </c>
      <c r="DK196" s="59">
        <v>7640</v>
      </c>
      <c r="DL196" s="59">
        <v>0</v>
      </c>
    </row>
    <row r="197" spans="1:116" x14ac:dyDescent="0.2">
      <c r="A197" s="48">
        <v>3150</v>
      </c>
      <c r="B197" s="49" t="s">
        <v>227</v>
      </c>
      <c r="C197" s="37">
        <v>10711142</v>
      </c>
      <c r="D197" s="37">
        <v>1518</v>
      </c>
      <c r="E197" s="37">
        <v>1552</v>
      </c>
      <c r="F197" s="37">
        <v>220.29</v>
      </c>
      <c r="G197" s="37">
        <v>0</v>
      </c>
      <c r="H197" s="37">
        <v>0</v>
      </c>
      <c r="I197" s="37">
        <v>0</v>
      </c>
      <c r="J197" s="37">
        <v>11292942</v>
      </c>
      <c r="K197" s="37">
        <v>0</v>
      </c>
      <c r="L197" s="37">
        <v>16036</v>
      </c>
      <c r="M197" s="37">
        <v>0</v>
      </c>
      <c r="N197" s="37">
        <v>0</v>
      </c>
      <c r="O197" s="37">
        <v>0</v>
      </c>
      <c r="P197" s="37">
        <v>0</v>
      </c>
      <c r="Q197" s="37">
        <v>16036</v>
      </c>
      <c r="R197" s="37">
        <v>11308978</v>
      </c>
      <c r="S197" s="37">
        <v>0</v>
      </c>
      <c r="T197" s="37">
        <v>0</v>
      </c>
      <c r="U197" s="37">
        <v>0</v>
      </c>
      <c r="V197" s="37">
        <v>11308978</v>
      </c>
      <c r="W197" s="37">
        <v>6420548</v>
      </c>
      <c r="X197" s="37">
        <v>4888430</v>
      </c>
      <c r="Y197" s="37">
        <v>4888430</v>
      </c>
      <c r="Z197" s="37">
        <v>8701</v>
      </c>
      <c r="AA197" s="37">
        <v>4879729</v>
      </c>
      <c r="AB197" s="37">
        <v>2162444</v>
      </c>
      <c r="AC197" s="37">
        <v>7042173</v>
      </c>
      <c r="AD197" s="37">
        <v>553488251</v>
      </c>
      <c r="AE197" s="37">
        <v>683900</v>
      </c>
      <c r="AF197" s="37">
        <v>0</v>
      </c>
      <c r="AG197" s="37">
        <v>0</v>
      </c>
      <c r="AH197" s="37">
        <v>0</v>
      </c>
      <c r="AI197" s="49">
        <v>11308978</v>
      </c>
      <c r="AJ197" s="59">
        <v>1552</v>
      </c>
      <c r="AK197" s="59">
        <v>7286.71</v>
      </c>
      <c r="AL197" s="59">
        <v>226.68</v>
      </c>
      <c r="AM197" s="59">
        <v>7513.39</v>
      </c>
      <c r="AN197" s="59">
        <v>1602</v>
      </c>
      <c r="AO197" s="59">
        <v>12036451</v>
      </c>
      <c r="AP197" s="59">
        <v>0</v>
      </c>
      <c r="AQ197" s="59">
        <v>19057</v>
      </c>
      <c r="AR197" s="59">
        <v>0</v>
      </c>
      <c r="AS197" s="59">
        <v>0</v>
      </c>
      <c r="AT197" s="59">
        <v>0</v>
      </c>
      <c r="AU197" s="59">
        <v>0</v>
      </c>
      <c r="AV197" s="59">
        <v>0</v>
      </c>
      <c r="AW197" s="59">
        <v>0</v>
      </c>
      <c r="AX197" s="59">
        <v>0</v>
      </c>
      <c r="AY197" s="59">
        <v>0</v>
      </c>
      <c r="AZ197" s="59">
        <v>12055508</v>
      </c>
      <c r="BA197" s="59">
        <v>6856711</v>
      </c>
      <c r="BB197" s="59">
        <v>5198797</v>
      </c>
      <c r="BC197" s="59">
        <v>5191283</v>
      </c>
      <c r="BD197" s="59">
        <v>13517</v>
      </c>
      <c r="BE197" s="59">
        <f t="shared" si="8"/>
        <v>5177766</v>
      </c>
      <c r="BF197" s="59">
        <v>2166480</v>
      </c>
      <c r="BG197" s="59">
        <f t="shared" si="9"/>
        <v>7344246</v>
      </c>
      <c r="BH197" s="59">
        <v>643459763</v>
      </c>
      <c r="BI197" s="59">
        <v>7514</v>
      </c>
      <c r="BJ197" s="59">
        <v>0</v>
      </c>
      <c r="BK197" s="59">
        <v>12047994</v>
      </c>
      <c r="BL197" s="59">
        <v>1602</v>
      </c>
      <c r="BM197" s="59">
        <v>7520.6</v>
      </c>
      <c r="BN197" s="59">
        <v>230.08</v>
      </c>
      <c r="BO197" s="59">
        <v>7750.68</v>
      </c>
      <c r="BP197" s="59">
        <v>1629</v>
      </c>
      <c r="BQ197" s="59">
        <v>12625858</v>
      </c>
      <c r="BR197" s="59">
        <v>5636</v>
      </c>
      <c r="BS197" s="59">
        <v>46562</v>
      </c>
      <c r="BT197" s="59">
        <v>0</v>
      </c>
      <c r="BU197" s="59">
        <v>0</v>
      </c>
      <c r="BV197" s="59">
        <v>0</v>
      </c>
      <c r="BW197" s="59">
        <v>0</v>
      </c>
      <c r="BX197" s="59">
        <v>0</v>
      </c>
      <c r="BY197" s="59">
        <v>0</v>
      </c>
      <c r="BZ197" s="59">
        <v>0</v>
      </c>
      <c r="CA197" s="59">
        <v>12678056</v>
      </c>
      <c r="CB197" s="59">
        <v>7188104</v>
      </c>
      <c r="CC197" s="59">
        <v>5489952</v>
      </c>
      <c r="CD197" s="59">
        <v>5497702</v>
      </c>
      <c r="CE197" s="59">
        <v>17220</v>
      </c>
      <c r="CF197" s="59">
        <f t="shared" si="10"/>
        <v>5480482</v>
      </c>
      <c r="CG197" s="59">
        <v>2191398</v>
      </c>
      <c r="CH197" s="59">
        <f t="shared" si="11"/>
        <v>7671880</v>
      </c>
      <c r="CI197" s="59">
        <v>677814614</v>
      </c>
      <c r="CJ197" s="59">
        <v>0</v>
      </c>
      <c r="CK197" s="59">
        <v>7750</v>
      </c>
      <c r="CL197" s="59">
        <v>12678056</v>
      </c>
      <c r="CM197" s="59">
        <v>1629</v>
      </c>
      <c r="CN197" s="59">
        <v>7782.72</v>
      </c>
      <c r="CO197" s="59">
        <v>236.98</v>
      </c>
      <c r="CP197" s="59">
        <v>8019.7</v>
      </c>
      <c r="CQ197" s="59">
        <v>1661</v>
      </c>
      <c r="CR197" s="59">
        <v>13320722</v>
      </c>
      <c r="CS197" s="59">
        <v>0</v>
      </c>
      <c r="CT197" s="59">
        <v>140757</v>
      </c>
      <c r="CU197" s="59">
        <v>0</v>
      </c>
      <c r="CV197" s="59">
        <v>0</v>
      </c>
      <c r="CW197" s="59">
        <v>0</v>
      </c>
      <c r="CX197" s="59">
        <v>0</v>
      </c>
      <c r="CY197" s="59">
        <v>0</v>
      </c>
      <c r="CZ197" s="59">
        <v>0</v>
      </c>
      <c r="DA197" s="59">
        <v>0</v>
      </c>
      <c r="DB197" s="59">
        <v>13461479</v>
      </c>
      <c r="DC197" s="59">
        <v>7418878</v>
      </c>
      <c r="DD197" s="59">
        <v>6042601</v>
      </c>
      <c r="DE197" s="59">
        <v>6042603</v>
      </c>
      <c r="DF197" s="59">
        <v>10266</v>
      </c>
      <c r="DG197" s="40">
        <v>6032337</v>
      </c>
      <c r="DH197" s="59">
        <v>2187792</v>
      </c>
      <c r="DI197" s="59">
        <v>8220129</v>
      </c>
      <c r="DJ197" s="59">
        <v>713355299</v>
      </c>
      <c r="DK197" s="59">
        <v>0</v>
      </c>
      <c r="DL197" s="59">
        <v>2</v>
      </c>
    </row>
    <row r="198" spans="1:116" x14ac:dyDescent="0.2">
      <c r="A198" s="48">
        <v>3171</v>
      </c>
      <c r="B198" s="49" t="s">
        <v>228</v>
      </c>
      <c r="C198" s="37">
        <v>7568587</v>
      </c>
      <c r="D198" s="37">
        <v>1063</v>
      </c>
      <c r="E198" s="37">
        <v>1095</v>
      </c>
      <c r="F198" s="37">
        <v>220.29</v>
      </c>
      <c r="G198" s="37">
        <v>0</v>
      </c>
      <c r="H198" s="37">
        <v>0</v>
      </c>
      <c r="I198" s="37">
        <v>0</v>
      </c>
      <c r="J198" s="37">
        <v>8037650</v>
      </c>
      <c r="K198" s="37">
        <v>0</v>
      </c>
      <c r="L198" s="37">
        <v>33692</v>
      </c>
      <c r="M198" s="37">
        <v>0</v>
      </c>
      <c r="N198" s="37">
        <v>0</v>
      </c>
      <c r="O198" s="37">
        <v>0</v>
      </c>
      <c r="P198" s="37">
        <v>0</v>
      </c>
      <c r="Q198" s="37">
        <v>33692</v>
      </c>
      <c r="R198" s="37">
        <v>8071342</v>
      </c>
      <c r="S198" s="37">
        <v>0</v>
      </c>
      <c r="T198" s="37">
        <v>0</v>
      </c>
      <c r="U198" s="37">
        <v>0</v>
      </c>
      <c r="V198" s="37">
        <v>8071342</v>
      </c>
      <c r="W198" s="37">
        <v>5614263</v>
      </c>
      <c r="X198" s="37">
        <v>2457079</v>
      </c>
      <c r="Y198" s="37">
        <v>2457079</v>
      </c>
      <c r="Z198" s="37">
        <v>20039</v>
      </c>
      <c r="AA198" s="37">
        <v>2437040</v>
      </c>
      <c r="AB198" s="37">
        <v>704449</v>
      </c>
      <c r="AC198" s="37">
        <v>3141489</v>
      </c>
      <c r="AD198" s="37">
        <v>293747933</v>
      </c>
      <c r="AE198" s="37">
        <v>1873800</v>
      </c>
      <c r="AF198" s="37">
        <v>0</v>
      </c>
      <c r="AG198" s="37">
        <v>0</v>
      </c>
      <c r="AH198" s="37">
        <v>0</v>
      </c>
      <c r="AI198" s="49">
        <v>8071342</v>
      </c>
      <c r="AJ198" s="59">
        <v>1095</v>
      </c>
      <c r="AK198" s="59">
        <v>7371.09</v>
      </c>
      <c r="AL198" s="59">
        <v>226.68</v>
      </c>
      <c r="AM198" s="59">
        <v>7597.77</v>
      </c>
      <c r="AN198" s="59">
        <v>1121</v>
      </c>
      <c r="AO198" s="59">
        <v>8517100</v>
      </c>
      <c r="AP198" s="59">
        <v>0</v>
      </c>
      <c r="AQ198" s="59">
        <v>5224</v>
      </c>
      <c r="AR198" s="59">
        <v>0</v>
      </c>
      <c r="AS198" s="59">
        <v>0</v>
      </c>
      <c r="AT198" s="59">
        <v>0</v>
      </c>
      <c r="AU198" s="59">
        <v>0</v>
      </c>
      <c r="AV198" s="59">
        <v>0</v>
      </c>
      <c r="AW198" s="59">
        <v>0</v>
      </c>
      <c r="AX198" s="59">
        <v>0</v>
      </c>
      <c r="AY198" s="59">
        <v>0</v>
      </c>
      <c r="AZ198" s="59">
        <v>8522324</v>
      </c>
      <c r="BA198" s="59">
        <v>6017361</v>
      </c>
      <c r="BB198" s="59">
        <v>2504963</v>
      </c>
      <c r="BC198" s="59">
        <v>2504963</v>
      </c>
      <c r="BD198" s="59">
        <v>15407</v>
      </c>
      <c r="BE198" s="59">
        <f t="shared" si="8"/>
        <v>2489556</v>
      </c>
      <c r="BF198" s="59">
        <v>718074</v>
      </c>
      <c r="BG198" s="59">
        <f t="shared" si="9"/>
        <v>3207630</v>
      </c>
      <c r="BH198" s="59">
        <v>314278773</v>
      </c>
      <c r="BI198" s="59">
        <v>0</v>
      </c>
      <c r="BJ198" s="59">
        <v>0</v>
      </c>
      <c r="BK198" s="59">
        <v>8522324</v>
      </c>
      <c r="BL198" s="59">
        <v>1121</v>
      </c>
      <c r="BM198" s="59">
        <v>7602.43</v>
      </c>
      <c r="BN198" s="59">
        <v>230.08</v>
      </c>
      <c r="BO198" s="59">
        <v>7832.51</v>
      </c>
      <c r="BP198" s="59">
        <v>1128</v>
      </c>
      <c r="BQ198" s="59">
        <v>8835071</v>
      </c>
      <c r="BR198" s="59">
        <v>0</v>
      </c>
      <c r="BS198" s="59">
        <v>7312</v>
      </c>
      <c r="BT198" s="59">
        <v>0</v>
      </c>
      <c r="BU198" s="59">
        <v>0</v>
      </c>
      <c r="BV198" s="59">
        <v>0</v>
      </c>
      <c r="BW198" s="59">
        <v>0</v>
      </c>
      <c r="BX198" s="59">
        <v>0</v>
      </c>
      <c r="BY198" s="59">
        <v>0</v>
      </c>
      <c r="BZ198" s="59">
        <v>0</v>
      </c>
      <c r="CA198" s="59">
        <v>8842383</v>
      </c>
      <c r="CB198" s="59">
        <v>6385760</v>
      </c>
      <c r="CC198" s="59">
        <v>2456623</v>
      </c>
      <c r="CD198" s="59">
        <v>2456623</v>
      </c>
      <c r="CE198" s="59">
        <v>15142</v>
      </c>
      <c r="CF198" s="59">
        <f t="shared" si="10"/>
        <v>2441481</v>
      </c>
      <c r="CG198" s="59">
        <v>725000</v>
      </c>
      <c r="CH198" s="59">
        <f t="shared" si="11"/>
        <v>3166481</v>
      </c>
      <c r="CI198" s="59">
        <v>325822240</v>
      </c>
      <c r="CJ198" s="59">
        <v>0</v>
      </c>
      <c r="CK198" s="59">
        <v>0</v>
      </c>
      <c r="CL198" s="59">
        <v>8842383</v>
      </c>
      <c r="CM198" s="59">
        <v>1128</v>
      </c>
      <c r="CN198" s="59">
        <v>7838.99</v>
      </c>
      <c r="CO198" s="59">
        <v>236.98</v>
      </c>
      <c r="CP198" s="59">
        <v>8075.9699999999993</v>
      </c>
      <c r="CQ198" s="59">
        <v>1117</v>
      </c>
      <c r="CR198" s="59">
        <v>9020858</v>
      </c>
      <c r="CS198" s="59">
        <v>0</v>
      </c>
      <c r="CT198" s="59">
        <v>0</v>
      </c>
      <c r="CU198" s="59">
        <v>0</v>
      </c>
      <c r="CV198" s="59">
        <v>0</v>
      </c>
      <c r="CW198" s="59">
        <v>0</v>
      </c>
      <c r="CX198" s="59">
        <v>0</v>
      </c>
      <c r="CY198" s="59">
        <v>0</v>
      </c>
      <c r="CZ198" s="59">
        <v>64608</v>
      </c>
      <c r="DA198" s="59">
        <v>0</v>
      </c>
      <c r="DB198" s="59">
        <v>9085466</v>
      </c>
      <c r="DC198" s="59">
        <v>6404564</v>
      </c>
      <c r="DD198" s="59">
        <v>2680902</v>
      </c>
      <c r="DE198" s="59">
        <v>2615907</v>
      </c>
      <c r="DF198" s="59">
        <v>17018</v>
      </c>
      <c r="DG198" s="40">
        <v>2598889</v>
      </c>
      <c r="DH198" s="59">
        <v>749400</v>
      </c>
      <c r="DI198" s="59">
        <v>3348289</v>
      </c>
      <c r="DJ198" s="59">
        <v>336532861</v>
      </c>
      <c r="DK198" s="59">
        <v>64995</v>
      </c>
      <c r="DL198" s="59">
        <v>0</v>
      </c>
    </row>
    <row r="199" spans="1:116" x14ac:dyDescent="0.2">
      <c r="A199" s="48">
        <v>3206</v>
      </c>
      <c r="B199" s="49" t="s">
        <v>229</v>
      </c>
      <c r="C199" s="37">
        <v>4554767</v>
      </c>
      <c r="D199" s="37">
        <v>649</v>
      </c>
      <c r="E199" s="37">
        <v>658</v>
      </c>
      <c r="F199" s="37">
        <v>220.29</v>
      </c>
      <c r="G199" s="37">
        <v>0</v>
      </c>
      <c r="H199" s="37">
        <v>0</v>
      </c>
      <c r="I199" s="37">
        <v>0</v>
      </c>
      <c r="J199" s="37">
        <v>4762880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4762880</v>
      </c>
      <c r="S199" s="37">
        <v>0</v>
      </c>
      <c r="T199" s="37">
        <v>0</v>
      </c>
      <c r="U199" s="37">
        <v>0</v>
      </c>
      <c r="V199" s="37">
        <v>4762880</v>
      </c>
      <c r="W199" s="37">
        <v>3952214</v>
      </c>
      <c r="X199" s="37">
        <v>810666</v>
      </c>
      <c r="Y199" s="37">
        <v>811254</v>
      </c>
      <c r="Z199" s="37">
        <v>2186</v>
      </c>
      <c r="AA199" s="37">
        <v>809068</v>
      </c>
      <c r="AB199" s="37">
        <v>296645</v>
      </c>
      <c r="AC199" s="37">
        <v>1105713</v>
      </c>
      <c r="AD199" s="37">
        <v>116947983</v>
      </c>
      <c r="AE199" s="37">
        <v>231200</v>
      </c>
      <c r="AF199" s="37">
        <v>0</v>
      </c>
      <c r="AG199" s="37">
        <v>588</v>
      </c>
      <c r="AH199" s="37">
        <v>0</v>
      </c>
      <c r="AI199" s="49">
        <v>4762880</v>
      </c>
      <c r="AJ199" s="59">
        <v>658</v>
      </c>
      <c r="AK199" s="59">
        <v>7238.42</v>
      </c>
      <c r="AL199" s="59">
        <v>226.68</v>
      </c>
      <c r="AM199" s="59">
        <v>7465.1</v>
      </c>
      <c r="AN199" s="59">
        <v>653</v>
      </c>
      <c r="AO199" s="59">
        <v>4874710</v>
      </c>
      <c r="AP199" s="59">
        <v>0</v>
      </c>
      <c r="AQ199" s="59">
        <v>42132</v>
      </c>
      <c r="AR199" s="59">
        <v>0</v>
      </c>
      <c r="AS199" s="59">
        <v>0</v>
      </c>
      <c r="AT199" s="59">
        <v>0</v>
      </c>
      <c r="AU199" s="59">
        <v>0</v>
      </c>
      <c r="AV199" s="59">
        <v>0</v>
      </c>
      <c r="AW199" s="59">
        <v>0</v>
      </c>
      <c r="AX199" s="59">
        <v>29860</v>
      </c>
      <c r="AY199" s="59">
        <v>0</v>
      </c>
      <c r="AZ199" s="59">
        <v>4946702</v>
      </c>
      <c r="BA199" s="59">
        <v>4055034</v>
      </c>
      <c r="BB199" s="59">
        <v>891668</v>
      </c>
      <c r="BC199" s="59">
        <v>891669</v>
      </c>
      <c r="BD199" s="59">
        <v>1955</v>
      </c>
      <c r="BE199" s="59">
        <f t="shared" si="8"/>
        <v>889714</v>
      </c>
      <c r="BF199" s="59">
        <v>294870</v>
      </c>
      <c r="BG199" s="59">
        <f t="shared" si="9"/>
        <v>1184584</v>
      </c>
      <c r="BH199" s="59">
        <v>129688317</v>
      </c>
      <c r="BI199" s="59">
        <v>0</v>
      </c>
      <c r="BJ199" s="59">
        <v>1</v>
      </c>
      <c r="BK199" s="59">
        <v>4916842</v>
      </c>
      <c r="BL199" s="59">
        <v>653</v>
      </c>
      <c r="BM199" s="59">
        <v>7529.62</v>
      </c>
      <c r="BN199" s="59">
        <v>230.08</v>
      </c>
      <c r="BO199" s="59">
        <v>7759.7</v>
      </c>
      <c r="BP199" s="59">
        <v>651</v>
      </c>
      <c r="BQ199" s="59">
        <v>5051565</v>
      </c>
      <c r="BR199" s="59">
        <v>0</v>
      </c>
      <c r="BS199" s="59">
        <v>0</v>
      </c>
      <c r="BT199" s="59">
        <v>0</v>
      </c>
      <c r="BU199" s="59">
        <v>0</v>
      </c>
      <c r="BV199" s="59">
        <v>0</v>
      </c>
      <c r="BW199" s="59">
        <v>0</v>
      </c>
      <c r="BX199" s="59">
        <v>0</v>
      </c>
      <c r="BY199" s="59">
        <v>15519</v>
      </c>
      <c r="BZ199" s="59">
        <v>0</v>
      </c>
      <c r="CA199" s="59">
        <v>5067084</v>
      </c>
      <c r="CB199" s="59">
        <v>4037770</v>
      </c>
      <c r="CC199" s="59">
        <v>1029314</v>
      </c>
      <c r="CD199" s="59">
        <v>1029314</v>
      </c>
      <c r="CE199" s="59">
        <v>2164</v>
      </c>
      <c r="CF199" s="59">
        <f t="shared" si="10"/>
        <v>1027150</v>
      </c>
      <c r="CG199" s="59">
        <v>323930</v>
      </c>
      <c r="CH199" s="59">
        <f t="shared" si="11"/>
        <v>1351080</v>
      </c>
      <c r="CI199" s="59">
        <v>137666740</v>
      </c>
      <c r="CJ199" s="59">
        <v>0</v>
      </c>
      <c r="CK199" s="59">
        <v>0</v>
      </c>
      <c r="CL199" s="59">
        <v>5051565</v>
      </c>
      <c r="CM199" s="59">
        <v>651</v>
      </c>
      <c r="CN199" s="59">
        <v>7759.7</v>
      </c>
      <c r="CO199" s="59">
        <v>236.98</v>
      </c>
      <c r="CP199" s="59">
        <v>7996.6799999999994</v>
      </c>
      <c r="CQ199" s="59">
        <v>647</v>
      </c>
      <c r="CR199" s="59">
        <v>5173852</v>
      </c>
      <c r="CS199" s="59">
        <v>0</v>
      </c>
      <c r="CT199" s="59">
        <v>0</v>
      </c>
      <c r="CU199" s="59">
        <v>0</v>
      </c>
      <c r="CV199" s="59">
        <v>0</v>
      </c>
      <c r="CW199" s="59">
        <v>0</v>
      </c>
      <c r="CX199" s="59">
        <v>0</v>
      </c>
      <c r="CY199" s="59">
        <v>0</v>
      </c>
      <c r="CZ199" s="59">
        <v>23990</v>
      </c>
      <c r="DA199" s="59">
        <v>0</v>
      </c>
      <c r="DB199" s="59">
        <v>5197842</v>
      </c>
      <c r="DC199" s="59">
        <v>4222462</v>
      </c>
      <c r="DD199" s="59">
        <v>975380</v>
      </c>
      <c r="DE199" s="59">
        <v>975380</v>
      </c>
      <c r="DF199" s="59">
        <v>1719</v>
      </c>
      <c r="DG199" s="40">
        <v>973661</v>
      </c>
      <c r="DH199" s="59">
        <v>288063</v>
      </c>
      <c r="DI199" s="59">
        <v>1261724</v>
      </c>
      <c r="DJ199" s="59">
        <v>138310856</v>
      </c>
      <c r="DK199" s="59">
        <v>0</v>
      </c>
      <c r="DL199" s="59">
        <v>0</v>
      </c>
    </row>
    <row r="200" spans="1:116" x14ac:dyDescent="0.2">
      <c r="A200" s="48">
        <v>3213</v>
      </c>
      <c r="B200" s="49" t="s">
        <v>230</v>
      </c>
      <c r="C200" s="37">
        <v>4359275</v>
      </c>
      <c r="D200" s="37">
        <v>663</v>
      </c>
      <c r="E200" s="37">
        <v>661</v>
      </c>
      <c r="F200" s="37">
        <v>220.29</v>
      </c>
      <c r="G200" s="37">
        <v>0</v>
      </c>
      <c r="H200" s="37">
        <v>0</v>
      </c>
      <c r="I200" s="37">
        <v>0</v>
      </c>
      <c r="J200" s="37">
        <v>4491740</v>
      </c>
      <c r="K200" s="37">
        <v>0</v>
      </c>
      <c r="L200" s="37">
        <v>1856</v>
      </c>
      <c r="M200" s="37">
        <v>0</v>
      </c>
      <c r="N200" s="37">
        <v>0</v>
      </c>
      <c r="O200" s="37">
        <v>0</v>
      </c>
      <c r="P200" s="37">
        <v>0</v>
      </c>
      <c r="Q200" s="37">
        <v>1856</v>
      </c>
      <c r="R200" s="37">
        <v>4493596</v>
      </c>
      <c r="S200" s="37">
        <v>0</v>
      </c>
      <c r="T200" s="37">
        <v>13591</v>
      </c>
      <c r="U200" s="37">
        <v>13591</v>
      </c>
      <c r="V200" s="37">
        <v>4507187</v>
      </c>
      <c r="W200" s="37">
        <v>3490561</v>
      </c>
      <c r="X200" s="37">
        <v>1016626</v>
      </c>
      <c r="Y200" s="37">
        <v>1016626</v>
      </c>
      <c r="Z200" s="37">
        <v>1797</v>
      </c>
      <c r="AA200" s="37">
        <v>1014829</v>
      </c>
      <c r="AB200" s="37">
        <v>190725</v>
      </c>
      <c r="AC200" s="37">
        <v>1205554</v>
      </c>
      <c r="AD200" s="37">
        <v>171828326</v>
      </c>
      <c r="AE200" s="37">
        <v>256100</v>
      </c>
      <c r="AF200" s="37">
        <v>0</v>
      </c>
      <c r="AG200" s="37">
        <v>0</v>
      </c>
      <c r="AH200" s="37">
        <v>0</v>
      </c>
      <c r="AI200" s="49">
        <v>4476661</v>
      </c>
      <c r="AJ200" s="59">
        <v>661</v>
      </c>
      <c r="AK200" s="59">
        <v>6772.56</v>
      </c>
      <c r="AL200" s="59">
        <v>226.68</v>
      </c>
      <c r="AM200" s="59">
        <v>6999.2400000000007</v>
      </c>
      <c r="AN200" s="59">
        <v>659</v>
      </c>
      <c r="AO200" s="59">
        <v>4612499</v>
      </c>
      <c r="AP200" s="59">
        <v>0</v>
      </c>
      <c r="AQ200" s="59">
        <v>0</v>
      </c>
      <c r="AR200" s="59">
        <v>0</v>
      </c>
      <c r="AS200" s="59">
        <v>0</v>
      </c>
      <c r="AT200" s="59">
        <v>0</v>
      </c>
      <c r="AU200" s="59">
        <v>0</v>
      </c>
      <c r="AV200" s="59">
        <v>0</v>
      </c>
      <c r="AW200" s="59">
        <v>0</v>
      </c>
      <c r="AX200" s="59">
        <v>13998</v>
      </c>
      <c r="AY200" s="59">
        <v>0</v>
      </c>
      <c r="AZ200" s="59">
        <v>4626497</v>
      </c>
      <c r="BA200" s="59">
        <v>3345697</v>
      </c>
      <c r="BB200" s="59">
        <v>1280800</v>
      </c>
      <c r="BC200" s="59">
        <v>1280800</v>
      </c>
      <c r="BD200" s="59">
        <v>1601</v>
      </c>
      <c r="BE200" s="59">
        <f t="shared" ref="BE200:BE263" si="12">BC200-BD200</f>
        <v>1279199</v>
      </c>
      <c r="BF200" s="59">
        <v>212489</v>
      </c>
      <c r="BG200" s="59">
        <f t="shared" ref="BG200:BG263" si="13">BE200+BF200</f>
        <v>1491688</v>
      </c>
      <c r="BH200" s="59">
        <v>198340044</v>
      </c>
      <c r="BI200" s="59">
        <v>0</v>
      </c>
      <c r="BJ200" s="59">
        <v>0</v>
      </c>
      <c r="BK200" s="59">
        <v>4612499</v>
      </c>
      <c r="BL200" s="59">
        <v>659</v>
      </c>
      <c r="BM200" s="59">
        <v>6999.24</v>
      </c>
      <c r="BN200" s="59">
        <v>230.08</v>
      </c>
      <c r="BO200" s="59">
        <v>7229.32</v>
      </c>
      <c r="BP200" s="59">
        <v>648</v>
      </c>
      <c r="BQ200" s="59">
        <v>4684599</v>
      </c>
      <c r="BR200" s="59">
        <v>0</v>
      </c>
      <c r="BS200" s="59">
        <v>34570</v>
      </c>
      <c r="BT200" s="59">
        <v>0</v>
      </c>
      <c r="BU200" s="59">
        <v>0</v>
      </c>
      <c r="BV200" s="59">
        <v>0</v>
      </c>
      <c r="BW200" s="59">
        <v>0</v>
      </c>
      <c r="BX200" s="59">
        <v>0</v>
      </c>
      <c r="BY200" s="59">
        <v>57835</v>
      </c>
      <c r="BZ200" s="59">
        <v>0</v>
      </c>
      <c r="CA200" s="59">
        <v>4777004</v>
      </c>
      <c r="CB200" s="59">
        <v>3411217</v>
      </c>
      <c r="CC200" s="59">
        <v>1365787</v>
      </c>
      <c r="CD200" s="59">
        <v>1365214</v>
      </c>
      <c r="CE200" s="59">
        <v>1133</v>
      </c>
      <c r="CF200" s="59">
        <f t="shared" ref="CF200:CF263" si="14">CD200-CE200</f>
        <v>1364081</v>
      </c>
      <c r="CG200" s="59">
        <v>207252</v>
      </c>
      <c r="CH200" s="59">
        <f t="shared" ref="CH200:CH263" si="15">CF200+CG200</f>
        <v>1571333</v>
      </c>
      <c r="CI200" s="59">
        <v>230184557</v>
      </c>
      <c r="CJ200" s="59">
        <v>573</v>
      </c>
      <c r="CK200" s="59">
        <v>0</v>
      </c>
      <c r="CL200" s="59">
        <v>4719169</v>
      </c>
      <c r="CM200" s="59">
        <v>648</v>
      </c>
      <c r="CN200" s="59">
        <v>7282.67</v>
      </c>
      <c r="CO200" s="59">
        <v>236.98</v>
      </c>
      <c r="CP200" s="59">
        <v>7519.65</v>
      </c>
      <c r="CQ200" s="59">
        <v>639</v>
      </c>
      <c r="CR200" s="59">
        <v>4805056</v>
      </c>
      <c r="CS200" s="59">
        <v>573</v>
      </c>
      <c r="CT200" s="59">
        <v>11351</v>
      </c>
      <c r="CU200" s="59">
        <v>0</v>
      </c>
      <c r="CV200" s="59">
        <v>0</v>
      </c>
      <c r="CW200" s="59">
        <v>0</v>
      </c>
      <c r="CX200" s="59">
        <v>0</v>
      </c>
      <c r="CY200" s="59">
        <v>0</v>
      </c>
      <c r="CZ200" s="59">
        <v>52638</v>
      </c>
      <c r="DA200" s="59">
        <v>0</v>
      </c>
      <c r="DB200" s="59">
        <v>4869618</v>
      </c>
      <c r="DC200" s="59">
        <v>3089069</v>
      </c>
      <c r="DD200" s="59">
        <v>1780549</v>
      </c>
      <c r="DE200" s="59">
        <v>1779976</v>
      </c>
      <c r="DF200" s="59">
        <v>1137</v>
      </c>
      <c r="DG200" s="40">
        <v>1778839</v>
      </c>
      <c r="DH200" s="59">
        <v>217357</v>
      </c>
      <c r="DI200" s="59">
        <v>1996196</v>
      </c>
      <c r="DJ200" s="59">
        <v>256979673</v>
      </c>
      <c r="DK200" s="59">
        <v>573</v>
      </c>
      <c r="DL200" s="59">
        <v>0</v>
      </c>
    </row>
    <row r="201" spans="1:116" x14ac:dyDescent="0.2">
      <c r="A201" s="48">
        <v>3220</v>
      </c>
      <c r="B201" s="49" t="s">
        <v>231</v>
      </c>
      <c r="C201" s="37">
        <v>11659181</v>
      </c>
      <c r="D201" s="37">
        <v>1789</v>
      </c>
      <c r="E201" s="37">
        <v>1800</v>
      </c>
      <c r="F201" s="37">
        <v>220.29</v>
      </c>
      <c r="G201" s="37">
        <v>0</v>
      </c>
      <c r="H201" s="37">
        <v>0</v>
      </c>
      <c r="I201" s="37">
        <v>0</v>
      </c>
      <c r="J201" s="37">
        <v>12127392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12127392</v>
      </c>
      <c r="S201" s="37">
        <v>0</v>
      </c>
      <c r="T201" s="37">
        <v>0</v>
      </c>
      <c r="U201" s="37">
        <v>0</v>
      </c>
      <c r="V201" s="37">
        <v>12127392</v>
      </c>
      <c r="W201" s="37">
        <v>8380241</v>
      </c>
      <c r="X201" s="37">
        <v>3747151</v>
      </c>
      <c r="Y201" s="37">
        <v>3747151</v>
      </c>
      <c r="Z201" s="37">
        <v>5593</v>
      </c>
      <c r="AA201" s="37">
        <v>3741558</v>
      </c>
      <c r="AB201" s="37">
        <v>976987</v>
      </c>
      <c r="AC201" s="37">
        <v>4718545</v>
      </c>
      <c r="AD201" s="37">
        <v>515757309</v>
      </c>
      <c r="AE201" s="37">
        <v>611300</v>
      </c>
      <c r="AF201" s="37">
        <v>0</v>
      </c>
      <c r="AG201" s="37">
        <v>0</v>
      </c>
      <c r="AH201" s="37">
        <v>0</v>
      </c>
      <c r="AI201" s="49">
        <v>12127392</v>
      </c>
      <c r="AJ201" s="59">
        <v>1800</v>
      </c>
      <c r="AK201" s="59">
        <v>6737.44</v>
      </c>
      <c r="AL201" s="59">
        <v>226.68</v>
      </c>
      <c r="AM201" s="59">
        <v>6964.12</v>
      </c>
      <c r="AN201" s="59">
        <v>1834</v>
      </c>
      <c r="AO201" s="59">
        <v>12772196</v>
      </c>
      <c r="AP201" s="59">
        <v>0</v>
      </c>
      <c r="AQ201" s="59">
        <v>0</v>
      </c>
      <c r="AR201" s="59">
        <v>0</v>
      </c>
      <c r="AS201" s="59">
        <v>0</v>
      </c>
      <c r="AT201" s="59">
        <v>0</v>
      </c>
      <c r="AU201" s="59">
        <v>0</v>
      </c>
      <c r="AV201" s="59">
        <v>0</v>
      </c>
      <c r="AW201" s="59">
        <v>0</v>
      </c>
      <c r="AX201" s="59">
        <v>0</v>
      </c>
      <c r="AY201" s="59">
        <v>0</v>
      </c>
      <c r="AZ201" s="59">
        <v>12772196</v>
      </c>
      <c r="BA201" s="59">
        <v>8767164</v>
      </c>
      <c r="BB201" s="59">
        <v>4005032</v>
      </c>
      <c r="BC201" s="59">
        <v>3998068</v>
      </c>
      <c r="BD201" s="59">
        <v>4812</v>
      </c>
      <c r="BE201" s="59">
        <f t="shared" si="12"/>
        <v>3993256</v>
      </c>
      <c r="BF201" s="59">
        <v>1106144</v>
      </c>
      <c r="BG201" s="59">
        <f t="shared" si="13"/>
        <v>5099400</v>
      </c>
      <c r="BH201" s="59">
        <v>557206507</v>
      </c>
      <c r="BI201" s="59">
        <v>6964</v>
      </c>
      <c r="BJ201" s="59">
        <v>0</v>
      </c>
      <c r="BK201" s="59">
        <v>12765232</v>
      </c>
      <c r="BL201" s="59">
        <v>1834</v>
      </c>
      <c r="BM201" s="59">
        <v>6960.32</v>
      </c>
      <c r="BN201" s="59">
        <v>230.08</v>
      </c>
      <c r="BO201" s="59">
        <v>7190.4</v>
      </c>
      <c r="BP201" s="59">
        <v>1882</v>
      </c>
      <c r="BQ201" s="59">
        <v>13532333</v>
      </c>
      <c r="BR201" s="59">
        <v>5223</v>
      </c>
      <c r="BS201" s="59">
        <v>14284</v>
      </c>
      <c r="BT201" s="59">
        <v>0</v>
      </c>
      <c r="BU201" s="59">
        <v>0</v>
      </c>
      <c r="BV201" s="59">
        <v>0</v>
      </c>
      <c r="BW201" s="59">
        <v>0</v>
      </c>
      <c r="BX201" s="59">
        <v>0</v>
      </c>
      <c r="BY201" s="59">
        <v>0</v>
      </c>
      <c r="BZ201" s="59">
        <v>0</v>
      </c>
      <c r="CA201" s="59">
        <v>13551840</v>
      </c>
      <c r="CB201" s="59">
        <v>9855812</v>
      </c>
      <c r="CC201" s="59">
        <v>3696028</v>
      </c>
      <c r="CD201" s="59">
        <v>3707812</v>
      </c>
      <c r="CE201" s="59">
        <v>4594</v>
      </c>
      <c r="CF201" s="59">
        <f t="shared" si="14"/>
        <v>3703218</v>
      </c>
      <c r="CG201" s="59">
        <v>1252031</v>
      </c>
      <c r="CH201" s="59">
        <f t="shared" si="15"/>
        <v>4955249</v>
      </c>
      <c r="CI201" s="59">
        <v>597137529</v>
      </c>
      <c r="CJ201" s="59">
        <v>0</v>
      </c>
      <c r="CK201" s="59">
        <v>11784</v>
      </c>
      <c r="CL201" s="59">
        <v>13551840</v>
      </c>
      <c r="CM201" s="59">
        <v>1882</v>
      </c>
      <c r="CN201" s="59">
        <v>7200.77</v>
      </c>
      <c r="CO201" s="59">
        <v>236.98</v>
      </c>
      <c r="CP201" s="59">
        <v>7437.75</v>
      </c>
      <c r="CQ201" s="59">
        <v>1931</v>
      </c>
      <c r="CR201" s="59">
        <v>14362295</v>
      </c>
      <c r="CS201" s="59">
        <v>0</v>
      </c>
      <c r="CT201" s="59">
        <v>0</v>
      </c>
      <c r="CU201" s="59">
        <v>0</v>
      </c>
      <c r="CV201" s="59">
        <v>0</v>
      </c>
      <c r="CW201" s="59">
        <v>0</v>
      </c>
      <c r="CX201" s="59">
        <v>0</v>
      </c>
      <c r="CY201" s="59">
        <v>0</v>
      </c>
      <c r="CZ201" s="59">
        <v>0</v>
      </c>
      <c r="DA201" s="59">
        <v>0</v>
      </c>
      <c r="DB201" s="59">
        <v>14362295</v>
      </c>
      <c r="DC201" s="59">
        <v>10560046</v>
      </c>
      <c r="DD201" s="59">
        <v>3802249</v>
      </c>
      <c r="DE201" s="59">
        <v>3802249</v>
      </c>
      <c r="DF201" s="59">
        <v>5271</v>
      </c>
      <c r="DG201" s="40">
        <v>3796978</v>
      </c>
      <c r="DH201" s="59">
        <v>1580048</v>
      </c>
      <c r="DI201" s="59">
        <v>5377026</v>
      </c>
      <c r="DJ201" s="59">
        <v>648097932</v>
      </c>
      <c r="DK201" s="59">
        <v>0</v>
      </c>
      <c r="DL201" s="59">
        <v>0</v>
      </c>
    </row>
    <row r="202" spans="1:116" x14ac:dyDescent="0.2">
      <c r="A202" s="48">
        <v>3269</v>
      </c>
      <c r="B202" s="49" t="s">
        <v>232</v>
      </c>
      <c r="C202" s="37">
        <v>205201623</v>
      </c>
      <c r="D202" s="37">
        <v>24955</v>
      </c>
      <c r="E202" s="37">
        <v>24964</v>
      </c>
      <c r="F202" s="37">
        <v>220.29</v>
      </c>
      <c r="G202" s="37">
        <v>0</v>
      </c>
      <c r="H202" s="37">
        <v>0</v>
      </c>
      <c r="I202" s="37">
        <v>0</v>
      </c>
      <c r="J202" s="37">
        <v>210775046</v>
      </c>
      <c r="K202" s="37">
        <v>12290</v>
      </c>
      <c r="L202" s="37">
        <v>353177</v>
      </c>
      <c r="M202" s="37">
        <v>0</v>
      </c>
      <c r="N202" s="37">
        <v>10133</v>
      </c>
      <c r="O202" s="37">
        <v>0</v>
      </c>
      <c r="P202" s="37">
        <v>0</v>
      </c>
      <c r="Q202" s="37">
        <v>375600</v>
      </c>
      <c r="R202" s="37">
        <v>211150646</v>
      </c>
      <c r="S202" s="37">
        <v>2597000</v>
      </c>
      <c r="T202" s="37">
        <v>0</v>
      </c>
      <c r="U202" s="37">
        <v>2597000</v>
      </c>
      <c r="V202" s="37">
        <v>213747646</v>
      </c>
      <c r="W202" s="37">
        <v>58010241</v>
      </c>
      <c r="X202" s="37">
        <v>155737405</v>
      </c>
      <c r="Y202" s="37">
        <v>155661416</v>
      </c>
      <c r="Z202" s="37">
        <v>2496996</v>
      </c>
      <c r="AA202" s="37">
        <v>153164420</v>
      </c>
      <c r="AB202" s="37">
        <v>7883077</v>
      </c>
      <c r="AC202" s="37">
        <v>161047497</v>
      </c>
      <c r="AD202" s="37">
        <v>12361625032</v>
      </c>
      <c r="AE202" s="37">
        <v>191663500</v>
      </c>
      <c r="AF202" s="37">
        <v>75989</v>
      </c>
      <c r="AG202" s="37">
        <v>0</v>
      </c>
      <c r="AH202" s="37">
        <v>0</v>
      </c>
      <c r="AI202" s="49">
        <v>209062499</v>
      </c>
      <c r="AJ202" s="59">
        <v>24964</v>
      </c>
      <c r="AK202" s="59">
        <v>8374.56</v>
      </c>
      <c r="AL202" s="59">
        <v>226.68</v>
      </c>
      <c r="AM202" s="59">
        <v>8601.24</v>
      </c>
      <c r="AN202" s="59">
        <v>24977</v>
      </c>
      <c r="AO202" s="59">
        <v>214833171</v>
      </c>
      <c r="AP202" s="59">
        <v>0</v>
      </c>
      <c r="AQ202" s="59">
        <v>375251</v>
      </c>
      <c r="AR202" s="59">
        <v>0</v>
      </c>
      <c r="AS202" s="59">
        <v>0</v>
      </c>
      <c r="AT202" s="59">
        <v>340000</v>
      </c>
      <c r="AU202" s="59">
        <v>0</v>
      </c>
      <c r="AV202" s="59">
        <v>0</v>
      </c>
      <c r="AW202" s="59">
        <v>3589000</v>
      </c>
      <c r="AX202" s="59">
        <v>0</v>
      </c>
      <c r="AY202" s="59">
        <v>0</v>
      </c>
      <c r="AZ202" s="59">
        <v>219137422</v>
      </c>
      <c r="BA202" s="59">
        <v>60474836</v>
      </c>
      <c r="BB202" s="59">
        <v>158662586</v>
      </c>
      <c r="BC202" s="59">
        <v>158727183</v>
      </c>
      <c r="BD202" s="59">
        <v>2391426</v>
      </c>
      <c r="BE202" s="59">
        <f t="shared" si="12"/>
        <v>156335757</v>
      </c>
      <c r="BF202" s="59">
        <v>9897316</v>
      </c>
      <c r="BG202" s="59">
        <f t="shared" si="13"/>
        <v>166233073</v>
      </c>
      <c r="BH202" s="59">
        <v>13546468566</v>
      </c>
      <c r="BI202" s="59">
        <v>0</v>
      </c>
      <c r="BJ202" s="59">
        <v>64597</v>
      </c>
      <c r="BK202" s="59">
        <v>215548422</v>
      </c>
      <c r="BL202" s="59">
        <v>24977</v>
      </c>
      <c r="BM202" s="59">
        <v>8629.8799999999992</v>
      </c>
      <c r="BN202" s="59">
        <v>230.08</v>
      </c>
      <c r="BO202" s="59">
        <v>8859.9599999999991</v>
      </c>
      <c r="BP202" s="59">
        <v>25054</v>
      </c>
      <c r="BQ202" s="59">
        <v>221977438</v>
      </c>
      <c r="BR202" s="59">
        <v>0</v>
      </c>
      <c r="BS202" s="59">
        <v>785280</v>
      </c>
      <c r="BT202" s="59">
        <v>0</v>
      </c>
      <c r="BU202" s="59">
        <v>0</v>
      </c>
      <c r="BV202" s="59">
        <v>0</v>
      </c>
      <c r="BW202" s="59">
        <v>0</v>
      </c>
      <c r="BX202" s="59">
        <v>4147000</v>
      </c>
      <c r="BY202" s="59">
        <v>0</v>
      </c>
      <c r="BZ202" s="59">
        <v>0</v>
      </c>
      <c r="CA202" s="59">
        <v>226909718</v>
      </c>
      <c r="CB202" s="59">
        <v>56999965</v>
      </c>
      <c r="CC202" s="59">
        <v>169909753</v>
      </c>
      <c r="CD202" s="59">
        <v>169900893</v>
      </c>
      <c r="CE202" s="59">
        <v>2445451</v>
      </c>
      <c r="CF202" s="59">
        <f t="shared" si="14"/>
        <v>167455442</v>
      </c>
      <c r="CG202" s="59">
        <v>11286552</v>
      </c>
      <c r="CH202" s="59">
        <f t="shared" si="15"/>
        <v>178741994</v>
      </c>
      <c r="CI202" s="59">
        <v>14924916289</v>
      </c>
      <c r="CJ202" s="59">
        <v>8860</v>
      </c>
      <c r="CK202" s="59">
        <v>0</v>
      </c>
      <c r="CL202" s="59">
        <v>222762718</v>
      </c>
      <c r="CM202" s="59">
        <v>25054</v>
      </c>
      <c r="CN202" s="59">
        <v>8891.2999999999993</v>
      </c>
      <c r="CO202" s="59">
        <v>236.98</v>
      </c>
      <c r="CP202" s="59">
        <v>9128.2799999999988</v>
      </c>
      <c r="CQ202" s="59">
        <v>25022</v>
      </c>
      <c r="CR202" s="59">
        <v>228407822</v>
      </c>
      <c r="CS202" s="59">
        <v>8860</v>
      </c>
      <c r="CT202" s="59">
        <v>834211</v>
      </c>
      <c r="CU202" s="59">
        <v>0</v>
      </c>
      <c r="CV202" s="59">
        <v>0</v>
      </c>
      <c r="CW202" s="59">
        <v>0</v>
      </c>
      <c r="CX202" s="59">
        <v>0</v>
      </c>
      <c r="CY202" s="59">
        <v>17037000</v>
      </c>
      <c r="CZ202" s="59">
        <v>219079</v>
      </c>
      <c r="DA202" s="59">
        <v>0</v>
      </c>
      <c r="DB202" s="59">
        <v>246506972</v>
      </c>
      <c r="DC202" s="59">
        <v>51659309</v>
      </c>
      <c r="DD202" s="59">
        <v>194847663</v>
      </c>
      <c r="DE202" s="59">
        <v>185864066</v>
      </c>
      <c r="DF202" s="59">
        <v>2282380</v>
      </c>
      <c r="DG202" s="40">
        <v>183581686</v>
      </c>
      <c r="DH202" s="59">
        <v>12656417</v>
      </c>
      <c r="DI202" s="59">
        <v>196238103</v>
      </c>
      <c r="DJ202" s="59">
        <v>16111328273</v>
      </c>
      <c r="DK202" s="59">
        <v>8983597</v>
      </c>
      <c r="DL202" s="59">
        <v>0</v>
      </c>
    </row>
    <row r="203" spans="1:116" x14ac:dyDescent="0.2">
      <c r="A203" s="48">
        <v>3276</v>
      </c>
      <c r="B203" s="49" t="s">
        <v>233</v>
      </c>
      <c r="C203" s="37">
        <v>6174230</v>
      </c>
      <c r="D203" s="37">
        <v>953</v>
      </c>
      <c r="E203" s="37">
        <v>942</v>
      </c>
      <c r="F203" s="37">
        <v>220.29</v>
      </c>
      <c r="G203" s="37">
        <v>0</v>
      </c>
      <c r="H203" s="37">
        <v>0</v>
      </c>
      <c r="I203" s="37">
        <v>0</v>
      </c>
      <c r="J203" s="37">
        <v>6310477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6310477</v>
      </c>
      <c r="S203" s="37">
        <v>195000</v>
      </c>
      <c r="T203" s="37">
        <v>53592</v>
      </c>
      <c r="U203" s="37">
        <v>248592</v>
      </c>
      <c r="V203" s="37">
        <v>6559069</v>
      </c>
      <c r="W203" s="37">
        <v>5158359</v>
      </c>
      <c r="X203" s="37">
        <v>1400710</v>
      </c>
      <c r="Y203" s="37">
        <v>1400710</v>
      </c>
      <c r="Z203" s="37">
        <v>594</v>
      </c>
      <c r="AA203" s="37">
        <v>1400116</v>
      </c>
      <c r="AB203" s="37">
        <v>896468</v>
      </c>
      <c r="AC203" s="37">
        <v>2296584</v>
      </c>
      <c r="AD203" s="37">
        <v>200016777</v>
      </c>
      <c r="AE203" s="37">
        <v>51700</v>
      </c>
      <c r="AF203" s="37">
        <v>0</v>
      </c>
      <c r="AG203" s="37">
        <v>0</v>
      </c>
      <c r="AH203" s="37">
        <v>0</v>
      </c>
      <c r="AI203" s="49">
        <v>6310477</v>
      </c>
      <c r="AJ203" s="59">
        <v>942</v>
      </c>
      <c r="AK203" s="59">
        <v>6699.02</v>
      </c>
      <c r="AL203" s="59">
        <v>226.68</v>
      </c>
      <c r="AM203" s="59">
        <v>6925.7000000000007</v>
      </c>
      <c r="AN203" s="59">
        <v>933</v>
      </c>
      <c r="AO203" s="59">
        <v>6461678</v>
      </c>
      <c r="AP203" s="59">
        <v>0</v>
      </c>
      <c r="AQ203" s="59">
        <v>0</v>
      </c>
      <c r="AR203" s="59">
        <v>0</v>
      </c>
      <c r="AS203" s="59">
        <v>0</v>
      </c>
      <c r="AT203" s="59">
        <v>0</v>
      </c>
      <c r="AU203" s="59">
        <v>0</v>
      </c>
      <c r="AV203" s="59">
        <v>0</v>
      </c>
      <c r="AW203" s="59">
        <v>195000</v>
      </c>
      <c r="AX203" s="59">
        <v>48480</v>
      </c>
      <c r="AY203" s="59">
        <v>0</v>
      </c>
      <c r="AZ203" s="59">
        <v>6705158</v>
      </c>
      <c r="BA203" s="59">
        <v>5438518</v>
      </c>
      <c r="BB203" s="59">
        <v>1266640</v>
      </c>
      <c r="BC203" s="59">
        <v>1266640</v>
      </c>
      <c r="BD203" s="59">
        <v>351</v>
      </c>
      <c r="BE203" s="59">
        <f t="shared" si="12"/>
        <v>1266289</v>
      </c>
      <c r="BF203" s="59">
        <v>988946</v>
      </c>
      <c r="BG203" s="59">
        <f t="shared" si="13"/>
        <v>2255235</v>
      </c>
      <c r="BH203" s="59">
        <v>224961013</v>
      </c>
      <c r="BI203" s="59">
        <v>0</v>
      </c>
      <c r="BJ203" s="59">
        <v>0</v>
      </c>
      <c r="BK203" s="59">
        <v>6461678</v>
      </c>
      <c r="BL203" s="59">
        <v>933</v>
      </c>
      <c r="BM203" s="59">
        <v>6925.7</v>
      </c>
      <c r="BN203" s="59">
        <v>230.08</v>
      </c>
      <c r="BO203" s="59">
        <v>7155.78</v>
      </c>
      <c r="BP203" s="59">
        <v>926</v>
      </c>
      <c r="BQ203" s="59">
        <v>6626252</v>
      </c>
      <c r="BR203" s="59">
        <v>0</v>
      </c>
      <c r="BS203" s="59">
        <v>0</v>
      </c>
      <c r="BT203" s="59">
        <v>0</v>
      </c>
      <c r="BU203" s="59">
        <v>0</v>
      </c>
      <c r="BV203" s="59">
        <v>0</v>
      </c>
      <c r="BW203" s="59">
        <v>0</v>
      </c>
      <c r="BX203" s="59">
        <v>195000</v>
      </c>
      <c r="BY203" s="59">
        <v>35779</v>
      </c>
      <c r="BZ203" s="59">
        <v>0</v>
      </c>
      <c r="CA203" s="59">
        <v>6857031</v>
      </c>
      <c r="CB203" s="59">
        <v>5454049</v>
      </c>
      <c r="CC203" s="59">
        <v>1402982</v>
      </c>
      <c r="CD203" s="59">
        <v>1402982</v>
      </c>
      <c r="CE203" s="59">
        <v>440</v>
      </c>
      <c r="CF203" s="59">
        <f t="shared" si="14"/>
        <v>1402542</v>
      </c>
      <c r="CG203" s="59">
        <v>1045431</v>
      </c>
      <c r="CH203" s="59">
        <f t="shared" si="15"/>
        <v>2447973</v>
      </c>
      <c r="CI203" s="59">
        <v>232303162</v>
      </c>
      <c r="CJ203" s="59">
        <v>0</v>
      </c>
      <c r="CK203" s="59">
        <v>0</v>
      </c>
      <c r="CL203" s="59">
        <v>6626252</v>
      </c>
      <c r="CM203" s="59">
        <v>926</v>
      </c>
      <c r="CN203" s="59">
        <v>7155.78</v>
      </c>
      <c r="CO203" s="59">
        <v>244.22</v>
      </c>
      <c r="CP203" s="59">
        <v>7400</v>
      </c>
      <c r="CQ203" s="59">
        <v>902</v>
      </c>
      <c r="CR203" s="59">
        <v>6674800</v>
      </c>
      <c r="CS203" s="59">
        <v>0</v>
      </c>
      <c r="CT203" s="59">
        <v>0</v>
      </c>
      <c r="CU203" s="59">
        <v>0</v>
      </c>
      <c r="CV203" s="59">
        <v>0</v>
      </c>
      <c r="CW203" s="59">
        <v>0</v>
      </c>
      <c r="CX203" s="59">
        <v>0</v>
      </c>
      <c r="CY203" s="59">
        <v>195000</v>
      </c>
      <c r="CZ203" s="59">
        <v>133200</v>
      </c>
      <c r="DA203" s="59">
        <v>0</v>
      </c>
      <c r="DB203" s="59">
        <v>7003000</v>
      </c>
      <c r="DC203" s="59">
        <v>5446879</v>
      </c>
      <c r="DD203" s="59">
        <v>1556121</v>
      </c>
      <c r="DE203" s="59">
        <v>1556121</v>
      </c>
      <c r="DF203" s="59">
        <v>1160</v>
      </c>
      <c r="DG203" s="40">
        <v>1554961</v>
      </c>
      <c r="DH203" s="59">
        <v>1099996</v>
      </c>
      <c r="DI203" s="59">
        <v>2654957</v>
      </c>
      <c r="DJ203" s="59">
        <v>243935061</v>
      </c>
      <c r="DK203" s="59">
        <v>0</v>
      </c>
      <c r="DL203" s="59">
        <v>0</v>
      </c>
    </row>
    <row r="204" spans="1:116" x14ac:dyDescent="0.2">
      <c r="A204" s="48">
        <v>3290</v>
      </c>
      <c r="B204" s="49" t="s">
        <v>234</v>
      </c>
      <c r="C204" s="37">
        <v>34975912</v>
      </c>
      <c r="D204" s="37">
        <v>5498</v>
      </c>
      <c r="E204" s="37">
        <v>5488</v>
      </c>
      <c r="F204" s="37">
        <v>220.29</v>
      </c>
      <c r="G204" s="37">
        <v>0</v>
      </c>
      <c r="H204" s="37">
        <v>0</v>
      </c>
      <c r="I204" s="37">
        <v>0</v>
      </c>
      <c r="J204" s="37">
        <v>36121248</v>
      </c>
      <c r="K204" s="37">
        <v>0</v>
      </c>
      <c r="L204" s="37">
        <v>22164</v>
      </c>
      <c r="M204" s="37">
        <v>0</v>
      </c>
      <c r="N204" s="37">
        <v>0</v>
      </c>
      <c r="O204" s="37">
        <v>0</v>
      </c>
      <c r="P204" s="37">
        <v>0</v>
      </c>
      <c r="Q204" s="37">
        <v>22164</v>
      </c>
      <c r="R204" s="37">
        <v>36143412</v>
      </c>
      <c r="S204" s="37">
        <v>0</v>
      </c>
      <c r="T204" s="37">
        <v>52655</v>
      </c>
      <c r="U204" s="37">
        <v>52655</v>
      </c>
      <c r="V204" s="37">
        <v>36196067</v>
      </c>
      <c r="W204" s="37">
        <v>24731725</v>
      </c>
      <c r="X204" s="37">
        <v>11464342</v>
      </c>
      <c r="Y204" s="37">
        <v>11464342</v>
      </c>
      <c r="Z204" s="37">
        <v>110582</v>
      </c>
      <c r="AA204" s="37">
        <v>11353760</v>
      </c>
      <c r="AB204" s="37">
        <v>2956354</v>
      </c>
      <c r="AC204" s="37">
        <v>14310114</v>
      </c>
      <c r="AD204" s="37">
        <v>1710070552</v>
      </c>
      <c r="AE204" s="37">
        <v>13214700</v>
      </c>
      <c r="AF204" s="37">
        <v>0</v>
      </c>
      <c r="AG204" s="37">
        <v>0</v>
      </c>
      <c r="AH204" s="37">
        <v>0</v>
      </c>
      <c r="AI204" s="49">
        <v>36143412</v>
      </c>
      <c r="AJ204" s="59">
        <v>5488</v>
      </c>
      <c r="AK204" s="59">
        <v>6585.9</v>
      </c>
      <c r="AL204" s="59">
        <v>226.68</v>
      </c>
      <c r="AM204" s="59">
        <v>6812.58</v>
      </c>
      <c r="AN204" s="59">
        <v>5437</v>
      </c>
      <c r="AO204" s="59">
        <v>37039997</v>
      </c>
      <c r="AP204" s="59">
        <v>0</v>
      </c>
      <c r="AQ204" s="59">
        <v>52713</v>
      </c>
      <c r="AR204" s="59">
        <v>0</v>
      </c>
      <c r="AS204" s="59">
        <v>0</v>
      </c>
      <c r="AT204" s="59">
        <v>0</v>
      </c>
      <c r="AU204" s="59">
        <v>0</v>
      </c>
      <c r="AV204" s="59">
        <v>0</v>
      </c>
      <c r="AW204" s="59">
        <v>0</v>
      </c>
      <c r="AX204" s="59">
        <v>258878</v>
      </c>
      <c r="AY204" s="59">
        <v>0</v>
      </c>
      <c r="AZ204" s="59">
        <v>37351588</v>
      </c>
      <c r="BA204" s="59">
        <v>25308866</v>
      </c>
      <c r="BB204" s="59">
        <v>12042722</v>
      </c>
      <c r="BC204" s="59">
        <v>12042722</v>
      </c>
      <c r="BD204" s="59">
        <v>95021</v>
      </c>
      <c r="BE204" s="59">
        <f t="shared" si="12"/>
        <v>11947701</v>
      </c>
      <c r="BF204" s="59">
        <v>3110291</v>
      </c>
      <c r="BG204" s="59">
        <f t="shared" si="13"/>
        <v>15057992</v>
      </c>
      <c r="BH204" s="59">
        <v>1860652395</v>
      </c>
      <c r="BI204" s="59">
        <v>0</v>
      </c>
      <c r="BJ204" s="59">
        <v>0</v>
      </c>
      <c r="BK204" s="59">
        <v>37092710</v>
      </c>
      <c r="BL204" s="59">
        <v>5437</v>
      </c>
      <c r="BM204" s="59">
        <v>6822.28</v>
      </c>
      <c r="BN204" s="59">
        <v>230.08</v>
      </c>
      <c r="BO204" s="59">
        <v>7052.36</v>
      </c>
      <c r="BP204" s="59">
        <v>5406</v>
      </c>
      <c r="BQ204" s="59">
        <v>38125058</v>
      </c>
      <c r="BR204" s="59">
        <v>0</v>
      </c>
      <c r="BS204" s="59">
        <v>-1432</v>
      </c>
      <c r="BT204" s="59">
        <v>0</v>
      </c>
      <c r="BU204" s="59">
        <v>0</v>
      </c>
      <c r="BV204" s="59">
        <v>0</v>
      </c>
      <c r="BW204" s="59">
        <v>0</v>
      </c>
      <c r="BX204" s="59">
        <v>0</v>
      </c>
      <c r="BY204" s="59">
        <v>162204</v>
      </c>
      <c r="BZ204" s="59">
        <v>0</v>
      </c>
      <c r="CA204" s="59">
        <v>38285830</v>
      </c>
      <c r="CB204" s="59">
        <v>25820350</v>
      </c>
      <c r="CC204" s="59">
        <v>12465480</v>
      </c>
      <c r="CD204" s="59">
        <v>12465480</v>
      </c>
      <c r="CE204" s="59">
        <v>96131</v>
      </c>
      <c r="CF204" s="59">
        <f t="shared" si="14"/>
        <v>12369349</v>
      </c>
      <c r="CG204" s="59">
        <v>3204101</v>
      </c>
      <c r="CH204" s="59">
        <f t="shared" si="15"/>
        <v>15573450</v>
      </c>
      <c r="CI204" s="59">
        <v>1969584207</v>
      </c>
      <c r="CJ204" s="59">
        <v>0</v>
      </c>
      <c r="CK204" s="59">
        <v>0</v>
      </c>
      <c r="CL204" s="59">
        <v>38123626</v>
      </c>
      <c r="CM204" s="59">
        <v>5406</v>
      </c>
      <c r="CN204" s="59">
        <v>7052.1</v>
      </c>
      <c r="CO204" s="59">
        <v>347.9</v>
      </c>
      <c r="CP204" s="59">
        <v>7400</v>
      </c>
      <c r="CQ204" s="59">
        <v>5370</v>
      </c>
      <c r="CR204" s="59">
        <v>39738000</v>
      </c>
      <c r="CS204" s="59">
        <v>0</v>
      </c>
      <c r="CT204" s="59">
        <v>0</v>
      </c>
      <c r="CU204" s="59">
        <v>0</v>
      </c>
      <c r="CV204" s="59">
        <v>0</v>
      </c>
      <c r="CW204" s="59">
        <v>0</v>
      </c>
      <c r="CX204" s="59">
        <v>0</v>
      </c>
      <c r="CY204" s="59">
        <v>0</v>
      </c>
      <c r="CZ204" s="59">
        <v>199800</v>
      </c>
      <c r="DA204" s="59">
        <v>0</v>
      </c>
      <c r="DB204" s="59">
        <v>39937800</v>
      </c>
      <c r="DC204" s="59">
        <v>26655977</v>
      </c>
      <c r="DD204" s="59">
        <v>13281823</v>
      </c>
      <c r="DE204" s="59">
        <v>13064786</v>
      </c>
      <c r="DF204" s="59">
        <v>82451</v>
      </c>
      <c r="DG204" s="40">
        <v>12982335</v>
      </c>
      <c r="DH204" s="59">
        <v>3244154</v>
      </c>
      <c r="DI204" s="59">
        <v>16226489</v>
      </c>
      <c r="DJ204" s="59">
        <v>2034948956</v>
      </c>
      <c r="DK204" s="59">
        <v>217037</v>
      </c>
      <c r="DL204" s="59">
        <v>0</v>
      </c>
    </row>
    <row r="205" spans="1:116" x14ac:dyDescent="0.2">
      <c r="A205" s="48">
        <v>3297</v>
      </c>
      <c r="B205" s="49" t="s">
        <v>235</v>
      </c>
      <c r="C205" s="37">
        <v>9040645</v>
      </c>
      <c r="D205" s="37">
        <v>1341</v>
      </c>
      <c r="E205" s="37">
        <v>1375</v>
      </c>
      <c r="F205" s="37">
        <v>220.29</v>
      </c>
      <c r="G205" s="37">
        <v>0</v>
      </c>
      <c r="H205" s="37">
        <v>0</v>
      </c>
      <c r="I205" s="37">
        <v>0</v>
      </c>
      <c r="J205" s="37">
        <v>9572764</v>
      </c>
      <c r="K205" s="37">
        <v>5060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5060</v>
      </c>
      <c r="R205" s="37">
        <v>9577824</v>
      </c>
      <c r="S205" s="37">
        <v>0</v>
      </c>
      <c r="T205" s="37">
        <v>0</v>
      </c>
      <c r="U205" s="37">
        <v>0</v>
      </c>
      <c r="V205" s="37">
        <v>9577824</v>
      </c>
      <c r="W205" s="37">
        <v>6924667</v>
      </c>
      <c r="X205" s="37">
        <v>2653157</v>
      </c>
      <c r="Y205" s="37">
        <v>2653157</v>
      </c>
      <c r="Z205" s="37">
        <v>1954</v>
      </c>
      <c r="AA205" s="37">
        <v>2651203</v>
      </c>
      <c r="AB205" s="37">
        <v>554095</v>
      </c>
      <c r="AC205" s="37">
        <v>3205298</v>
      </c>
      <c r="AD205" s="37">
        <v>388361797</v>
      </c>
      <c r="AE205" s="37">
        <v>236700</v>
      </c>
      <c r="AF205" s="37">
        <v>0</v>
      </c>
      <c r="AG205" s="37">
        <v>0</v>
      </c>
      <c r="AH205" s="37">
        <v>0</v>
      </c>
      <c r="AI205" s="49">
        <v>9577824</v>
      </c>
      <c r="AJ205" s="59">
        <v>1375</v>
      </c>
      <c r="AK205" s="59">
        <v>6965.69</v>
      </c>
      <c r="AL205" s="59">
        <v>226.68</v>
      </c>
      <c r="AM205" s="59">
        <v>7192.37</v>
      </c>
      <c r="AN205" s="59">
        <v>1384</v>
      </c>
      <c r="AO205" s="59">
        <v>9954240</v>
      </c>
      <c r="AP205" s="59">
        <v>0</v>
      </c>
      <c r="AQ205" s="59">
        <v>0</v>
      </c>
      <c r="AR205" s="59">
        <v>0</v>
      </c>
      <c r="AS205" s="59">
        <v>0</v>
      </c>
      <c r="AT205" s="59">
        <v>0</v>
      </c>
      <c r="AU205" s="59">
        <v>0</v>
      </c>
      <c r="AV205" s="59">
        <v>0</v>
      </c>
      <c r="AW205" s="59">
        <v>0</v>
      </c>
      <c r="AX205" s="59">
        <v>0</v>
      </c>
      <c r="AY205" s="59">
        <v>0</v>
      </c>
      <c r="AZ205" s="59">
        <v>9954240</v>
      </c>
      <c r="BA205" s="59">
        <v>6972218</v>
      </c>
      <c r="BB205" s="59">
        <v>2982022</v>
      </c>
      <c r="BC205" s="59">
        <v>2989214</v>
      </c>
      <c r="BD205" s="59">
        <v>1183</v>
      </c>
      <c r="BE205" s="59">
        <f t="shared" si="12"/>
        <v>2988031</v>
      </c>
      <c r="BF205" s="59">
        <v>569470</v>
      </c>
      <c r="BG205" s="59">
        <f t="shared" si="13"/>
        <v>3557501</v>
      </c>
      <c r="BH205" s="59">
        <v>436932201</v>
      </c>
      <c r="BI205" s="59">
        <v>0</v>
      </c>
      <c r="BJ205" s="59">
        <v>7192</v>
      </c>
      <c r="BK205" s="59">
        <v>9954240</v>
      </c>
      <c r="BL205" s="59">
        <v>1384</v>
      </c>
      <c r="BM205" s="59">
        <v>7192.37</v>
      </c>
      <c r="BN205" s="59">
        <v>230.08</v>
      </c>
      <c r="BO205" s="59">
        <v>7422.45</v>
      </c>
      <c r="BP205" s="59">
        <v>1370</v>
      </c>
      <c r="BQ205" s="59">
        <v>10168757</v>
      </c>
      <c r="BR205" s="59">
        <v>0</v>
      </c>
      <c r="BS205" s="59">
        <v>-20335</v>
      </c>
      <c r="BT205" s="59">
        <v>0</v>
      </c>
      <c r="BU205" s="59">
        <v>0</v>
      </c>
      <c r="BV205" s="59">
        <v>0</v>
      </c>
      <c r="BW205" s="59">
        <v>0</v>
      </c>
      <c r="BX205" s="59">
        <v>0</v>
      </c>
      <c r="BY205" s="59">
        <v>81647</v>
      </c>
      <c r="BZ205" s="59">
        <v>0</v>
      </c>
      <c r="CA205" s="59">
        <v>10230069</v>
      </c>
      <c r="CB205" s="59">
        <v>6961505</v>
      </c>
      <c r="CC205" s="59">
        <v>3268564</v>
      </c>
      <c r="CD205" s="59">
        <v>3268564</v>
      </c>
      <c r="CE205" s="59">
        <v>1498</v>
      </c>
      <c r="CF205" s="59">
        <f t="shared" si="14"/>
        <v>3267066</v>
      </c>
      <c r="CG205" s="59">
        <v>572895</v>
      </c>
      <c r="CH205" s="59">
        <f t="shared" si="15"/>
        <v>3839961</v>
      </c>
      <c r="CI205" s="59">
        <v>504017032</v>
      </c>
      <c r="CJ205" s="59">
        <v>0</v>
      </c>
      <c r="CK205" s="59">
        <v>0</v>
      </c>
      <c r="CL205" s="59">
        <v>10148422</v>
      </c>
      <c r="CM205" s="59">
        <v>1370</v>
      </c>
      <c r="CN205" s="59">
        <v>7407.61</v>
      </c>
      <c r="CO205" s="59">
        <v>236.98</v>
      </c>
      <c r="CP205" s="59">
        <v>7644.5899999999992</v>
      </c>
      <c r="CQ205" s="59">
        <v>1364</v>
      </c>
      <c r="CR205" s="59">
        <v>10427221</v>
      </c>
      <c r="CS205" s="59">
        <v>0</v>
      </c>
      <c r="CT205" s="59">
        <v>0</v>
      </c>
      <c r="CU205" s="59">
        <v>0</v>
      </c>
      <c r="CV205" s="59">
        <v>0</v>
      </c>
      <c r="CW205" s="59">
        <v>0</v>
      </c>
      <c r="CX205" s="59">
        <v>0</v>
      </c>
      <c r="CY205" s="59">
        <v>0</v>
      </c>
      <c r="CZ205" s="59">
        <v>38223</v>
      </c>
      <c r="DA205" s="59">
        <v>0</v>
      </c>
      <c r="DB205" s="59">
        <v>10465444</v>
      </c>
      <c r="DC205" s="59">
        <v>6574295</v>
      </c>
      <c r="DD205" s="59">
        <v>3891149</v>
      </c>
      <c r="DE205" s="59">
        <v>3891148</v>
      </c>
      <c r="DF205" s="59">
        <v>1806</v>
      </c>
      <c r="DG205" s="40">
        <v>3889342</v>
      </c>
      <c r="DH205" s="59">
        <v>582770</v>
      </c>
      <c r="DI205" s="59">
        <v>4472112</v>
      </c>
      <c r="DJ205" s="59">
        <v>567869814</v>
      </c>
      <c r="DK205" s="59">
        <v>1</v>
      </c>
      <c r="DL205" s="59">
        <v>0</v>
      </c>
    </row>
    <row r="206" spans="1:116" x14ac:dyDescent="0.2">
      <c r="A206" s="48">
        <v>1897</v>
      </c>
      <c r="B206" s="49" t="s">
        <v>236</v>
      </c>
      <c r="C206" s="37">
        <v>6979756</v>
      </c>
      <c r="D206" s="37">
        <v>560</v>
      </c>
      <c r="E206" s="37">
        <v>554</v>
      </c>
      <c r="F206" s="37">
        <v>220.29</v>
      </c>
      <c r="G206" s="37">
        <v>0</v>
      </c>
      <c r="H206" s="37">
        <v>0</v>
      </c>
      <c r="I206" s="37">
        <v>0</v>
      </c>
      <c r="J206" s="37">
        <v>7027014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7027014</v>
      </c>
      <c r="S206" s="37">
        <v>0</v>
      </c>
      <c r="T206" s="37">
        <v>63421</v>
      </c>
      <c r="U206" s="37">
        <v>63421</v>
      </c>
      <c r="V206" s="37">
        <v>7090435</v>
      </c>
      <c r="W206" s="37">
        <v>1207784</v>
      </c>
      <c r="X206" s="37">
        <v>5882651</v>
      </c>
      <c r="Y206" s="37">
        <v>5882652</v>
      </c>
      <c r="Z206" s="37">
        <v>45625</v>
      </c>
      <c r="AA206" s="37">
        <v>5837027</v>
      </c>
      <c r="AB206" s="37">
        <v>368928</v>
      </c>
      <c r="AC206" s="37">
        <v>6205955</v>
      </c>
      <c r="AD206" s="37">
        <v>694478612</v>
      </c>
      <c r="AE206" s="37">
        <v>5105700</v>
      </c>
      <c r="AF206" s="37">
        <v>0</v>
      </c>
      <c r="AG206" s="37">
        <v>1</v>
      </c>
      <c r="AH206" s="37">
        <v>0</v>
      </c>
      <c r="AI206" s="49">
        <v>7027014</v>
      </c>
      <c r="AJ206" s="59">
        <v>554</v>
      </c>
      <c r="AK206" s="59">
        <v>12684.14</v>
      </c>
      <c r="AL206" s="59">
        <v>226.68</v>
      </c>
      <c r="AM206" s="59">
        <v>12910.82</v>
      </c>
      <c r="AN206" s="59">
        <v>539</v>
      </c>
      <c r="AO206" s="59">
        <v>6958932</v>
      </c>
      <c r="AP206" s="59">
        <v>0</v>
      </c>
      <c r="AQ206" s="59">
        <v>0</v>
      </c>
      <c r="AR206" s="59">
        <v>0</v>
      </c>
      <c r="AS206" s="59">
        <v>0</v>
      </c>
      <c r="AT206" s="59">
        <v>0</v>
      </c>
      <c r="AU206" s="59">
        <v>0</v>
      </c>
      <c r="AV206" s="59">
        <v>0</v>
      </c>
      <c r="AW206" s="59">
        <v>0</v>
      </c>
      <c r="AX206" s="59">
        <v>142019</v>
      </c>
      <c r="AY206" s="59">
        <v>0</v>
      </c>
      <c r="AZ206" s="59">
        <v>7100951</v>
      </c>
      <c r="BA206" s="59">
        <v>1119437</v>
      </c>
      <c r="BB206" s="59">
        <v>5981514</v>
      </c>
      <c r="BC206" s="59">
        <v>5982022</v>
      </c>
      <c r="BD206" s="59">
        <v>59736</v>
      </c>
      <c r="BE206" s="59">
        <f t="shared" si="12"/>
        <v>5922286</v>
      </c>
      <c r="BF206" s="59">
        <v>341169</v>
      </c>
      <c r="BG206" s="59">
        <f t="shared" si="13"/>
        <v>6263455</v>
      </c>
      <c r="BH206" s="59">
        <v>731618691</v>
      </c>
      <c r="BI206" s="59">
        <v>0</v>
      </c>
      <c r="BJ206" s="59">
        <v>508</v>
      </c>
      <c r="BK206" s="59">
        <v>6958932</v>
      </c>
      <c r="BL206" s="59">
        <v>539</v>
      </c>
      <c r="BM206" s="59">
        <v>12910.82</v>
      </c>
      <c r="BN206" s="59">
        <v>230.08</v>
      </c>
      <c r="BO206" s="59">
        <v>13140.9</v>
      </c>
      <c r="BP206" s="59">
        <v>517</v>
      </c>
      <c r="BQ206" s="59">
        <v>6793845</v>
      </c>
      <c r="BR206" s="59">
        <v>0</v>
      </c>
      <c r="BS206" s="59">
        <v>0</v>
      </c>
      <c r="BT206" s="59">
        <v>0</v>
      </c>
      <c r="BU206" s="59">
        <v>0</v>
      </c>
      <c r="BV206" s="59">
        <v>0</v>
      </c>
      <c r="BW206" s="59">
        <v>0</v>
      </c>
      <c r="BX206" s="59">
        <v>0</v>
      </c>
      <c r="BY206" s="59">
        <v>223395</v>
      </c>
      <c r="BZ206" s="59">
        <v>0</v>
      </c>
      <c r="CA206" s="59">
        <v>7017240</v>
      </c>
      <c r="CB206" s="59">
        <v>1081392</v>
      </c>
      <c r="CC206" s="59">
        <v>5935848</v>
      </c>
      <c r="CD206" s="59">
        <v>5935848</v>
      </c>
      <c r="CE206" s="59">
        <v>64539</v>
      </c>
      <c r="CF206" s="59">
        <f t="shared" si="14"/>
        <v>5871309</v>
      </c>
      <c r="CG206" s="59">
        <v>357200</v>
      </c>
      <c r="CH206" s="59">
        <f t="shared" si="15"/>
        <v>6228509</v>
      </c>
      <c r="CI206" s="59">
        <v>790944672</v>
      </c>
      <c r="CJ206" s="59">
        <v>0</v>
      </c>
      <c r="CK206" s="59">
        <v>0</v>
      </c>
      <c r="CL206" s="59">
        <v>6793845</v>
      </c>
      <c r="CM206" s="59">
        <v>517</v>
      </c>
      <c r="CN206" s="59">
        <v>13140.9</v>
      </c>
      <c r="CO206" s="59">
        <v>236.98</v>
      </c>
      <c r="CP206" s="59">
        <v>13377.88</v>
      </c>
      <c r="CQ206" s="59">
        <v>482</v>
      </c>
      <c r="CR206" s="59">
        <v>6448138</v>
      </c>
      <c r="CS206" s="59">
        <v>0</v>
      </c>
      <c r="CT206" s="59">
        <v>-27112</v>
      </c>
      <c r="CU206" s="59">
        <v>0</v>
      </c>
      <c r="CV206" s="59">
        <v>0</v>
      </c>
      <c r="CW206" s="59">
        <v>0</v>
      </c>
      <c r="CX206" s="59">
        <v>0</v>
      </c>
      <c r="CY206" s="59">
        <v>0</v>
      </c>
      <c r="CZ206" s="59">
        <v>347825</v>
      </c>
      <c r="DA206" s="59">
        <v>0</v>
      </c>
      <c r="DB206" s="59">
        <v>6768851</v>
      </c>
      <c r="DC206" s="59">
        <v>1097967</v>
      </c>
      <c r="DD206" s="59">
        <v>5670884</v>
      </c>
      <c r="DE206" s="59">
        <v>5670884</v>
      </c>
      <c r="DF206" s="59">
        <v>33602</v>
      </c>
      <c r="DG206" s="40">
        <v>5637282</v>
      </c>
      <c r="DH206" s="59">
        <v>343162</v>
      </c>
      <c r="DI206" s="59">
        <v>5980444</v>
      </c>
      <c r="DJ206" s="59">
        <v>838486837</v>
      </c>
      <c r="DK206" s="59">
        <v>0</v>
      </c>
      <c r="DL206" s="59">
        <v>0</v>
      </c>
    </row>
    <row r="207" spans="1:116" x14ac:dyDescent="0.2">
      <c r="A207" s="48">
        <v>3304</v>
      </c>
      <c r="B207" s="49" t="s">
        <v>237</v>
      </c>
      <c r="C207" s="37">
        <v>4846003</v>
      </c>
      <c r="D207" s="37">
        <v>720</v>
      </c>
      <c r="E207" s="37">
        <v>719</v>
      </c>
      <c r="F207" s="37">
        <v>220.29</v>
      </c>
      <c r="G207" s="37">
        <v>0</v>
      </c>
      <c r="H207" s="37">
        <v>0</v>
      </c>
      <c r="I207" s="37">
        <v>0</v>
      </c>
      <c r="J207" s="37">
        <v>4997661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4997661</v>
      </c>
      <c r="S207" s="37">
        <v>0</v>
      </c>
      <c r="T207" s="37">
        <v>6951</v>
      </c>
      <c r="U207" s="37">
        <v>6951</v>
      </c>
      <c r="V207" s="37">
        <v>5004612</v>
      </c>
      <c r="W207" s="37">
        <v>3186780</v>
      </c>
      <c r="X207" s="37">
        <v>1817832</v>
      </c>
      <c r="Y207" s="37">
        <v>1817832</v>
      </c>
      <c r="Z207" s="37">
        <v>59818</v>
      </c>
      <c r="AA207" s="37">
        <v>1758014</v>
      </c>
      <c r="AB207" s="37">
        <v>455924</v>
      </c>
      <c r="AC207" s="37">
        <v>2213938</v>
      </c>
      <c r="AD207" s="37">
        <v>236964136</v>
      </c>
      <c r="AE207" s="37">
        <v>6402500</v>
      </c>
      <c r="AF207" s="37">
        <v>0</v>
      </c>
      <c r="AG207" s="37">
        <v>0</v>
      </c>
      <c r="AH207" s="37">
        <v>0</v>
      </c>
      <c r="AI207" s="49">
        <v>4997661</v>
      </c>
      <c r="AJ207" s="59">
        <v>719</v>
      </c>
      <c r="AK207" s="59">
        <v>6950.85</v>
      </c>
      <c r="AL207" s="59">
        <v>226.68</v>
      </c>
      <c r="AM207" s="59">
        <v>7177.5300000000007</v>
      </c>
      <c r="AN207" s="59">
        <v>710</v>
      </c>
      <c r="AO207" s="59">
        <v>5096046</v>
      </c>
      <c r="AP207" s="59">
        <v>0</v>
      </c>
      <c r="AQ207" s="59">
        <v>0</v>
      </c>
      <c r="AR207" s="59">
        <v>0</v>
      </c>
      <c r="AS207" s="59">
        <v>0</v>
      </c>
      <c r="AT207" s="59">
        <v>0</v>
      </c>
      <c r="AU207" s="59">
        <v>0</v>
      </c>
      <c r="AV207" s="59">
        <v>0</v>
      </c>
      <c r="AW207" s="59">
        <v>0</v>
      </c>
      <c r="AX207" s="59">
        <v>50243</v>
      </c>
      <c r="AY207" s="59">
        <v>0</v>
      </c>
      <c r="AZ207" s="59">
        <v>5146289</v>
      </c>
      <c r="BA207" s="59">
        <v>3382874</v>
      </c>
      <c r="BB207" s="59">
        <v>1763415</v>
      </c>
      <c r="BC207" s="59">
        <v>1763415</v>
      </c>
      <c r="BD207" s="59">
        <v>13230</v>
      </c>
      <c r="BE207" s="59">
        <f t="shared" si="12"/>
        <v>1750185</v>
      </c>
      <c r="BF207" s="59">
        <v>451699</v>
      </c>
      <c r="BG207" s="59">
        <f t="shared" si="13"/>
        <v>2201884</v>
      </c>
      <c r="BH207" s="59">
        <v>250233018</v>
      </c>
      <c r="BI207" s="59">
        <v>0</v>
      </c>
      <c r="BJ207" s="59">
        <v>0</v>
      </c>
      <c r="BK207" s="59">
        <v>5096046</v>
      </c>
      <c r="BL207" s="59">
        <v>710</v>
      </c>
      <c r="BM207" s="59">
        <v>7177.53</v>
      </c>
      <c r="BN207" s="59">
        <v>230.08</v>
      </c>
      <c r="BO207" s="59">
        <v>7407.61</v>
      </c>
      <c r="BP207" s="59">
        <v>723</v>
      </c>
      <c r="BQ207" s="59">
        <v>5355702</v>
      </c>
      <c r="BR207" s="59">
        <v>0</v>
      </c>
      <c r="BS207" s="59">
        <v>13947</v>
      </c>
      <c r="BT207" s="59">
        <v>0</v>
      </c>
      <c r="BU207" s="59">
        <v>0</v>
      </c>
      <c r="BV207" s="59">
        <v>0</v>
      </c>
      <c r="BW207" s="59">
        <v>0</v>
      </c>
      <c r="BX207" s="59">
        <v>0</v>
      </c>
      <c r="BY207" s="59">
        <v>0</v>
      </c>
      <c r="BZ207" s="59">
        <v>0</v>
      </c>
      <c r="CA207" s="59">
        <v>5369649</v>
      </c>
      <c r="CB207" s="59">
        <v>3401515</v>
      </c>
      <c r="CC207" s="59">
        <v>1968134</v>
      </c>
      <c r="CD207" s="59">
        <v>1968071</v>
      </c>
      <c r="CE207" s="59">
        <v>31169</v>
      </c>
      <c r="CF207" s="59">
        <f t="shared" si="14"/>
        <v>1936902</v>
      </c>
      <c r="CG207" s="59">
        <v>451843</v>
      </c>
      <c r="CH207" s="59">
        <f t="shared" si="15"/>
        <v>2388745</v>
      </c>
      <c r="CI207" s="59">
        <v>252444244</v>
      </c>
      <c r="CJ207" s="59">
        <v>63</v>
      </c>
      <c r="CK207" s="59">
        <v>0</v>
      </c>
      <c r="CL207" s="59">
        <v>5369586</v>
      </c>
      <c r="CM207" s="59">
        <v>723</v>
      </c>
      <c r="CN207" s="59">
        <v>7426.81</v>
      </c>
      <c r="CO207" s="59">
        <v>236.98</v>
      </c>
      <c r="CP207" s="59">
        <v>7663.79</v>
      </c>
      <c r="CQ207" s="59">
        <v>720</v>
      </c>
      <c r="CR207" s="59">
        <v>5517929</v>
      </c>
      <c r="CS207" s="59">
        <v>63</v>
      </c>
      <c r="CT207" s="59">
        <v>24351</v>
      </c>
      <c r="CU207" s="59">
        <v>0</v>
      </c>
      <c r="CV207" s="59">
        <v>0</v>
      </c>
      <c r="CW207" s="59">
        <v>0</v>
      </c>
      <c r="CX207" s="59">
        <v>0</v>
      </c>
      <c r="CY207" s="59">
        <v>0</v>
      </c>
      <c r="CZ207" s="59">
        <v>15328</v>
      </c>
      <c r="DA207" s="59">
        <v>0</v>
      </c>
      <c r="DB207" s="59">
        <v>5557671</v>
      </c>
      <c r="DC207" s="59">
        <v>3817742</v>
      </c>
      <c r="DD207" s="59">
        <v>1739929</v>
      </c>
      <c r="DE207" s="59">
        <v>1739913</v>
      </c>
      <c r="DF207" s="59">
        <v>18635</v>
      </c>
      <c r="DG207" s="40">
        <v>1721278</v>
      </c>
      <c r="DH207" s="59">
        <v>453831</v>
      </c>
      <c r="DI207" s="59">
        <v>2175109</v>
      </c>
      <c r="DJ207" s="59">
        <v>265010992</v>
      </c>
      <c r="DK207" s="59">
        <v>16</v>
      </c>
      <c r="DL207" s="59">
        <v>0</v>
      </c>
    </row>
    <row r="208" spans="1:116" x14ac:dyDescent="0.2">
      <c r="A208" s="48">
        <v>3311</v>
      </c>
      <c r="B208" s="49" t="s">
        <v>238</v>
      </c>
      <c r="C208" s="37">
        <v>17547957</v>
      </c>
      <c r="D208" s="37">
        <v>2776</v>
      </c>
      <c r="E208" s="37">
        <v>2684</v>
      </c>
      <c r="F208" s="37">
        <v>220.29</v>
      </c>
      <c r="G208" s="37">
        <v>0</v>
      </c>
      <c r="H208" s="37">
        <v>0</v>
      </c>
      <c r="I208" s="37">
        <v>0</v>
      </c>
      <c r="J208" s="37">
        <v>17557654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17557654</v>
      </c>
      <c r="S208" s="37">
        <v>0</v>
      </c>
      <c r="T208" s="37">
        <v>451370</v>
      </c>
      <c r="U208" s="37">
        <v>451370</v>
      </c>
      <c r="V208" s="37">
        <v>18009024</v>
      </c>
      <c r="W208" s="37">
        <v>13646599</v>
      </c>
      <c r="X208" s="37">
        <v>4362425</v>
      </c>
      <c r="Y208" s="37">
        <v>4183082</v>
      </c>
      <c r="Z208" s="37">
        <v>70483</v>
      </c>
      <c r="AA208" s="37">
        <v>4112599</v>
      </c>
      <c r="AB208" s="37">
        <v>1604109</v>
      </c>
      <c r="AC208" s="37">
        <v>5716708</v>
      </c>
      <c r="AD208" s="37">
        <v>615781283</v>
      </c>
      <c r="AE208" s="37">
        <v>7592200</v>
      </c>
      <c r="AF208" s="37">
        <v>179343</v>
      </c>
      <c r="AG208" s="37">
        <v>0</v>
      </c>
      <c r="AH208" s="37">
        <v>0</v>
      </c>
      <c r="AI208" s="49">
        <v>17557654</v>
      </c>
      <c r="AJ208" s="59">
        <v>2684</v>
      </c>
      <c r="AK208" s="59">
        <v>6541.6</v>
      </c>
      <c r="AL208" s="59">
        <v>226.68</v>
      </c>
      <c r="AM208" s="59">
        <v>6768.2800000000007</v>
      </c>
      <c r="AN208" s="59">
        <v>2624</v>
      </c>
      <c r="AO208" s="59">
        <v>17759967</v>
      </c>
      <c r="AP208" s="59">
        <v>179343</v>
      </c>
      <c r="AQ208" s="59">
        <v>0</v>
      </c>
      <c r="AR208" s="59">
        <v>0</v>
      </c>
      <c r="AS208" s="59">
        <v>0</v>
      </c>
      <c r="AT208" s="59">
        <v>0</v>
      </c>
      <c r="AU208" s="59">
        <v>0</v>
      </c>
      <c r="AV208" s="59">
        <v>0</v>
      </c>
      <c r="AW208" s="59">
        <v>0</v>
      </c>
      <c r="AX208" s="59">
        <v>304573</v>
      </c>
      <c r="AY208" s="59">
        <v>0</v>
      </c>
      <c r="AZ208" s="59">
        <v>18243883</v>
      </c>
      <c r="BA208" s="59">
        <v>14005879</v>
      </c>
      <c r="BB208" s="59">
        <v>4238004</v>
      </c>
      <c r="BC208" s="59">
        <v>4238004</v>
      </c>
      <c r="BD208" s="59">
        <v>77048</v>
      </c>
      <c r="BE208" s="59">
        <f t="shared" si="12"/>
        <v>4160956</v>
      </c>
      <c r="BF208" s="59">
        <v>2515045</v>
      </c>
      <c r="BG208" s="59">
        <f t="shared" si="13"/>
        <v>6676001</v>
      </c>
      <c r="BH208" s="59">
        <v>675617461</v>
      </c>
      <c r="BI208" s="59">
        <v>0</v>
      </c>
      <c r="BJ208" s="59">
        <v>0</v>
      </c>
      <c r="BK208" s="59">
        <v>17939310</v>
      </c>
      <c r="BL208" s="59">
        <v>2624</v>
      </c>
      <c r="BM208" s="59">
        <v>6836.63</v>
      </c>
      <c r="BN208" s="59">
        <v>230.08</v>
      </c>
      <c r="BO208" s="59">
        <v>7066.71</v>
      </c>
      <c r="BP208" s="59">
        <v>2571</v>
      </c>
      <c r="BQ208" s="59">
        <v>18168511</v>
      </c>
      <c r="BR208" s="59">
        <v>0</v>
      </c>
      <c r="BS208" s="59">
        <v>0</v>
      </c>
      <c r="BT208" s="59">
        <v>0</v>
      </c>
      <c r="BU208" s="59">
        <v>0</v>
      </c>
      <c r="BV208" s="59">
        <v>0</v>
      </c>
      <c r="BW208" s="59">
        <v>0</v>
      </c>
      <c r="BX208" s="59">
        <v>0</v>
      </c>
      <c r="BY208" s="59">
        <v>282668</v>
      </c>
      <c r="BZ208" s="59">
        <v>0</v>
      </c>
      <c r="CA208" s="59">
        <v>18451179</v>
      </c>
      <c r="CB208" s="59">
        <v>14403260</v>
      </c>
      <c r="CC208" s="59">
        <v>4047919</v>
      </c>
      <c r="CD208" s="59">
        <v>4047919</v>
      </c>
      <c r="CE208" s="59">
        <v>83791</v>
      </c>
      <c r="CF208" s="59">
        <f t="shared" si="14"/>
        <v>3964128</v>
      </c>
      <c r="CG208" s="59">
        <v>2667701</v>
      </c>
      <c r="CH208" s="59">
        <f t="shared" si="15"/>
        <v>6631829</v>
      </c>
      <c r="CI208" s="59">
        <v>698389413</v>
      </c>
      <c r="CJ208" s="59">
        <v>0</v>
      </c>
      <c r="CK208" s="59">
        <v>0</v>
      </c>
      <c r="CL208" s="59">
        <v>18168511</v>
      </c>
      <c r="CM208" s="59">
        <v>2571</v>
      </c>
      <c r="CN208" s="59">
        <v>7066.71</v>
      </c>
      <c r="CO208" s="59">
        <v>333.28999999999996</v>
      </c>
      <c r="CP208" s="59">
        <v>7400</v>
      </c>
      <c r="CQ208" s="59">
        <v>2531</v>
      </c>
      <c r="CR208" s="59">
        <v>18729400</v>
      </c>
      <c r="CS208" s="59">
        <v>0</v>
      </c>
      <c r="CT208" s="59">
        <v>0</v>
      </c>
      <c r="CU208" s="59">
        <v>0</v>
      </c>
      <c r="CV208" s="59">
        <v>0</v>
      </c>
      <c r="CW208" s="59">
        <v>0</v>
      </c>
      <c r="CX208" s="59">
        <v>0</v>
      </c>
      <c r="CY208" s="59">
        <v>0</v>
      </c>
      <c r="CZ208" s="59">
        <v>222000</v>
      </c>
      <c r="DA208" s="59">
        <v>0</v>
      </c>
      <c r="DB208" s="59">
        <v>18951400</v>
      </c>
      <c r="DC208" s="59">
        <v>14448715</v>
      </c>
      <c r="DD208" s="59">
        <v>4502685</v>
      </c>
      <c r="DE208" s="59">
        <v>4502685</v>
      </c>
      <c r="DF208" s="59">
        <v>89624</v>
      </c>
      <c r="DG208" s="40">
        <v>4413061</v>
      </c>
      <c r="DH208" s="59">
        <v>2874123</v>
      </c>
      <c r="DI208" s="59">
        <v>7287184</v>
      </c>
      <c r="DJ208" s="59">
        <v>743523636</v>
      </c>
      <c r="DK208" s="59">
        <v>0</v>
      </c>
      <c r="DL208" s="59">
        <v>0</v>
      </c>
    </row>
    <row r="209" spans="1:116" x14ac:dyDescent="0.2">
      <c r="A209" s="48">
        <v>3318</v>
      </c>
      <c r="B209" s="49" t="s">
        <v>239</v>
      </c>
      <c r="C209" s="37">
        <v>4368202</v>
      </c>
      <c r="D209" s="37">
        <v>692</v>
      </c>
      <c r="E209" s="37">
        <v>669</v>
      </c>
      <c r="F209" s="37">
        <v>220.29</v>
      </c>
      <c r="G209" s="37">
        <v>0</v>
      </c>
      <c r="H209" s="37">
        <v>0</v>
      </c>
      <c r="I209" s="37">
        <v>0</v>
      </c>
      <c r="J209" s="37">
        <v>4370390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4370390</v>
      </c>
      <c r="S209" s="37">
        <v>0</v>
      </c>
      <c r="T209" s="37">
        <v>111056</v>
      </c>
      <c r="U209" s="37">
        <v>111056</v>
      </c>
      <c r="V209" s="37">
        <v>4481446</v>
      </c>
      <c r="W209" s="37">
        <v>3238174</v>
      </c>
      <c r="X209" s="37">
        <v>1243272</v>
      </c>
      <c r="Y209" s="37">
        <v>1243264</v>
      </c>
      <c r="Z209" s="37">
        <v>3464</v>
      </c>
      <c r="AA209" s="37">
        <v>1239800</v>
      </c>
      <c r="AB209" s="37">
        <v>230001</v>
      </c>
      <c r="AC209" s="37">
        <v>1469801</v>
      </c>
      <c r="AD209" s="37">
        <v>163639121</v>
      </c>
      <c r="AE209" s="37">
        <v>385700</v>
      </c>
      <c r="AF209" s="37">
        <v>9</v>
      </c>
      <c r="AG209" s="37">
        <v>0</v>
      </c>
      <c r="AH209" s="37">
        <v>0</v>
      </c>
      <c r="AI209" s="49">
        <v>4370391</v>
      </c>
      <c r="AJ209" s="59">
        <v>669</v>
      </c>
      <c r="AK209" s="59">
        <v>6532.72</v>
      </c>
      <c r="AL209" s="59">
        <v>226.68</v>
      </c>
      <c r="AM209" s="59">
        <v>6759.4000000000005</v>
      </c>
      <c r="AN209" s="59">
        <v>648</v>
      </c>
      <c r="AO209" s="59">
        <v>4380091</v>
      </c>
      <c r="AP209" s="59">
        <v>0</v>
      </c>
      <c r="AQ209" s="59">
        <v>1786</v>
      </c>
      <c r="AR209" s="59">
        <v>0</v>
      </c>
      <c r="AS209" s="59">
        <v>0</v>
      </c>
      <c r="AT209" s="59">
        <v>0</v>
      </c>
      <c r="AU209" s="59">
        <v>0</v>
      </c>
      <c r="AV209" s="59">
        <v>0</v>
      </c>
      <c r="AW209" s="59">
        <v>0</v>
      </c>
      <c r="AX209" s="59">
        <v>108150</v>
      </c>
      <c r="AY209" s="59">
        <v>0</v>
      </c>
      <c r="AZ209" s="59">
        <v>4490027</v>
      </c>
      <c r="BA209" s="59">
        <v>3304065</v>
      </c>
      <c r="BB209" s="59">
        <v>1185962</v>
      </c>
      <c r="BC209" s="59">
        <v>1181009</v>
      </c>
      <c r="BD209" s="59">
        <v>775</v>
      </c>
      <c r="BE209" s="59">
        <f t="shared" si="12"/>
        <v>1180234</v>
      </c>
      <c r="BF209" s="59">
        <v>292263</v>
      </c>
      <c r="BG209" s="59">
        <f t="shared" si="13"/>
        <v>1472497</v>
      </c>
      <c r="BH209" s="59">
        <v>181330631</v>
      </c>
      <c r="BI209" s="59">
        <v>4953</v>
      </c>
      <c r="BJ209" s="59">
        <v>0</v>
      </c>
      <c r="BK209" s="59">
        <v>4381877</v>
      </c>
      <c r="BL209" s="59">
        <v>648</v>
      </c>
      <c r="BM209" s="59">
        <v>6762.16</v>
      </c>
      <c r="BN209" s="59">
        <v>230.08</v>
      </c>
      <c r="BO209" s="59">
        <v>6992.24</v>
      </c>
      <c r="BP209" s="59">
        <v>632</v>
      </c>
      <c r="BQ209" s="59">
        <v>4419096</v>
      </c>
      <c r="BR209" s="59">
        <v>0</v>
      </c>
      <c r="BS209" s="59">
        <v>0</v>
      </c>
      <c r="BT209" s="59">
        <v>0</v>
      </c>
      <c r="BU209" s="59">
        <v>0</v>
      </c>
      <c r="BV209" s="59">
        <v>0</v>
      </c>
      <c r="BW209" s="59">
        <v>0</v>
      </c>
      <c r="BX209" s="59">
        <v>0</v>
      </c>
      <c r="BY209" s="59">
        <v>83907</v>
      </c>
      <c r="BZ209" s="59">
        <v>0</v>
      </c>
      <c r="CA209" s="59">
        <v>4503003</v>
      </c>
      <c r="CB209" s="59">
        <v>3275095</v>
      </c>
      <c r="CC209" s="59">
        <v>1227908</v>
      </c>
      <c r="CD209" s="59">
        <v>1227908</v>
      </c>
      <c r="CE209" s="59">
        <v>825</v>
      </c>
      <c r="CF209" s="59">
        <f t="shared" si="14"/>
        <v>1227083</v>
      </c>
      <c r="CG209" s="59">
        <v>292263</v>
      </c>
      <c r="CH209" s="59">
        <f t="shared" si="15"/>
        <v>1519346</v>
      </c>
      <c r="CI209" s="59">
        <v>194211896</v>
      </c>
      <c r="CJ209" s="59">
        <v>0</v>
      </c>
      <c r="CK209" s="59">
        <v>0</v>
      </c>
      <c r="CL209" s="59">
        <v>4419096</v>
      </c>
      <c r="CM209" s="59">
        <v>632</v>
      </c>
      <c r="CN209" s="59">
        <v>6992.24</v>
      </c>
      <c r="CO209" s="59">
        <v>407.76</v>
      </c>
      <c r="CP209" s="59">
        <v>7400</v>
      </c>
      <c r="CQ209" s="59">
        <v>633</v>
      </c>
      <c r="CR209" s="59">
        <v>4684200</v>
      </c>
      <c r="CS209" s="59">
        <v>0</v>
      </c>
      <c r="CT209" s="59">
        <v>-4676</v>
      </c>
      <c r="CU209" s="59">
        <v>0</v>
      </c>
      <c r="CV209" s="59">
        <v>0</v>
      </c>
      <c r="CW209" s="59">
        <v>0</v>
      </c>
      <c r="CX209" s="59">
        <v>0</v>
      </c>
      <c r="CY209" s="59">
        <v>0</v>
      </c>
      <c r="CZ209" s="59">
        <v>0</v>
      </c>
      <c r="DA209" s="59">
        <v>0</v>
      </c>
      <c r="DB209" s="59">
        <v>4679524</v>
      </c>
      <c r="DC209" s="59">
        <v>3265860</v>
      </c>
      <c r="DD209" s="59">
        <v>1413664</v>
      </c>
      <c r="DE209" s="59">
        <v>1378832</v>
      </c>
      <c r="DF209" s="59">
        <v>1090</v>
      </c>
      <c r="DG209" s="40">
        <v>1377742</v>
      </c>
      <c r="DH209" s="59">
        <v>232263</v>
      </c>
      <c r="DI209" s="59">
        <v>1610005</v>
      </c>
      <c r="DJ209" s="59">
        <v>201066738</v>
      </c>
      <c r="DK209" s="59">
        <v>34832</v>
      </c>
      <c r="DL209" s="59">
        <v>0</v>
      </c>
    </row>
    <row r="210" spans="1:116" x14ac:dyDescent="0.2">
      <c r="A210" s="48">
        <v>3325</v>
      </c>
      <c r="B210" s="49" t="s">
        <v>240</v>
      </c>
      <c r="C210" s="37">
        <v>7189775</v>
      </c>
      <c r="D210" s="37">
        <v>1058</v>
      </c>
      <c r="E210" s="37">
        <v>1026</v>
      </c>
      <c r="F210" s="37">
        <v>220.29</v>
      </c>
      <c r="G210" s="37">
        <v>0</v>
      </c>
      <c r="H210" s="37">
        <v>0</v>
      </c>
      <c r="I210" s="37">
        <v>0</v>
      </c>
      <c r="J210" s="37">
        <v>7198334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7198334</v>
      </c>
      <c r="S210" s="37">
        <v>0</v>
      </c>
      <c r="T210" s="37">
        <v>168382</v>
      </c>
      <c r="U210" s="37">
        <v>168382</v>
      </c>
      <c r="V210" s="37">
        <v>7366716</v>
      </c>
      <c r="W210" s="37">
        <v>3881717</v>
      </c>
      <c r="X210" s="37">
        <v>3484999</v>
      </c>
      <c r="Y210" s="37">
        <v>3484999</v>
      </c>
      <c r="Z210" s="37">
        <v>4823</v>
      </c>
      <c r="AA210" s="37">
        <v>3480176</v>
      </c>
      <c r="AB210" s="37">
        <v>799658</v>
      </c>
      <c r="AC210" s="37">
        <v>4279834</v>
      </c>
      <c r="AD210" s="37">
        <v>380299097</v>
      </c>
      <c r="AE210" s="37">
        <v>428600</v>
      </c>
      <c r="AF210" s="37">
        <v>0</v>
      </c>
      <c r="AG210" s="37">
        <v>0</v>
      </c>
      <c r="AH210" s="37">
        <v>0</v>
      </c>
      <c r="AI210" s="49">
        <v>7188334</v>
      </c>
      <c r="AJ210" s="59">
        <v>1026</v>
      </c>
      <c r="AK210" s="59">
        <v>7006.17</v>
      </c>
      <c r="AL210" s="59">
        <v>226.68</v>
      </c>
      <c r="AM210" s="59">
        <v>7232.85</v>
      </c>
      <c r="AN210" s="59">
        <v>991</v>
      </c>
      <c r="AO210" s="59">
        <v>7167754</v>
      </c>
      <c r="AP210" s="59">
        <v>0</v>
      </c>
      <c r="AQ210" s="59">
        <v>-1706</v>
      </c>
      <c r="AR210" s="59">
        <v>0</v>
      </c>
      <c r="AS210" s="59">
        <v>0</v>
      </c>
      <c r="AT210" s="59">
        <v>0</v>
      </c>
      <c r="AU210" s="59">
        <v>0</v>
      </c>
      <c r="AV210" s="59">
        <v>0</v>
      </c>
      <c r="AW210" s="59">
        <v>0</v>
      </c>
      <c r="AX210" s="59">
        <v>188054</v>
      </c>
      <c r="AY210" s="59">
        <v>0</v>
      </c>
      <c r="AZ210" s="59">
        <v>7354102</v>
      </c>
      <c r="BA210" s="59">
        <v>3976782</v>
      </c>
      <c r="BB210" s="59">
        <v>3377320</v>
      </c>
      <c r="BC210" s="59">
        <v>3377321</v>
      </c>
      <c r="BD210" s="59">
        <v>4087</v>
      </c>
      <c r="BE210" s="59">
        <f t="shared" si="12"/>
        <v>3373234</v>
      </c>
      <c r="BF210" s="59">
        <v>806697</v>
      </c>
      <c r="BG210" s="59">
        <f t="shared" si="13"/>
        <v>4179931</v>
      </c>
      <c r="BH210" s="59">
        <v>415175252</v>
      </c>
      <c r="BI210" s="59">
        <v>0</v>
      </c>
      <c r="BJ210" s="59">
        <v>1</v>
      </c>
      <c r="BK210" s="59">
        <v>7166048</v>
      </c>
      <c r="BL210" s="59">
        <v>991</v>
      </c>
      <c r="BM210" s="59">
        <v>7231.13</v>
      </c>
      <c r="BN210" s="59">
        <v>230.08</v>
      </c>
      <c r="BO210" s="59">
        <v>7461.21</v>
      </c>
      <c r="BP210" s="59">
        <v>944</v>
      </c>
      <c r="BQ210" s="59">
        <v>7043382</v>
      </c>
      <c r="BR210" s="59">
        <v>0</v>
      </c>
      <c r="BS210" s="59">
        <v>0</v>
      </c>
      <c r="BT210" s="59">
        <v>0</v>
      </c>
      <c r="BU210" s="59">
        <v>0</v>
      </c>
      <c r="BV210" s="59">
        <v>0</v>
      </c>
      <c r="BW210" s="59">
        <v>0</v>
      </c>
      <c r="BX210" s="59">
        <v>0</v>
      </c>
      <c r="BY210" s="59">
        <v>261142</v>
      </c>
      <c r="BZ210" s="59">
        <v>0</v>
      </c>
      <c r="CA210" s="59">
        <v>7304524</v>
      </c>
      <c r="CB210" s="59">
        <v>3718574</v>
      </c>
      <c r="CC210" s="59">
        <v>3585950</v>
      </c>
      <c r="CD210" s="59">
        <v>3585950</v>
      </c>
      <c r="CE210" s="59">
        <v>4904</v>
      </c>
      <c r="CF210" s="59">
        <f t="shared" si="14"/>
        <v>3581046</v>
      </c>
      <c r="CG210" s="59">
        <v>812660</v>
      </c>
      <c r="CH210" s="59">
        <f t="shared" si="15"/>
        <v>4393706</v>
      </c>
      <c r="CI210" s="59">
        <v>422032322</v>
      </c>
      <c r="CJ210" s="59">
        <v>0</v>
      </c>
      <c r="CK210" s="59">
        <v>0</v>
      </c>
      <c r="CL210" s="59">
        <v>7043382</v>
      </c>
      <c r="CM210" s="59">
        <v>944</v>
      </c>
      <c r="CN210" s="59">
        <v>7461.21</v>
      </c>
      <c r="CO210" s="59">
        <v>236.98</v>
      </c>
      <c r="CP210" s="59">
        <v>7698.19</v>
      </c>
      <c r="CQ210" s="59">
        <v>901</v>
      </c>
      <c r="CR210" s="59">
        <v>6936069</v>
      </c>
      <c r="CS210" s="59">
        <v>0</v>
      </c>
      <c r="CT210" s="59">
        <v>0</v>
      </c>
      <c r="CU210" s="59">
        <v>0</v>
      </c>
      <c r="CV210" s="59">
        <v>0</v>
      </c>
      <c r="CW210" s="59">
        <v>0</v>
      </c>
      <c r="CX210" s="59">
        <v>0</v>
      </c>
      <c r="CY210" s="59">
        <v>0</v>
      </c>
      <c r="CZ210" s="59">
        <v>246342</v>
      </c>
      <c r="DA210" s="59">
        <v>0</v>
      </c>
      <c r="DB210" s="59">
        <v>7182411</v>
      </c>
      <c r="DC210" s="59">
        <v>3220421</v>
      </c>
      <c r="DD210" s="59">
        <v>3961990</v>
      </c>
      <c r="DE210" s="59">
        <v>3969688</v>
      </c>
      <c r="DF210" s="59">
        <v>4562</v>
      </c>
      <c r="DG210" s="40">
        <v>3965126</v>
      </c>
      <c r="DH210" s="59">
        <v>816242</v>
      </c>
      <c r="DI210" s="59">
        <v>4781368</v>
      </c>
      <c r="DJ210" s="59">
        <v>457713117</v>
      </c>
      <c r="DK210" s="59">
        <v>0</v>
      </c>
      <c r="DL210" s="59">
        <v>7698</v>
      </c>
    </row>
    <row r="211" spans="1:116" x14ac:dyDescent="0.2">
      <c r="A211" s="48">
        <v>3332</v>
      </c>
      <c r="B211" s="49" t="s">
        <v>241</v>
      </c>
      <c r="C211" s="37">
        <v>7633665</v>
      </c>
      <c r="D211" s="37">
        <v>1084</v>
      </c>
      <c r="E211" s="37">
        <v>1126</v>
      </c>
      <c r="F211" s="37">
        <v>220.29</v>
      </c>
      <c r="G211" s="37">
        <v>0</v>
      </c>
      <c r="H211" s="37">
        <v>0</v>
      </c>
      <c r="I211" s="37">
        <v>0</v>
      </c>
      <c r="J211" s="37">
        <v>8177485</v>
      </c>
      <c r="K211" s="37">
        <v>0</v>
      </c>
      <c r="L211" s="37">
        <v>11261</v>
      </c>
      <c r="M211" s="37">
        <v>0</v>
      </c>
      <c r="N211" s="37">
        <v>0</v>
      </c>
      <c r="O211" s="37">
        <v>0</v>
      </c>
      <c r="P211" s="37">
        <v>0</v>
      </c>
      <c r="Q211" s="37">
        <v>11261</v>
      </c>
      <c r="R211" s="37">
        <v>8188746</v>
      </c>
      <c r="S211" s="37">
        <v>0</v>
      </c>
      <c r="T211" s="37">
        <v>0</v>
      </c>
      <c r="U211" s="37">
        <v>0</v>
      </c>
      <c r="V211" s="37">
        <v>8188746</v>
      </c>
      <c r="W211" s="37">
        <v>6582985</v>
      </c>
      <c r="X211" s="37">
        <v>1605761</v>
      </c>
      <c r="Y211" s="37">
        <v>1598498</v>
      </c>
      <c r="Z211" s="37">
        <v>473</v>
      </c>
      <c r="AA211" s="37">
        <v>1598025</v>
      </c>
      <c r="AB211" s="37">
        <v>1194963</v>
      </c>
      <c r="AC211" s="37">
        <v>2792988</v>
      </c>
      <c r="AD211" s="37">
        <v>222171322</v>
      </c>
      <c r="AE211" s="37">
        <v>37600</v>
      </c>
      <c r="AF211" s="37">
        <v>7263</v>
      </c>
      <c r="AG211" s="37">
        <v>0</v>
      </c>
      <c r="AH211" s="37">
        <v>7263</v>
      </c>
      <c r="AI211" s="49">
        <v>8181483</v>
      </c>
      <c r="AJ211" s="59">
        <v>1126</v>
      </c>
      <c r="AK211" s="59">
        <v>7265.97</v>
      </c>
      <c r="AL211" s="59">
        <v>226.68</v>
      </c>
      <c r="AM211" s="59">
        <v>7492.6500000000005</v>
      </c>
      <c r="AN211" s="59">
        <v>1160</v>
      </c>
      <c r="AO211" s="59">
        <v>8691474</v>
      </c>
      <c r="AP211" s="59">
        <v>5447</v>
      </c>
      <c r="AQ211" s="59">
        <v>0</v>
      </c>
      <c r="AR211" s="59">
        <v>0</v>
      </c>
      <c r="AS211" s="59">
        <v>0</v>
      </c>
      <c r="AT211" s="59">
        <v>0</v>
      </c>
      <c r="AU211" s="59">
        <v>0</v>
      </c>
      <c r="AV211" s="59">
        <v>0</v>
      </c>
      <c r="AW211" s="59">
        <v>0</v>
      </c>
      <c r="AX211" s="59">
        <v>0</v>
      </c>
      <c r="AY211" s="59">
        <v>0</v>
      </c>
      <c r="AZ211" s="59">
        <v>8696921</v>
      </c>
      <c r="BA211" s="59">
        <v>7064738</v>
      </c>
      <c r="BB211" s="59">
        <v>1632183</v>
      </c>
      <c r="BC211" s="59">
        <v>1632993</v>
      </c>
      <c r="BD211" s="59">
        <v>810</v>
      </c>
      <c r="BE211" s="59">
        <f t="shared" si="12"/>
        <v>1632183</v>
      </c>
      <c r="BF211" s="59">
        <v>1191853</v>
      </c>
      <c r="BG211" s="59">
        <f t="shared" si="13"/>
        <v>2824036</v>
      </c>
      <c r="BH211" s="59">
        <v>243937692</v>
      </c>
      <c r="BI211" s="59">
        <v>0</v>
      </c>
      <c r="BJ211" s="59">
        <v>810</v>
      </c>
      <c r="BK211" s="59">
        <v>8696921</v>
      </c>
      <c r="BL211" s="59">
        <v>1160</v>
      </c>
      <c r="BM211" s="59">
        <v>7497.35</v>
      </c>
      <c r="BN211" s="59">
        <v>230.08</v>
      </c>
      <c r="BO211" s="59">
        <v>7727.43</v>
      </c>
      <c r="BP211" s="59">
        <v>1181</v>
      </c>
      <c r="BQ211" s="59">
        <v>9126095</v>
      </c>
      <c r="BR211" s="59">
        <v>0</v>
      </c>
      <c r="BS211" s="59">
        <v>23560</v>
      </c>
      <c r="BT211" s="59">
        <v>0</v>
      </c>
      <c r="BU211" s="59">
        <v>0</v>
      </c>
      <c r="BV211" s="59">
        <v>0</v>
      </c>
      <c r="BW211" s="59">
        <v>0</v>
      </c>
      <c r="BX211" s="59">
        <v>0</v>
      </c>
      <c r="BY211" s="59">
        <v>0</v>
      </c>
      <c r="BZ211" s="59">
        <v>0</v>
      </c>
      <c r="CA211" s="59">
        <v>9149655</v>
      </c>
      <c r="CB211" s="59">
        <v>7406186</v>
      </c>
      <c r="CC211" s="59">
        <v>1743469</v>
      </c>
      <c r="CD211" s="59">
        <v>1743469</v>
      </c>
      <c r="CE211" s="59">
        <v>1799</v>
      </c>
      <c r="CF211" s="59">
        <f t="shared" si="14"/>
        <v>1741670</v>
      </c>
      <c r="CG211" s="59">
        <v>1629566</v>
      </c>
      <c r="CH211" s="59">
        <f t="shared" si="15"/>
        <v>3371236</v>
      </c>
      <c r="CI211" s="59">
        <v>249169017</v>
      </c>
      <c r="CJ211" s="59">
        <v>0</v>
      </c>
      <c r="CK211" s="59">
        <v>0</v>
      </c>
      <c r="CL211" s="59">
        <v>9149655</v>
      </c>
      <c r="CM211" s="59">
        <v>1181</v>
      </c>
      <c r="CN211" s="59">
        <v>7747.38</v>
      </c>
      <c r="CO211" s="59">
        <v>236.98</v>
      </c>
      <c r="CP211" s="59">
        <v>7984.36</v>
      </c>
      <c r="CQ211" s="59">
        <v>1191</v>
      </c>
      <c r="CR211" s="59">
        <v>9509373</v>
      </c>
      <c r="CS211" s="59">
        <v>0</v>
      </c>
      <c r="CT211" s="59">
        <v>11375</v>
      </c>
      <c r="CU211" s="59">
        <v>0</v>
      </c>
      <c r="CV211" s="59">
        <v>0</v>
      </c>
      <c r="CW211" s="59">
        <v>0</v>
      </c>
      <c r="CX211" s="59">
        <v>0</v>
      </c>
      <c r="CY211" s="59">
        <v>0</v>
      </c>
      <c r="CZ211" s="59">
        <v>0</v>
      </c>
      <c r="DA211" s="59">
        <v>0</v>
      </c>
      <c r="DB211" s="59">
        <v>9520748</v>
      </c>
      <c r="DC211" s="59">
        <v>8099936</v>
      </c>
      <c r="DD211" s="59">
        <v>1420812</v>
      </c>
      <c r="DE211" s="59">
        <v>1428796</v>
      </c>
      <c r="DF211" s="59">
        <v>1520</v>
      </c>
      <c r="DG211" s="40">
        <v>1427276</v>
      </c>
      <c r="DH211" s="59">
        <v>1737946</v>
      </c>
      <c r="DI211" s="59">
        <v>3165222</v>
      </c>
      <c r="DJ211" s="59">
        <v>262793900</v>
      </c>
      <c r="DK211" s="59">
        <v>0</v>
      </c>
      <c r="DL211" s="59">
        <v>7984</v>
      </c>
    </row>
    <row r="212" spans="1:116" x14ac:dyDescent="0.2">
      <c r="A212" s="48">
        <v>3339</v>
      </c>
      <c r="B212" s="49" t="s">
        <v>242</v>
      </c>
      <c r="C212" s="37">
        <v>28153432</v>
      </c>
      <c r="D212" s="37">
        <v>4124</v>
      </c>
      <c r="E212" s="37">
        <v>4091</v>
      </c>
      <c r="F212" s="37">
        <v>220.29</v>
      </c>
      <c r="G212" s="37">
        <v>0</v>
      </c>
      <c r="H212" s="37">
        <v>0</v>
      </c>
      <c r="I212" s="37">
        <v>0</v>
      </c>
      <c r="J212" s="37">
        <v>28829359</v>
      </c>
      <c r="K212" s="37">
        <v>0</v>
      </c>
      <c r="L212" s="37">
        <v>17417</v>
      </c>
      <c r="M212" s="37">
        <v>0</v>
      </c>
      <c r="N212" s="37">
        <v>0</v>
      </c>
      <c r="O212" s="37">
        <v>0</v>
      </c>
      <c r="P212" s="37">
        <v>0</v>
      </c>
      <c r="Q212" s="37">
        <v>17417</v>
      </c>
      <c r="R212" s="37">
        <v>28846776</v>
      </c>
      <c r="S212" s="37">
        <v>0</v>
      </c>
      <c r="T212" s="37">
        <v>176176</v>
      </c>
      <c r="U212" s="37">
        <v>176176</v>
      </c>
      <c r="V212" s="37">
        <v>29022952</v>
      </c>
      <c r="W212" s="37">
        <v>20060710</v>
      </c>
      <c r="X212" s="37">
        <v>8962242</v>
      </c>
      <c r="Y212" s="37">
        <v>8959437</v>
      </c>
      <c r="Z212" s="37">
        <v>72066</v>
      </c>
      <c r="AA212" s="37">
        <v>8887371</v>
      </c>
      <c r="AB212" s="37">
        <v>312500</v>
      </c>
      <c r="AC212" s="37">
        <v>9199871</v>
      </c>
      <c r="AD212" s="37">
        <v>1151284168</v>
      </c>
      <c r="AE212" s="37">
        <v>9018500</v>
      </c>
      <c r="AF212" s="37">
        <v>2805</v>
      </c>
      <c r="AG212" s="37">
        <v>0</v>
      </c>
      <c r="AH212" s="37">
        <v>0</v>
      </c>
      <c r="AI212" s="49">
        <v>28846776</v>
      </c>
      <c r="AJ212" s="59">
        <v>4091</v>
      </c>
      <c r="AK212" s="59">
        <v>7051.28</v>
      </c>
      <c r="AL212" s="59">
        <v>226.68</v>
      </c>
      <c r="AM212" s="59">
        <v>7277.96</v>
      </c>
      <c r="AN212" s="59">
        <v>4095</v>
      </c>
      <c r="AO212" s="59">
        <v>29803246</v>
      </c>
      <c r="AP212" s="59">
        <v>0</v>
      </c>
      <c r="AQ212" s="59">
        <v>0</v>
      </c>
      <c r="AR212" s="59">
        <v>0</v>
      </c>
      <c r="AS212" s="59">
        <v>0</v>
      </c>
      <c r="AT212" s="59">
        <v>0</v>
      </c>
      <c r="AU212" s="59">
        <v>0</v>
      </c>
      <c r="AV212" s="59">
        <v>0</v>
      </c>
      <c r="AW212" s="59">
        <v>0</v>
      </c>
      <c r="AX212" s="59">
        <v>0</v>
      </c>
      <c r="AY212" s="59">
        <v>0</v>
      </c>
      <c r="AZ212" s="59">
        <v>29803246</v>
      </c>
      <c r="BA212" s="59">
        <v>20156253</v>
      </c>
      <c r="BB212" s="59">
        <v>9646993</v>
      </c>
      <c r="BC212" s="59">
        <v>9646993</v>
      </c>
      <c r="BD212" s="59">
        <v>73372</v>
      </c>
      <c r="BE212" s="59">
        <f t="shared" si="12"/>
        <v>9573621</v>
      </c>
      <c r="BF212" s="59">
        <v>293330</v>
      </c>
      <c r="BG212" s="59">
        <f t="shared" si="13"/>
        <v>9866951</v>
      </c>
      <c r="BH212" s="59">
        <v>1252601817</v>
      </c>
      <c r="BI212" s="59">
        <v>0</v>
      </c>
      <c r="BJ212" s="59">
        <v>0</v>
      </c>
      <c r="BK212" s="59">
        <v>29803246</v>
      </c>
      <c r="BL212" s="59">
        <v>4095</v>
      </c>
      <c r="BM212" s="59">
        <v>7277.96</v>
      </c>
      <c r="BN212" s="59">
        <v>230.08</v>
      </c>
      <c r="BO212" s="59">
        <v>7508.04</v>
      </c>
      <c r="BP212" s="59">
        <v>4092</v>
      </c>
      <c r="BQ212" s="59">
        <v>30722900</v>
      </c>
      <c r="BR212" s="59">
        <v>0</v>
      </c>
      <c r="BS212" s="59">
        <v>65015</v>
      </c>
      <c r="BT212" s="59">
        <v>0</v>
      </c>
      <c r="BU212" s="59">
        <v>0</v>
      </c>
      <c r="BV212" s="59">
        <v>0</v>
      </c>
      <c r="BW212" s="59">
        <v>0</v>
      </c>
      <c r="BX212" s="59">
        <v>1000000</v>
      </c>
      <c r="BY212" s="59">
        <v>15016</v>
      </c>
      <c r="BZ212" s="59">
        <v>0</v>
      </c>
      <c r="CA212" s="59">
        <v>31802931</v>
      </c>
      <c r="CB212" s="59">
        <v>21493845</v>
      </c>
      <c r="CC212" s="59">
        <v>10309086</v>
      </c>
      <c r="CD212" s="59">
        <v>10309086</v>
      </c>
      <c r="CE212" s="59">
        <v>57065</v>
      </c>
      <c r="CF212" s="59">
        <f t="shared" si="14"/>
        <v>10252021</v>
      </c>
      <c r="CG212" s="59">
        <v>289472</v>
      </c>
      <c r="CH212" s="59">
        <f t="shared" si="15"/>
        <v>10541493</v>
      </c>
      <c r="CI212" s="59">
        <v>1331455437</v>
      </c>
      <c r="CJ212" s="59">
        <v>0</v>
      </c>
      <c r="CK212" s="59">
        <v>0</v>
      </c>
      <c r="CL212" s="59">
        <v>30787915</v>
      </c>
      <c r="CM212" s="59">
        <v>4092</v>
      </c>
      <c r="CN212" s="59">
        <v>7523.93</v>
      </c>
      <c r="CO212" s="59">
        <v>236.98</v>
      </c>
      <c r="CP212" s="59">
        <v>7760.91</v>
      </c>
      <c r="CQ212" s="59">
        <v>4112</v>
      </c>
      <c r="CR212" s="59">
        <v>31912862</v>
      </c>
      <c r="CS212" s="59">
        <v>0</v>
      </c>
      <c r="CT212" s="59">
        <v>0</v>
      </c>
      <c r="CU212" s="59">
        <v>0</v>
      </c>
      <c r="CV212" s="59">
        <v>0</v>
      </c>
      <c r="CW212" s="59">
        <v>0</v>
      </c>
      <c r="CX212" s="59">
        <v>0</v>
      </c>
      <c r="CY212" s="59">
        <v>1000000</v>
      </c>
      <c r="CZ212" s="59">
        <v>0</v>
      </c>
      <c r="DA212" s="59">
        <v>0</v>
      </c>
      <c r="DB212" s="59">
        <v>32912862</v>
      </c>
      <c r="DC212" s="59">
        <v>21641398</v>
      </c>
      <c r="DD212" s="59">
        <v>11271464</v>
      </c>
      <c r="DE212" s="59">
        <v>11271464</v>
      </c>
      <c r="DF212" s="59">
        <v>63350</v>
      </c>
      <c r="DG212" s="40">
        <v>11208114</v>
      </c>
      <c r="DH212" s="59">
        <v>274858</v>
      </c>
      <c r="DI212" s="59">
        <v>11482972</v>
      </c>
      <c r="DJ212" s="59">
        <v>1402942037</v>
      </c>
      <c r="DK212" s="59">
        <v>0</v>
      </c>
      <c r="DL212" s="59">
        <v>0</v>
      </c>
    </row>
    <row r="213" spans="1:116" x14ac:dyDescent="0.2">
      <c r="A213" s="48">
        <v>3360</v>
      </c>
      <c r="B213" s="49" t="s">
        <v>243</v>
      </c>
      <c r="C213" s="37">
        <v>10826319</v>
      </c>
      <c r="D213" s="37">
        <v>1597</v>
      </c>
      <c r="E213" s="37">
        <v>1610</v>
      </c>
      <c r="F213" s="37">
        <v>220.29</v>
      </c>
      <c r="G213" s="37">
        <v>0</v>
      </c>
      <c r="H213" s="37">
        <v>0</v>
      </c>
      <c r="I213" s="37">
        <v>0</v>
      </c>
      <c r="J213" s="37">
        <v>11269115</v>
      </c>
      <c r="K213" s="37">
        <v>0</v>
      </c>
      <c r="L213" s="37">
        <v>6293</v>
      </c>
      <c r="M213" s="37">
        <v>0</v>
      </c>
      <c r="N213" s="37">
        <v>0</v>
      </c>
      <c r="O213" s="37">
        <v>700000</v>
      </c>
      <c r="P213" s="37">
        <v>0</v>
      </c>
      <c r="Q213" s="37">
        <v>706293</v>
      </c>
      <c r="R213" s="37">
        <v>11975408</v>
      </c>
      <c r="S213" s="37">
        <v>0</v>
      </c>
      <c r="T213" s="37">
        <v>0</v>
      </c>
      <c r="U213" s="37">
        <v>0</v>
      </c>
      <c r="V213" s="37">
        <v>11975408</v>
      </c>
      <c r="W213" s="37">
        <v>8145820</v>
      </c>
      <c r="X213" s="37">
        <v>3829588</v>
      </c>
      <c r="Y213" s="37">
        <v>3822588</v>
      </c>
      <c r="Z213" s="37">
        <v>13349</v>
      </c>
      <c r="AA213" s="37">
        <v>3809239</v>
      </c>
      <c r="AB213" s="37">
        <v>1279312</v>
      </c>
      <c r="AC213" s="37">
        <v>5088551</v>
      </c>
      <c r="AD213" s="37">
        <v>369884368</v>
      </c>
      <c r="AE213" s="37">
        <v>970300</v>
      </c>
      <c r="AF213" s="37">
        <v>7000</v>
      </c>
      <c r="AG213" s="37">
        <v>0</v>
      </c>
      <c r="AH213" s="37">
        <v>7000</v>
      </c>
      <c r="AI213" s="49">
        <v>11968408</v>
      </c>
      <c r="AJ213" s="59">
        <v>1610</v>
      </c>
      <c r="AK213" s="59">
        <v>7433.79</v>
      </c>
      <c r="AL213" s="59">
        <v>226.68</v>
      </c>
      <c r="AM213" s="59">
        <v>7660.47</v>
      </c>
      <c r="AN213" s="59">
        <v>1599</v>
      </c>
      <c r="AO213" s="59">
        <v>12249092</v>
      </c>
      <c r="AP213" s="59">
        <v>5250</v>
      </c>
      <c r="AQ213" s="59">
        <v>33399</v>
      </c>
      <c r="AR213" s="59">
        <v>0</v>
      </c>
      <c r="AS213" s="59">
        <v>0</v>
      </c>
      <c r="AT213" s="59">
        <v>0</v>
      </c>
      <c r="AU213" s="59">
        <v>0</v>
      </c>
      <c r="AV213" s="59">
        <v>0</v>
      </c>
      <c r="AW213" s="59">
        <v>0</v>
      </c>
      <c r="AX213" s="59">
        <v>61284</v>
      </c>
      <c r="AY213" s="59">
        <v>0</v>
      </c>
      <c r="AZ213" s="59">
        <v>12349025</v>
      </c>
      <c r="BA213" s="59">
        <v>9225554</v>
      </c>
      <c r="BB213" s="59">
        <v>3123471</v>
      </c>
      <c r="BC213" s="59">
        <v>3136897</v>
      </c>
      <c r="BD213" s="59">
        <v>14342</v>
      </c>
      <c r="BE213" s="59">
        <f t="shared" si="12"/>
        <v>3122555</v>
      </c>
      <c r="BF213" s="59">
        <v>1552984</v>
      </c>
      <c r="BG213" s="59">
        <f t="shared" si="13"/>
        <v>4675539</v>
      </c>
      <c r="BH213" s="59">
        <v>409326184</v>
      </c>
      <c r="BI213" s="59">
        <v>0</v>
      </c>
      <c r="BJ213" s="59">
        <v>13426</v>
      </c>
      <c r="BK213" s="59">
        <v>12287741</v>
      </c>
      <c r="BL213" s="59">
        <v>1599</v>
      </c>
      <c r="BM213" s="59">
        <v>7684.64</v>
      </c>
      <c r="BN213" s="59">
        <v>230.08</v>
      </c>
      <c r="BO213" s="59">
        <v>7914.72</v>
      </c>
      <c r="BP213" s="59">
        <v>1594</v>
      </c>
      <c r="BQ213" s="59">
        <v>12616064</v>
      </c>
      <c r="BR213" s="59">
        <v>0</v>
      </c>
      <c r="BS213" s="59">
        <v>26285</v>
      </c>
      <c r="BT213" s="59">
        <v>0</v>
      </c>
      <c r="BU213" s="59">
        <v>0</v>
      </c>
      <c r="BV213" s="59">
        <v>0</v>
      </c>
      <c r="BW213" s="59">
        <v>0</v>
      </c>
      <c r="BX213" s="59">
        <v>0</v>
      </c>
      <c r="BY213" s="59">
        <v>31659</v>
      </c>
      <c r="BZ213" s="59">
        <v>0</v>
      </c>
      <c r="CA213" s="59">
        <v>12674008</v>
      </c>
      <c r="CB213" s="59">
        <v>9471631</v>
      </c>
      <c r="CC213" s="59">
        <v>3202377</v>
      </c>
      <c r="CD213" s="59">
        <v>3202373</v>
      </c>
      <c r="CE213" s="59">
        <v>12016</v>
      </c>
      <c r="CF213" s="59">
        <f t="shared" si="14"/>
        <v>3190357</v>
      </c>
      <c r="CG213" s="59">
        <v>1992876</v>
      </c>
      <c r="CH213" s="59">
        <f t="shared" si="15"/>
        <v>5183233</v>
      </c>
      <c r="CI213" s="59">
        <v>468959242</v>
      </c>
      <c r="CJ213" s="59">
        <v>4</v>
      </c>
      <c r="CK213" s="59">
        <v>0</v>
      </c>
      <c r="CL213" s="59">
        <v>12642349</v>
      </c>
      <c r="CM213" s="59">
        <v>1594</v>
      </c>
      <c r="CN213" s="59">
        <v>7931.21</v>
      </c>
      <c r="CO213" s="59">
        <v>236.98</v>
      </c>
      <c r="CP213" s="59">
        <v>8168.19</v>
      </c>
      <c r="CQ213" s="59">
        <v>1573</v>
      </c>
      <c r="CR213" s="59">
        <v>12848563</v>
      </c>
      <c r="CS213" s="59">
        <v>4</v>
      </c>
      <c r="CT213" s="59">
        <v>14496</v>
      </c>
      <c r="CU213" s="59">
        <v>0</v>
      </c>
      <c r="CV213" s="59">
        <v>0</v>
      </c>
      <c r="CW213" s="59">
        <v>0</v>
      </c>
      <c r="CX213" s="59">
        <v>0</v>
      </c>
      <c r="CY213" s="59">
        <v>0</v>
      </c>
      <c r="CZ213" s="59">
        <v>130691</v>
      </c>
      <c r="DA213" s="59">
        <v>0</v>
      </c>
      <c r="DB213" s="59">
        <v>12993754</v>
      </c>
      <c r="DC213" s="59">
        <v>8975799</v>
      </c>
      <c r="DD213" s="59">
        <v>4017955</v>
      </c>
      <c r="DE213" s="59">
        <v>4017975</v>
      </c>
      <c r="DF213" s="59">
        <v>14816</v>
      </c>
      <c r="DG213" s="40">
        <v>4003159</v>
      </c>
      <c r="DH213" s="59">
        <v>2034434</v>
      </c>
      <c r="DI213" s="59">
        <v>6037593</v>
      </c>
      <c r="DJ213" s="59">
        <v>493965935</v>
      </c>
      <c r="DK213" s="59">
        <v>0</v>
      </c>
      <c r="DL213" s="59">
        <v>20</v>
      </c>
    </row>
    <row r="214" spans="1:116" x14ac:dyDescent="0.2">
      <c r="A214" s="48">
        <v>3367</v>
      </c>
      <c r="B214" s="49" t="s">
        <v>244</v>
      </c>
      <c r="C214" s="37">
        <v>8869853</v>
      </c>
      <c r="D214" s="37">
        <v>1234</v>
      </c>
      <c r="E214" s="37">
        <v>1256</v>
      </c>
      <c r="F214" s="37">
        <v>220.29</v>
      </c>
      <c r="G214" s="37">
        <v>0</v>
      </c>
      <c r="H214" s="37">
        <v>0</v>
      </c>
      <c r="I214" s="37">
        <v>0</v>
      </c>
      <c r="J214" s="37">
        <v>9304674</v>
      </c>
      <c r="K214" s="37">
        <v>1</v>
      </c>
      <c r="L214" s="37">
        <v>7022</v>
      </c>
      <c r="M214" s="37">
        <v>0</v>
      </c>
      <c r="N214" s="37">
        <v>0</v>
      </c>
      <c r="O214" s="37">
        <v>0</v>
      </c>
      <c r="P214" s="37">
        <v>0</v>
      </c>
      <c r="Q214" s="37">
        <v>7023</v>
      </c>
      <c r="R214" s="37">
        <v>9311697</v>
      </c>
      <c r="S214" s="37">
        <v>0</v>
      </c>
      <c r="T214" s="37">
        <v>0</v>
      </c>
      <c r="U214" s="37">
        <v>0</v>
      </c>
      <c r="V214" s="37">
        <v>9311697</v>
      </c>
      <c r="W214" s="37">
        <v>6100968</v>
      </c>
      <c r="X214" s="37">
        <v>3210729</v>
      </c>
      <c r="Y214" s="37">
        <v>3210729</v>
      </c>
      <c r="Z214" s="37">
        <v>28390</v>
      </c>
      <c r="AA214" s="37">
        <v>3182339</v>
      </c>
      <c r="AB214" s="37">
        <v>639525</v>
      </c>
      <c r="AC214" s="37">
        <v>3821864</v>
      </c>
      <c r="AD214" s="37">
        <v>378100263</v>
      </c>
      <c r="AE214" s="37">
        <v>2808600</v>
      </c>
      <c r="AF214" s="37">
        <v>0</v>
      </c>
      <c r="AG214" s="37">
        <v>0</v>
      </c>
      <c r="AH214" s="37">
        <v>0</v>
      </c>
      <c r="AI214" s="49">
        <v>9311697</v>
      </c>
      <c r="AJ214" s="59">
        <v>1256</v>
      </c>
      <c r="AK214" s="59">
        <v>7413.77</v>
      </c>
      <c r="AL214" s="59">
        <v>226.68</v>
      </c>
      <c r="AM214" s="59">
        <v>7640.4500000000007</v>
      </c>
      <c r="AN214" s="59">
        <v>1257</v>
      </c>
      <c r="AO214" s="59">
        <v>9604046</v>
      </c>
      <c r="AP214" s="59">
        <v>0</v>
      </c>
      <c r="AQ214" s="59">
        <v>75107</v>
      </c>
      <c r="AR214" s="59">
        <v>0</v>
      </c>
      <c r="AS214" s="59">
        <v>0</v>
      </c>
      <c r="AT214" s="59">
        <v>0</v>
      </c>
      <c r="AU214" s="59">
        <v>0</v>
      </c>
      <c r="AV214" s="59">
        <v>0</v>
      </c>
      <c r="AW214" s="59">
        <v>0</v>
      </c>
      <c r="AX214" s="59">
        <v>0</v>
      </c>
      <c r="AY214" s="59">
        <v>0</v>
      </c>
      <c r="AZ214" s="59">
        <v>9679153</v>
      </c>
      <c r="BA214" s="59">
        <v>6536058</v>
      </c>
      <c r="BB214" s="59">
        <v>3143095</v>
      </c>
      <c r="BC214" s="59">
        <v>3143095</v>
      </c>
      <c r="BD214" s="59">
        <v>23629</v>
      </c>
      <c r="BE214" s="59">
        <f t="shared" si="12"/>
        <v>3119466</v>
      </c>
      <c r="BF214" s="59">
        <v>625000</v>
      </c>
      <c r="BG214" s="59">
        <f t="shared" si="13"/>
        <v>3744466</v>
      </c>
      <c r="BH214" s="59">
        <v>401681378</v>
      </c>
      <c r="BI214" s="59">
        <v>0</v>
      </c>
      <c r="BJ214" s="59">
        <v>0</v>
      </c>
      <c r="BK214" s="59">
        <v>9679153</v>
      </c>
      <c r="BL214" s="59">
        <v>1257</v>
      </c>
      <c r="BM214" s="59">
        <v>7700.2</v>
      </c>
      <c r="BN214" s="59">
        <v>230.08</v>
      </c>
      <c r="BO214" s="59">
        <v>7930.28</v>
      </c>
      <c r="BP214" s="59">
        <v>1252</v>
      </c>
      <c r="BQ214" s="59">
        <v>9928711</v>
      </c>
      <c r="BR214" s="59">
        <v>0</v>
      </c>
      <c r="BS214" s="59">
        <v>3439</v>
      </c>
      <c r="BT214" s="59">
        <v>0</v>
      </c>
      <c r="BU214" s="59">
        <v>0</v>
      </c>
      <c r="BV214" s="59">
        <v>0</v>
      </c>
      <c r="BW214" s="59">
        <v>0</v>
      </c>
      <c r="BX214" s="59">
        <v>0</v>
      </c>
      <c r="BY214" s="59">
        <v>31721</v>
      </c>
      <c r="BZ214" s="59">
        <v>0</v>
      </c>
      <c r="CA214" s="59">
        <v>9963871</v>
      </c>
      <c r="CB214" s="59">
        <v>6685224</v>
      </c>
      <c r="CC214" s="59">
        <v>3278647</v>
      </c>
      <c r="CD214" s="59">
        <v>3278647</v>
      </c>
      <c r="CE214" s="59">
        <v>22503</v>
      </c>
      <c r="CF214" s="59">
        <f t="shared" si="14"/>
        <v>3256144</v>
      </c>
      <c r="CG214" s="59">
        <v>665000</v>
      </c>
      <c r="CH214" s="59">
        <f t="shared" si="15"/>
        <v>3921144</v>
      </c>
      <c r="CI214" s="59">
        <v>415956631</v>
      </c>
      <c r="CJ214" s="59">
        <v>0</v>
      </c>
      <c r="CK214" s="59">
        <v>0</v>
      </c>
      <c r="CL214" s="59">
        <v>9932150</v>
      </c>
      <c r="CM214" s="59">
        <v>1252</v>
      </c>
      <c r="CN214" s="59">
        <v>7933.03</v>
      </c>
      <c r="CO214" s="59">
        <v>236.98</v>
      </c>
      <c r="CP214" s="59">
        <v>8170.0099999999993</v>
      </c>
      <c r="CQ214" s="59">
        <v>1222</v>
      </c>
      <c r="CR214" s="59">
        <v>9983752</v>
      </c>
      <c r="CS214" s="59">
        <v>0</v>
      </c>
      <c r="CT214" s="59">
        <v>51952</v>
      </c>
      <c r="CU214" s="59">
        <v>0</v>
      </c>
      <c r="CV214" s="59">
        <v>0</v>
      </c>
      <c r="CW214" s="59">
        <v>0</v>
      </c>
      <c r="CX214" s="59">
        <v>0</v>
      </c>
      <c r="CY214" s="59">
        <v>0</v>
      </c>
      <c r="CZ214" s="59">
        <v>187910</v>
      </c>
      <c r="DA214" s="59">
        <v>0</v>
      </c>
      <c r="DB214" s="59">
        <v>10223614</v>
      </c>
      <c r="DC214" s="59">
        <v>6886088</v>
      </c>
      <c r="DD214" s="59">
        <v>3337526</v>
      </c>
      <c r="DE214" s="59">
        <v>3329356</v>
      </c>
      <c r="DF214" s="59">
        <v>19154</v>
      </c>
      <c r="DG214" s="40">
        <v>3310202</v>
      </c>
      <c r="DH214" s="59">
        <v>695000</v>
      </c>
      <c r="DI214" s="59">
        <v>4005202</v>
      </c>
      <c r="DJ214" s="59">
        <v>439883059</v>
      </c>
      <c r="DK214" s="59">
        <v>8170</v>
      </c>
      <c r="DL214" s="59">
        <v>0</v>
      </c>
    </row>
    <row r="215" spans="1:116" x14ac:dyDescent="0.2">
      <c r="A215" s="48">
        <v>3381</v>
      </c>
      <c r="B215" s="49" t="s">
        <v>245</v>
      </c>
      <c r="C215" s="37">
        <v>13924907</v>
      </c>
      <c r="D215" s="37">
        <v>1927</v>
      </c>
      <c r="E215" s="37">
        <v>1934</v>
      </c>
      <c r="F215" s="37">
        <v>220.29</v>
      </c>
      <c r="G215" s="37">
        <v>0</v>
      </c>
      <c r="H215" s="37">
        <v>0</v>
      </c>
      <c r="I215" s="37">
        <v>0</v>
      </c>
      <c r="J215" s="37">
        <v>14401531</v>
      </c>
      <c r="K215" s="37">
        <v>0</v>
      </c>
      <c r="L215" s="37">
        <v>11747</v>
      </c>
      <c r="M215" s="37">
        <v>0</v>
      </c>
      <c r="N215" s="37">
        <v>0</v>
      </c>
      <c r="O215" s="37">
        <v>0</v>
      </c>
      <c r="P215" s="37">
        <v>0</v>
      </c>
      <c r="Q215" s="37">
        <v>11747</v>
      </c>
      <c r="R215" s="37">
        <v>14413278</v>
      </c>
      <c r="S215" s="37">
        <v>0</v>
      </c>
      <c r="T215" s="37">
        <v>0</v>
      </c>
      <c r="U215" s="37">
        <v>0</v>
      </c>
      <c r="V215" s="37">
        <v>14413278</v>
      </c>
      <c r="W215" s="37">
        <v>9407808</v>
      </c>
      <c r="X215" s="37">
        <v>5005470</v>
      </c>
      <c r="Y215" s="37">
        <v>4998014</v>
      </c>
      <c r="Z215" s="37">
        <v>17685</v>
      </c>
      <c r="AA215" s="37">
        <v>4980329</v>
      </c>
      <c r="AB215" s="37">
        <v>2346938</v>
      </c>
      <c r="AC215" s="37">
        <v>7327267</v>
      </c>
      <c r="AD215" s="37">
        <v>572792531</v>
      </c>
      <c r="AE215" s="37">
        <v>1382500</v>
      </c>
      <c r="AF215" s="37">
        <v>7456</v>
      </c>
      <c r="AG215" s="37">
        <v>0</v>
      </c>
      <c r="AH215" s="37">
        <v>7456</v>
      </c>
      <c r="AI215" s="49">
        <v>14321027</v>
      </c>
      <c r="AJ215" s="59">
        <v>1934</v>
      </c>
      <c r="AK215" s="59">
        <v>7404.87</v>
      </c>
      <c r="AL215" s="59">
        <v>226.68</v>
      </c>
      <c r="AM215" s="59">
        <v>7631.55</v>
      </c>
      <c r="AN215" s="59">
        <v>1929</v>
      </c>
      <c r="AO215" s="59">
        <v>14721260</v>
      </c>
      <c r="AP215" s="59">
        <v>5592</v>
      </c>
      <c r="AQ215" s="59">
        <v>43883</v>
      </c>
      <c r="AR215" s="59">
        <v>0</v>
      </c>
      <c r="AS215" s="59">
        <v>0</v>
      </c>
      <c r="AT215" s="59">
        <v>0</v>
      </c>
      <c r="AU215" s="59">
        <v>0</v>
      </c>
      <c r="AV215" s="59">
        <v>0</v>
      </c>
      <c r="AW215" s="59">
        <v>0</v>
      </c>
      <c r="AX215" s="59">
        <v>30526</v>
      </c>
      <c r="AY215" s="59">
        <v>0</v>
      </c>
      <c r="AZ215" s="59">
        <v>14801261</v>
      </c>
      <c r="BA215" s="59">
        <v>9890442</v>
      </c>
      <c r="BB215" s="59">
        <v>4910819</v>
      </c>
      <c r="BC215" s="59">
        <v>4912683</v>
      </c>
      <c r="BD215" s="59">
        <v>13129</v>
      </c>
      <c r="BE215" s="59">
        <f t="shared" si="12"/>
        <v>4899554</v>
      </c>
      <c r="BF215" s="59">
        <v>2564821</v>
      </c>
      <c r="BG215" s="59">
        <f t="shared" si="13"/>
        <v>7464375</v>
      </c>
      <c r="BH215" s="59">
        <v>627970235</v>
      </c>
      <c r="BI215" s="59">
        <v>0</v>
      </c>
      <c r="BJ215" s="59">
        <v>1864</v>
      </c>
      <c r="BK215" s="59">
        <v>14770735</v>
      </c>
      <c r="BL215" s="59">
        <v>1929</v>
      </c>
      <c r="BM215" s="59">
        <v>7657.2</v>
      </c>
      <c r="BN215" s="59">
        <v>230.08</v>
      </c>
      <c r="BO215" s="59">
        <v>7887.28</v>
      </c>
      <c r="BP215" s="59">
        <v>1939</v>
      </c>
      <c r="BQ215" s="59">
        <v>15293436</v>
      </c>
      <c r="BR215" s="59">
        <v>0</v>
      </c>
      <c r="BS215" s="59">
        <v>41167</v>
      </c>
      <c r="BT215" s="59">
        <v>0</v>
      </c>
      <c r="BU215" s="59">
        <v>0</v>
      </c>
      <c r="BV215" s="59">
        <v>0</v>
      </c>
      <c r="BW215" s="59">
        <v>0</v>
      </c>
      <c r="BX215" s="59">
        <v>0</v>
      </c>
      <c r="BY215" s="59">
        <v>0</v>
      </c>
      <c r="BZ215" s="59">
        <v>0</v>
      </c>
      <c r="CA215" s="59">
        <v>15334603</v>
      </c>
      <c r="CB215" s="59">
        <v>10090329</v>
      </c>
      <c r="CC215" s="59">
        <v>5244274</v>
      </c>
      <c r="CD215" s="59">
        <v>5244274</v>
      </c>
      <c r="CE215" s="59">
        <v>13825</v>
      </c>
      <c r="CF215" s="59">
        <f t="shared" si="14"/>
        <v>5230449</v>
      </c>
      <c r="CG215" s="59">
        <v>2875375</v>
      </c>
      <c r="CH215" s="59">
        <f t="shared" si="15"/>
        <v>8105824</v>
      </c>
      <c r="CI215" s="59">
        <v>688886782</v>
      </c>
      <c r="CJ215" s="59">
        <v>0</v>
      </c>
      <c r="CK215" s="59">
        <v>0</v>
      </c>
      <c r="CL215" s="59">
        <v>15334603</v>
      </c>
      <c r="CM215" s="59">
        <v>1939</v>
      </c>
      <c r="CN215" s="59">
        <v>7908.51</v>
      </c>
      <c r="CO215" s="59">
        <v>236.98</v>
      </c>
      <c r="CP215" s="59">
        <v>8145.49</v>
      </c>
      <c r="CQ215" s="59">
        <v>1941</v>
      </c>
      <c r="CR215" s="59">
        <v>15810396</v>
      </c>
      <c r="CS215" s="59">
        <v>0</v>
      </c>
      <c r="CT215" s="59">
        <v>68699</v>
      </c>
      <c r="CU215" s="59">
        <v>0</v>
      </c>
      <c r="CV215" s="59">
        <v>0</v>
      </c>
      <c r="CW215" s="59">
        <v>0</v>
      </c>
      <c r="CX215" s="59">
        <v>0</v>
      </c>
      <c r="CY215" s="59">
        <v>0</v>
      </c>
      <c r="CZ215" s="59">
        <v>0</v>
      </c>
      <c r="DA215" s="59">
        <v>0</v>
      </c>
      <c r="DB215" s="59">
        <v>15879095</v>
      </c>
      <c r="DC215" s="59">
        <v>10158937</v>
      </c>
      <c r="DD215" s="59">
        <v>5720158</v>
      </c>
      <c r="DE215" s="59">
        <v>5720158</v>
      </c>
      <c r="DF215" s="59">
        <v>16512</v>
      </c>
      <c r="DG215" s="40">
        <v>5703646</v>
      </c>
      <c r="DH215" s="59">
        <v>3132772</v>
      </c>
      <c r="DI215" s="59">
        <v>8836418</v>
      </c>
      <c r="DJ215" s="59">
        <v>762844196</v>
      </c>
      <c r="DK215" s="59">
        <v>0</v>
      </c>
      <c r="DL215" s="59">
        <v>0</v>
      </c>
    </row>
    <row r="216" spans="1:116" x14ac:dyDescent="0.2">
      <c r="A216" s="48">
        <v>3409</v>
      </c>
      <c r="B216" s="49" t="s">
        <v>246</v>
      </c>
      <c r="C216" s="37">
        <v>15348069</v>
      </c>
      <c r="D216" s="37">
        <v>2456</v>
      </c>
      <c r="E216" s="37">
        <v>2425</v>
      </c>
      <c r="F216" s="37">
        <v>220.29</v>
      </c>
      <c r="G216" s="37">
        <v>30.5</v>
      </c>
      <c r="H216" s="37">
        <v>73963</v>
      </c>
      <c r="I216" s="37">
        <v>0</v>
      </c>
      <c r="J216" s="37">
        <v>15762500</v>
      </c>
      <c r="K216" s="37">
        <v>790787</v>
      </c>
      <c r="L216" s="37">
        <v>27049</v>
      </c>
      <c r="M216" s="37">
        <v>0</v>
      </c>
      <c r="N216" s="37">
        <v>0</v>
      </c>
      <c r="O216" s="37">
        <v>0</v>
      </c>
      <c r="P216" s="37">
        <v>0</v>
      </c>
      <c r="Q216" s="37">
        <v>817836</v>
      </c>
      <c r="R216" s="37">
        <v>16580336</v>
      </c>
      <c r="S216" s="37">
        <v>0</v>
      </c>
      <c r="T216" s="37">
        <v>149500</v>
      </c>
      <c r="U216" s="37">
        <v>149500</v>
      </c>
      <c r="V216" s="37">
        <v>16729836</v>
      </c>
      <c r="W216" s="37">
        <v>12562648</v>
      </c>
      <c r="X216" s="37">
        <v>4167188</v>
      </c>
      <c r="Y216" s="37">
        <v>4167188</v>
      </c>
      <c r="Z216" s="37">
        <v>44514</v>
      </c>
      <c r="AA216" s="37">
        <v>4122674</v>
      </c>
      <c r="AB216" s="37">
        <v>618961</v>
      </c>
      <c r="AC216" s="37">
        <v>4741635</v>
      </c>
      <c r="AD216" s="37">
        <v>510127550</v>
      </c>
      <c r="AE216" s="37">
        <v>4789000</v>
      </c>
      <c r="AF216" s="37">
        <v>0</v>
      </c>
      <c r="AG216" s="37">
        <v>0</v>
      </c>
      <c r="AH216" s="37">
        <v>0</v>
      </c>
      <c r="AI216" s="49">
        <v>16580336</v>
      </c>
      <c r="AJ216" s="59">
        <v>2425</v>
      </c>
      <c r="AK216" s="59">
        <v>6837.25</v>
      </c>
      <c r="AL216" s="59">
        <v>226.68</v>
      </c>
      <c r="AM216" s="59">
        <v>7063.93</v>
      </c>
      <c r="AN216" s="59">
        <v>2379</v>
      </c>
      <c r="AO216" s="59">
        <v>16805089</v>
      </c>
      <c r="AP216" s="59">
        <v>0</v>
      </c>
      <c r="AQ216" s="59">
        <v>4423</v>
      </c>
      <c r="AR216" s="59">
        <v>0</v>
      </c>
      <c r="AS216" s="59">
        <v>0</v>
      </c>
      <c r="AT216" s="59">
        <v>0</v>
      </c>
      <c r="AU216" s="59">
        <v>0</v>
      </c>
      <c r="AV216" s="59">
        <v>0</v>
      </c>
      <c r="AW216" s="59">
        <v>0</v>
      </c>
      <c r="AX216" s="59">
        <v>247238</v>
      </c>
      <c r="AY216" s="59">
        <v>0</v>
      </c>
      <c r="AZ216" s="59">
        <v>17056750</v>
      </c>
      <c r="BA216" s="59">
        <v>12974338</v>
      </c>
      <c r="BB216" s="59">
        <v>4082412</v>
      </c>
      <c r="BC216" s="59">
        <v>4089502</v>
      </c>
      <c r="BD216" s="59">
        <v>39022</v>
      </c>
      <c r="BE216" s="59">
        <f t="shared" si="12"/>
        <v>4050480</v>
      </c>
      <c r="BF216" s="59">
        <v>1124454</v>
      </c>
      <c r="BG216" s="59">
        <f t="shared" si="13"/>
        <v>5174934</v>
      </c>
      <c r="BH216" s="59">
        <v>557043262</v>
      </c>
      <c r="BI216" s="59">
        <v>0</v>
      </c>
      <c r="BJ216" s="59">
        <v>7090</v>
      </c>
      <c r="BK216" s="59">
        <v>16809512</v>
      </c>
      <c r="BL216" s="59">
        <v>2379</v>
      </c>
      <c r="BM216" s="59">
        <v>7065.79</v>
      </c>
      <c r="BN216" s="59">
        <v>230.08</v>
      </c>
      <c r="BO216" s="59">
        <v>7295.87</v>
      </c>
      <c r="BP216" s="59">
        <v>2320</v>
      </c>
      <c r="BQ216" s="59">
        <v>16926418</v>
      </c>
      <c r="BR216" s="59">
        <v>0</v>
      </c>
      <c r="BS216" s="59">
        <v>14827</v>
      </c>
      <c r="BT216" s="59">
        <v>0</v>
      </c>
      <c r="BU216" s="59">
        <v>0</v>
      </c>
      <c r="BV216" s="59">
        <v>0</v>
      </c>
      <c r="BW216" s="59">
        <v>0</v>
      </c>
      <c r="BX216" s="59">
        <v>0</v>
      </c>
      <c r="BY216" s="59">
        <v>321018</v>
      </c>
      <c r="BZ216" s="59">
        <v>0</v>
      </c>
      <c r="CA216" s="59">
        <v>17262263</v>
      </c>
      <c r="CB216" s="59">
        <v>13307534</v>
      </c>
      <c r="CC216" s="59">
        <v>3954729</v>
      </c>
      <c r="CD216" s="59">
        <v>3954730</v>
      </c>
      <c r="CE216" s="59">
        <v>42067</v>
      </c>
      <c r="CF216" s="59">
        <f t="shared" si="14"/>
        <v>3912663</v>
      </c>
      <c r="CG216" s="59">
        <v>1473671</v>
      </c>
      <c r="CH216" s="59">
        <f t="shared" si="15"/>
        <v>5386334</v>
      </c>
      <c r="CI216" s="59">
        <v>615580755</v>
      </c>
      <c r="CJ216" s="59">
        <v>0</v>
      </c>
      <c r="CK216" s="59">
        <v>1</v>
      </c>
      <c r="CL216" s="59">
        <v>16941245</v>
      </c>
      <c r="CM216" s="59">
        <v>2320</v>
      </c>
      <c r="CN216" s="59">
        <v>7302.26</v>
      </c>
      <c r="CO216" s="59">
        <v>236.98</v>
      </c>
      <c r="CP216" s="59">
        <v>7539.24</v>
      </c>
      <c r="CQ216" s="59">
        <v>2259</v>
      </c>
      <c r="CR216" s="59">
        <v>17031143</v>
      </c>
      <c r="CS216" s="59">
        <v>0</v>
      </c>
      <c r="CT216" s="59">
        <v>58310</v>
      </c>
      <c r="CU216" s="59">
        <v>0</v>
      </c>
      <c r="CV216" s="59">
        <v>0</v>
      </c>
      <c r="CW216" s="59">
        <v>0</v>
      </c>
      <c r="CX216" s="59">
        <v>0</v>
      </c>
      <c r="CY216" s="59">
        <v>0</v>
      </c>
      <c r="CZ216" s="59">
        <v>346805</v>
      </c>
      <c r="DA216" s="59">
        <v>0</v>
      </c>
      <c r="DB216" s="59">
        <v>17436258</v>
      </c>
      <c r="DC216" s="59">
        <v>12452541</v>
      </c>
      <c r="DD216" s="59">
        <v>4983717</v>
      </c>
      <c r="DE216" s="59">
        <v>5000083</v>
      </c>
      <c r="DF216" s="59">
        <v>48561</v>
      </c>
      <c r="DG216" s="40">
        <v>4951522</v>
      </c>
      <c r="DH216" s="59">
        <v>771338</v>
      </c>
      <c r="DI216" s="59">
        <v>5722860</v>
      </c>
      <c r="DJ216" s="59">
        <v>649580103</v>
      </c>
      <c r="DK216" s="59">
        <v>0</v>
      </c>
      <c r="DL216" s="59">
        <v>16366</v>
      </c>
    </row>
    <row r="217" spans="1:116" x14ac:dyDescent="0.2">
      <c r="A217" s="48">
        <v>3427</v>
      </c>
      <c r="B217" s="49" t="s">
        <v>247</v>
      </c>
      <c r="C217" s="37">
        <v>2869542</v>
      </c>
      <c r="D217" s="37">
        <v>355</v>
      </c>
      <c r="E217" s="37">
        <v>348</v>
      </c>
      <c r="F217" s="37">
        <v>220.29</v>
      </c>
      <c r="G217" s="37">
        <v>0</v>
      </c>
      <c r="H217" s="37">
        <v>0</v>
      </c>
      <c r="I217" s="37">
        <v>0</v>
      </c>
      <c r="J217" s="37">
        <v>2889621</v>
      </c>
      <c r="K217" s="37">
        <v>4424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4424</v>
      </c>
      <c r="R217" s="37">
        <v>2894045</v>
      </c>
      <c r="S217" s="37">
        <v>0</v>
      </c>
      <c r="T217" s="37">
        <v>41518</v>
      </c>
      <c r="U217" s="37">
        <v>41518</v>
      </c>
      <c r="V217" s="37">
        <v>2935563</v>
      </c>
      <c r="W217" s="37">
        <v>2291590</v>
      </c>
      <c r="X217" s="37">
        <v>643973</v>
      </c>
      <c r="Y217" s="37">
        <v>636215</v>
      </c>
      <c r="Z217" s="37">
        <v>842</v>
      </c>
      <c r="AA217" s="37">
        <v>635373</v>
      </c>
      <c r="AB217" s="37">
        <v>222321</v>
      </c>
      <c r="AC217" s="37">
        <v>857694</v>
      </c>
      <c r="AD217" s="37">
        <v>59311374</v>
      </c>
      <c r="AE217" s="37">
        <v>58200</v>
      </c>
      <c r="AF217" s="37">
        <v>7758</v>
      </c>
      <c r="AG217" s="37">
        <v>0</v>
      </c>
      <c r="AH217" s="37">
        <v>0</v>
      </c>
      <c r="AI217" s="49">
        <v>2894045</v>
      </c>
      <c r="AJ217" s="59">
        <v>348</v>
      </c>
      <c r="AK217" s="59">
        <v>8316.2199999999993</v>
      </c>
      <c r="AL217" s="59">
        <v>226.68</v>
      </c>
      <c r="AM217" s="59">
        <v>8542.9</v>
      </c>
      <c r="AN217" s="59">
        <v>335</v>
      </c>
      <c r="AO217" s="59">
        <v>2861872</v>
      </c>
      <c r="AP217" s="59">
        <v>0</v>
      </c>
      <c r="AQ217" s="59">
        <v>0</v>
      </c>
      <c r="AR217" s="59">
        <v>0</v>
      </c>
      <c r="AS217" s="59">
        <v>0</v>
      </c>
      <c r="AT217" s="59">
        <v>0</v>
      </c>
      <c r="AU217" s="59">
        <v>0</v>
      </c>
      <c r="AV217" s="59">
        <v>0</v>
      </c>
      <c r="AW217" s="59">
        <v>0</v>
      </c>
      <c r="AX217" s="59">
        <v>85429</v>
      </c>
      <c r="AY217" s="59">
        <v>0</v>
      </c>
      <c r="AZ217" s="59">
        <v>2947301</v>
      </c>
      <c r="BA217" s="59">
        <v>2304768</v>
      </c>
      <c r="BB217" s="59">
        <v>642533</v>
      </c>
      <c r="BC217" s="59">
        <v>644344</v>
      </c>
      <c r="BD217" s="59">
        <v>1413</v>
      </c>
      <c r="BE217" s="59">
        <f t="shared" si="12"/>
        <v>642931</v>
      </c>
      <c r="BF217" s="59">
        <v>250278</v>
      </c>
      <c r="BG217" s="59">
        <f t="shared" si="13"/>
        <v>893209</v>
      </c>
      <c r="BH217" s="59">
        <v>70666089</v>
      </c>
      <c r="BI217" s="59">
        <v>0</v>
      </c>
      <c r="BJ217" s="59">
        <v>1811</v>
      </c>
      <c r="BK217" s="59">
        <v>2861872</v>
      </c>
      <c r="BL217" s="59">
        <v>335</v>
      </c>
      <c r="BM217" s="59">
        <v>8542.9</v>
      </c>
      <c r="BN217" s="59">
        <v>230.08</v>
      </c>
      <c r="BO217" s="59">
        <v>8772.98</v>
      </c>
      <c r="BP217" s="59">
        <v>327</v>
      </c>
      <c r="BQ217" s="59">
        <v>2868764</v>
      </c>
      <c r="BR217" s="59">
        <v>0</v>
      </c>
      <c r="BS217" s="59">
        <v>0</v>
      </c>
      <c r="BT217" s="59">
        <v>0</v>
      </c>
      <c r="BU217" s="59">
        <v>0</v>
      </c>
      <c r="BV217" s="59">
        <v>0</v>
      </c>
      <c r="BW217" s="59">
        <v>0</v>
      </c>
      <c r="BX217" s="59">
        <v>0</v>
      </c>
      <c r="BY217" s="59">
        <v>52638</v>
      </c>
      <c r="BZ217" s="59">
        <v>0</v>
      </c>
      <c r="CA217" s="59">
        <v>2921402</v>
      </c>
      <c r="CB217" s="59">
        <v>2157258</v>
      </c>
      <c r="CC217" s="59">
        <v>764144</v>
      </c>
      <c r="CD217" s="59">
        <v>764614</v>
      </c>
      <c r="CE217" s="59">
        <v>1616</v>
      </c>
      <c r="CF217" s="59">
        <f t="shared" si="14"/>
        <v>762998</v>
      </c>
      <c r="CG217" s="59">
        <v>230205</v>
      </c>
      <c r="CH217" s="59">
        <f t="shared" si="15"/>
        <v>993203</v>
      </c>
      <c r="CI217" s="59">
        <v>75464958</v>
      </c>
      <c r="CJ217" s="59">
        <v>0</v>
      </c>
      <c r="CK217" s="59">
        <v>470</v>
      </c>
      <c r="CL217" s="59">
        <v>2868764</v>
      </c>
      <c r="CM217" s="59">
        <v>327</v>
      </c>
      <c r="CN217" s="59">
        <v>8772.98</v>
      </c>
      <c r="CO217" s="59">
        <v>236.98</v>
      </c>
      <c r="CP217" s="59">
        <v>9009.9599999999991</v>
      </c>
      <c r="CQ217" s="59">
        <v>317</v>
      </c>
      <c r="CR217" s="59">
        <v>2856157</v>
      </c>
      <c r="CS217" s="59">
        <v>0</v>
      </c>
      <c r="CT217" s="59">
        <v>0</v>
      </c>
      <c r="CU217" s="59">
        <v>0</v>
      </c>
      <c r="CV217" s="59">
        <v>0</v>
      </c>
      <c r="CW217" s="59">
        <v>0</v>
      </c>
      <c r="CX217" s="59">
        <v>0</v>
      </c>
      <c r="CY217" s="59">
        <v>0</v>
      </c>
      <c r="CZ217" s="59">
        <v>72080</v>
      </c>
      <c r="DA217" s="59">
        <v>0</v>
      </c>
      <c r="DB217" s="59">
        <v>2928237</v>
      </c>
      <c r="DC217" s="59">
        <v>2135360</v>
      </c>
      <c r="DD217" s="59">
        <v>792877</v>
      </c>
      <c r="DE217" s="59">
        <v>790412</v>
      </c>
      <c r="DF217" s="59">
        <v>1221</v>
      </c>
      <c r="DG217" s="40">
        <v>789191</v>
      </c>
      <c r="DH217" s="59">
        <v>235400</v>
      </c>
      <c r="DI217" s="59">
        <v>1024591</v>
      </c>
      <c r="DJ217" s="59">
        <v>85177736</v>
      </c>
      <c r="DK217" s="59">
        <v>2465</v>
      </c>
      <c r="DL217" s="59">
        <v>0</v>
      </c>
    </row>
    <row r="218" spans="1:116" x14ac:dyDescent="0.2">
      <c r="A218" s="48">
        <v>3428</v>
      </c>
      <c r="B218" s="49" t="s">
        <v>248</v>
      </c>
      <c r="C218" s="37">
        <v>4895839</v>
      </c>
      <c r="D218" s="37">
        <v>749</v>
      </c>
      <c r="E218" s="37">
        <v>743</v>
      </c>
      <c r="F218" s="37">
        <v>220.29</v>
      </c>
      <c r="G218" s="37">
        <v>0</v>
      </c>
      <c r="H218" s="37">
        <v>0</v>
      </c>
      <c r="I218" s="37">
        <v>0</v>
      </c>
      <c r="J218" s="37">
        <v>5020295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5020295</v>
      </c>
      <c r="S218" s="37">
        <v>230000</v>
      </c>
      <c r="T218" s="37">
        <v>33784</v>
      </c>
      <c r="U218" s="37">
        <v>263784</v>
      </c>
      <c r="V218" s="37">
        <v>5284079</v>
      </c>
      <c r="W218" s="37">
        <v>4098849</v>
      </c>
      <c r="X218" s="37">
        <v>1185230</v>
      </c>
      <c r="Y218" s="37">
        <v>1185035</v>
      </c>
      <c r="Z218" s="37">
        <v>525</v>
      </c>
      <c r="AA218" s="37">
        <v>1184510</v>
      </c>
      <c r="AB218" s="37">
        <v>427325</v>
      </c>
      <c r="AC218" s="37">
        <v>1611835</v>
      </c>
      <c r="AD218" s="37">
        <v>154984138</v>
      </c>
      <c r="AE218" s="37">
        <v>50500</v>
      </c>
      <c r="AF218" s="37">
        <v>195</v>
      </c>
      <c r="AG218" s="37">
        <v>0</v>
      </c>
      <c r="AH218" s="37">
        <v>0</v>
      </c>
      <c r="AI218" s="49">
        <v>5250295</v>
      </c>
      <c r="AJ218" s="59">
        <v>743</v>
      </c>
      <c r="AK218" s="59">
        <v>7066.35</v>
      </c>
      <c r="AL218" s="59">
        <v>226.68</v>
      </c>
      <c r="AM218" s="59">
        <v>7293.0300000000007</v>
      </c>
      <c r="AN218" s="59">
        <v>744</v>
      </c>
      <c r="AO218" s="59">
        <v>5426014</v>
      </c>
      <c r="AP218" s="59">
        <v>0</v>
      </c>
      <c r="AQ218" s="59">
        <v>0</v>
      </c>
      <c r="AR218" s="59">
        <v>0</v>
      </c>
      <c r="AS218" s="59">
        <v>0</v>
      </c>
      <c r="AT218" s="59">
        <v>125000</v>
      </c>
      <c r="AU218" s="59">
        <v>0</v>
      </c>
      <c r="AV218" s="59">
        <v>0</v>
      </c>
      <c r="AW218" s="59">
        <v>0</v>
      </c>
      <c r="AX218" s="59">
        <v>0</v>
      </c>
      <c r="AY218" s="59">
        <v>0</v>
      </c>
      <c r="AZ218" s="59">
        <v>5551014</v>
      </c>
      <c r="BA218" s="59">
        <v>4194399</v>
      </c>
      <c r="BB218" s="59">
        <v>1356615</v>
      </c>
      <c r="BC218" s="59">
        <v>1357487</v>
      </c>
      <c r="BD218" s="59">
        <v>1073</v>
      </c>
      <c r="BE218" s="59">
        <f t="shared" si="12"/>
        <v>1356414</v>
      </c>
      <c r="BF218" s="59">
        <v>475768</v>
      </c>
      <c r="BG218" s="59">
        <f t="shared" si="13"/>
        <v>1832182</v>
      </c>
      <c r="BH218" s="59">
        <v>176208273</v>
      </c>
      <c r="BI218" s="59">
        <v>0</v>
      </c>
      <c r="BJ218" s="59">
        <v>872</v>
      </c>
      <c r="BK218" s="59">
        <v>5551014</v>
      </c>
      <c r="BL218" s="59">
        <v>744</v>
      </c>
      <c r="BM218" s="59">
        <v>7461.04</v>
      </c>
      <c r="BN218" s="59">
        <v>230.08</v>
      </c>
      <c r="BO218" s="59">
        <v>7691.12</v>
      </c>
      <c r="BP218" s="59">
        <v>739</v>
      </c>
      <c r="BQ218" s="59">
        <v>5683738</v>
      </c>
      <c r="BR218" s="59">
        <v>0</v>
      </c>
      <c r="BS218" s="59">
        <v>0</v>
      </c>
      <c r="BT218" s="59">
        <v>0</v>
      </c>
      <c r="BU218" s="59">
        <v>0</v>
      </c>
      <c r="BV218" s="59">
        <v>115000</v>
      </c>
      <c r="BW218" s="59">
        <v>0</v>
      </c>
      <c r="BX218" s="59">
        <v>0</v>
      </c>
      <c r="BY218" s="59">
        <v>30764</v>
      </c>
      <c r="BZ218" s="59">
        <v>0</v>
      </c>
      <c r="CA218" s="59">
        <v>5829502</v>
      </c>
      <c r="CB218" s="59">
        <v>4434618</v>
      </c>
      <c r="CC218" s="59">
        <v>1394884</v>
      </c>
      <c r="CD218" s="59">
        <v>1271185</v>
      </c>
      <c r="CE218" s="59">
        <v>1133</v>
      </c>
      <c r="CF218" s="59">
        <f t="shared" si="14"/>
        <v>1270052</v>
      </c>
      <c r="CG218" s="59">
        <v>509291</v>
      </c>
      <c r="CH218" s="59">
        <f t="shared" si="15"/>
        <v>1779343</v>
      </c>
      <c r="CI218" s="59">
        <v>193378913</v>
      </c>
      <c r="CJ218" s="59">
        <v>123699</v>
      </c>
      <c r="CK218" s="59">
        <v>0</v>
      </c>
      <c r="CL218" s="59">
        <v>5705803</v>
      </c>
      <c r="CM218" s="59">
        <v>739</v>
      </c>
      <c r="CN218" s="59">
        <v>7720.98</v>
      </c>
      <c r="CO218" s="59">
        <v>236.98</v>
      </c>
      <c r="CP218" s="59">
        <v>7957.9599999999991</v>
      </c>
      <c r="CQ218" s="59">
        <v>723</v>
      </c>
      <c r="CR218" s="59">
        <v>5753605</v>
      </c>
      <c r="CS218" s="59">
        <v>69701</v>
      </c>
      <c r="CT218" s="59">
        <v>0</v>
      </c>
      <c r="CU218" s="59">
        <v>0</v>
      </c>
      <c r="CV218" s="59">
        <v>0</v>
      </c>
      <c r="CW218" s="59">
        <v>115000</v>
      </c>
      <c r="CX218" s="59">
        <v>0</v>
      </c>
      <c r="CY218" s="59">
        <v>0</v>
      </c>
      <c r="CZ218" s="59">
        <v>95496</v>
      </c>
      <c r="DA218" s="59">
        <v>0</v>
      </c>
      <c r="DB218" s="59">
        <v>6033802</v>
      </c>
      <c r="DC218" s="59">
        <v>4402555</v>
      </c>
      <c r="DD218" s="59">
        <v>1631247</v>
      </c>
      <c r="DE218" s="59">
        <v>1563260</v>
      </c>
      <c r="DF218" s="59">
        <v>644</v>
      </c>
      <c r="DG218" s="40">
        <v>1562616</v>
      </c>
      <c r="DH218" s="59">
        <v>535548</v>
      </c>
      <c r="DI218" s="59">
        <v>2098164</v>
      </c>
      <c r="DJ218" s="59">
        <v>209896964</v>
      </c>
      <c r="DK218" s="59">
        <v>67987</v>
      </c>
      <c r="DL218" s="59">
        <v>0</v>
      </c>
    </row>
    <row r="219" spans="1:116" x14ac:dyDescent="0.2">
      <c r="A219" s="48">
        <v>3430</v>
      </c>
      <c r="B219" s="49" t="s">
        <v>249</v>
      </c>
      <c r="C219" s="37">
        <v>23288311</v>
      </c>
      <c r="D219" s="37">
        <v>3485</v>
      </c>
      <c r="E219" s="37">
        <v>3514</v>
      </c>
      <c r="F219" s="37">
        <v>220.29</v>
      </c>
      <c r="G219" s="37">
        <v>0</v>
      </c>
      <c r="H219" s="37">
        <v>0</v>
      </c>
      <c r="I219" s="37">
        <v>0</v>
      </c>
      <c r="J219" s="37">
        <v>24256193</v>
      </c>
      <c r="K219" s="37">
        <v>0</v>
      </c>
      <c r="L219" s="37">
        <v>279809</v>
      </c>
      <c r="M219" s="37">
        <v>0</v>
      </c>
      <c r="N219" s="37">
        <v>0</v>
      </c>
      <c r="O219" s="37">
        <v>103500</v>
      </c>
      <c r="P219" s="37">
        <v>0</v>
      </c>
      <c r="Q219" s="37">
        <v>383309</v>
      </c>
      <c r="R219" s="37">
        <v>24639502</v>
      </c>
      <c r="S219" s="37">
        <v>0</v>
      </c>
      <c r="T219" s="37">
        <v>0</v>
      </c>
      <c r="U219" s="37">
        <v>0</v>
      </c>
      <c r="V219" s="37">
        <v>24639502</v>
      </c>
      <c r="W219" s="37">
        <v>16445424</v>
      </c>
      <c r="X219" s="37">
        <v>8194078</v>
      </c>
      <c r="Y219" s="37">
        <v>8194078</v>
      </c>
      <c r="Z219" s="37">
        <v>98871</v>
      </c>
      <c r="AA219" s="37">
        <v>8095207</v>
      </c>
      <c r="AB219" s="37">
        <v>1303426</v>
      </c>
      <c r="AC219" s="37">
        <v>9398633</v>
      </c>
      <c r="AD219" s="37">
        <v>1002795821</v>
      </c>
      <c r="AE219" s="37">
        <v>10549100</v>
      </c>
      <c r="AF219" s="37">
        <v>0</v>
      </c>
      <c r="AG219" s="37">
        <v>0</v>
      </c>
      <c r="AH219" s="37">
        <v>0</v>
      </c>
      <c r="AI219" s="49">
        <v>24639502</v>
      </c>
      <c r="AJ219" s="59">
        <v>3514</v>
      </c>
      <c r="AK219" s="59">
        <v>7011.81</v>
      </c>
      <c r="AL219" s="59">
        <v>226.68</v>
      </c>
      <c r="AM219" s="59">
        <v>7238.4900000000007</v>
      </c>
      <c r="AN219" s="59">
        <v>3524</v>
      </c>
      <c r="AO219" s="59">
        <v>25508439</v>
      </c>
      <c r="AP219" s="59">
        <v>0</v>
      </c>
      <c r="AQ219" s="59">
        <v>164656</v>
      </c>
      <c r="AR219" s="59">
        <v>0</v>
      </c>
      <c r="AS219" s="59">
        <v>0</v>
      </c>
      <c r="AT219" s="59">
        <v>600000</v>
      </c>
      <c r="AU219" s="59">
        <v>0</v>
      </c>
      <c r="AV219" s="59">
        <v>0</v>
      </c>
      <c r="AW219" s="59">
        <v>0</v>
      </c>
      <c r="AX219" s="59">
        <v>0</v>
      </c>
      <c r="AY219" s="59">
        <v>0</v>
      </c>
      <c r="AZ219" s="59">
        <v>26273095</v>
      </c>
      <c r="BA219" s="59">
        <v>17318140</v>
      </c>
      <c r="BB219" s="59">
        <v>8954955</v>
      </c>
      <c r="BC219" s="59">
        <v>8940478</v>
      </c>
      <c r="BD219" s="59">
        <v>113092</v>
      </c>
      <c r="BE219" s="59">
        <f t="shared" si="12"/>
        <v>8827386</v>
      </c>
      <c r="BF219" s="59">
        <v>1365238</v>
      </c>
      <c r="BG219" s="59">
        <f t="shared" si="13"/>
        <v>10192624</v>
      </c>
      <c r="BH219" s="59">
        <v>1058015493</v>
      </c>
      <c r="BI219" s="59">
        <v>14477</v>
      </c>
      <c r="BJ219" s="59">
        <v>0</v>
      </c>
      <c r="BK219" s="59">
        <v>26258618</v>
      </c>
      <c r="BL219" s="59">
        <v>3523</v>
      </c>
      <c r="BM219" s="59">
        <v>7453.48</v>
      </c>
      <c r="BN219" s="59">
        <v>230.08</v>
      </c>
      <c r="BO219" s="59">
        <v>7683.5599999999995</v>
      </c>
      <c r="BP219" s="59">
        <v>3523</v>
      </c>
      <c r="BQ219" s="59">
        <v>27069182</v>
      </c>
      <c r="BR219" s="59">
        <v>10858</v>
      </c>
      <c r="BS219" s="59">
        <v>83093</v>
      </c>
      <c r="BT219" s="59">
        <v>0</v>
      </c>
      <c r="BU219" s="59">
        <v>0</v>
      </c>
      <c r="BV219" s="59">
        <v>0</v>
      </c>
      <c r="BW219" s="59">
        <v>0</v>
      </c>
      <c r="BX219" s="59">
        <v>0</v>
      </c>
      <c r="BY219" s="59">
        <v>0</v>
      </c>
      <c r="BZ219" s="59">
        <v>0</v>
      </c>
      <c r="CA219" s="59">
        <v>27163133</v>
      </c>
      <c r="CB219" s="59">
        <v>18245856</v>
      </c>
      <c r="CC219" s="59">
        <v>8917277</v>
      </c>
      <c r="CD219" s="59">
        <v>8971295</v>
      </c>
      <c r="CE219" s="59">
        <v>77819</v>
      </c>
      <c r="CF219" s="59">
        <f t="shared" si="14"/>
        <v>8893476</v>
      </c>
      <c r="CG219" s="59">
        <v>1546806</v>
      </c>
      <c r="CH219" s="59">
        <f t="shared" si="15"/>
        <v>10440282</v>
      </c>
      <c r="CI219" s="59">
        <v>1107597684</v>
      </c>
      <c r="CJ219" s="59">
        <v>0</v>
      </c>
      <c r="CK219" s="59">
        <v>54018</v>
      </c>
      <c r="CL219" s="59">
        <v>27163133</v>
      </c>
      <c r="CM219" s="59">
        <v>3523</v>
      </c>
      <c r="CN219" s="59">
        <v>7710.23</v>
      </c>
      <c r="CO219" s="59">
        <v>236.98</v>
      </c>
      <c r="CP219" s="59">
        <v>7947.2099999999991</v>
      </c>
      <c r="CQ219" s="59">
        <v>3519</v>
      </c>
      <c r="CR219" s="59">
        <v>27966232</v>
      </c>
      <c r="CS219" s="59">
        <v>0</v>
      </c>
      <c r="CT219" s="59">
        <v>72327</v>
      </c>
      <c r="CU219" s="59">
        <v>0</v>
      </c>
      <c r="CV219" s="59">
        <v>0</v>
      </c>
      <c r="CW219" s="59">
        <v>0</v>
      </c>
      <c r="CX219" s="59">
        <v>0</v>
      </c>
      <c r="CY219" s="59">
        <v>0</v>
      </c>
      <c r="CZ219" s="59">
        <v>23842</v>
      </c>
      <c r="DA219" s="59">
        <v>0</v>
      </c>
      <c r="DB219" s="59">
        <v>28062401</v>
      </c>
      <c r="DC219" s="59">
        <v>18672148</v>
      </c>
      <c r="DD219" s="59">
        <v>9390253</v>
      </c>
      <c r="DE219" s="59">
        <v>9435974</v>
      </c>
      <c r="DF219" s="59">
        <v>80093</v>
      </c>
      <c r="DG219" s="40">
        <v>9355881</v>
      </c>
      <c r="DH219" s="59">
        <v>1677119</v>
      </c>
      <c r="DI219" s="59">
        <v>11033000</v>
      </c>
      <c r="DJ219" s="59">
        <v>1156063960</v>
      </c>
      <c r="DK219" s="59">
        <v>0</v>
      </c>
      <c r="DL219" s="59">
        <v>45721</v>
      </c>
    </row>
    <row r="220" spans="1:116" x14ac:dyDescent="0.2">
      <c r="A220" s="48">
        <v>3434</v>
      </c>
      <c r="B220" s="49" t="s">
        <v>250</v>
      </c>
      <c r="C220" s="37">
        <v>7331301</v>
      </c>
      <c r="D220" s="37">
        <v>1109</v>
      </c>
      <c r="E220" s="37">
        <v>1099</v>
      </c>
      <c r="F220" s="37">
        <v>220.29</v>
      </c>
      <c r="G220" s="37">
        <v>0</v>
      </c>
      <c r="H220" s="37">
        <v>0</v>
      </c>
      <c r="I220" s="37">
        <v>0</v>
      </c>
      <c r="J220" s="37">
        <v>7507291</v>
      </c>
      <c r="K220" s="37">
        <v>54812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54812</v>
      </c>
      <c r="R220" s="37">
        <v>7562103</v>
      </c>
      <c r="S220" s="37">
        <v>0</v>
      </c>
      <c r="T220" s="37">
        <v>54648</v>
      </c>
      <c r="U220" s="37">
        <v>54648</v>
      </c>
      <c r="V220" s="37">
        <v>7616751</v>
      </c>
      <c r="W220" s="37">
        <v>7324754</v>
      </c>
      <c r="X220" s="37">
        <v>291997</v>
      </c>
      <c r="Y220" s="37">
        <v>285166</v>
      </c>
      <c r="Z220" s="37">
        <v>72</v>
      </c>
      <c r="AA220" s="37">
        <v>285094</v>
      </c>
      <c r="AB220" s="37">
        <v>554163</v>
      </c>
      <c r="AC220" s="37">
        <v>839257</v>
      </c>
      <c r="AD220" s="37">
        <v>159279315</v>
      </c>
      <c r="AE220" s="37">
        <v>13700</v>
      </c>
      <c r="AF220" s="37">
        <v>6831</v>
      </c>
      <c r="AG220" s="37">
        <v>0</v>
      </c>
      <c r="AH220" s="37">
        <v>0</v>
      </c>
      <c r="AI220" s="49">
        <v>7562103</v>
      </c>
      <c r="AJ220" s="59">
        <v>1099</v>
      </c>
      <c r="AK220" s="59">
        <v>6880.89</v>
      </c>
      <c r="AL220" s="59">
        <v>226.68</v>
      </c>
      <c r="AM220" s="59">
        <v>7107.5700000000006</v>
      </c>
      <c r="AN220" s="59">
        <v>1081</v>
      </c>
      <c r="AO220" s="59">
        <v>7683283</v>
      </c>
      <c r="AP220" s="59">
        <v>0</v>
      </c>
      <c r="AQ220" s="59">
        <v>0</v>
      </c>
      <c r="AR220" s="59">
        <v>0</v>
      </c>
      <c r="AS220" s="59">
        <v>149583</v>
      </c>
      <c r="AT220" s="59">
        <v>0</v>
      </c>
      <c r="AU220" s="59">
        <v>0</v>
      </c>
      <c r="AV220" s="59">
        <v>0</v>
      </c>
      <c r="AW220" s="59">
        <v>0</v>
      </c>
      <c r="AX220" s="59">
        <v>99506</v>
      </c>
      <c r="AY220" s="59">
        <v>0</v>
      </c>
      <c r="AZ220" s="59">
        <v>7932372</v>
      </c>
      <c r="BA220" s="59">
        <v>7201059</v>
      </c>
      <c r="BB220" s="59">
        <v>731313</v>
      </c>
      <c r="BC220" s="59">
        <v>710100</v>
      </c>
      <c r="BD220" s="59">
        <v>72</v>
      </c>
      <c r="BE220" s="59">
        <f t="shared" si="12"/>
        <v>710028</v>
      </c>
      <c r="BF220" s="59">
        <v>587050</v>
      </c>
      <c r="BG220" s="59">
        <f t="shared" si="13"/>
        <v>1297078</v>
      </c>
      <c r="BH220" s="59">
        <v>170423347</v>
      </c>
      <c r="BI220" s="59">
        <v>21213</v>
      </c>
      <c r="BJ220" s="59">
        <v>0</v>
      </c>
      <c r="BK220" s="59">
        <v>7832866</v>
      </c>
      <c r="BL220" s="59">
        <v>1081</v>
      </c>
      <c r="BM220" s="59">
        <v>7245.94</v>
      </c>
      <c r="BN220" s="59">
        <v>230.08</v>
      </c>
      <c r="BO220" s="59">
        <v>7476.0199999999995</v>
      </c>
      <c r="BP220" s="59">
        <v>1063</v>
      </c>
      <c r="BQ220" s="59">
        <v>7947009</v>
      </c>
      <c r="BR220" s="59">
        <v>0</v>
      </c>
      <c r="BS220" s="59">
        <v>0</v>
      </c>
      <c r="BT220" s="59">
        <v>0</v>
      </c>
      <c r="BU220" s="59">
        <v>551940</v>
      </c>
      <c r="BV220" s="59">
        <v>0</v>
      </c>
      <c r="BW220" s="59">
        <v>0</v>
      </c>
      <c r="BX220" s="59">
        <v>0</v>
      </c>
      <c r="BY220" s="59">
        <v>104664</v>
      </c>
      <c r="BZ220" s="59">
        <v>0</v>
      </c>
      <c r="CA220" s="59">
        <v>8603613</v>
      </c>
      <c r="CB220" s="59">
        <v>7210242</v>
      </c>
      <c r="CC220" s="59">
        <v>1393371</v>
      </c>
      <c r="CD220" s="59">
        <v>885850</v>
      </c>
      <c r="CE220" s="59">
        <v>613</v>
      </c>
      <c r="CF220" s="59">
        <f t="shared" si="14"/>
        <v>885237</v>
      </c>
      <c r="CG220" s="59">
        <v>602750</v>
      </c>
      <c r="CH220" s="59">
        <f t="shared" si="15"/>
        <v>1487987</v>
      </c>
      <c r="CI220" s="59">
        <v>199194006</v>
      </c>
      <c r="CJ220" s="59">
        <v>507521</v>
      </c>
      <c r="CK220" s="59">
        <v>0</v>
      </c>
      <c r="CL220" s="59">
        <v>8096092</v>
      </c>
      <c r="CM220" s="59">
        <v>1063</v>
      </c>
      <c r="CN220" s="59">
        <v>7616.27</v>
      </c>
      <c r="CO220" s="59">
        <v>236.98</v>
      </c>
      <c r="CP220" s="59">
        <v>7853.25</v>
      </c>
      <c r="CQ220" s="59">
        <v>1034</v>
      </c>
      <c r="CR220" s="59">
        <v>8120261</v>
      </c>
      <c r="CS220" s="59">
        <v>302143</v>
      </c>
      <c r="CT220" s="59">
        <v>0</v>
      </c>
      <c r="CU220" s="59">
        <v>0</v>
      </c>
      <c r="CV220" s="59">
        <v>0</v>
      </c>
      <c r="CW220" s="59">
        <v>0</v>
      </c>
      <c r="CX220" s="59">
        <v>0</v>
      </c>
      <c r="CY220" s="59">
        <v>0</v>
      </c>
      <c r="CZ220" s="59">
        <v>172772</v>
      </c>
      <c r="DA220" s="59">
        <v>0</v>
      </c>
      <c r="DB220" s="59">
        <v>8595176</v>
      </c>
      <c r="DC220" s="59">
        <v>6541206</v>
      </c>
      <c r="DD220" s="59">
        <v>2053970</v>
      </c>
      <c r="DE220" s="59">
        <v>1028859</v>
      </c>
      <c r="DF220" s="59">
        <v>0</v>
      </c>
      <c r="DG220" s="40">
        <v>1028859</v>
      </c>
      <c r="DH220" s="59">
        <v>620187</v>
      </c>
      <c r="DI220" s="59">
        <v>1649046</v>
      </c>
      <c r="DJ220" s="59">
        <v>220638362</v>
      </c>
      <c r="DK220" s="59">
        <v>1025111</v>
      </c>
      <c r="DL220" s="59">
        <v>0</v>
      </c>
    </row>
    <row r="221" spans="1:116" x14ac:dyDescent="0.2">
      <c r="A221" s="48">
        <v>3437</v>
      </c>
      <c r="B221" s="49" t="s">
        <v>251</v>
      </c>
      <c r="C221" s="37">
        <v>33459632</v>
      </c>
      <c r="D221" s="37">
        <v>3750</v>
      </c>
      <c r="E221" s="37">
        <v>3839</v>
      </c>
      <c r="F221" s="37">
        <v>220.29</v>
      </c>
      <c r="G221" s="37">
        <v>0</v>
      </c>
      <c r="H221" s="37">
        <v>0</v>
      </c>
      <c r="I221" s="37">
        <v>0</v>
      </c>
      <c r="J221" s="37">
        <v>35099440</v>
      </c>
      <c r="K221" s="37">
        <v>6640</v>
      </c>
      <c r="L221" s="37">
        <v>42951</v>
      </c>
      <c r="M221" s="37">
        <v>0</v>
      </c>
      <c r="N221" s="37">
        <v>0</v>
      </c>
      <c r="O221" s="37">
        <v>0</v>
      </c>
      <c r="P221" s="37">
        <v>0</v>
      </c>
      <c r="Q221" s="37">
        <v>49591</v>
      </c>
      <c r="R221" s="37">
        <v>35149031</v>
      </c>
      <c r="S221" s="37">
        <v>0</v>
      </c>
      <c r="T221" s="37">
        <v>0</v>
      </c>
      <c r="U221" s="37">
        <v>0</v>
      </c>
      <c r="V221" s="37">
        <v>35149031</v>
      </c>
      <c r="W221" s="37">
        <v>8156000</v>
      </c>
      <c r="X221" s="37">
        <v>26993031</v>
      </c>
      <c r="Y221" s="37">
        <v>26993053</v>
      </c>
      <c r="Z221" s="37">
        <v>598692</v>
      </c>
      <c r="AA221" s="37">
        <v>26394361</v>
      </c>
      <c r="AB221" s="37">
        <v>1288086</v>
      </c>
      <c r="AC221" s="37">
        <v>27682447</v>
      </c>
      <c r="AD221" s="37">
        <v>2275095858</v>
      </c>
      <c r="AE221" s="37">
        <v>49203800</v>
      </c>
      <c r="AF221" s="37">
        <v>0</v>
      </c>
      <c r="AG221" s="37">
        <v>22</v>
      </c>
      <c r="AH221" s="37">
        <v>0</v>
      </c>
      <c r="AI221" s="49">
        <v>34862351</v>
      </c>
      <c r="AJ221" s="59">
        <v>3839</v>
      </c>
      <c r="AK221" s="59">
        <v>9081.1</v>
      </c>
      <c r="AL221" s="59">
        <v>226.68</v>
      </c>
      <c r="AM221" s="59">
        <v>9307.7800000000007</v>
      </c>
      <c r="AN221" s="59">
        <v>3887</v>
      </c>
      <c r="AO221" s="59">
        <v>36179341</v>
      </c>
      <c r="AP221" s="59">
        <v>0</v>
      </c>
      <c r="AQ221" s="59">
        <v>-23124</v>
      </c>
      <c r="AR221" s="59">
        <v>0</v>
      </c>
      <c r="AS221" s="59">
        <v>0</v>
      </c>
      <c r="AT221" s="59">
        <v>0</v>
      </c>
      <c r="AU221" s="59">
        <v>0</v>
      </c>
      <c r="AV221" s="59">
        <v>0</v>
      </c>
      <c r="AW221" s="59">
        <v>0</v>
      </c>
      <c r="AX221" s="59">
        <v>0</v>
      </c>
      <c r="AY221" s="59">
        <v>0</v>
      </c>
      <c r="AZ221" s="59">
        <v>36156217</v>
      </c>
      <c r="BA221" s="59">
        <v>8270082</v>
      </c>
      <c r="BB221" s="59">
        <v>27886135</v>
      </c>
      <c r="BC221" s="59">
        <v>27860327</v>
      </c>
      <c r="BD221" s="59">
        <v>500438</v>
      </c>
      <c r="BE221" s="59">
        <f t="shared" si="12"/>
        <v>27359889</v>
      </c>
      <c r="BF221" s="59">
        <v>1634963</v>
      </c>
      <c r="BG221" s="59">
        <f t="shared" si="13"/>
        <v>28994852</v>
      </c>
      <c r="BH221" s="59">
        <v>2388603545</v>
      </c>
      <c r="BI221" s="59">
        <v>25808</v>
      </c>
      <c r="BJ221" s="59">
        <v>0</v>
      </c>
      <c r="BK221" s="59">
        <v>36130409</v>
      </c>
      <c r="BL221" s="59">
        <v>3887</v>
      </c>
      <c r="BM221" s="59">
        <v>9295.19</v>
      </c>
      <c r="BN221" s="59">
        <v>230.08</v>
      </c>
      <c r="BO221" s="59">
        <v>9525.27</v>
      </c>
      <c r="BP221" s="59">
        <v>3941</v>
      </c>
      <c r="BQ221" s="59">
        <v>37539089</v>
      </c>
      <c r="BR221" s="59">
        <v>19356</v>
      </c>
      <c r="BS221" s="59">
        <v>-47862</v>
      </c>
      <c r="BT221" s="59">
        <v>0</v>
      </c>
      <c r="BU221" s="59">
        <v>0</v>
      </c>
      <c r="BV221" s="59">
        <v>0</v>
      </c>
      <c r="BW221" s="59">
        <v>0</v>
      </c>
      <c r="BX221" s="59">
        <v>0</v>
      </c>
      <c r="BY221" s="59">
        <v>0</v>
      </c>
      <c r="BZ221" s="59">
        <v>0</v>
      </c>
      <c r="CA221" s="59">
        <v>37510583</v>
      </c>
      <c r="CB221" s="59">
        <v>9047739</v>
      </c>
      <c r="CC221" s="59">
        <v>28462844</v>
      </c>
      <c r="CD221" s="59">
        <v>28462615</v>
      </c>
      <c r="CE221" s="59">
        <v>569681</v>
      </c>
      <c r="CF221" s="59">
        <f t="shared" si="14"/>
        <v>27892934</v>
      </c>
      <c r="CG221" s="59">
        <v>1684161</v>
      </c>
      <c r="CH221" s="59">
        <f t="shared" si="15"/>
        <v>29577095</v>
      </c>
      <c r="CI221" s="59">
        <v>2535379378</v>
      </c>
      <c r="CJ221" s="59">
        <v>229</v>
      </c>
      <c r="CK221" s="59">
        <v>0</v>
      </c>
      <c r="CL221" s="59">
        <v>37510354</v>
      </c>
      <c r="CM221" s="59">
        <v>3941</v>
      </c>
      <c r="CN221" s="59">
        <v>9517.98</v>
      </c>
      <c r="CO221" s="59">
        <v>236.98</v>
      </c>
      <c r="CP221" s="59">
        <v>9754.9599999999991</v>
      </c>
      <c r="CQ221" s="59">
        <v>3998</v>
      </c>
      <c r="CR221" s="59">
        <v>39000330</v>
      </c>
      <c r="CS221" s="59">
        <v>229</v>
      </c>
      <c r="CT221" s="59">
        <v>0</v>
      </c>
      <c r="CU221" s="59">
        <v>0</v>
      </c>
      <c r="CV221" s="59">
        <v>0</v>
      </c>
      <c r="CW221" s="59">
        <v>0</v>
      </c>
      <c r="CX221" s="59">
        <v>0</v>
      </c>
      <c r="CY221" s="59">
        <v>0</v>
      </c>
      <c r="CZ221" s="59">
        <v>0</v>
      </c>
      <c r="DA221" s="59">
        <v>0</v>
      </c>
      <c r="DB221" s="59">
        <v>39000559</v>
      </c>
      <c r="DC221" s="59">
        <v>10809670</v>
      </c>
      <c r="DD221" s="59">
        <v>28190889</v>
      </c>
      <c r="DE221" s="59">
        <v>28190832</v>
      </c>
      <c r="DF221" s="59">
        <v>574876</v>
      </c>
      <c r="DG221" s="40">
        <v>27615956</v>
      </c>
      <c r="DH221" s="59">
        <v>1799514</v>
      </c>
      <c r="DI221" s="59">
        <v>29415470</v>
      </c>
      <c r="DJ221" s="59">
        <v>2719579396</v>
      </c>
      <c r="DK221" s="59">
        <v>57</v>
      </c>
      <c r="DL221" s="59">
        <v>0</v>
      </c>
    </row>
    <row r="222" spans="1:116" x14ac:dyDescent="0.2">
      <c r="A222" s="48">
        <v>3444</v>
      </c>
      <c r="B222" s="49" t="s">
        <v>252</v>
      </c>
      <c r="C222" s="37">
        <v>23553014</v>
      </c>
      <c r="D222" s="37">
        <v>3380</v>
      </c>
      <c r="E222" s="37">
        <v>3397</v>
      </c>
      <c r="F222" s="37">
        <v>220.29</v>
      </c>
      <c r="G222" s="37">
        <v>0</v>
      </c>
      <c r="H222" s="37">
        <v>0</v>
      </c>
      <c r="I222" s="37">
        <v>0</v>
      </c>
      <c r="J222" s="37">
        <v>24419810</v>
      </c>
      <c r="K222" s="37">
        <v>0</v>
      </c>
      <c r="L222" s="37">
        <v>64259</v>
      </c>
      <c r="M222" s="37">
        <v>0</v>
      </c>
      <c r="N222" s="37">
        <v>0</v>
      </c>
      <c r="O222" s="37">
        <v>0</v>
      </c>
      <c r="P222" s="37">
        <v>0</v>
      </c>
      <c r="Q222" s="37">
        <v>64259</v>
      </c>
      <c r="R222" s="37">
        <v>24484069</v>
      </c>
      <c r="S222" s="37">
        <v>0</v>
      </c>
      <c r="T222" s="37">
        <v>0</v>
      </c>
      <c r="U222" s="37">
        <v>0</v>
      </c>
      <c r="V222" s="37">
        <v>24484069</v>
      </c>
      <c r="W222" s="37">
        <v>17310698</v>
      </c>
      <c r="X222" s="37">
        <v>7173371</v>
      </c>
      <c r="Y222" s="37">
        <v>7173391</v>
      </c>
      <c r="Z222" s="37">
        <v>35577</v>
      </c>
      <c r="AA222" s="37">
        <v>7137814</v>
      </c>
      <c r="AB222" s="37">
        <v>2899907</v>
      </c>
      <c r="AC222" s="37">
        <v>10037721</v>
      </c>
      <c r="AD222" s="37">
        <v>883519579</v>
      </c>
      <c r="AE222" s="37">
        <v>3131500</v>
      </c>
      <c r="AF222" s="37">
        <v>0</v>
      </c>
      <c r="AG222" s="37">
        <v>20</v>
      </c>
      <c r="AH222" s="37">
        <v>0</v>
      </c>
      <c r="AI222" s="49">
        <v>24439069</v>
      </c>
      <c r="AJ222" s="59">
        <v>3397</v>
      </c>
      <c r="AK222" s="59">
        <v>7194.31</v>
      </c>
      <c r="AL222" s="59">
        <v>226.68</v>
      </c>
      <c r="AM222" s="59">
        <v>7420.9900000000007</v>
      </c>
      <c r="AN222" s="59">
        <v>3389</v>
      </c>
      <c r="AO222" s="59">
        <v>25149735</v>
      </c>
      <c r="AP222" s="59">
        <v>0</v>
      </c>
      <c r="AQ222" s="59">
        <v>51485</v>
      </c>
      <c r="AR222" s="59">
        <v>0</v>
      </c>
      <c r="AS222" s="59">
        <v>0</v>
      </c>
      <c r="AT222" s="59">
        <v>0</v>
      </c>
      <c r="AU222" s="59">
        <v>0</v>
      </c>
      <c r="AV222" s="59">
        <v>0</v>
      </c>
      <c r="AW222" s="59">
        <v>0</v>
      </c>
      <c r="AX222" s="59">
        <v>44526</v>
      </c>
      <c r="AY222" s="59">
        <v>0</v>
      </c>
      <c r="AZ222" s="59">
        <v>25245746</v>
      </c>
      <c r="BA222" s="59">
        <v>18232786</v>
      </c>
      <c r="BB222" s="59">
        <v>7012960</v>
      </c>
      <c r="BC222" s="59">
        <v>7012960</v>
      </c>
      <c r="BD222" s="59">
        <v>34128</v>
      </c>
      <c r="BE222" s="59">
        <f t="shared" si="12"/>
        <v>6978832</v>
      </c>
      <c r="BF222" s="59">
        <v>2866000</v>
      </c>
      <c r="BG222" s="59">
        <f t="shared" si="13"/>
        <v>9844832</v>
      </c>
      <c r="BH222" s="59">
        <v>983864023</v>
      </c>
      <c r="BI222" s="59">
        <v>0</v>
      </c>
      <c r="BJ222" s="59">
        <v>0</v>
      </c>
      <c r="BK222" s="59">
        <v>25201220</v>
      </c>
      <c r="BL222" s="59">
        <v>3389</v>
      </c>
      <c r="BM222" s="59">
        <v>7436.18</v>
      </c>
      <c r="BN222" s="59">
        <v>230.08</v>
      </c>
      <c r="BO222" s="59">
        <v>7666.26</v>
      </c>
      <c r="BP222" s="59">
        <v>3393</v>
      </c>
      <c r="BQ222" s="59">
        <v>26011620</v>
      </c>
      <c r="BR222" s="59">
        <v>0</v>
      </c>
      <c r="BS222" s="59">
        <v>308774</v>
      </c>
      <c r="BT222" s="59">
        <v>0</v>
      </c>
      <c r="BU222" s="59">
        <v>0</v>
      </c>
      <c r="BV222" s="59">
        <v>0</v>
      </c>
      <c r="BW222" s="59">
        <v>0</v>
      </c>
      <c r="BX222" s="59">
        <v>0</v>
      </c>
      <c r="BY222" s="59">
        <v>0</v>
      </c>
      <c r="BZ222" s="59">
        <v>0</v>
      </c>
      <c r="CA222" s="59">
        <v>26320394</v>
      </c>
      <c r="CB222" s="59">
        <v>18578691</v>
      </c>
      <c r="CC222" s="59">
        <v>7741703</v>
      </c>
      <c r="CD222" s="59">
        <v>7741703</v>
      </c>
      <c r="CE222" s="59">
        <v>41758</v>
      </c>
      <c r="CF222" s="59">
        <f t="shared" si="14"/>
        <v>7699945</v>
      </c>
      <c r="CG222" s="59">
        <v>2958093</v>
      </c>
      <c r="CH222" s="59">
        <f t="shared" si="15"/>
        <v>10658038</v>
      </c>
      <c r="CI222" s="59">
        <v>1152544027</v>
      </c>
      <c r="CJ222" s="59">
        <v>0</v>
      </c>
      <c r="CK222" s="59">
        <v>0</v>
      </c>
      <c r="CL222" s="59">
        <v>26320394</v>
      </c>
      <c r="CM222" s="59">
        <v>3393</v>
      </c>
      <c r="CN222" s="59">
        <v>7757.26</v>
      </c>
      <c r="CO222" s="59">
        <v>236.98</v>
      </c>
      <c r="CP222" s="59">
        <v>7994.24</v>
      </c>
      <c r="CQ222" s="59">
        <v>3369</v>
      </c>
      <c r="CR222" s="59">
        <v>26932595</v>
      </c>
      <c r="CS222" s="59">
        <v>0</v>
      </c>
      <c r="CT222" s="59">
        <v>191067</v>
      </c>
      <c r="CU222" s="59">
        <v>0</v>
      </c>
      <c r="CV222" s="59">
        <v>0</v>
      </c>
      <c r="CW222" s="59">
        <v>0</v>
      </c>
      <c r="CX222" s="59">
        <v>0</v>
      </c>
      <c r="CY222" s="59">
        <v>0</v>
      </c>
      <c r="CZ222" s="59">
        <v>143896</v>
      </c>
      <c r="DA222" s="59">
        <v>0</v>
      </c>
      <c r="DB222" s="59">
        <v>27267558</v>
      </c>
      <c r="DC222" s="59">
        <v>17758754</v>
      </c>
      <c r="DD222" s="59">
        <v>9508804</v>
      </c>
      <c r="DE222" s="59">
        <v>9516799</v>
      </c>
      <c r="DF222" s="59">
        <v>72037</v>
      </c>
      <c r="DG222" s="40">
        <v>9444762</v>
      </c>
      <c r="DH222" s="59">
        <v>2906950</v>
      </c>
      <c r="DI222" s="59">
        <v>12351712</v>
      </c>
      <c r="DJ222" s="59">
        <v>1280958149</v>
      </c>
      <c r="DK222" s="59">
        <v>0</v>
      </c>
      <c r="DL222" s="59">
        <v>7995</v>
      </c>
    </row>
    <row r="223" spans="1:116" x14ac:dyDescent="0.2">
      <c r="A223" s="48">
        <v>3479</v>
      </c>
      <c r="B223" s="49" t="s">
        <v>253</v>
      </c>
      <c r="C223" s="37">
        <v>33244475</v>
      </c>
      <c r="D223" s="37">
        <v>3948</v>
      </c>
      <c r="E223" s="37">
        <v>3939</v>
      </c>
      <c r="F223" s="37">
        <v>220.29</v>
      </c>
      <c r="G223" s="37">
        <v>0</v>
      </c>
      <c r="H223" s="37">
        <v>0</v>
      </c>
      <c r="I223" s="37">
        <v>0</v>
      </c>
      <c r="J223" s="37">
        <v>34036426</v>
      </c>
      <c r="K223" s="37">
        <v>0</v>
      </c>
      <c r="L223" s="37">
        <v>20375</v>
      </c>
      <c r="M223" s="37">
        <v>0</v>
      </c>
      <c r="N223" s="37">
        <v>0</v>
      </c>
      <c r="O223" s="37">
        <v>0</v>
      </c>
      <c r="P223" s="37">
        <v>0</v>
      </c>
      <c r="Q223" s="37">
        <v>20375</v>
      </c>
      <c r="R223" s="37">
        <v>34056801</v>
      </c>
      <c r="S223" s="37">
        <v>0</v>
      </c>
      <c r="T223" s="37">
        <v>60486</v>
      </c>
      <c r="U223" s="37">
        <v>60486</v>
      </c>
      <c r="V223" s="37">
        <v>34117287</v>
      </c>
      <c r="W223" s="37">
        <v>4273170</v>
      </c>
      <c r="X223" s="37">
        <v>29844117</v>
      </c>
      <c r="Y223" s="37">
        <v>29844117</v>
      </c>
      <c r="Z223" s="37">
        <v>189066</v>
      </c>
      <c r="AA223" s="37">
        <v>29655051</v>
      </c>
      <c r="AB223" s="37">
        <v>1800000</v>
      </c>
      <c r="AC223" s="37">
        <v>31455051</v>
      </c>
      <c r="AD223" s="37">
        <v>3022066920</v>
      </c>
      <c r="AE223" s="37">
        <v>18164600</v>
      </c>
      <c r="AF223" s="37">
        <v>0</v>
      </c>
      <c r="AG223" s="37">
        <v>0</v>
      </c>
      <c r="AH223" s="37">
        <v>0</v>
      </c>
      <c r="AI223" s="49">
        <v>34056801</v>
      </c>
      <c r="AJ223" s="59">
        <v>3939</v>
      </c>
      <c r="AK223" s="59">
        <v>8646.0499999999993</v>
      </c>
      <c r="AL223" s="59">
        <v>226.68</v>
      </c>
      <c r="AM223" s="59">
        <v>8872.73</v>
      </c>
      <c r="AN223" s="59">
        <v>3944</v>
      </c>
      <c r="AO223" s="59">
        <v>34994047</v>
      </c>
      <c r="AP223" s="59">
        <v>0</v>
      </c>
      <c r="AQ223" s="59">
        <v>-22535</v>
      </c>
      <c r="AR223" s="59">
        <v>0</v>
      </c>
      <c r="AS223" s="59">
        <v>0</v>
      </c>
      <c r="AT223" s="59">
        <v>0</v>
      </c>
      <c r="AU223" s="59">
        <v>0</v>
      </c>
      <c r="AV223" s="59">
        <v>0</v>
      </c>
      <c r="AW223" s="59">
        <v>0</v>
      </c>
      <c r="AX223" s="59">
        <v>0</v>
      </c>
      <c r="AY223" s="59">
        <v>0</v>
      </c>
      <c r="AZ223" s="59">
        <v>34971512</v>
      </c>
      <c r="BA223" s="59">
        <v>3899164</v>
      </c>
      <c r="BB223" s="59">
        <v>31072348</v>
      </c>
      <c r="BC223" s="59">
        <v>31063475</v>
      </c>
      <c r="BD223" s="59">
        <v>212056</v>
      </c>
      <c r="BE223" s="59">
        <f t="shared" si="12"/>
        <v>30851419</v>
      </c>
      <c r="BF223" s="59">
        <v>1870544</v>
      </c>
      <c r="BG223" s="59">
        <f t="shared" si="13"/>
        <v>32721963</v>
      </c>
      <c r="BH223" s="59">
        <v>3200447843</v>
      </c>
      <c r="BI223" s="59">
        <v>8873</v>
      </c>
      <c r="BJ223" s="59">
        <v>0</v>
      </c>
      <c r="BK223" s="59">
        <v>34962639</v>
      </c>
      <c r="BL223" s="59">
        <v>3944</v>
      </c>
      <c r="BM223" s="59">
        <v>8864.77</v>
      </c>
      <c r="BN223" s="59">
        <v>230.08</v>
      </c>
      <c r="BO223" s="59">
        <v>9094.85</v>
      </c>
      <c r="BP223" s="59">
        <v>3960</v>
      </c>
      <c r="BQ223" s="59">
        <v>36015606</v>
      </c>
      <c r="BR223" s="59">
        <v>6655</v>
      </c>
      <c r="BS223" s="59">
        <v>-29436</v>
      </c>
      <c r="BT223" s="59">
        <v>0</v>
      </c>
      <c r="BU223" s="59">
        <v>0</v>
      </c>
      <c r="BV223" s="59">
        <v>0</v>
      </c>
      <c r="BW223" s="59">
        <v>0</v>
      </c>
      <c r="BX223" s="59">
        <v>0</v>
      </c>
      <c r="BY223" s="59">
        <v>0</v>
      </c>
      <c r="BZ223" s="59">
        <v>0</v>
      </c>
      <c r="CA223" s="59">
        <v>35992825</v>
      </c>
      <c r="CB223" s="59">
        <v>3732390</v>
      </c>
      <c r="CC223" s="59">
        <v>32260435</v>
      </c>
      <c r="CD223" s="59">
        <v>32242245</v>
      </c>
      <c r="CE223" s="59">
        <v>199352</v>
      </c>
      <c r="CF223" s="59">
        <f t="shared" si="14"/>
        <v>32042893</v>
      </c>
      <c r="CG223" s="59">
        <v>1930000</v>
      </c>
      <c r="CH223" s="59">
        <f t="shared" si="15"/>
        <v>33972893</v>
      </c>
      <c r="CI223" s="59">
        <v>3436669403</v>
      </c>
      <c r="CJ223" s="59">
        <v>18190</v>
      </c>
      <c r="CK223" s="59">
        <v>0</v>
      </c>
      <c r="CL223" s="59">
        <v>35974635</v>
      </c>
      <c r="CM223" s="59">
        <v>3960</v>
      </c>
      <c r="CN223" s="59">
        <v>9084.5</v>
      </c>
      <c r="CO223" s="59">
        <v>236.98</v>
      </c>
      <c r="CP223" s="59">
        <v>9321.48</v>
      </c>
      <c r="CQ223" s="59">
        <v>3962</v>
      </c>
      <c r="CR223" s="59">
        <v>36931704</v>
      </c>
      <c r="CS223" s="59">
        <v>13643</v>
      </c>
      <c r="CT223" s="59">
        <v>53027</v>
      </c>
      <c r="CU223" s="59">
        <v>0</v>
      </c>
      <c r="CV223" s="59">
        <v>0</v>
      </c>
      <c r="CW223" s="59">
        <v>0</v>
      </c>
      <c r="CX223" s="59">
        <v>0</v>
      </c>
      <c r="CY223" s="59">
        <v>0</v>
      </c>
      <c r="CZ223" s="59">
        <v>0</v>
      </c>
      <c r="DA223" s="59">
        <v>0</v>
      </c>
      <c r="DB223" s="59">
        <v>36998374</v>
      </c>
      <c r="DC223" s="59">
        <v>3603332</v>
      </c>
      <c r="DD223" s="59">
        <v>33395042</v>
      </c>
      <c r="DE223" s="59">
        <v>33423006</v>
      </c>
      <c r="DF223" s="59">
        <v>165783</v>
      </c>
      <c r="DG223" s="40">
        <v>33257223</v>
      </c>
      <c r="DH223" s="59">
        <v>2005000</v>
      </c>
      <c r="DI223" s="59">
        <v>35262223</v>
      </c>
      <c r="DJ223" s="59">
        <v>3679041699</v>
      </c>
      <c r="DK223" s="59">
        <v>0</v>
      </c>
      <c r="DL223" s="59">
        <v>27964</v>
      </c>
    </row>
    <row r="224" spans="1:116" x14ac:dyDescent="0.2">
      <c r="A224" s="48">
        <v>3484</v>
      </c>
      <c r="B224" s="49" t="s">
        <v>254</v>
      </c>
      <c r="C224" s="37">
        <v>1852848</v>
      </c>
      <c r="D224" s="37">
        <v>240</v>
      </c>
      <c r="E224" s="37">
        <v>234</v>
      </c>
      <c r="F224" s="37">
        <v>220.29</v>
      </c>
      <c r="G224" s="37">
        <v>0</v>
      </c>
      <c r="H224" s="37">
        <v>0</v>
      </c>
      <c r="I224" s="37">
        <v>0</v>
      </c>
      <c r="J224" s="37">
        <v>1858075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1858075</v>
      </c>
      <c r="S224" s="37">
        <v>0</v>
      </c>
      <c r="T224" s="37">
        <v>39702</v>
      </c>
      <c r="U224" s="37">
        <v>39702</v>
      </c>
      <c r="V224" s="37">
        <v>1897777</v>
      </c>
      <c r="W224" s="37">
        <v>235213</v>
      </c>
      <c r="X224" s="37">
        <v>1662564</v>
      </c>
      <c r="Y224" s="37">
        <v>1662564</v>
      </c>
      <c r="Z224" s="37">
        <v>1070</v>
      </c>
      <c r="AA224" s="37">
        <v>1661494</v>
      </c>
      <c r="AB224" s="37">
        <v>98352</v>
      </c>
      <c r="AC224" s="37">
        <v>1759846</v>
      </c>
      <c r="AD224" s="37">
        <v>208961300</v>
      </c>
      <c r="AE224" s="37">
        <v>127100</v>
      </c>
      <c r="AF224" s="37">
        <v>0</v>
      </c>
      <c r="AG224" s="37">
        <v>0</v>
      </c>
      <c r="AH224" s="37">
        <v>0</v>
      </c>
      <c r="AI224" s="49">
        <v>1858075</v>
      </c>
      <c r="AJ224" s="59">
        <v>234</v>
      </c>
      <c r="AK224" s="59">
        <v>7940.49</v>
      </c>
      <c r="AL224" s="59">
        <v>226.68</v>
      </c>
      <c r="AM224" s="59">
        <v>8167.17</v>
      </c>
      <c r="AN224" s="59">
        <v>229</v>
      </c>
      <c r="AO224" s="59">
        <v>1870282</v>
      </c>
      <c r="AP224" s="59">
        <v>0</v>
      </c>
      <c r="AQ224" s="59">
        <v>0</v>
      </c>
      <c r="AR224" s="59">
        <v>0</v>
      </c>
      <c r="AS224" s="59">
        <v>0</v>
      </c>
      <c r="AT224" s="59">
        <v>0</v>
      </c>
      <c r="AU224" s="59">
        <v>0</v>
      </c>
      <c r="AV224" s="59">
        <v>0</v>
      </c>
      <c r="AW224" s="59">
        <v>0</v>
      </c>
      <c r="AX224" s="59">
        <v>32669</v>
      </c>
      <c r="AY224" s="59">
        <v>0</v>
      </c>
      <c r="AZ224" s="59">
        <v>1902951</v>
      </c>
      <c r="BA224" s="59">
        <v>201259</v>
      </c>
      <c r="BB224" s="59">
        <v>1701692</v>
      </c>
      <c r="BC224" s="59">
        <v>1701692</v>
      </c>
      <c r="BD224" s="59">
        <v>947</v>
      </c>
      <c r="BE224" s="59">
        <f t="shared" si="12"/>
        <v>1700745</v>
      </c>
      <c r="BF224" s="59">
        <v>98352</v>
      </c>
      <c r="BG224" s="59">
        <f t="shared" si="13"/>
        <v>1799097</v>
      </c>
      <c r="BH224" s="59">
        <v>246251800</v>
      </c>
      <c r="BI224" s="59">
        <v>0</v>
      </c>
      <c r="BJ224" s="59">
        <v>0</v>
      </c>
      <c r="BK224" s="59">
        <v>1870282</v>
      </c>
      <c r="BL224" s="59">
        <v>229</v>
      </c>
      <c r="BM224" s="59">
        <v>8167.17</v>
      </c>
      <c r="BN224" s="59">
        <v>230.08</v>
      </c>
      <c r="BO224" s="59">
        <v>8397.25</v>
      </c>
      <c r="BP224" s="59">
        <v>216</v>
      </c>
      <c r="BQ224" s="59">
        <v>1813806</v>
      </c>
      <c r="BR224" s="59">
        <v>0</v>
      </c>
      <c r="BS224" s="59">
        <v>0</v>
      </c>
      <c r="BT224" s="59">
        <v>0</v>
      </c>
      <c r="BU224" s="59">
        <v>0</v>
      </c>
      <c r="BV224" s="59">
        <v>0</v>
      </c>
      <c r="BW224" s="59">
        <v>0</v>
      </c>
      <c r="BX224" s="59">
        <v>0</v>
      </c>
      <c r="BY224" s="59">
        <v>83973</v>
      </c>
      <c r="BZ224" s="59">
        <v>0</v>
      </c>
      <c r="CA224" s="59">
        <v>1897779</v>
      </c>
      <c r="CB224" s="59">
        <v>170698</v>
      </c>
      <c r="CC224" s="59">
        <v>1727081</v>
      </c>
      <c r="CD224" s="59">
        <v>1727081</v>
      </c>
      <c r="CE224" s="59">
        <v>743</v>
      </c>
      <c r="CF224" s="59">
        <f t="shared" si="14"/>
        <v>1726338</v>
      </c>
      <c r="CG224" s="59">
        <v>75416</v>
      </c>
      <c r="CH224" s="59">
        <f t="shared" si="15"/>
        <v>1801754</v>
      </c>
      <c r="CI224" s="59">
        <v>264419900</v>
      </c>
      <c r="CJ224" s="59">
        <v>0</v>
      </c>
      <c r="CK224" s="59">
        <v>0</v>
      </c>
      <c r="CL224" s="59">
        <v>1813806</v>
      </c>
      <c r="CM224" s="59">
        <v>216</v>
      </c>
      <c r="CN224" s="59">
        <v>8397.25</v>
      </c>
      <c r="CO224" s="59">
        <v>236.98</v>
      </c>
      <c r="CP224" s="59">
        <v>8634.23</v>
      </c>
      <c r="CQ224" s="59">
        <v>208</v>
      </c>
      <c r="CR224" s="59">
        <v>1795920</v>
      </c>
      <c r="CS224" s="59">
        <v>0</v>
      </c>
      <c r="CT224" s="59">
        <v>0</v>
      </c>
      <c r="CU224" s="59">
        <v>0</v>
      </c>
      <c r="CV224" s="59">
        <v>0</v>
      </c>
      <c r="CW224" s="59">
        <v>0</v>
      </c>
      <c r="CX224" s="59">
        <v>0</v>
      </c>
      <c r="CY224" s="59">
        <v>140000</v>
      </c>
      <c r="CZ224" s="59">
        <v>51805</v>
      </c>
      <c r="DA224" s="59">
        <v>0</v>
      </c>
      <c r="DB224" s="59">
        <v>1987725</v>
      </c>
      <c r="DC224" s="59">
        <v>145012</v>
      </c>
      <c r="DD224" s="59">
        <v>1842713</v>
      </c>
      <c r="DE224" s="59">
        <v>1842713</v>
      </c>
      <c r="DF224" s="59">
        <v>743</v>
      </c>
      <c r="DG224" s="40">
        <v>1841970</v>
      </c>
      <c r="DH224" s="59">
        <v>75416</v>
      </c>
      <c r="DI224" s="59">
        <v>1917386</v>
      </c>
      <c r="DJ224" s="59">
        <v>287377700</v>
      </c>
      <c r="DK224" s="59">
        <v>0</v>
      </c>
      <c r="DL224" s="59">
        <v>0</v>
      </c>
    </row>
    <row r="225" spans="1:116" x14ac:dyDescent="0.2">
      <c r="A225" s="48">
        <v>3500</v>
      </c>
      <c r="B225" s="49" t="s">
        <v>255</v>
      </c>
      <c r="C225" s="37">
        <v>22983307</v>
      </c>
      <c r="D225" s="37">
        <v>3425</v>
      </c>
      <c r="E225" s="37">
        <v>3414</v>
      </c>
      <c r="F225" s="37">
        <v>220.29</v>
      </c>
      <c r="G225" s="37">
        <v>0</v>
      </c>
      <c r="H225" s="37">
        <v>0</v>
      </c>
      <c r="I225" s="37">
        <v>0</v>
      </c>
      <c r="J225" s="37">
        <v>23661546</v>
      </c>
      <c r="K225" s="37">
        <v>5033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5033</v>
      </c>
      <c r="R225" s="37">
        <v>23666579</v>
      </c>
      <c r="S225" s="37">
        <v>0</v>
      </c>
      <c r="T225" s="37">
        <v>55446</v>
      </c>
      <c r="U225" s="37">
        <v>55446</v>
      </c>
      <c r="V225" s="37">
        <v>23722025</v>
      </c>
      <c r="W225" s="37">
        <v>17793343</v>
      </c>
      <c r="X225" s="37">
        <v>5928682</v>
      </c>
      <c r="Y225" s="37">
        <v>5928682</v>
      </c>
      <c r="Z225" s="37">
        <v>61398</v>
      </c>
      <c r="AA225" s="37">
        <v>5867284</v>
      </c>
      <c r="AB225" s="37">
        <v>3032078</v>
      </c>
      <c r="AC225" s="37">
        <v>8899362</v>
      </c>
      <c r="AD225" s="37">
        <v>842847649</v>
      </c>
      <c r="AE225" s="37">
        <v>5814900</v>
      </c>
      <c r="AF225" s="37">
        <v>0</v>
      </c>
      <c r="AG225" s="37">
        <v>0</v>
      </c>
      <c r="AH225" s="37">
        <v>0</v>
      </c>
      <c r="AI225" s="49">
        <v>23666579</v>
      </c>
      <c r="AJ225" s="59">
        <v>3414</v>
      </c>
      <c r="AK225" s="59">
        <v>6932.21</v>
      </c>
      <c r="AL225" s="59">
        <v>226.68</v>
      </c>
      <c r="AM225" s="59">
        <v>7158.89</v>
      </c>
      <c r="AN225" s="59">
        <v>3375</v>
      </c>
      <c r="AO225" s="59">
        <v>24161254</v>
      </c>
      <c r="AP225" s="59">
        <v>0</v>
      </c>
      <c r="AQ225" s="59">
        <v>0</v>
      </c>
      <c r="AR225" s="59">
        <v>0</v>
      </c>
      <c r="AS225" s="59">
        <v>0</v>
      </c>
      <c r="AT225" s="59">
        <v>0</v>
      </c>
      <c r="AU225" s="59">
        <v>0</v>
      </c>
      <c r="AV225" s="59">
        <v>0</v>
      </c>
      <c r="AW225" s="59">
        <v>0</v>
      </c>
      <c r="AX225" s="59">
        <v>207608</v>
      </c>
      <c r="AY225" s="59">
        <v>0</v>
      </c>
      <c r="AZ225" s="59">
        <v>24368862</v>
      </c>
      <c r="BA225" s="59">
        <v>17900887</v>
      </c>
      <c r="BB225" s="59">
        <v>6467975</v>
      </c>
      <c r="BC225" s="59">
        <v>6475134</v>
      </c>
      <c r="BD225" s="59">
        <v>48168</v>
      </c>
      <c r="BE225" s="59">
        <f t="shared" si="12"/>
        <v>6426966</v>
      </c>
      <c r="BF225" s="59">
        <v>3036081</v>
      </c>
      <c r="BG225" s="59">
        <f t="shared" si="13"/>
        <v>9463047</v>
      </c>
      <c r="BH225" s="59">
        <v>912411507</v>
      </c>
      <c r="BI225" s="59">
        <v>0</v>
      </c>
      <c r="BJ225" s="59">
        <v>7159</v>
      </c>
      <c r="BK225" s="59">
        <v>24161254</v>
      </c>
      <c r="BL225" s="59">
        <v>3375</v>
      </c>
      <c r="BM225" s="59">
        <v>7158.89</v>
      </c>
      <c r="BN225" s="59">
        <v>230.08</v>
      </c>
      <c r="BO225" s="59">
        <v>7388.97</v>
      </c>
      <c r="BP225" s="59">
        <v>3333</v>
      </c>
      <c r="BQ225" s="59">
        <v>24627437</v>
      </c>
      <c r="BR225" s="59">
        <v>0</v>
      </c>
      <c r="BS225" s="59">
        <v>4645</v>
      </c>
      <c r="BT225" s="59">
        <v>0</v>
      </c>
      <c r="BU225" s="59">
        <v>0</v>
      </c>
      <c r="BV225" s="59">
        <v>0</v>
      </c>
      <c r="BW225" s="59">
        <v>0</v>
      </c>
      <c r="BX225" s="59">
        <v>0</v>
      </c>
      <c r="BY225" s="59">
        <v>236447</v>
      </c>
      <c r="BZ225" s="59">
        <v>0</v>
      </c>
      <c r="CA225" s="59">
        <v>24868529</v>
      </c>
      <c r="CB225" s="59">
        <v>18123194</v>
      </c>
      <c r="CC225" s="59">
        <v>6745335</v>
      </c>
      <c r="CD225" s="59">
        <v>6745335</v>
      </c>
      <c r="CE225" s="59">
        <v>47888</v>
      </c>
      <c r="CF225" s="59">
        <f t="shared" si="14"/>
        <v>6697447</v>
      </c>
      <c r="CG225" s="59">
        <v>3021699</v>
      </c>
      <c r="CH225" s="59">
        <f t="shared" si="15"/>
        <v>9719146</v>
      </c>
      <c r="CI225" s="59">
        <v>934631491</v>
      </c>
      <c r="CJ225" s="59">
        <v>0</v>
      </c>
      <c r="CK225" s="59">
        <v>0</v>
      </c>
      <c r="CL225" s="59">
        <v>24632082</v>
      </c>
      <c r="CM225" s="59">
        <v>3333</v>
      </c>
      <c r="CN225" s="59">
        <v>7390.36</v>
      </c>
      <c r="CO225" s="59">
        <v>236.98</v>
      </c>
      <c r="CP225" s="59">
        <v>7627.3399999999992</v>
      </c>
      <c r="CQ225" s="59">
        <v>3297</v>
      </c>
      <c r="CR225" s="59">
        <v>25147340</v>
      </c>
      <c r="CS225" s="59">
        <v>0</v>
      </c>
      <c r="CT225" s="59">
        <v>33114</v>
      </c>
      <c r="CU225" s="59">
        <v>0</v>
      </c>
      <c r="CV225" s="59">
        <v>0</v>
      </c>
      <c r="CW225" s="59">
        <v>0</v>
      </c>
      <c r="CX225" s="59">
        <v>0</v>
      </c>
      <c r="CY225" s="59">
        <v>0</v>
      </c>
      <c r="CZ225" s="59">
        <v>205938</v>
      </c>
      <c r="DA225" s="59">
        <v>0</v>
      </c>
      <c r="DB225" s="59">
        <v>25386392</v>
      </c>
      <c r="DC225" s="59">
        <v>18696138</v>
      </c>
      <c r="DD225" s="59">
        <v>6690254</v>
      </c>
      <c r="DE225" s="59">
        <v>6690254</v>
      </c>
      <c r="DF225" s="59">
        <v>49196</v>
      </c>
      <c r="DG225" s="40">
        <v>6641058</v>
      </c>
      <c r="DH225" s="59">
        <v>3044553</v>
      </c>
      <c r="DI225" s="59">
        <v>9685611</v>
      </c>
      <c r="DJ225" s="59">
        <v>978075712</v>
      </c>
      <c r="DK225" s="59">
        <v>0</v>
      </c>
      <c r="DL225" s="59">
        <v>0</v>
      </c>
    </row>
    <row r="226" spans="1:116" x14ac:dyDescent="0.2">
      <c r="A226" s="48">
        <v>3528</v>
      </c>
      <c r="B226" s="49" t="s">
        <v>256</v>
      </c>
      <c r="C226" s="37">
        <v>5282114</v>
      </c>
      <c r="D226" s="37">
        <v>775</v>
      </c>
      <c r="E226" s="37">
        <v>804</v>
      </c>
      <c r="F226" s="37">
        <v>220.29</v>
      </c>
      <c r="G226" s="37">
        <v>0</v>
      </c>
      <c r="H226" s="37">
        <v>0</v>
      </c>
      <c r="I226" s="37">
        <v>0</v>
      </c>
      <c r="J226" s="37">
        <v>5656880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5656880</v>
      </c>
      <c r="S226" s="37">
        <v>0</v>
      </c>
      <c r="T226" s="37">
        <v>0</v>
      </c>
      <c r="U226" s="37">
        <v>0</v>
      </c>
      <c r="V226" s="37">
        <v>5656880</v>
      </c>
      <c r="W226" s="37">
        <v>3685545</v>
      </c>
      <c r="X226" s="37">
        <v>1971335</v>
      </c>
      <c r="Y226" s="37">
        <v>1964299</v>
      </c>
      <c r="Z226" s="37">
        <v>1744</v>
      </c>
      <c r="AA226" s="37">
        <v>1962555</v>
      </c>
      <c r="AB226" s="37">
        <v>870400</v>
      </c>
      <c r="AC226" s="37">
        <v>2832955</v>
      </c>
      <c r="AD226" s="37">
        <v>382944460</v>
      </c>
      <c r="AE226" s="37">
        <v>235800</v>
      </c>
      <c r="AF226" s="37">
        <v>7036</v>
      </c>
      <c r="AG226" s="37">
        <v>0</v>
      </c>
      <c r="AH226" s="37">
        <v>7036</v>
      </c>
      <c r="AI226" s="49">
        <v>5649844</v>
      </c>
      <c r="AJ226" s="59">
        <v>804</v>
      </c>
      <c r="AK226" s="59">
        <v>7027.17</v>
      </c>
      <c r="AL226" s="59">
        <v>226.68</v>
      </c>
      <c r="AM226" s="59">
        <v>7253.85</v>
      </c>
      <c r="AN226" s="59">
        <v>823</v>
      </c>
      <c r="AO226" s="59">
        <v>5969919</v>
      </c>
      <c r="AP226" s="59">
        <v>5277</v>
      </c>
      <c r="AQ226" s="59">
        <v>0</v>
      </c>
      <c r="AR226" s="59">
        <v>0</v>
      </c>
      <c r="AS226" s="59">
        <v>0</v>
      </c>
      <c r="AT226" s="59">
        <v>0</v>
      </c>
      <c r="AU226" s="59">
        <v>0</v>
      </c>
      <c r="AV226" s="59">
        <v>0</v>
      </c>
      <c r="AW226" s="59">
        <v>0</v>
      </c>
      <c r="AX226" s="59">
        <v>0</v>
      </c>
      <c r="AY226" s="59">
        <v>0</v>
      </c>
      <c r="AZ226" s="59">
        <v>5975196</v>
      </c>
      <c r="BA226" s="59">
        <v>4044895</v>
      </c>
      <c r="BB226" s="59">
        <v>1930301</v>
      </c>
      <c r="BC226" s="59">
        <v>1930301</v>
      </c>
      <c r="BD226" s="59">
        <v>1528</v>
      </c>
      <c r="BE226" s="59">
        <f t="shared" si="12"/>
        <v>1928773</v>
      </c>
      <c r="BF226" s="59">
        <v>909600</v>
      </c>
      <c r="BG226" s="59">
        <f t="shared" si="13"/>
        <v>2838373</v>
      </c>
      <c r="BH226" s="59">
        <v>415910283</v>
      </c>
      <c r="BI226" s="59">
        <v>0</v>
      </c>
      <c r="BJ226" s="59">
        <v>0</v>
      </c>
      <c r="BK226" s="59">
        <v>5975196</v>
      </c>
      <c r="BL226" s="59">
        <v>823</v>
      </c>
      <c r="BM226" s="59">
        <v>7260.26</v>
      </c>
      <c r="BN226" s="59">
        <v>230.08</v>
      </c>
      <c r="BO226" s="59">
        <v>7490.34</v>
      </c>
      <c r="BP226" s="59">
        <v>846</v>
      </c>
      <c r="BQ226" s="59">
        <v>6336828</v>
      </c>
      <c r="BR226" s="59">
        <v>0</v>
      </c>
      <c r="BS226" s="59">
        <v>0</v>
      </c>
      <c r="BT226" s="59">
        <v>0</v>
      </c>
      <c r="BU226" s="59">
        <v>0</v>
      </c>
      <c r="BV226" s="59">
        <v>0</v>
      </c>
      <c r="BW226" s="59">
        <v>0</v>
      </c>
      <c r="BX226" s="59">
        <v>0</v>
      </c>
      <c r="BY226" s="59">
        <v>0</v>
      </c>
      <c r="BZ226" s="59">
        <v>0</v>
      </c>
      <c r="CA226" s="59">
        <v>6336828</v>
      </c>
      <c r="CB226" s="59">
        <v>4174590</v>
      </c>
      <c r="CC226" s="59">
        <v>2162238</v>
      </c>
      <c r="CD226" s="59">
        <v>2162238</v>
      </c>
      <c r="CE226" s="59">
        <v>1055</v>
      </c>
      <c r="CF226" s="59">
        <f t="shared" si="14"/>
        <v>2161183</v>
      </c>
      <c r="CG226" s="59">
        <v>932525</v>
      </c>
      <c r="CH226" s="59">
        <f t="shared" si="15"/>
        <v>3093708</v>
      </c>
      <c r="CI226" s="59">
        <v>450071240</v>
      </c>
      <c r="CJ226" s="59">
        <v>0</v>
      </c>
      <c r="CK226" s="59">
        <v>0</v>
      </c>
      <c r="CL226" s="59">
        <v>6336828</v>
      </c>
      <c r="CM226" s="59">
        <v>846</v>
      </c>
      <c r="CN226" s="59">
        <v>7490.34</v>
      </c>
      <c r="CO226" s="59">
        <v>236.98</v>
      </c>
      <c r="CP226" s="59">
        <v>7727.32</v>
      </c>
      <c r="CQ226" s="59">
        <v>852</v>
      </c>
      <c r="CR226" s="59">
        <v>6583677</v>
      </c>
      <c r="CS226" s="59">
        <v>0</v>
      </c>
      <c r="CT226" s="59">
        <v>23797</v>
      </c>
      <c r="CU226" s="59">
        <v>0</v>
      </c>
      <c r="CV226" s="59">
        <v>0</v>
      </c>
      <c r="CW226" s="59">
        <v>0</v>
      </c>
      <c r="CX226" s="59">
        <v>0</v>
      </c>
      <c r="CY226" s="59">
        <v>0</v>
      </c>
      <c r="CZ226" s="59">
        <v>0</v>
      </c>
      <c r="DA226" s="59">
        <v>0</v>
      </c>
      <c r="DB226" s="59">
        <v>6607474</v>
      </c>
      <c r="DC226" s="59">
        <v>4524307</v>
      </c>
      <c r="DD226" s="59">
        <v>2083167</v>
      </c>
      <c r="DE226" s="59">
        <v>2083167</v>
      </c>
      <c r="DF226" s="59">
        <v>1221</v>
      </c>
      <c r="DG226" s="40">
        <v>2081946</v>
      </c>
      <c r="DH226" s="59">
        <v>953867</v>
      </c>
      <c r="DI226" s="59">
        <v>3035813</v>
      </c>
      <c r="DJ226" s="59">
        <v>499748274</v>
      </c>
      <c r="DK226" s="59">
        <v>0</v>
      </c>
      <c r="DL226" s="59">
        <v>0</v>
      </c>
    </row>
    <row r="227" spans="1:116" x14ac:dyDescent="0.2">
      <c r="A227" s="48">
        <v>3549</v>
      </c>
      <c r="B227" s="49" t="s">
        <v>257</v>
      </c>
      <c r="C227" s="37">
        <v>36258750</v>
      </c>
      <c r="D227" s="37">
        <v>4901</v>
      </c>
      <c r="E227" s="37">
        <v>4990</v>
      </c>
      <c r="F227" s="37">
        <v>220.29</v>
      </c>
      <c r="G227" s="37">
        <v>0</v>
      </c>
      <c r="H227" s="37">
        <v>0</v>
      </c>
      <c r="I227" s="37">
        <v>0</v>
      </c>
      <c r="J227" s="37">
        <v>38016465</v>
      </c>
      <c r="K227" s="37">
        <v>0</v>
      </c>
      <c r="L227" s="37">
        <v>308160</v>
      </c>
      <c r="M227" s="37">
        <v>0</v>
      </c>
      <c r="N227" s="37">
        <v>0</v>
      </c>
      <c r="O227" s="37">
        <v>0</v>
      </c>
      <c r="P227" s="37">
        <v>0</v>
      </c>
      <c r="Q227" s="37">
        <v>308160</v>
      </c>
      <c r="R227" s="37">
        <v>38324625</v>
      </c>
      <c r="S227" s="37">
        <v>0</v>
      </c>
      <c r="T227" s="37">
        <v>0</v>
      </c>
      <c r="U227" s="37">
        <v>0</v>
      </c>
      <c r="V227" s="37">
        <v>38324625</v>
      </c>
      <c r="W227" s="37">
        <v>11930518</v>
      </c>
      <c r="X227" s="37">
        <v>26394107</v>
      </c>
      <c r="Y227" s="37">
        <v>26394107</v>
      </c>
      <c r="Z227" s="37">
        <v>597746</v>
      </c>
      <c r="AA227" s="37">
        <v>25796361</v>
      </c>
      <c r="AB227" s="37">
        <v>3931736</v>
      </c>
      <c r="AC227" s="37">
        <v>29728097</v>
      </c>
      <c r="AD227" s="37">
        <v>2619818850</v>
      </c>
      <c r="AE227" s="37">
        <v>52677000</v>
      </c>
      <c r="AF227" s="37">
        <v>0</v>
      </c>
      <c r="AG227" s="37">
        <v>0</v>
      </c>
      <c r="AH227" s="37">
        <v>0</v>
      </c>
      <c r="AI227" s="49">
        <v>38125125</v>
      </c>
      <c r="AJ227" s="59">
        <v>4990</v>
      </c>
      <c r="AK227" s="59">
        <v>7640.31</v>
      </c>
      <c r="AL227" s="59">
        <v>226.68</v>
      </c>
      <c r="AM227" s="59">
        <v>7866.9900000000007</v>
      </c>
      <c r="AN227" s="59">
        <v>5103</v>
      </c>
      <c r="AO227" s="59">
        <v>40145250</v>
      </c>
      <c r="AP227" s="59">
        <v>0</v>
      </c>
      <c r="AQ227" s="59">
        <v>318146</v>
      </c>
      <c r="AR227" s="59">
        <v>0</v>
      </c>
      <c r="AS227" s="59">
        <v>0</v>
      </c>
      <c r="AT227" s="59">
        <v>400000</v>
      </c>
      <c r="AU227" s="59">
        <v>0</v>
      </c>
      <c r="AV227" s="59">
        <v>0</v>
      </c>
      <c r="AW227" s="59">
        <v>0</v>
      </c>
      <c r="AX227" s="59">
        <v>0</v>
      </c>
      <c r="AY227" s="59">
        <v>0</v>
      </c>
      <c r="AZ227" s="59">
        <v>40863396</v>
      </c>
      <c r="BA227" s="59">
        <v>13635866</v>
      </c>
      <c r="BB227" s="59">
        <v>27227530</v>
      </c>
      <c r="BC227" s="59">
        <v>27227530</v>
      </c>
      <c r="BD227" s="59">
        <v>590569</v>
      </c>
      <c r="BE227" s="59">
        <f t="shared" si="12"/>
        <v>26636961</v>
      </c>
      <c r="BF227" s="59">
        <v>4257654</v>
      </c>
      <c r="BG227" s="59">
        <f t="shared" si="13"/>
        <v>30894615</v>
      </c>
      <c r="BH227" s="59">
        <v>2992887735</v>
      </c>
      <c r="BI227" s="59">
        <v>0</v>
      </c>
      <c r="BJ227" s="59">
        <v>0</v>
      </c>
      <c r="BK227" s="59">
        <v>40863396</v>
      </c>
      <c r="BL227" s="59">
        <v>5103</v>
      </c>
      <c r="BM227" s="59">
        <v>8007.72</v>
      </c>
      <c r="BN227" s="59">
        <v>230.08</v>
      </c>
      <c r="BO227" s="59">
        <v>8237.8000000000011</v>
      </c>
      <c r="BP227" s="59">
        <v>5205</v>
      </c>
      <c r="BQ227" s="59">
        <v>42877749</v>
      </c>
      <c r="BR227" s="59">
        <v>0</v>
      </c>
      <c r="BS227" s="59">
        <v>141437</v>
      </c>
      <c r="BT227" s="59">
        <v>0</v>
      </c>
      <c r="BU227" s="59">
        <v>0</v>
      </c>
      <c r="BV227" s="59">
        <v>1500000</v>
      </c>
      <c r="BW227" s="59">
        <v>0</v>
      </c>
      <c r="BX227" s="59">
        <v>0</v>
      </c>
      <c r="BY227" s="59">
        <v>0</v>
      </c>
      <c r="BZ227" s="59">
        <v>0</v>
      </c>
      <c r="CA227" s="59">
        <v>44519186</v>
      </c>
      <c r="CB227" s="59">
        <v>11582031</v>
      </c>
      <c r="CC227" s="59">
        <v>32937155</v>
      </c>
      <c r="CD227" s="59">
        <v>32937155</v>
      </c>
      <c r="CE227" s="59">
        <v>866796</v>
      </c>
      <c r="CF227" s="59">
        <f t="shared" si="14"/>
        <v>32070359</v>
      </c>
      <c r="CG227" s="59">
        <v>3975383</v>
      </c>
      <c r="CH227" s="59">
        <f t="shared" si="15"/>
        <v>36045742</v>
      </c>
      <c r="CI227" s="59">
        <v>3284139169</v>
      </c>
      <c r="CJ227" s="59">
        <v>0</v>
      </c>
      <c r="CK227" s="59">
        <v>0</v>
      </c>
      <c r="CL227" s="59">
        <v>44519186</v>
      </c>
      <c r="CM227" s="59">
        <v>5205</v>
      </c>
      <c r="CN227" s="59">
        <v>8553.16</v>
      </c>
      <c r="CO227" s="59">
        <v>236.98</v>
      </c>
      <c r="CP227" s="59">
        <v>8790.14</v>
      </c>
      <c r="CQ227" s="59">
        <v>5325</v>
      </c>
      <c r="CR227" s="59">
        <v>46807496</v>
      </c>
      <c r="CS227" s="59">
        <v>0</v>
      </c>
      <c r="CT227" s="59">
        <v>150441</v>
      </c>
      <c r="CU227" s="59">
        <v>0</v>
      </c>
      <c r="CV227" s="59">
        <v>0</v>
      </c>
      <c r="CW227" s="59">
        <v>0</v>
      </c>
      <c r="CX227" s="59">
        <v>0</v>
      </c>
      <c r="CY227" s="59">
        <v>0</v>
      </c>
      <c r="CZ227" s="59">
        <v>0</v>
      </c>
      <c r="DA227" s="59">
        <v>0</v>
      </c>
      <c r="DB227" s="59">
        <v>46957937</v>
      </c>
      <c r="DC227" s="59">
        <v>9849211</v>
      </c>
      <c r="DD227" s="59">
        <v>37108726</v>
      </c>
      <c r="DE227" s="59">
        <v>37091145</v>
      </c>
      <c r="DF227" s="59">
        <v>836525</v>
      </c>
      <c r="DG227" s="40">
        <v>36254620</v>
      </c>
      <c r="DH227" s="59">
        <v>3985695</v>
      </c>
      <c r="DI227" s="59">
        <v>40240315</v>
      </c>
      <c r="DJ227" s="59">
        <v>3566048281</v>
      </c>
      <c r="DK227" s="59">
        <v>17581</v>
      </c>
      <c r="DL227" s="59">
        <v>0</v>
      </c>
    </row>
    <row r="228" spans="1:116" x14ac:dyDescent="0.2">
      <c r="A228" s="48">
        <v>3612</v>
      </c>
      <c r="B228" s="49" t="s">
        <v>258</v>
      </c>
      <c r="C228" s="37">
        <v>18522686</v>
      </c>
      <c r="D228" s="37">
        <v>2768</v>
      </c>
      <c r="E228" s="37">
        <v>2799</v>
      </c>
      <c r="F228" s="37">
        <v>220.29</v>
      </c>
      <c r="G228" s="37">
        <v>0</v>
      </c>
      <c r="H228" s="37">
        <v>0</v>
      </c>
      <c r="I228" s="37">
        <v>0</v>
      </c>
      <c r="J228" s="37">
        <v>19346716</v>
      </c>
      <c r="K228" s="37">
        <v>0</v>
      </c>
      <c r="L228" s="37">
        <v>58596</v>
      </c>
      <c r="M228" s="37">
        <v>0</v>
      </c>
      <c r="N228" s="37">
        <v>0</v>
      </c>
      <c r="O228" s="37">
        <v>0</v>
      </c>
      <c r="P228" s="37">
        <v>0</v>
      </c>
      <c r="Q228" s="37">
        <v>58596</v>
      </c>
      <c r="R228" s="37">
        <v>19405312</v>
      </c>
      <c r="S228" s="37">
        <v>0</v>
      </c>
      <c r="T228" s="37">
        <v>0</v>
      </c>
      <c r="U228" s="37">
        <v>0</v>
      </c>
      <c r="V228" s="37">
        <v>19405312</v>
      </c>
      <c r="W228" s="37">
        <v>13674448</v>
      </c>
      <c r="X228" s="37">
        <v>5730864</v>
      </c>
      <c r="Y228" s="37">
        <v>5730864</v>
      </c>
      <c r="Z228" s="37">
        <v>13818</v>
      </c>
      <c r="AA228" s="37">
        <v>5717046</v>
      </c>
      <c r="AB228" s="37">
        <v>1470560</v>
      </c>
      <c r="AC228" s="37">
        <v>7187606</v>
      </c>
      <c r="AD228" s="37">
        <v>824800851</v>
      </c>
      <c r="AE228" s="37">
        <v>1585700</v>
      </c>
      <c r="AF228" s="37">
        <v>0</v>
      </c>
      <c r="AG228" s="37">
        <v>0</v>
      </c>
      <c r="AH228" s="37">
        <v>0</v>
      </c>
      <c r="AI228" s="49">
        <v>19405312</v>
      </c>
      <c r="AJ228" s="59">
        <v>2799</v>
      </c>
      <c r="AK228" s="59">
        <v>6932.94</v>
      </c>
      <c r="AL228" s="59">
        <v>226.68</v>
      </c>
      <c r="AM228" s="59">
        <v>7159.62</v>
      </c>
      <c r="AN228" s="59">
        <v>2828</v>
      </c>
      <c r="AO228" s="59">
        <v>20247405</v>
      </c>
      <c r="AP228" s="59">
        <v>0</v>
      </c>
      <c r="AQ228" s="59">
        <v>102767</v>
      </c>
      <c r="AR228" s="59">
        <v>0</v>
      </c>
      <c r="AS228" s="59">
        <v>0</v>
      </c>
      <c r="AT228" s="59">
        <v>0</v>
      </c>
      <c r="AU228" s="59">
        <v>0</v>
      </c>
      <c r="AV228" s="59">
        <v>0</v>
      </c>
      <c r="AW228" s="59">
        <v>0</v>
      </c>
      <c r="AX228" s="59">
        <v>0</v>
      </c>
      <c r="AY228" s="59">
        <v>0</v>
      </c>
      <c r="AZ228" s="59">
        <v>20350172</v>
      </c>
      <c r="BA228" s="59">
        <v>14172085</v>
      </c>
      <c r="BB228" s="59">
        <v>6178087</v>
      </c>
      <c r="BC228" s="59">
        <v>6178087</v>
      </c>
      <c r="BD228" s="59">
        <v>20151</v>
      </c>
      <c r="BE228" s="59">
        <f t="shared" si="12"/>
        <v>6157936</v>
      </c>
      <c r="BF228" s="59">
        <v>1544604</v>
      </c>
      <c r="BG228" s="59">
        <f t="shared" si="13"/>
        <v>7702540</v>
      </c>
      <c r="BH228" s="59">
        <v>886789047</v>
      </c>
      <c r="BI228" s="59">
        <v>0</v>
      </c>
      <c r="BJ228" s="59">
        <v>0</v>
      </c>
      <c r="BK228" s="59">
        <v>20350172</v>
      </c>
      <c r="BL228" s="59">
        <v>2828</v>
      </c>
      <c r="BM228" s="59">
        <v>7195.96</v>
      </c>
      <c r="BN228" s="59">
        <v>230.08</v>
      </c>
      <c r="BO228" s="59">
        <v>7426.04</v>
      </c>
      <c r="BP228" s="59">
        <v>2896</v>
      </c>
      <c r="BQ228" s="59">
        <v>21505812</v>
      </c>
      <c r="BR228" s="59">
        <v>0</v>
      </c>
      <c r="BS228" s="59">
        <v>39048</v>
      </c>
      <c r="BT228" s="59">
        <v>0</v>
      </c>
      <c r="BU228" s="59">
        <v>0</v>
      </c>
      <c r="BV228" s="59">
        <v>0</v>
      </c>
      <c r="BW228" s="59">
        <v>0</v>
      </c>
      <c r="BX228" s="59">
        <v>0</v>
      </c>
      <c r="BY228" s="59">
        <v>0</v>
      </c>
      <c r="BZ228" s="59">
        <v>0</v>
      </c>
      <c r="CA228" s="59">
        <v>21544860</v>
      </c>
      <c r="CB228" s="59">
        <v>14963417</v>
      </c>
      <c r="CC228" s="59">
        <v>6581443</v>
      </c>
      <c r="CD228" s="59">
        <v>6566591</v>
      </c>
      <c r="CE228" s="59">
        <v>37367</v>
      </c>
      <c r="CF228" s="59">
        <f t="shared" si="14"/>
        <v>6529224</v>
      </c>
      <c r="CG228" s="59">
        <v>1602016</v>
      </c>
      <c r="CH228" s="59">
        <f t="shared" si="15"/>
        <v>8131240</v>
      </c>
      <c r="CI228" s="59">
        <v>994380414</v>
      </c>
      <c r="CJ228" s="59">
        <v>14852</v>
      </c>
      <c r="CK228" s="59">
        <v>0</v>
      </c>
      <c r="CL228" s="59">
        <v>21530008</v>
      </c>
      <c r="CM228" s="59">
        <v>2896</v>
      </c>
      <c r="CN228" s="59">
        <v>7434.4</v>
      </c>
      <c r="CO228" s="59">
        <v>236.98</v>
      </c>
      <c r="CP228" s="59">
        <v>7671.3799999999992</v>
      </c>
      <c r="CQ228" s="59">
        <v>2961</v>
      </c>
      <c r="CR228" s="59">
        <v>22714956</v>
      </c>
      <c r="CS228" s="59">
        <v>11139</v>
      </c>
      <c r="CT228" s="59">
        <v>28204</v>
      </c>
      <c r="CU228" s="59">
        <v>0</v>
      </c>
      <c r="CV228" s="59">
        <v>0</v>
      </c>
      <c r="CW228" s="59">
        <v>0</v>
      </c>
      <c r="CX228" s="59">
        <v>0</v>
      </c>
      <c r="CY228" s="59">
        <v>0</v>
      </c>
      <c r="CZ228" s="59">
        <v>0</v>
      </c>
      <c r="DA228" s="59">
        <v>0</v>
      </c>
      <c r="DB228" s="59">
        <v>22754299</v>
      </c>
      <c r="DC228" s="59">
        <v>15561101</v>
      </c>
      <c r="DD228" s="59">
        <v>7193198</v>
      </c>
      <c r="DE228" s="59">
        <v>7200870</v>
      </c>
      <c r="DF228" s="59">
        <v>36311</v>
      </c>
      <c r="DG228" s="40">
        <v>7164559</v>
      </c>
      <c r="DH228" s="59">
        <v>1568207</v>
      </c>
      <c r="DI228" s="59">
        <v>8732766</v>
      </c>
      <c r="DJ228" s="59">
        <v>1048374796</v>
      </c>
      <c r="DK228" s="59">
        <v>0</v>
      </c>
      <c r="DL228" s="59">
        <v>7672</v>
      </c>
    </row>
    <row r="229" spans="1:116" s="37" customFormat="1" x14ac:dyDescent="0.2">
      <c r="A229" s="48">
        <v>3619</v>
      </c>
      <c r="B229" s="49" t="s">
        <v>259</v>
      </c>
      <c r="C229" s="37">
        <v>724487263</v>
      </c>
      <c r="D229" s="37">
        <v>101260</v>
      </c>
      <c r="E229" s="37">
        <v>100239</v>
      </c>
      <c r="F229" s="37">
        <v>220.29</v>
      </c>
      <c r="G229" s="37">
        <v>0</v>
      </c>
      <c r="H229" s="37">
        <v>0</v>
      </c>
      <c r="I229" s="37">
        <v>0</v>
      </c>
      <c r="J229" s="37">
        <v>739263627</v>
      </c>
      <c r="K229" s="37">
        <v>0</v>
      </c>
      <c r="L229" s="37">
        <v>212590</v>
      </c>
      <c r="M229" s="37">
        <v>0</v>
      </c>
      <c r="N229" s="37">
        <v>0</v>
      </c>
      <c r="O229" s="37">
        <v>0</v>
      </c>
      <c r="P229" s="37">
        <v>0</v>
      </c>
      <c r="Q229" s="37">
        <v>212590</v>
      </c>
      <c r="R229" s="37">
        <v>739476217</v>
      </c>
      <c r="S229" s="37">
        <v>0</v>
      </c>
      <c r="T229" s="37">
        <v>5649258</v>
      </c>
      <c r="U229" s="37">
        <v>5649258</v>
      </c>
      <c r="V229" s="37">
        <v>745125475</v>
      </c>
      <c r="W229" s="37">
        <v>570929232</v>
      </c>
      <c r="X229" s="37">
        <v>174196243</v>
      </c>
      <c r="Y229" s="37">
        <v>174117879</v>
      </c>
      <c r="Z229" s="37">
        <v>4686380</v>
      </c>
      <c r="AA229" s="37">
        <f>160922666+2435428+6073405</f>
        <v>169431499</v>
      </c>
      <c r="AB229" s="37">
        <f>289435+10219141</f>
        <v>10508576</v>
      </c>
      <c r="AC229" s="37">
        <f>SUM(AA229:AB229)</f>
        <v>179940075</v>
      </c>
      <c r="AD229" s="37">
        <v>16957269200</v>
      </c>
      <c r="AE229" s="37">
        <v>441637200</v>
      </c>
      <c r="AF229" s="37">
        <v>78364</v>
      </c>
      <c r="AG229" s="37">
        <v>0</v>
      </c>
      <c r="AH229" s="37">
        <v>0</v>
      </c>
      <c r="AI229" s="49">
        <v>733402812</v>
      </c>
      <c r="AJ229" s="49">
        <v>100239</v>
      </c>
      <c r="AK229" s="49">
        <v>7316.54</v>
      </c>
      <c r="AL229" s="49">
        <v>226.68</v>
      </c>
      <c r="AM229" s="49">
        <v>7543.22</v>
      </c>
      <c r="AN229" s="49">
        <v>99372</v>
      </c>
      <c r="AO229" s="49">
        <v>749584858</v>
      </c>
      <c r="AP229" s="49">
        <v>78364</v>
      </c>
      <c r="AQ229" s="49">
        <v>187209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0</v>
      </c>
      <c r="AX229" s="49">
        <v>4903093</v>
      </c>
      <c r="AY229" s="49">
        <v>0</v>
      </c>
      <c r="AZ229" s="49">
        <v>754753524</v>
      </c>
      <c r="BA229" s="49">
        <v>581263851</v>
      </c>
      <c r="BB229" s="49">
        <v>173489673</v>
      </c>
      <c r="BC229" s="49">
        <v>173375256</v>
      </c>
      <c r="BD229" s="49">
        <v>4513234</v>
      </c>
      <c r="BE229" s="49">
        <f t="shared" si="12"/>
        <v>168862022</v>
      </c>
      <c r="BF229" s="49">
        <v>16421107</v>
      </c>
      <c r="BG229" s="49">
        <f t="shared" si="13"/>
        <v>185283129</v>
      </c>
      <c r="BH229" s="49">
        <v>18976858901</v>
      </c>
      <c r="BI229" s="49">
        <v>114417</v>
      </c>
      <c r="BJ229" s="49">
        <v>0</v>
      </c>
      <c r="BK229" s="49">
        <v>749850431</v>
      </c>
      <c r="BL229" s="49">
        <v>99372</v>
      </c>
      <c r="BM229" s="49">
        <v>7545.89</v>
      </c>
      <c r="BN229" s="49">
        <v>230.08</v>
      </c>
      <c r="BO229" s="49">
        <v>7775.97</v>
      </c>
      <c r="BP229" s="49">
        <v>98577</v>
      </c>
      <c r="BQ229" s="49">
        <v>766531795</v>
      </c>
      <c r="BR229" s="49">
        <v>0</v>
      </c>
      <c r="BS229" s="49">
        <v>676586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4634478</v>
      </c>
      <c r="BZ229" s="49">
        <v>0</v>
      </c>
      <c r="CA229" s="49">
        <v>771842859</v>
      </c>
      <c r="CB229" s="49">
        <v>594886537</v>
      </c>
      <c r="CC229" s="49">
        <v>176956322</v>
      </c>
      <c r="CD229" s="49">
        <v>176868747</v>
      </c>
      <c r="CE229" s="49">
        <v>3825051</v>
      </c>
      <c r="CF229" s="49">
        <f t="shared" si="14"/>
        <v>173043696</v>
      </c>
      <c r="CG229" s="49">
        <v>19085387</v>
      </c>
      <c r="CH229" s="49">
        <f t="shared" si="15"/>
        <v>192129083</v>
      </c>
      <c r="CI229" s="49">
        <v>19812279800</v>
      </c>
      <c r="CJ229" s="49">
        <v>87575</v>
      </c>
      <c r="CK229" s="49">
        <v>0</v>
      </c>
      <c r="CL229" s="49">
        <v>767208381</v>
      </c>
      <c r="CM229" s="49">
        <v>98577</v>
      </c>
      <c r="CN229" s="49">
        <v>7782.83</v>
      </c>
      <c r="CO229" s="49">
        <v>236.98</v>
      </c>
      <c r="CP229" s="49">
        <v>8019.8099999999995</v>
      </c>
      <c r="CQ229" s="49">
        <v>98663</v>
      </c>
      <c r="CR229" s="49">
        <v>791258514</v>
      </c>
      <c r="CS229" s="49">
        <v>0</v>
      </c>
      <c r="CT229" s="49">
        <v>2259259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0</v>
      </c>
      <c r="DA229" s="49">
        <v>0</v>
      </c>
      <c r="DB229" s="49">
        <v>793517773</v>
      </c>
      <c r="DC229" s="49">
        <v>614506905</v>
      </c>
      <c r="DD229" s="49">
        <v>179010868</v>
      </c>
      <c r="DE229" s="49">
        <v>178958881</v>
      </c>
      <c r="DF229" s="49">
        <v>3762899</v>
      </c>
      <c r="DG229" s="37">
        <v>175195982</v>
      </c>
      <c r="DH229" s="49">
        <v>21278381</v>
      </c>
      <c r="DI229" s="49">
        <v>196474363</v>
      </c>
      <c r="DJ229" s="49">
        <v>21143806100</v>
      </c>
      <c r="DK229" s="49">
        <v>51987</v>
      </c>
      <c r="DL229" s="49">
        <v>0</v>
      </c>
    </row>
    <row r="230" spans="1:116" x14ac:dyDescent="0.2">
      <c r="A230" s="48">
        <v>3633</v>
      </c>
      <c r="B230" s="49" t="s">
        <v>260</v>
      </c>
      <c r="C230" s="37">
        <v>5857981</v>
      </c>
      <c r="D230" s="37">
        <v>803</v>
      </c>
      <c r="E230" s="37">
        <v>817</v>
      </c>
      <c r="F230" s="37">
        <v>220.29</v>
      </c>
      <c r="G230" s="37">
        <v>0</v>
      </c>
      <c r="H230" s="37">
        <v>0</v>
      </c>
      <c r="I230" s="37">
        <v>0</v>
      </c>
      <c r="J230" s="37">
        <v>6140090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37">
        <v>0</v>
      </c>
      <c r="R230" s="37">
        <v>6140090</v>
      </c>
      <c r="S230" s="37">
        <v>0</v>
      </c>
      <c r="T230" s="37">
        <v>0</v>
      </c>
      <c r="U230" s="37">
        <v>0</v>
      </c>
      <c r="V230" s="37">
        <v>6140090</v>
      </c>
      <c r="W230" s="37">
        <v>4163901</v>
      </c>
      <c r="X230" s="37">
        <v>1976189</v>
      </c>
      <c r="Y230" s="37">
        <v>1991220</v>
      </c>
      <c r="Z230" s="37">
        <v>956</v>
      </c>
      <c r="AA230" s="37">
        <v>1990264</v>
      </c>
      <c r="AB230" s="37">
        <v>888923</v>
      </c>
      <c r="AC230" s="37">
        <v>2879187</v>
      </c>
      <c r="AD230" s="37">
        <v>197265726</v>
      </c>
      <c r="AE230" s="37">
        <v>65500</v>
      </c>
      <c r="AF230" s="37">
        <v>0</v>
      </c>
      <c r="AG230" s="37">
        <v>15031</v>
      </c>
      <c r="AH230" s="37">
        <v>0</v>
      </c>
      <c r="AI230" s="49">
        <v>6140090</v>
      </c>
      <c r="AJ230" s="59">
        <v>817</v>
      </c>
      <c r="AK230" s="59">
        <v>7515.41</v>
      </c>
      <c r="AL230" s="59">
        <v>226.68</v>
      </c>
      <c r="AM230" s="59">
        <v>7742.09</v>
      </c>
      <c r="AN230" s="59">
        <v>834</v>
      </c>
      <c r="AO230" s="59">
        <v>6456903</v>
      </c>
      <c r="AP230" s="59">
        <v>0</v>
      </c>
      <c r="AQ230" s="59">
        <v>0</v>
      </c>
      <c r="AR230" s="59">
        <v>0</v>
      </c>
      <c r="AS230" s="59">
        <v>0</v>
      </c>
      <c r="AT230" s="59">
        <v>0</v>
      </c>
      <c r="AU230" s="59">
        <v>0</v>
      </c>
      <c r="AV230" s="59">
        <v>0</v>
      </c>
      <c r="AW230" s="59">
        <v>0</v>
      </c>
      <c r="AX230" s="59">
        <v>0</v>
      </c>
      <c r="AY230" s="59">
        <v>0</v>
      </c>
      <c r="AZ230" s="59">
        <v>6456903</v>
      </c>
      <c r="BA230" s="59">
        <v>4711754</v>
      </c>
      <c r="BB230" s="59">
        <v>1745149</v>
      </c>
      <c r="BC230" s="59">
        <v>1752891</v>
      </c>
      <c r="BD230" s="59">
        <v>9471</v>
      </c>
      <c r="BE230" s="59">
        <f t="shared" si="12"/>
        <v>1743420</v>
      </c>
      <c r="BF230" s="59">
        <v>875870</v>
      </c>
      <c r="BG230" s="59">
        <f t="shared" si="13"/>
        <v>2619290</v>
      </c>
      <c r="BH230" s="59">
        <v>214196413</v>
      </c>
      <c r="BI230" s="59">
        <v>0</v>
      </c>
      <c r="BJ230" s="59">
        <v>7742</v>
      </c>
      <c r="BK230" s="59">
        <v>6456903</v>
      </c>
      <c r="BL230" s="59">
        <v>834</v>
      </c>
      <c r="BM230" s="59">
        <v>7742.09</v>
      </c>
      <c r="BN230" s="59">
        <v>230.08</v>
      </c>
      <c r="BO230" s="59">
        <v>7972.17</v>
      </c>
      <c r="BP230" s="59">
        <v>838</v>
      </c>
      <c r="BQ230" s="59">
        <v>6680678</v>
      </c>
      <c r="BR230" s="59">
        <v>0</v>
      </c>
      <c r="BS230" s="59">
        <v>0</v>
      </c>
      <c r="BT230" s="59">
        <v>0</v>
      </c>
      <c r="BU230" s="59">
        <v>0</v>
      </c>
      <c r="BV230" s="59">
        <v>0</v>
      </c>
      <c r="BW230" s="59">
        <v>0</v>
      </c>
      <c r="BX230" s="59">
        <v>0</v>
      </c>
      <c r="BY230" s="59">
        <v>0</v>
      </c>
      <c r="BZ230" s="59">
        <v>0</v>
      </c>
      <c r="CA230" s="59">
        <v>6680678</v>
      </c>
      <c r="CB230" s="59">
        <v>4895241</v>
      </c>
      <c r="CC230" s="59">
        <v>1785437</v>
      </c>
      <c r="CD230" s="59">
        <v>1801382</v>
      </c>
      <c r="CE230" s="59">
        <v>4210</v>
      </c>
      <c r="CF230" s="59">
        <f t="shared" si="14"/>
        <v>1797172</v>
      </c>
      <c r="CG230" s="59">
        <v>913426</v>
      </c>
      <c r="CH230" s="59">
        <f t="shared" si="15"/>
        <v>2710598</v>
      </c>
      <c r="CI230" s="59">
        <v>215501458</v>
      </c>
      <c r="CJ230" s="59">
        <v>0</v>
      </c>
      <c r="CK230" s="59">
        <v>15945</v>
      </c>
      <c r="CL230" s="59">
        <v>6680678</v>
      </c>
      <c r="CM230" s="59">
        <v>838</v>
      </c>
      <c r="CN230" s="59">
        <v>7972.17</v>
      </c>
      <c r="CO230" s="59">
        <v>236.98</v>
      </c>
      <c r="CP230" s="59">
        <v>8209.15</v>
      </c>
      <c r="CQ230" s="59">
        <v>820</v>
      </c>
      <c r="CR230" s="59">
        <v>6731503</v>
      </c>
      <c r="CS230" s="59">
        <v>0</v>
      </c>
      <c r="CT230" s="59">
        <v>0</v>
      </c>
      <c r="CU230" s="59">
        <v>0</v>
      </c>
      <c r="CV230" s="59">
        <v>0</v>
      </c>
      <c r="CW230" s="59">
        <v>0</v>
      </c>
      <c r="CX230" s="59">
        <v>0</v>
      </c>
      <c r="CY230" s="59">
        <v>0</v>
      </c>
      <c r="CZ230" s="59">
        <v>114928</v>
      </c>
      <c r="DA230" s="59">
        <v>0</v>
      </c>
      <c r="DB230" s="59">
        <v>6846431</v>
      </c>
      <c r="DC230" s="59">
        <v>5057206</v>
      </c>
      <c r="DD230" s="59">
        <v>1789225</v>
      </c>
      <c r="DE230" s="59">
        <v>1805096</v>
      </c>
      <c r="DF230" s="59">
        <v>4532</v>
      </c>
      <c r="DG230" s="40">
        <v>1800564</v>
      </c>
      <c r="DH230" s="59">
        <v>894818</v>
      </c>
      <c r="DI230" s="59">
        <v>2695382</v>
      </c>
      <c r="DJ230" s="59">
        <v>221704885</v>
      </c>
      <c r="DK230" s="59">
        <v>0</v>
      </c>
      <c r="DL230" s="59">
        <v>15871</v>
      </c>
    </row>
    <row r="231" spans="1:116" x14ac:dyDescent="0.2">
      <c r="A231" s="48">
        <v>3640</v>
      </c>
      <c r="B231" s="49" t="s">
        <v>261</v>
      </c>
      <c r="C231" s="37">
        <v>4291789</v>
      </c>
      <c r="D231" s="37">
        <v>661</v>
      </c>
      <c r="E231" s="37">
        <v>652</v>
      </c>
      <c r="F231" s="37">
        <v>220.29</v>
      </c>
      <c r="G231" s="37">
        <v>0</v>
      </c>
      <c r="H231" s="37">
        <v>0</v>
      </c>
      <c r="I231" s="37">
        <v>0</v>
      </c>
      <c r="J231" s="37">
        <v>4376980</v>
      </c>
      <c r="K231" s="37">
        <v>0</v>
      </c>
      <c r="L231" s="37">
        <v>3996</v>
      </c>
      <c r="M231" s="37">
        <v>0</v>
      </c>
      <c r="N231" s="37">
        <v>0</v>
      </c>
      <c r="O231" s="37">
        <v>0</v>
      </c>
      <c r="P231" s="37">
        <v>0</v>
      </c>
      <c r="Q231" s="37">
        <v>3996</v>
      </c>
      <c r="R231" s="37">
        <v>4380976</v>
      </c>
      <c r="S231" s="37">
        <v>0</v>
      </c>
      <c r="T231" s="37">
        <v>46992</v>
      </c>
      <c r="U231" s="37">
        <v>46992</v>
      </c>
      <c r="V231" s="37">
        <v>4427968</v>
      </c>
      <c r="W231" s="37">
        <v>319023</v>
      </c>
      <c r="X231" s="37">
        <v>4108945</v>
      </c>
      <c r="Y231" s="37">
        <v>4111813</v>
      </c>
      <c r="Z231" s="37">
        <v>3813</v>
      </c>
      <c r="AA231" s="37">
        <v>4108000</v>
      </c>
      <c r="AB231" s="37">
        <v>380011</v>
      </c>
      <c r="AC231" s="37">
        <v>4488011</v>
      </c>
      <c r="AD231" s="37">
        <v>1127120265</v>
      </c>
      <c r="AE231" s="37">
        <v>957600</v>
      </c>
      <c r="AF231" s="37">
        <v>0</v>
      </c>
      <c r="AG231" s="37">
        <v>2868</v>
      </c>
      <c r="AH231" s="37">
        <v>0</v>
      </c>
      <c r="AI231" s="49">
        <v>4380976</v>
      </c>
      <c r="AJ231" s="59">
        <v>652</v>
      </c>
      <c r="AK231" s="59">
        <v>6719.29</v>
      </c>
      <c r="AL231" s="59">
        <v>226.68</v>
      </c>
      <c r="AM231" s="59">
        <v>6945.97</v>
      </c>
      <c r="AN231" s="59">
        <v>651</v>
      </c>
      <c r="AO231" s="59">
        <v>4521826</v>
      </c>
      <c r="AP231" s="59">
        <v>0</v>
      </c>
      <c r="AQ231" s="59">
        <v>38255</v>
      </c>
      <c r="AR231" s="59">
        <v>0</v>
      </c>
      <c r="AS231" s="59">
        <v>0</v>
      </c>
      <c r="AT231" s="59">
        <v>0</v>
      </c>
      <c r="AU231" s="59">
        <v>0</v>
      </c>
      <c r="AV231" s="59">
        <v>0</v>
      </c>
      <c r="AW231" s="59">
        <v>429000</v>
      </c>
      <c r="AX231" s="59">
        <v>6946</v>
      </c>
      <c r="AY231" s="59">
        <v>0</v>
      </c>
      <c r="AZ231" s="59">
        <v>4996027</v>
      </c>
      <c r="BA231" s="59">
        <v>274017</v>
      </c>
      <c r="BB231" s="59">
        <v>4722010</v>
      </c>
      <c r="BC231" s="59">
        <v>4721919</v>
      </c>
      <c r="BD231" s="59">
        <v>3919</v>
      </c>
      <c r="BE231" s="59">
        <f t="shared" si="12"/>
        <v>4718000</v>
      </c>
      <c r="BF231" s="59">
        <v>395105</v>
      </c>
      <c r="BG231" s="59">
        <f t="shared" si="13"/>
        <v>5113105</v>
      </c>
      <c r="BH231" s="59">
        <v>1308683050</v>
      </c>
      <c r="BI231" s="59">
        <v>91</v>
      </c>
      <c r="BJ231" s="59">
        <v>0</v>
      </c>
      <c r="BK231" s="59">
        <v>4560081</v>
      </c>
      <c r="BL231" s="59">
        <v>651</v>
      </c>
      <c r="BM231" s="59">
        <v>7004.73</v>
      </c>
      <c r="BN231" s="59">
        <v>230.08</v>
      </c>
      <c r="BO231" s="59">
        <v>7234.8099999999995</v>
      </c>
      <c r="BP231" s="59">
        <v>648</v>
      </c>
      <c r="BQ231" s="59">
        <v>4688157</v>
      </c>
      <c r="BR231" s="59">
        <v>0</v>
      </c>
      <c r="BS231" s="59">
        <v>2460</v>
      </c>
      <c r="BT231" s="59">
        <v>0</v>
      </c>
      <c r="BU231" s="59">
        <v>0</v>
      </c>
      <c r="BV231" s="59">
        <v>0</v>
      </c>
      <c r="BW231" s="59">
        <v>0</v>
      </c>
      <c r="BX231" s="59">
        <v>429000</v>
      </c>
      <c r="BY231" s="59">
        <v>14470</v>
      </c>
      <c r="BZ231" s="59">
        <v>0</v>
      </c>
      <c r="CA231" s="59">
        <v>5134087</v>
      </c>
      <c r="CB231" s="59">
        <v>232379</v>
      </c>
      <c r="CC231" s="59">
        <v>4901708</v>
      </c>
      <c r="CD231" s="59">
        <v>4901686</v>
      </c>
      <c r="CE231" s="59">
        <v>3182</v>
      </c>
      <c r="CF231" s="59">
        <f t="shared" si="14"/>
        <v>4898504</v>
      </c>
      <c r="CG231" s="59">
        <v>366500</v>
      </c>
      <c r="CH231" s="59">
        <f t="shared" si="15"/>
        <v>5265004</v>
      </c>
      <c r="CI231" s="59">
        <v>1445128736</v>
      </c>
      <c r="CJ231" s="59">
        <v>22</v>
      </c>
      <c r="CK231" s="59">
        <v>0</v>
      </c>
      <c r="CL231" s="59">
        <v>4690617</v>
      </c>
      <c r="CM231" s="59">
        <v>648</v>
      </c>
      <c r="CN231" s="59">
        <v>7238.61</v>
      </c>
      <c r="CO231" s="59">
        <v>236.98</v>
      </c>
      <c r="CP231" s="59">
        <v>7475.5899999999992</v>
      </c>
      <c r="CQ231" s="59">
        <v>644</v>
      </c>
      <c r="CR231" s="59">
        <v>4814280</v>
      </c>
      <c r="CS231" s="59">
        <v>0</v>
      </c>
      <c r="CT231" s="59">
        <v>0</v>
      </c>
      <c r="CU231" s="59">
        <v>0</v>
      </c>
      <c r="CV231" s="59">
        <v>0</v>
      </c>
      <c r="CW231" s="59">
        <v>0</v>
      </c>
      <c r="CX231" s="59">
        <v>0</v>
      </c>
      <c r="CY231" s="59">
        <v>429000</v>
      </c>
      <c r="CZ231" s="59">
        <v>22427</v>
      </c>
      <c r="DA231" s="59">
        <v>0</v>
      </c>
      <c r="DB231" s="59">
        <v>5265707</v>
      </c>
      <c r="DC231" s="59">
        <v>197439</v>
      </c>
      <c r="DD231" s="59">
        <v>5068268</v>
      </c>
      <c r="DE231" s="59">
        <v>5068268</v>
      </c>
      <c r="DF231" s="59">
        <v>3760</v>
      </c>
      <c r="DG231" s="40">
        <v>5064508</v>
      </c>
      <c r="DH231" s="59">
        <v>366500</v>
      </c>
      <c r="DI231" s="59">
        <v>5431008</v>
      </c>
      <c r="DJ231" s="59">
        <v>1494908054</v>
      </c>
      <c r="DK231" s="59">
        <v>0</v>
      </c>
      <c r="DL231" s="59">
        <v>0</v>
      </c>
    </row>
    <row r="232" spans="1:116" x14ac:dyDescent="0.2">
      <c r="A232" s="48">
        <v>3661</v>
      </c>
      <c r="B232" s="49" t="s">
        <v>262</v>
      </c>
      <c r="C232" s="37">
        <v>6796154</v>
      </c>
      <c r="D232" s="37">
        <v>1059</v>
      </c>
      <c r="E232" s="37">
        <v>1086</v>
      </c>
      <c r="F232" s="37">
        <v>220.29</v>
      </c>
      <c r="G232" s="37">
        <v>0</v>
      </c>
      <c r="H232" s="37">
        <v>0</v>
      </c>
      <c r="I232" s="37">
        <v>0</v>
      </c>
      <c r="J232" s="37">
        <v>7208662</v>
      </c>
      <c r="K232" s="37">
        <v>0</v>
      </c>
      <c r="L232" s="37">
        <v>7612</v>
      </c>
      <c r="M232" s="37">
        <v>0</v>
      </c>
      <c r="N232" s="37">
        <v>0</v>
      </c>
      <c r="O232" s="37">
        <v>0</v>
      </c>
      <c r="P232" s="37">
        <v>0</v>
      </c>
      <c r="Q232" s="37">
        <v>7612</v>
      </c>
      <c r="R232" s="37">
        <v>7216274</v>
      </c>
      <c r="S232" s="37">
        <v>0</v>
      </c>
      <c r="T232" s="37">
        <v>0</v>
      </c>
      <c r="U232" s="37">
        <v>0</v>
      </c>
      <c r="V232" s="37">
        <v>7216274</v>
      </c>
      <c r="W232" s="37">
        <v>5581667</v>
      </c>
      <c r="X232" s="37">
        <v>1634607</v>
      </c>
      <c r="Y232" s="37">
        <v>1649656</v>
      </c>
      <c r="Z232" s="37">
        <v>2322</v>
      </c>
      <c r="AA232" s="37">
        <v>1647334</v>
      </c>
      <c r="AB232" s="37">
        <v>615610</v>
      </c>
      <c r="AC232" s="37">
        <v>2262944</v>
      </c>
      <c r="AD232" s="37">
        <v>273817334</v>
      </c>
      <c r="AE232" s="37">
        <v>281000</v>
      </c>
      <c r="AF232" s="37">
        <v>0</v>
      </c>
      <c r="AG232" s="37">
        <v>15049</v>
      </c>
      <c r="AH232" s="37">
        <v>0</v>
      </c>
      <c r="AI232" s="49">
        <v>7216274</v>
      </c>
      <c r="AJ232" s="59">
        <v>1086</v>
      </c>
      <c r="AK232" s="59">
        <v>6644.82</v>
      </c>
      <c r="AL232" s="59">
        <v>226.68</v>
      </c>
      <c r="AM232" s="59">
        <v>6871.5</v>
      </c>
      <c r="AN232" s="59">
        <v>1100</v>
      </c>
      <c r="AO232" s="59">
        <v>7558650</v>
      </c>
      <c r="AP232" s="59">
        <v>0</v>
      </c>
      <c r="AQ232" s="59">
        <v>27875</v>
      </c>
      <c r="AR232" s="59">
        <v>0</v>
      </c>
      <c r="AS232" s="59">
        <v>0</v>
      </c>
      <c r="AT232" s="59">
        <v>0</v>
      </c>
      <c r="AU232" s="59">
        <v>0</v>
      </c>
      <c r="AV232" s="59">
        <v>0</v>
      </c>
      <c r="AW232" s="59">
        <v>0</v>
      </c>
      <c r="AX232" s="59">
        <v>0</v>
      </c>
      <c r="AY232" s="59">
        <v>0</v>
      </c>
      <c r="AZ232" s="59">
        <v>7586525</v>
      </c>
      <c r="BA232" s="59">
        <v>5599634</v>
      </c>
      <c r="BB232" s="59">
        <v>1986891</v>
      </c>
      <c r="BC232" s="59">
        <v>1993763</v>
      </c>
      <c r="BD232" s="59">
        <v>2971</v>
      </c>
      <c r="BE232" s="59">
        <f t="shared" si="12"/>
        <v>1990792</v>
      </c>
      <c r="BF232" s="59">
        <v>642331</v>
      </c>
      <c r="BG232" s="59">
        <f t="shared" si="13"/>
        <v>2633123</v>
      </c>
      <c r="BH232" s="59">
        <v>299182164</v>
      </c>
      <c r="BI232" s="59">
        <v>0</v>
      </c>
      <c r="BJ232" s="59">
        <v>6872</v>
      </c>
      <c r="BK232" s="59">
        <v>7586525</v>
      </c>
      <c r="BL232" s="59">
        <v>1100</v>
      </c>
      <c r="BM232" s="59">
        <v>6896.84</v>
      </c>
      <c r="BN232" s="59">
        <v>230.08</v>
      </c>
      <c r="BO232" s="59">
        <v>7126.92</v>
      </c>
      <c r="BP232" s="59">
        <v>1112</v>
      </c>
      <c r="BQ232" s="59">
        <v>7925135</v>
      </c>
      <c r="BR232" s="59">
        <v>0</v>
      </c>
      <c r="BS232" s="59">
        <v>23617</v>
      </c>
      <c r="BT232" s="59">
        <v>0</v>
      </c>
      <c r="BU232" s="59">
        <v>0</v>
      </c>
      <c r="BV232" s="59">
        <v>0</v>
      </c>
      <c r="BW232" s="59">
        <v>0</v>
      </c>
      <c r="BX232" s="59">
        <v>0</v>
      </c>
      <c r="BY232" s="59">
        <v>0</v>
      </c>
      <c r="BZ232" s="59">
        <v>0</v>
      </c>
      <c r="CA232" s="59">
        <v>7948752</v>
      </c>
      <c r="CB232" s="59">
        <v>6016450</v>
      </c>
      <c r="CC232" s="59">
        <v>1932302</v>
      </c>
      <c r="CD232" s="59">
        <v>1925175</v>
      </c>
      <c r="CE232" s="59">
        <v>3353</v>
      </c>
      <c r="CF232" s="59">
        <f t="shared" si="14"/>
        <v>1921822</v>
      </c>
      <c r="CG232" s="59">
        <v>624633</v>
      </c>
      <c r="CH232" s="59">
        <f t="shared" si="15"/>
        <v>2546455</v>
      </c>
      <c r="CI232" s="59">
        <v>314032699</v>
      </c>
      <c r="CJ232" s="59">
        <v>7127</v>
      </c>
      <c r="CK232" s="59">
        <v>0</v>
      </c>
      <c r="CL232" s="59">
        <v>7941625</v>
      </c>
      <c r="CM232" s="59">
        <v>1112</v>
      </c>
      <c r="CN232" s="59">
        <v>7141.75</v>
      </c>
      <c r="CO232" s="59">
        <v>258.25</v>
      </c>
      <c r="CP232" s="59">
        <v>7400</v>
      </c>
      <c r="CQ232" s="59">
        <v>1102</v>
      </c>
      <c r="CR232" s="59">
        <v>8154800</v>
      </c>
      <c r="CS232" s="59">
        <v>5345</v>
      </c>
      <c r="CT232" s="59">
        <v>0</v>
      </c>
      <c r="CU232" s="59">
        <v>0</v>
      </c>
      <c r="CV232" s="59">
        <v>0</v>
      </c>
      <c r="CW232" s="59">
        <v>0</v>
      </c>
      <c r="CX232" s="59">
        <v>0</v>
      </c>
      <c r="CY232" s="59">
        <v>0</v>
      </c>
      <c r="CZ232" s="59">
        <v>59200</v>
      </c>
      <c r="DA232" s="59">
        <v>0</v>
      </c>
      <c r="DB232" s="59">
        <v>8219345</v>
      </c>
      <c r="DC232" s="59">
        <v>6149852</v>
      </c>
      <c r="DD232" s="59">
        <v>2069493</v>
      </c>
      <c r="DE232" s="59">
        <v>2069493</v>
      </c>
      <c r="DF232" s="59">
        <v>3404</v>
      </c>
      <c r="DG232" s="40">
        <v>2066089</v>
      </c>
      <c r="DH232" s="59">
        <v>686811</v>
      </c>
      <c r="DI232" s="59">
        <v>2752900</v>
      </c>
      <c r="DJ232" s="59">
        <v>333240342</v>
      </c>
      <c r="DK232" s="59">
        <v>0</v>
      </c>
      <c r="DL232" s="59">
        <v>0</v>
      </c>
    </row>
    <row r="233" spans="1:116" x14ac:dyDescent="0.2">
      <c r="A233" s="48">
        <v>3668</v>
      </c>
      <c r="B233" s="49" t="s">
        <v>263</v>
      </c>
      <c r="C233" s="37">
        <v>7219159</v>
      </c>
      <c r="D233" s="37">
        <v>1083</v>
      </c>
      <c r="E233" s="37">
        <v>1095</v>
      </c>
      <c r="F233" s="37">
        <v>220.29</v>
      </c>
      <c r="G233" s="37">
        <v>0</v>
      </c>
      <c r="H233" s="37">
        <v>0</v>
      </c>
      <c r="I233" s="37">
        <v>0</v>
      </c>
      <c r="J233" s="37">
        <v>7540367</v>
      </c>
      <c r="K233" s="37">
        <v>0</v>
      </c>
      <c r="L233" s="37">
        <v>3541</v>
      </c>
      <c r="M233" s="37">
        <v>0</v>
      </c>
      <c r="N233" s="37">
        <v>0</v>
      </c>
      <c r="O233" s="37">
        <v>0</v>
      </c>
      <c r="P233" s="37">
        <v>0</v>
      </c>
      <c r="Q233" s="37">
        <v>3541</v>
      </c>
      <c r="R233" s="37">
        <v>7543908</v>
      </c>
      <c r="S233" s="37">
        <v>0</v>
      </c>
      <c r="T233" s="37">
        <v>0</v>
      </c>
      <c r="U233" s="37">
        <v>0</v>
      </c>
      <c r="V233" s="37">
        <v>7543908</v>
      </c>
      <c r="W233" s="37">
        <v>6147344</v>
      </c>
      <c r="X233" s="37">
        <v>1396564</v>
      </c>
      <c r="Y233" s="37">
        <v>1396564</v>
      </c>
      <c r="Z233" s="37">
        <v>14488</v>
      </c>
      <c r="AA233" s="37">
        <v>1382076</v>
      </c>
      <c r="AB233" s="37">
        <v>547000</v>
      </c>
      <c r="AC233" s="37">
        <v>1929076</v>
      </c>
      <c r="AD233" s="37">
        <v>206150407</v>
      </c>
      <c r="AE233" s="37">
        <v>1548300</v>
      </c>
      <c r="AF233" s="37">
        <v>0</v>
      </c>
      <c r="AG233" s="37">
        <v>0</v>
      </c>
      <c r="AH233" s="37">
        <v>0</v>
      </c>
      <c r="AI233" s="49">
        <v>7543908</v>
      </c>
      <c r="AJ233" s="59">
        <v>1095</v>
      </c>
      <c r="AK233" s="59">
        <v>6889.41</v>
      </c>
      <c r="AL233" s="59">
        <v>226.68</v>
      </c>
      <c r="AM233" s="59">
        <v>7116.09</v>
      </c>
      <c r="AN233" s="59">
        <v>1101</v>
      </c>
      <c r="AO233" s="59">
        <v>7834815</v>
      </c>
      <c r="AP233" s="59">
        <v>0</v>
      </c>
      <c r="AQ233" s="59">
        <v>0</v>
      </c>
      <c r="AR233" s="59">
        <v>0</v>
      </c>
      <c r="AS233" s="59">
        <v>0</v>
      </c>
      <c r="AT233" s="59">
        <v>0</v>
      </c>
      <c r="AU233" s="59">
        <v>0</v>
      </c>
      <c r="AV233" s="59">
        <v>0</v>
      </c>
      <c r="AW233" s="59">
        <v>0</v>
      </c>
      <c r="AX233" s="59">
        <v>0</v>
      </c>
      <c r="AY233" s="59">
        <v>0</v>
      </c>
      <c r="AZ233" s="59">
        <v>7834815</v>
      </c>
      <c r="BA233" s="59">
        <v>6558282</v>
      </c>
      <c r="BB233" s="59">
        <v>1276533</v>
      </c>
      <c r="BC233" s="59">
        <v>1276533</v>
      </c>
      <c r="BD233" s="59">
        <v>12607</v>
      </c>
      <c r="BE233" s="59">
        <f t="shared" si="12"/>
        <v>1263926</v>
      </c>
      <c r="BF233" s="59">
        <v>605952</v>
      </c>
      <c r="BG233" s="59">
        <f t="shared" si="13"/>
        <v>1869878</v>
      </c>
      <c r="BH233" s="59">
        <v>232114646</v>
      </c>
      <c r="BI233" s="59">
        <v>0</v>
      </c>
      <c r="BJ233" s="59">
        <v>0</v>
      </c>
      <c r="BK233" s="59">
        <v>7834815</v>
      </c>
      <c r="BL233" s="59">
        <v>1101</v>
      </c>
      <c r="BM233" s="59">
        <v>7116.09</v>
      </c>
      <c r="BN233" s="59">
        <v>230.08</v>
      </c>
      <c r="BO233" s="59">
        <v>7346.17</v>
      </c>
      <c r="BP233" s="59">
        <v>1116</v>
      </c>
      <c r="BQ233" s="59">
        <v>8198326</v>
      </c>
      <c r="BR233" s="59">
        <v>0</v>
      </c>
      <c r="BS233" s="59">
        <v>0</v>
      </c>
      <c r="BT233" s="59">
        <v>0</v>
      </c>
      <c r="BU233" s="59">
        <v>0</v>
      </c>
      <c r="BV233" s="59">
        <v>0</v>
      </c>
      <c r="BW233" s="59">
        <v>0</v>
      </c>
      <c r="BX233" s="59">
        <v>0</v>
      </c>
      <c r="BY233" s="59">
        <v>0</v>
      </c>
      <c r="BZ233" s="59">
        <v>0</v>
      </c>
      <c r="CA233" s="59">
        <v>8198326</v>
      </c>
      <c r="CB233" s="59">
        <v>6680134</v>
      </c>
      <c r="CC233" s="59">
        <v>1518192</v>
      </c>
      <c r="CD233" s="59">
        <v>1518192</v>
      </c>
      <c r="CE233" s="59">
        <v>12697</v>
      </c>
      <c r="CF233" s="59">
        <f t="shared" si="14"/>
        <v>1505495</v>
      </c>
      <c r="CG233" s="59">
        <v>576048</v>
      </c>
      <c r="CH233" s="59">
        <f t="shared" si="15"/>
        <v>2081543</v>
      </c>
      <c r="CI233" s="59">
        <v>235926610</v>
      </c>
      <c r="CJ233" s="59">
        <v>0</v>
      </c>
      <c r="CK233" s="59">
        <v>0</v>
      </c>
      <c r="CL233" s="59">
        <v>8198326</v>
      </c>
      <c r="CM233" s="59">
        <v>1116</v>
      </c>
      <c r="CN233" s="59">
        <v>7346.17</v>
      </c>
      <c r="CO233" s="59">
        <v>236.98</v>
      </c>
      <c r="CP233" s="59">
        <v>7583.15</v>
      </c>
      <c r="CQ233" s="59">
        <v>1113</v>
      </c>
      <c r="CR233" s="59">
        <v>8440046</v>
      </c>
      <c r="CS233" s="59">
        <v>0</v>
      </c>
      <c r="CT233" s="59">
        <v>0</v>
      </c>
      <c r="CU233" s="59">
        <v>0</v>
      </c>
      <c r="CV233" s="59">
        <v>0</v>
      </c>
      <c r="CW233" s="59">
        <v>0</v>
      </c>
      <c r="CX233" s="59">
        <v>0</v>
      </c>
      <c r="CY233" s="59">
        <v>0</v>
      </c>
      <c r="CZ233" s="59">
        <v>15166</v>
      </c>
      <c r="DA233" s="59">
        <v>0</v>
      </c>
      <c r="DB233" s="59">
        <v>8455212</v>
      </c>
      <c r="DC233" s="59">
        <v>6810063</v>
      </c>
      <c r="DD233" s="59">
        <v>1645149</v>
      </c>
      <c r="DE233" s="59">
        <v>1645149</v>
      </c>
      <c r="DF233" s="59">
        <v>12056</v>
      </c>
      <c r="DG233" s="40">
        <v>1633093</v>
      </c>
      <c r="DH233" s="59">
        <v>607999</v>
      </c>
      <c r="DI233" s="59">
        <v>2241092</v>
      </c>
      <c r="DJ233" s="59">
        <v>249436239</v>
      </c>
      <c r="DK233" s="59">
        <v>0</v>
      </c>
      <c r="DL233" s="59">
        <v>0</v>
      </c>
    </row>
    <row r="234" spans="1:116" x14ac:dyDescent="0.2">
      <c r="A234" s="48">
        <v>3675</v>
      </c>
      <c r="B234" s="49" t="s">
        <v>264</v>
      </c>
      <c r="C234" s="37">
        <v>20376653</v>
      </c>
      <c r="D234" s="37">
        <v>2504</v>
      </c>
      <c r="E234" s="37">
        <v>2545</v>
      </c>
      <c r="F234" s="37">
        <v>220.29</v>
      </c>
      <c r="G234" s="37">
        <v>0</v>
      </c>
      <c r="H234" s="37">
        <v>0</v>
      </c>
      <c r="I234" s="37">
        <v>0</v>
      </c>
      <c r="J234" s="37">
        <v>21270932</v>
      </c>
      <c r="K234" s="37">
        <v>732</v>
      </c>
      <c r="L234" s="37">
        <v>11766</v>
      </c>
      <c r="M234" s="37">
        <v>0</v>
      </c>
      <c r="N234" s="37">
        <v>0</v>
      </c>
      <c r="O234" s="37">
        <v>0</v>
      </c>
      <c r="P234" s="37">
        <v>0</v>
      </c>
      <c r="Q234" s="37">
        <v>12498</v>
      </c>
      <c r="R234" s="37">
        <v>21283430</v>
      </c>
      <c r="S234" s="37">
        <v>0</v>
      </c>
      <c r="T234" s="37">
        <v>0</v>
      </c>
      <c r="U234" s="37">
        <v>0</v>
      </c>
      <c r="V234" s="37">
        <v>21283430</v>
      </c>
      <c r="W234" s="37">
        <v>8216164</v>
      </c>
      <c r="X234" s="37">
        <v>13067266</v>
      </c>
      <c r="Y234" s="37">
        <v>13058908</v>
      </c>
      <c r="Z234" s="37">
        <v>221839</v>
      </c>
      <c r="AA234" s="37">
        <v>12837069</v>
      </c>
      <c r="AB234" s="37">
        <v>2947453</v>
      </c>
      <c r="AC234" s="37">
        <v>15784522</v>
      </c>
      <c r="AD234" s="37">
        <v>1028476343</v>
      </c>
      <c r="AE234" s="37">
        <v>14454400</v>
      </c>
      <c r="AF234" s="37">
        <v>8358</v>
      </c>
      <c r="AG234" s="37">
        <v>0</v>
      </c>
      <c r="AH234" s="37">
        <v>8358</v>
      </c>
      <c r="AI234" s="49">
        <v>21275072</v>
      </c>
      <c r="AJ234" s="59">
        <v>2545</v>
      </c>
      <c r="AK234" s="59">
        <v>8359.56</v>
      </c>
      <c r="AL234" s="59">
        <v>226.68</v>
      </c>
      <c r="AM234" s="59">
        <v>8586.24</v>
      </c>
      <c r="AN234" s="59">
        <v>2609</v>
      </c>
      <c r="AO234" s="59">
        <v>22401500</v>
      </c>
      <c r="AP234" s="59">
        <v>6269</v>
      </c>
      <c r="AQ234" s="59">
        <v>16732</v>
      </c>
      <c r="AR234" s="59">
        <v>0</v>
      </c>
      <c r="AS234" s="59">
        <v>0</v>
      </c>
      <c r="AT234" s="59">
        <v>0</v>
      </c>
      <c r="AU234" s="59">
        <v>0</v>
      </c>
      <c r="AV234" s="59">
        <v>0</v>
      </c>
      <c r="AW234" s="59">
        <v>0</v>
      </c>
      <c r="AX234" s="59">
        <v>0</v>
      </c>
      <c r="AY234" s="59">
        <v>0</v>
      </c>
      <c r="AZ234" s="59">
        <v>22424501</v>
      </c>
      <c r="BA234" s="59">
        <v>9042476</v>
      </c>
      <c r="BB234" s="59">
        <v>13382025</v>
      </c>
      <c r="BC234" s="59">
        <v>13339103</v>
      </c>
      <c r="BD234" s="59">
        <v>202040</v>
      </c>
      <c r="BE234" s="59">
        <f t="shared" si="12"/>
        <v>13137063</v>
      </c>
      <c r="BF234" s="59">
        <v>3198127</v>
      </c>
      <c r="BG234" s="59">
        <f t="shared" si="13"/>
        <v>16335190</v>
      </c>
      <c r="BH234" s="59">
        <v>1081343325</v>
      </c>
      <c r="BI234" s="59">
        <v>42922</v>
      </c>
      <c r="BJ234" s="59">
        <v>0</v>
      </c>
      <c r="BK234" s="59">
        <v>22381579</v>
      </c>
      <c r="BL234" s="59">
        <v>2609</v>
      </c>
      <c r="BM234" s="59">
        <v>8578.6</v>
      </c>
      <c r="BN234" s="59">
        <v>230.08</v>
      </c>
      <c r="BO234" s="59">
        <v>8808.68</v>
      </c>
      <c r="BP234" s="59">
        <v>2690</v>
      </c>
      <c r="BQ234" s="59">
        <v>23695349</v>
      </c>
      <c r="BR234" s="59">
        <v>32192</v>
      </c>
      <c r="BS234" s="59">
        <v>35674</v>
      </c>
      <c r="BT234" s="59">
        <v>0</v>
      </c>
      <c r="BU234" s="59">
        <v>0</v>
      </c>
      <c r="BV234" s="59">
        <v>0</v>
      </c>
      <c r="BW234" s="59">
        <v>0</v>
      </c>
      <c r="BX234" s="59">
        <v>0</v>
      </c>
      <c r="BY234" s="59">
        <v>0</v>
      </c>
      <c r="BZ234" s="59">
        <v>0</v>
      </c>
      <c r="CA234" s="59">
        <v>23763215</v>
      </c>
      <c r="CB234" s="59">
        <v>11327259</v>
      </c>
      <c r="CC234" s="59">
        <v>12435956</v>
      </c>
      <c r="CD234" s="59">
        <v>12435956</v>
      </c>
      <c r="CE234" s="59">
        <v>207538</v>
      </c>
      <c r="CF234" s="59">
        <f t="shared" si="14"/>
        <v>12228418</v>
      </c>
      <c r="CG234" s="59">
        <v>3056738</v>
      </c>
      <c r="CH234" s="59">
        <f t="shared" si="15"/>
        <v>15285156</v>
      </c>
      <c r="CI234" s="59">
        <v>1155203662</v>
      </c>
      <c r="CJ234" s="59">
        <v>0</v>
      </c>
      <c r="CK234" s="59">
        <v>0</v>
      </c>
      <c r="CL234" s="59">
        <v>23763215</v>
      </c>
      <c r="CM234" s="59">
        <v>2690</v>
      </c>
      <c r="CN234" s="59">
        <v>8833.91</v>
      </c>
      <c r="CO234" s="59">
        <v>236.98</v>
      </c>
      <c r="CP234" s="59">
        <v>9070.89</v>
      </c>
      <c r="CQ234" s="59">
        <v>2754</v>
      </c>
      <c r="CR234" s="59">
        <v>24981231</v>
      </c>
      <c r="CS234" s="59">
        <v>0</v>
      </c>
      <c r="CT234" s="59">
        <v>45107</v>
      </c>
      <c r="CU234" s="59">
        <v>0</v>
      </c>
      <c r="CV234" s="59">
        <v>0</v>
      </c>
      <c r="CW234" s="59">
        <v>0</v>
      </c>
      <c r="CX234" s="59">
        <v>0</v>
      </c>
      <c r="CY234" s="59">
        <v>0</v>
      </c>
      <c r="CZ234" s="59">
        <v>0</v>
      </c>
      <c r="DA234" s="59">
        <v>0</v>
      </c>
      <c r="DB234" s="59">
        <v>25026338</v>
      </c>
      <c r="DC234" s="59">
        <v>12041995</v>
      </c>
      <c r="DD234" s="59">
        <v>12984343</v>
      </c>
      <c r="DE234" s="59">
        <v>12984343</v>
      </c>
      <c r="DF234" s="59">
        <v>204028</v>
      </c>
      <c r="DG234" s="40">
        <v>12780315</v>
      </c>
      <c r="DH234" s="59">
        <v>3214034</v>
      </c>
      <c r="DI234" s="59">
        <v>15994349</v>
      </c>
      <c r="DJ234" s="59">
        <v>1252954616</v>
      </c>
      <c r="DK234" s="59">
        <v>0</v>
      </c>
      <c r="DL234" s="59">
        <v>0</v>
      </c>
    </row>
    <row r="235" spans="1:116" x14ac:dyDescent="0.2">
      <c r="A235" s="48">
        <v>3682</v>
      </c>
      <c r="B235" s="49" t="s">
        <v>265</v>
      </c>
      <c r="C235" s="37">
        <v>19584428</v>
      </c>
      <c r="D235" s="37">
        <v>2722</v>
      </c>
      <c r="E235" s="37">
        <v>2744</v>
      </c>
      <c r="F235" s="37">
        <v>220.29</v>
      </c>
      <c r="G235" s="37">
        <v>0</v>
      </c>
      <c r="H235" s="37">
        <v>0</v>
      </c>
      <c r="I235" s="37">
        <v>0</v>
      </c>
      <c r="J235" s="37">
        <v>20347199</v>
      </c>
      <c r="K235" s="37">
        <v>0</v>
      </c>
      <c r="L235" s="37">
        <v>378004</v>
      </c>
      <c r="M235" s="37">
        <v>0</v>
      </c>
      <c r="N235" s="37">
        <v>0</v>
      </c>
      <c r="O235" s="37">
        <v>0</v>
      </c>
      <c r="P235" s="37">
        <v>0</v>
      </c>
      <c r="Q235" s="37">
        <v>378004</v>
      </c>
      <c r="R235" s="37">
        <v>20725203</v>
      </c>
      <c r="S235" s="37">
        <v>0</v>
      </c>
      <c r="T235" s="37">
        <v>0</v>
      </c>
      <c r="U235" s="37">
        <v>0</v>
      </c>
      <c r="V235" s="37">
        <v>20725203</v>
      </c>
      <c r="W235" s="37">
        <v>13662481</v>
      </c>
      <c r="X235" s="37">
        <v>7062722</v>
      </c>
      <c r="Y235" s="37">
        <v>7062722</v>
      </c>
      <c r="Z235" s="37">
        <v>69397</v>
      </c>
      <c r="AA235" s="37">
        <v>6993325</v>
      </c>
      <c r="AB235" s="37">
        <v>2112135</v>
      </c>
      <c r="AC235" s="37">
        <v>9105460</v>
      </c>
      <c r="AD235" s="37">
        <v>712478257</v>
      </c>
      <c r="AE235" s="37">
        <v>5430100</v>
      </c>
      <c r="AF235" s="37">
        <v>0</v>
      </c>
      <c r="AG235" s="37">
        <v>0</v>
      </c>
      <c r="AH235" s="37">
        <v>0</v>
      </c>
      <c r="AI235" s="49">
        <v>20322783</v>
      </c>
      <c r="AJ235" s="59">
        <v>2744</v>
      </c>
      <c r="AK235" s="59">
        <v>7406.26</v>
      </c>
      <c r="AL235" s="59">
        <v>226.68</v>
      </c>
      <c r="AM235" s="59">
        <v>7632.9400000000005</v>
      </c>
      <c r="AN235" s="59">
        <v>2726</v>
      </c>
      <c r="AO235" s="59">
        <v>20807394</v>
      </c>
      <c r="AP235" s="59">
        <v>0</v>
      </c>
      <c r="AQ235" s="59">
        <v>224624</v>
      </c>
      <c r="AR235" s="59">
        <v>0</v>
      </c>
      <c r="AS235" s="59">
        <v>0</v>
      </c>
      <c r="AT235" s="59">
        <v>0</v>
      </c>
      <c r="AU235" s="59">
        <v>0</v>
      </c>
      <c r="AV235" s="59">
        <v>0</v>
      </c>
      <c r="AW235" s="59">
        <v>0</v>
      </c>
      <c r="AX235" s="59">
        <v>106861</v>
      </c>
      <c r="AY235" s="59">
        <v>0</v>
      </c>
      <c r="AZ235" s="59">
        <v>21138879</v>
      </c>
      <c r="BA235" s="59">
        <v>14858191</v>
      </c>
      <c r="BB235" s="59">
        <v>6280688</v>
      </c>
      <c r="BC235" s="59">
        <v>6273056</v>
      </c>
      <c r="BD235" s="59">
        <v>66648</v>
      </c>
      <c r="BE235" s="59">
        <f t="shared" si="12"/>
        <v>6206408</v>
      </c>
      <c r="BF235" s="59">
        <v>2886954</v>
      </c>
      <c r="BG235" s="59">
        <f t="shared" si="13"/>
        <v>9093362</v>
      </c>
      <c r="BH235" s="59">
        <v>744203496</v>
      </c>
      <c r="BI235" s="59">
        <v>7632</v>
      </c>
      <c r="BJ235" s="59">
        <v>0</v>
      </c>
      <c r="BK235" s="59">
        <v>21032018</v>
      </c>
      <c r="BL235" s="59">
        <v>2726</v>
      </c>
      <c r="BM235" s="59">
        <v>7715.34</v>
      </c>
      <c r="BN235" s="59">
        <v>230.08</v>
      </c>
      <c r="BO235" s="59">
        <v>7945.42</v>
      </c>
      <c r="BP235" s="59">
        <v>2691</v>
      </c>
      <c r="BQ235" s="59">
        <v>21381125</v>
      </c>
      <c r="BR235" s="59">
        <v>0</v>
      </c>
      <c r="BS235" s="59">
        <v>137752</v>
      </c>
      <c r="BT235" s="59">
        <v>0</v>
      </c>
      <c r="BU235" s="59">
        <v>0</v>
      </c>
      <c r="BV235" s="59">
        <v>0</v>
      </c>
      <c r="BW235" s="59">
        <v>0</v>
      </c>
      <c r="BX235" s="59">
        <v>0</v>
      </c>
      <c r="BY235" s="59">
        <v>206581</v>
      </c>
      <c r="BZ235" s="59">
        <v>0</v>
      </c>
      <c r="CA235" s="59">
        <v>21725458</v>
      </c>
      <c r="CB235" s="59">
        <v>15138839</v>
      </c>
      <c r="CC235" s="59">
        <v>6586619</v>
      </c>
      <c r="CD235" s="59">
        <v>6602510</v>
      </c>
      <c r="CE235" s="59">
        <v>62837</v>
      </c>
      <c r="CF235" s="59">
        <f t="shared" si="14"/>
        <v>6539673</v>
      </c>
      <c r="CG235" s="59">
        <v>2897653</v>
      </c>
      <c r="CH235" s="59">
        <f t="shared" si="15"/>
        <v>9437326</v>
      </c>
      <c r="CI235" s="59">
        <v>765294401</v>
      </c>
      <c r="CJ235" s="59">
        <v>0</v>
      </c>
      <c r="CK235" s="59">
        <v>15891</v>
      </c>
      <c r="CL235" s="59">
        <v>21518877</v>
      </c>
      <c r="CM235" s="59">
        <v>2692</v>
      </c>
      <c r="CN235" s="59">
        <v>7993.64</v>
      </c>
      <c r="CO235" s="59">
        <v>236.98</v>
      </c>
      <c r="CP235" s="59">
        <v>8230.6200000000008</v>
      </c>
      <c r="CQ235" s="59">
        <v>2631</v>
      </c>
      <c r="CR235" s="59">
        <v>21654761</v>
      </c>
      <c r="CS235" s="59">
        <v>0</v>
      </c>
      <c r="CT235" s="59">
        <v>228632</v>
      </c>
      <c r="CU235" s="59">
        <v>0</v>
      </c>
      <c r="CV235" s="59">
        <v>0</v>
      </c>
      <c r="CW235" s="59">
        <v>0</v>
      </c>
      <c r="CX235" s="59">
        <v>0</v>
      </c>
      <c r="CY235" s="59">
        <v>0</v>
      </c>
      <c r="CZ235" s="59">
        <v>378609</v>
      </c>
      <c r="DA235" s="59">
        <v>0</v>
      </c>
      <c r="DB235" s="59">
        <v>22262002</v>
      </c>
      <c r="DC235" s="59">
        <v>15176680</v>
      </c>
      <c r="DD235" s="59">
        <v>7085322</v>
      </c>
      <c r="DE235" s="59">
        <v>7085039</v>
      </c>
      <c r="DF235" s="59">
        <v>68538</v>
      </c>
      <c r="DG235" s="40">
        <v>7016501</v>
      </c>
      <c r="DH235" s="59">
        <v>3049790</v>
      </c>
      <c r="DI235" s="59">
        <v>10066291</v>
      </c>
      <c r="DJ235" s="59">
        <v>779708198</v>
      </c>
      <c r="DK235" s="59">
        <v>283</v>
      </c>
      <c r="DL235" s="59">
        <v>0</v>
      </c>
    </row>
    <row r="236" spans="1:116" x14ac:dyDescent="0.2">
      <c r="A236" s="48">
        <v>3689</v>
      </c>
      <c r="B236" s="49" t="s">
        <v>266</v>
      </c>
      <c r="C236" s="37">
        <v>5479189</v>
      </c>
      <c r="D236" s="37">
        <v>868</v>
      </c>
      <c r="E236" s="37">
        <v>874</v>
      </c>
      <c r="F236" s="37">
        <v>220.29</v>
      </c>
      <c r="G236" s="37">
        <v>0</v>
      </c>
      <c r="H236" s="37">
        <v>0</v>
      </c>
      <c r="I236" s="37">
        <v>0</v>
      </c>
      <c r="J236" s="37">
        <v>5709597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5709597</v>
      </c>
      <c r="S236" s="37">
        <v>0</v>
      </c>
      <c r="T236" s="37">
        <v>0</v>
      </c>
      <c r="U236" s="37">
        <v>0</v>
      </c>
      <c r="V236" s="37">
        <v>5709597</v>
      </c>
      <c r="W236" s="37">
        <v>3233490</v>
      </c>
      <c r="X236" s="37">
        <v>2476107</v>
      </c>
      <c r="Y236" s="37">
        <v>2476107</v>
      </c>
      <c r="Z236" s="37">
        <v>3411</v>
      </c>
      <c r="AA236" s="37">
        <v>2472696</v>
      </c>
      <c r="AB236" s="37">
        <v>425940</v>
      </c>
      <c r="AC236" s="37">
        <v>2898636</v>
      </c>
      <c r="AD236" s="37">
        <v>384206767</v>
      </c>
      <c r="AE236" s="37">
        <v>452100</v>
      </c>
      <c r="AF236" s="37">
        <v>0</v>
      </c>
      <c r="AG236" s="37">
        <v>0</v>
      </c>
      <c r="AH236" s="37">
        <v>0</v>
      </c>
      <c r="AI236" s="49">
        <v>5709597</v>
      </c>
      <c r="AJ236" s="59">
        <v>874</v>
      </c>
      <c r="AK236" s="59">
        <v>6532.72</v>
      </c>
      <c r="AL236" s="59">
        <v>226.68</v>
      </c>
      <c r="AM236" s="59">
        <v>6759.4000000000005</v>
      </c>
      <c r="AN236" s="59">
        <v>853</v>
      </c>
      <c r="AO236" s="59">
        <v>5765768</v>
      </c>
      <c r="AP236" s="59">
        <v>0</v>
      </c>
      <c r="AQ236" s="59">
        <v>0</v>
      </c>
      <c r="AR236" s="59">
        <v>0</v>
      </c>
      <c r="AS236" s="59">
        <v>0</v>
      </c>
      <c r="AT236" s="59">
        <v>0</v>
      </c>
      <c r="AU236" s="59">
        <v>0</v>
      </c>
      <c r="AV236" s="59">
        <v>0</v>
      </c>
      <c r="AW236" s="59">
        <v>0</v>
      </c>
      <c r="AX236" s="59">
        <v>108150</v>
      </c>
      <c r="AY236" s="59">
        <v>0</v>
      </c>
      <c r="AZ236" s="59">
        <v>5873918</v>
      </c>
      <c r="BA236" s="59">
        <v>3044865</v>
      </c>
      <c r="BB236" s="59">
        <v>2829053</v>
      </c>
      <c r="BC236" s="59">
        <v>2829053</v>
      </c>
      <c r="BD236" s="59">
        <v>2852</v>
      </c>
      <c r="BE236" s="59">
        <f t="shared" si="12"/>
        <v>2826201</v>
      </c>
      <c r="BF236" s="59">
        <v>413319</v>
      </c>
      <c r="BG236" s="59">
        <f t="shared" si="13"/>
        <v>3239520</v>
      </c>
      <c r="BH236" s="59">
        <v>416565757</v>
      </c>
      <c r="BI236" s="59">
        <v>0</v>
      </c>
      <c r="BJ236" s="59">
        <v>0</v>
      </c>
      <c r="BK236" s="59">
        <v>5765768</v>
      </c>
      <c r="BL236" s="59">
        <v>853</v>
      </c>
      <c r="BM236" s="59">
        <v>6759.4</v>
      </c>
      <c r="BN236" s="59">
        <v>230.08</v>
      </c>
      <c r="BO236" s="59">
        <v>6989.48</v>
      </c>
      <c r="BP236" s="59">
        <v>833</v>
      </c>
      <c r="BQ236" s="59">
        <v>5822237</v>
      </c>
      <c r="BR236" s="59">
        <v>0</v>
      </c>
      <c r="BS236" s="59">
        <v>-12784</v>
      </c>
      <c r="BT236" s="59">
        <v>0</v>
      </c>
      <c r="BU236" s="59">
        <v>0</v>
      </c>
      <c r="BV236" s="59">
        <v>0</v>
      </c>
      <c r="BW236" s="59">
        <v>0</v>
      </c>
      <c r="BX236" s="59">
        <v>0</v>
      </c>
      <c r="BY236" s="59">
        <v>104842</v>
      </c>
      <c r="BZ236" s="59">
        <v>0</v>
      </c>
      <c r="CA236" s="59">
        <v>5914295</v>
      </c>
      <c r="CB236" s="59">
        <v>2774621</v>
      </c>
      <c r="CC236" s="59">
        <v>3139674</v>
      </c>
      <c r="CD236" s="59">
        <v>3139674</v>
      </c>
      <c r="CE236" s="59">
        <v>2898</v>
      </c>
      <c r="CF236" s="59">
        <f t="shared" si="14"/>
        <v>3136776</v>
      </c>
      <c r="CG236" s="59">
        <v>405066</v>
      </c>
      <c r="CH236" s="59">
        <f t="shared" si="15"/>
        <v>3541842</v>
      </c>
      <c r="CI236" s="59">
        <v>438459740</v>
      </c>
      <c r="CJ236" s="59">
        <v>0</v>
      </c>
      <c r="CK236" s="59">
        <v>0</v>
      </c>
      <c r="CL236" s="59">
        <v>5809453</v>
      </c>
      <c r="CM236" s="59">
        <v>833</v>
      </c>
      <c r="CN236" s="59">
        <v>6974.13</v>
      </c>
      <c r="CO236" s="59">
        <v>425.87</v>
      </c>
      <c r="CP236" s="59">
        <v>7400</v>
      </c>
      <c r="CQ236" s="59">
        <v>823</v>
      </c>
      <c r="CR236" s="59">
        <v>6090200</v>
      </c>
      <c r="CS236" s="59">
        <v>0</v>
      </c>
      <c r="CT236" s="59">
        <v>-14200</v>
      </c>
      <c r="CU236" s="59">
        <v>0</v>
      </c>
      <c r="CV236" s="59">
        <v>0</v>
      </c>
      <c r="CW236" s="59">
        <v>0</v>
      </c>
      <c r="CX236" s="59">
        <v>0</v>
      </c>
      <c r="CY236" s="59">
        <v>0</v>
      </c>
      <c r="CZ236" s="59">
        <v>59200</v>
      </c>
      <c r="DA236" s="59">
        <v>0</v>
      </c>
      <c r="DB236" s="59">
        <v>6135200</v>
      </c>
      <c r="DC236" s="59">
        <v>2788935</v>
      </c>
      <c r="DD236" s="59">
        <v>3346265</v>
      </c>
      <c r="DE236" s="59">
        <v>3346265</v>
      </c>
      <c r="DF236" s="59">
        <v>2985</v>
      </c>
      <c r="DG236" s="40">
        <v>3343280</v>
      </c>
      <c r="DH236" s="59">
        <v>403980</v>
      </c>
      <c r="DI236" s="59">
        <v>3747260</v>
      </c>
      <c r="DJ236" s="59">
        <v>476196473</v>
      </c>
      <c r="DK236" s="59">
        <v>0</v>
      </c>
      <c r="DL236" s="59">
        <v>0</v>
      </c>
    </row>
    <row r="237" spans="1:116" x14ac:dyDescent="0.2">
      <c r="A237" s="48">
        <v>3696</v>
      </c>
      <c r="B237" s="49" t="s">
        <v>267</v>
      </c>
      <c r="C237" s="37">
        <v>3173551</v>
      </c>
      <c r="D237" s="37">
        <v>442</v>
      </c>
      <c r="E237" s="37">
        <v>438</v>
      </c>
      <c r="F237" s="37">
        <v>220.29</v>
      </c>
      <c r="G237" s="37">
        <v>0</v>
      </c>
      <c r="H237" s="37">
        <v>0</v>
      </c>
      <c r="I237" s="37">
        <v>0</v>
      </c>
      <c r="J237" s="37">
        <v>3241318</v>
      </c>
      <c r="K237" s="37">
        <v>5397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5397</v>
      </c>
      <c r="R237" s="37">
        <v>3246715</v>
      </c>
      <c r="S237" s="37">
        <v>0</v>
      </c>
      <c r="T237" s="37">
        <v>22201</v>
      </c>
      <c r="U237" s="37">
        <v>22201</v>
      </c>
      <c r="V237" s="37">
        <v>3268916</v>
      </c>
      <c r="W237" s="37">
        <v>2260703</v>
      </c>
      <c r="X237" s="37">
        <v>1008213</v>
      </c>
      <c r="Y237" s="37">
        <v>1009591</v>
      </c>
      <c r="Z237" s="37">
        <v>1378</v>
      </c>
      <c r="AA237" s="37">
        <v>1008213</v>
      </c>
      <c r="AB237" s="37">
        <v>151692</v>
      </c>
      <c r="AC237" s="37">
        <v>1159905</v>
      </c>
      <c r="AD237" s="37">
        <v>110047809</v>
      </c>
      <c r="AE237" s="37">
        <v>130700</v>
      </c>
      <c r="AF237" s="37">
        <v>0</v>
      </c>
      <c r="AG237" s="37">
        <v>1378</v>
      </c>
      <c r="AH237" s="37">
        <v>0</v>
      </c>
      <c r="AI237" s="49">
        <v>3246715</v>
      </c>
      <c r="AJ237" s="59">
        <v>438</v>
      </c>
      <c r="AK237" s="59">
        <v>7412.59</v>
      </c>
      <c r="AL237" s="59">
        <v>226.68</v>
      </c>
      <c r="AM237" s="59">
        <v>7639.27</v>
      </c>
      <c r="AN237" s="59">
        <v>429</v>
      </c>
      <c r="AO237" s="59">
        <v>3277247</v>
      </c>
      <c r="AP237" s="59">
        <v>0</v>
      </c>
      <c r="AQ237" s="59">
        <v>0</v>
      </c>
      <c r="AR237" s="59">
        <v>0</v>
      </c>
      <c r="AS237" s="59">
        <v>0</v>
      </c>
      <c r="AT237" s="59">
        <v>0</v>
      </c>
      <c r="AU237" s="59">
        <v>0</v>
      </c>
      <c r="AV237" s="59">
        <v>0</v>
      </c>
      <c r="AW237" s="59">
        <v>0</v>
      </c>
      <c r="AX237" s="59">
        <v>53475</v>
      </c>
      <c r="AY237" s="59">
        <v>0</v>
      </c>
      <c r="AZ237" s="59">
        <v>3330722</v>
      </c>
      <c r="BA237" s="59">
        <v>2273168</v>
      </c>
      <c r="BB237" s="59">
        <v>1057554</v>
      </c>
      <c r="BC237" s="59">
        <v>1057554</v>
      </c>
      <c r="BD237" s="59">
        <v>1701</v>
      </c>
      <c r="BE237" s="59">
        <f t="shared" si="12"/>
        <v>1055853</v>
      </c>
      <c r="BF237" s="59">
        <v>152998</v>
      </c>
      <c r="BG237" s="59">
        <f t="shared" si="13"/>
        <v>1208851</v>
      </c>
      <c r="BH237" s="59">
        <v>119334515</v>
      </c>
      <c r="BI237" s="59">
        <v>0</v>
      </c>
      <c r="BJ237" s="59">
        <v>0</v>
      </c>
      <c r="BK237" s="59">
        <v>3277247</v>
      </c>
      <c r="BL237" s="59">
        <v>429</v>
      </c>
      <c r="BM237" s="59">
        <v>7639.27</v>
      </c>
      <c r="BN237" s="59">
        <v>230.08</v>
      </c>
      <c r="BO237" s="59">
        <v>7869.35</v>
      </c>
      <c r="BP237" s="59">
        <v>427</v>
      </c>
      <c r="BQ237" s="59">
        <v>3360212</v>
      </c>
      <c r="BR237" s="59">
        <v>0</v>
      </c>
      <c r="BS237" s="59">
        <v>-2781</v>
      </c>
      <c r="BT237" s="59">
        <v>0</v>
      </c>
      <c r="BU237" s="59">
        <v>0</v>
      </c>
      <c r="BV237" s="59">
        <v>0</v>
      </c>
      <c r="BW237" s="59">
        <v>0</v>
      </c>
      <c r="BX237" s="59">
        <v>0</v>
      </c>
      <c r="BY237" s="59">
        <v>15739</v>
      </c>
      <c r="BZ237" s="59">
        <v>0</v>
      </c>
      <c r="CA237" s="59">
        <v>3373170</v>
      </c>
      <c r="CB237" s="59">
        <v>2294639</v>
      </c>
      <c r="CC237" s="59">
        <v>1078531</v>
      </c>
      <c r="CD237" s="59">
        <v>1078531</v>
      </c>
      <c r="CE237" s="59">
        <v>1668</v>
      </c>
      <c r="CF237" s="59">
        <f t="shared" si="14"/>
        <v>1076863</v>
      </c>
      <c r="CG237" s="59">
        <v>271651</v>
      </c>
      <c r="CH237" s="59">
        <f t="shared" si="15"/>
        <v>1348514</v>
      </c>
      <c r="CI237" s="59">
        <v>120367841</v>
      </c>
      <c r="CJ237" s="59">
        <v>0</v>
      </c>
      <c r="CK237" s="59">
        <v>0</v>
      </c>
      <c r="CL237" s="59">
        <v>3357431</v>
      </c>
      <c r="CM237" s="59">
        <v>427</v>
      </c>
      <c r="CN237" s="59">
        <v>7862.84</v>
      </c>
      <c r="CO237" s="59">
        <v>236.98</v>
      </c>
      <c r="CP237" s="59">
        <v>8099.82</v>
      </c>
      <c r="CQ237" s="59">
        <v>426</v>
      </c>
      <c r="CR237" s="59">
        <v>3450523</v>
      </c>
      <c r="CS237" s="59">
        <v>0</v>
      </c>
      <c r="CT237" s="59">
        <v>0</v>
      </c>
      <c r="CU237" s="59">
        <v>0</v>
      </c>
      <c r="CV237" s="59">
        <v>0</v>
      </c>
      <c r="CW237" s="59">
        <v>0</v>
      </c>
      <c r="CX237" s="59">
        <v>0</v>
      </c>
      <c r="CY237" s="59">
        <v>0</v>
      </c>
      <c r="CZ237" s="59">
        <v>8100</v>
      </c>
      <c r="DA237" s="59">
        <v>0</v>
      </c>
      <c r="DB237" s="59">
        <v>3458623</v>
      </c>
      <c r="DC237" s="59">
        <v>2528685</v>
      </c>
      <c r="DD237" s="59">
        <v>929938</v>
      </c>
      <c r="DE237" s="59">
        <v>929938</v>
      </c>
      <c r="DF237" s="59">
        <v>1528</v>
      </c>
      <c r="DG237" s="40">
        <v>928410</v>
      </c>
      <c r="DH237" s="59">
        <v>282648</v>
      </c>
      <c r="DI237" s="59">
        <v>1211058</v>
      </c>
      <c r="DJ237" s="59">
        <v>122196058</v>
      </c>
      <c r="DK237" s="59">
        <v>0</v>
      </c>
      <c r="DL237" s="59">
        <v>0</v>
      </c>
    </row>
    <row r="238" spans="1:116" x14ac:dyDescent="0.2">
      <c r="A238" s="48">
        <v>3787</v>
      </c>
      <c r="B238" s="49" t="s">
        <v>268</v>
      </c>
      <c r="C238" s="37">
        <v>13873202</v>
      </c>
      <c r="D238" s="37">
        <v>1931</v>
      </c>
      <c r="E238" s="37">
        <v>1935</v>
      </c>
      <c r="F238" s="37">
        <v>220.29</v>
      </c>
      <c r="G238" s="37">
        <v>0</v>
      </c>
      <c r="H238" s="37">
        <v>0</v>
      </c>
      <c r="I238" s="37">
        <v>0</v>
      </c>
      <c r="J238" s="37">
        <v>14328211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14328211</v>
      </c>
      <c r="S238" s="37">
        <v>0</v>
      </c>
      <c r="T238" s="37">
        <v>0</v>
      </c>
      <c r="U238" s="37">
        <v>0</v>
      </c>
      <c r="V238" s="37">
        <v>14328211</v>
      </c>
      <c r="W238" s="37">
        <v>9515073</v>
      </c>
      <c r="X238" s="37">
        <v>4813138</v>
      </c>
      <c r="Y238" s="37">
        <v>4813138</v>
      </c>
      <c r="Z238" s="37">
        <v>19121</v>
      </c>
      <c r="AA238" s="37">
        <v>4794017</v>
      </c>
      <c r="AB238" s="37">
        <v>2162500</v>
      </c>
      <c r="AC238" s="37">
        <v>6956517</v>
      </c>
      <c r="AD238" s="37">
        <v>551267666</v>
      </c>
      <c r="AE238" s="37">
        <v>1515200</v>
      </c>
      <c r="AF238" s="37">
        <v>0</v>
      </c>
      <c r="AG238" s="37">
        <v>0</v>
      </c>
      <c r="AH238" s="37">
        <v>0</v>
      </c>
      <c r="AI238" s="49">
        <v>14328211</v>
      </c>
      <c r="AJ238" s="59">
        <v>1935</v>
      </c>
      <c r="AK238" s="59">
        <v>7404.76</v>
      </c>
      <c r="AL238" s="59">
        <v>226.68</v>
      </c>
      <c r="AM238" s="59">
        <v>7631.4400000000005</v>
      </c>
      <c r="AN238" s="59">
        <v>1946</v>
      </c>
      <c r="AO238" s="59">
        <v>14850782</v>
      </c>
      <c r="AP238" s="59">
        <v>0</v>
      </c>
      <c r="AQ238" s="59">
        <v>18437</v>
      </c>
      <c r="AR238" s="59">
        <v>0</v>
      </c>
      <c r="AS238" s="59">
        <v>0</v>
      </c>
      <c r="AT238" s="59">
        <v>0</v>
      </c>
      <c r="AU238" s="59">
        <v>0</v>
      </c>
      <c r="AV238" s="59">
        <v>0</v>
      </c>
      <c r="AW238" s="59">
        <v>0</v>
      </c>
      <c r="AX238" s="59">
        <v>0</v>
      </c>
      <c r="AY238" s="59">
        <v>0</v>
      </c>
      <c r="AZ238" s="59">
        <v>14869219</v>
      </c>
      <c r="BA238" s="59">
        <v>9966513</v>
      </c>
      <c r="BB238" s="59">
        <v>4902706</v>
      </c>
      <c r="BC238" s="59">
        <v>4902706</v>
      </c>
      <c r="BD238" s="59">
        <v>13026</v>
      </c>
      <c r="BE238" s="59">
        <f t="shared" si="12"/>
        <v>4889680</v>
      </c>
      <c r="BF238" s="59">
        <v>2066837</v>
      </c>
      <c r="BG238" s="59">
        <f t="shared" si="13"/>
        <v>6956517</v>
      </c>
      <c r="BH238" s="59">
        <v>598984689</v>
      </c>
      <c r="BI238" s="59">
        <v>0</v>
      </c>
      <c r="BJ238" s="59">
        <v>0</v>
      </c>
      <c r="BK238" s="59">
        <v>14869219</v>
      </c>
      <c r="BL238" s="59">
        <v>1946</v>
      </c>
      <c r="BM238" s="59">
        <v>7640.91</v>
      </c>
      <c r="BN238" s="59">
        <v>230.08</v>
      </c>
      <c r="BO238" s="59">
        <v>7870.99</v>
      </c>
      <c r="BP238" s="59">
        <v>1979</v>
      </c>
      <c r="BQ238" s="59">
        <v>15576689</v>
      </c>
      <c r="BR238" s="59">
        <v>0</v>
      </c>
      <c r="BS238" s="59">
        <v>0</v>
      </c>
      <c r="BT238" s="59">
        <v>0</v>
      </c>
      <c r="BU238" s="59">
        <v>0</v>
      </c>
      <c r="BV238" s="59">
        <v>0</v>
      </c>
      <c r="BW238" s="59">
        <v>0</v>
      </c>
      <c r="BX238" s="59">
        <v>0</v>
      </c>
      <c r="BY238" s="59">
        <v>0</v>
      </c>
      <c r="BZ238" s="59">
        <v>0</v>
      </c>
      <c r="CA238" s="59">
        <v>15576689</v>
      </c>
      <c r="CB238" s="59">
        <v>10368738</v>
      </c>
      <c r="CC238" s="59">
        <v>5207951</v>
      </c>
      <c r="CD238" s="59">
        <v>5207951</v>
      </c>
      <c r="CE238" s="59">
        <v>13952</v>
      </c>
      <c r="CF238" s="59">
        <f t="shared" si="14"/>
        <v>5193999</v>
      </c>
      <c r="CG238" s="59">
        <v>1080358</v>
      </c>
      <c r="CH238" s="59">
        <f t="shared" si="15"/>
        <v>6274357</v>
      </c>
      <c r="CI238" s="59">
        <v>637724395</v>
      </c>
      <c r="CJ238" s="59">
        <v>0</v>
      </c>
      <c r="CK238" s="59">
        <v>0</v>
      </c>
      <c r="CL238" s="59">
        <v>15576689</v>
      </c>
      <c r="CM238" s="59">
        <v>1979</v>
      </c>
      <c r="CN238" s="59">
        <v>7870.99</v>
      </c>
      <c r="CO238" s="59">
        <v>236.98</v>
      </c>
      <c r="CP238" s="59">
        <v>8107.9699999999993</v>
      </c>
      <c r="CQ238" s="59">
        <v>2003</v>
      </c>
      <c r="CR238" s="59">
        <v>16240264</v>
      </c>
      <c r="CS238" s="59">
        <v>0</v>
      </c>
      <c r="CT238" s="59">
        <v>17308</v>
      </c>
      <c r="CU238" s="59">
        <v>0</v>
      </c>
      <c r="CV238" s="59">
        <v>0</v>
      </c>
      <c r="CW238" s="59">
        <v>0</v>
      </c>
      <c r="CX238" s="59">
        <v>0</v>
      </c>
      <c r="CY238" s="59">
        <v>0</v>
      </c>
      <c r="CZ238" s="59">
        <v>0</v>
      </c>
      <c r="DA238" s="59">
        <v>0</v>
      </c>
      <c r="DB238" s="59">
        <v>16257572</v>
      </c>
      <c r="DC238" s="59">
        <v>10712416</v>
      </c>
      <c r="DD238" s="59">
        <v>5545156</v>
      </c>
      <c r="DE238" s="59">
        <v>5552526</v>
      </c>
      <c r="DF238" s="59">
        <v>21285</v>
      </c>
      <c r="DG238" s="40">
        <v>5531241</v>
      </c>
      <c r="DH238" s="59">
        <v>214211</v>
      </c>
      <c r="DI238" s="59">
        <v>5745452</v>
      </c>
      <c r="DJ238" s="59">
        <v>721323436</v>
      </c>
      <c r="DK238" s="59">
        <v>0</v>
      </c>
      <c r="DL238" s="59">
        <v>7370</v>
      </c>
    </row>
    <row r="239" spans="1:116" x14ac:dyDescent="0.2">
      <c r="A239" s="48">
        <v>3794</v>
      </c>
      <c r="B239" s="49" t="s">
        <v>269</v>
      </c>
      <c r="C239" s="37">
        <v>11947265</v>
      </c>
      <c r="D239" s="37">
        <v>1819</v>
      </c>
      <c r="E239" s="37">
        <v>1875</v>
      </c>
      <c r="F239" s="37">
        <v>220.29</v>
      </c>
      <c r="G239" s="37">
        <v>0</v>
      </c>
      <c r="H239" s="37">
        <v>0</v>
      </c>
      <c r="I239" s="37">
        <v>0</v>
      </c>
      <c r="J239" s="37">
        <v>12728119</v>
      </c>
      <c r="K239" s="37">
        <v>0</v>
      </c>
      <c r="L239" s="37">
        <v>0</v>
      </c>
      <c r="M239" s="37">
        <v>0</v>
      </c>
      <c r="N239" s="37">
        <v>0</v>
      </c>
      <c r="O239" s="37">
        <v>270200</v>
      </c>
      <c r="P239" s="37">
        <v>0</v>
      </c>
      <c r="Q239" s="37">
        <v>270200</v>
      </c>
      <c r="R239" s="37">
        <v>12998319</v>
      </c>
      <c r="S239" s="37">
        <v>0</v>
      </c>
      <c r="T239" s="37">
        <v>0</v>
      </c>
      <c r="U239" s="37">
        <v>0</v>
      </c>
      <c r="V239" s="37">
        <v>12998319</v>
      </c>
      <c r="W239" s="37">
        <v>8481622</v>
      </c>
      <c r="X239" s="37">
        <v>4516697</v>
      </c>
      <c r="Y239" s="37">
        <v>4523485</v>
      </c>
      <c r="Z239" s="37">
        <v>8896</v>
      </c>
      <c r="AA239" s="37">
        <v>4514589</v>
      </c>
      <c r="AB239" s="37">
        <v>2307727</v>
      </c>
      <c r="AC239" s="37">
        <v>6822316</v>
      </c>
      <c r="AD239" s="37">
        <v>585467686</v>
      </c>
      <c r="AE239" s="37">
        <v>763400</v>
      </c>
      <c r="AF239" s="37">
        <v>0</v>
      </c>
      <c r="AG239" s="37">
        <v>6788</v>
      </c>
      <c r="AH239" s="37">
        <v>0</v>
      </c>
      <c r="AI239" s="49">
        <v>12998319</v>
      </c>
      <c r="AJ239" s="59">
        <v>1875</v>
      </c>
      <c r="AK239" s="59">
        <v>6932.44</v>
      </c>
      <c r="AL239" s="59">
        <v>226.68</v>
      </c>
      <c r="AM239" s="59">
        <v>7159.12</v>
      </c>
      <c r="AN239" s="59">
        <v>1928</v>
      </c>
      <c r="AO239" s="59">
        <v>13802783</v>
      </c>
      <c r="AP239" s="59">
        <v>0</v>
      </c>
      <c r="AQ239" s="59">
        <v>0</v>
      </c>
      <c r="AR239" s="59">
        <v>0</v>
      </c>
      <c r="AS239" s="59">
        <v>0</v>
      </c>
      <c r="AT239" s="59">
        <v>0</v>
      </c>
      <c r="AU239" s="59">
        <v>0</v>
      </c>
      <c r="AV239" s="59">
        <v>0</v>
      </c>
      <c r="AW239" s="59">
        <v>0</v>
      </c>
      <c r="AX239" s="59">
        <v>0</v>
      </c>
      <c r="AY239" s="59">
        <v>0</v>
      </c>
      <c r="AZ239" s="59">
        <v>13802783</v>
      </c>
      <c r="BA239" s="59">
        <v>9154480</v>
      </c>
      <c r="BB239" s="59">
        <v>4648303</v>
      </c>
      <c r="BC239" s="59">
        <v>4648303</v>
      </c>
      <c r="BD239" s="59">
        <v>8357</v>
      </c>
      <c r="BE239" s="59">
        <f t="shared" si="12"/>
        <v>4639946</v>
      </c>
      <c r="BF239" s="59">
        <v>2131612</v>
      </c>
      <c r="BG239" s="59">
        <f t="shared" si="13"/>
        <v>6771558</v>
      </c>
      <c r="BH239" s="59">
        <v>672942200</v>
      </c>
      <c r="BI239" s="59">
        <v>0</v>
      </c>
      <c r="BJ239" s="59">
        <v>0</v>
      </c>
      <c r="BK239" s="59">
        <v>13802783</v>
      </c>
      <c r="BL239" s="59">
        <v>1928</v>
      </c>
      <c r="BM239" s="59">
        <v>7159.12</v>
      </c>
      <c r="BN239" s="59">
        <v>230.08</v>
      </c>
      <c r="BO239" s="59">
        <v>7389.2</v>
      </c>
      <c r="BP239" s="59">
        <v>1987</v>
      </c>
      <c r="BQ239" s="59">
        <v>14682340</v>
      </c>
      <c r="BR239" s="59">
        <v>0</v>
      </c>
      <c r="BS239" s="59">
        <v>0</v>
      </c>
      <c r="BT239" s="59">
        <v>0</v>
      </c>
      <c r="BU239" s="59">
        <v>0</v>
      </c>
      <c r="BV239" s="59">
        <v>0</v>
      </c>
      <c r="BW239" s="59">
        <v>0</v>
      </c>
      <c r="BX239" s="59">
        <v>0</v>
      </c>
      <c r="BY239" s="59">
        <v>0</v>
      </c>
      <c r="BZ239" s="59">
        <v>0</v>
      </c>
      <c r="CA239" s="59">
        <v>14682340</v>
      </c>
      <c r="CB239" s="59">
        <v>9816083</v>
      </c>
      <c r="CC239" s="59">
        <v>4866257</v>
      </c>
      <c r="CD239" s="59">
        <v>4858868</v>
      </c>
      <c r="CE239" s="59">
        <v>8660</v>
      </c>
      <c r="CF239" s="59">
        <f t="shared" si="14"/>
        <v>4850208</v>
      </c>
      <c r="CG239" s="59">
        <v>2203416</v>
      </c>
      <c r="CH239" s="59">
        <f t="shared" si="15"/>
        <v>7053624</v>
      </c>
      <c r="CI239" s="59">
        <v>721552699</v>
      </c>
      <c r="CJ239" s="59">
        <v>7389</v>
      </c>
      <c r="CK239" s="59">
        <v>0</v>
      </c>
      <c r="CL239" s="59">
        <v>14674951</v>
      </c>
      <c r="CM239" s="59">
        <v>1987</v>
      </c>
      <c r="CN239" s="59">
        <v>7385.48</v>
      </c>
      <c r="CO239" s="59">
        <v>236.98</v>
      </c>
      <c r="CP239" s="59">
        <v>7622.4599999999991</v>
      </c>
      <c r="CQ239" s="59">
        <v>2032</v>
      </c>
      <c r="CR239" s="59">
        <v>15488839</v>
      </c>
      <c r="CS239" s="59">
        <v>5542</v>
      </c>
      <c r="CT239" s="59">
        <v>0</v>
      </c>
      <c r="CU239" s="59">
        <v>0</v>
      </c>
      <c r="CV239" s="59">
        <v>0</v>
      </c>
      <c r="CW239" s="59">
        <v>0</v>
      </c>
      <c r="CX239" s="59">
        <v>0</v>
      </c>
      <c r="CY239" s="59">
        <v>0</v>
      </c>
      <c r="CZ239" s="59">
        <v>0</v>
      </c>
      <c r="DA239" s="59">
        <v>0</v>
      </c>
      <c r="DB239" s="59">
        <v>15494381</v>
      </c>
      <c r="DC239" s="59">
        <v>10501348</v>
      </c>
      <c r="DD239" s="59">
        <v>4993033</v>
      </c>
      <c r="DE239" s="59">
        <v>4985410</v>
      </c>
      <c r="DF239" s="59">
        <v>7422</v>
      </c>
      <c r="DG239" s="40">
        <v>4977988</v>
      </c>
      <c r="DH239" s="59">
        <v>2270713</v>
      </c>
      <c r="DI239" s="59">
        <v>7248701</v>
      </c>
      <c r="DJ239" s="59">
        <v>769353783</v>
      </c>
      <c r="DK239" s="59">
        <v>7623</v>
      </c>
      <c r="DL239" s="59">
        <v>0</v>
      </c>
    </row>
    <row r="240" spans="1:116" x14ac:dyDescent="0.2">
      <c r="A240" s="48">
        <v>3822</v>
      </c>
      <c r="B240" s="49" t="s">
        <v>270</v>
      </c>
      <c r="C240" s="37">
        <v>31996101</v>
      </c>
      <c r="D240" s="37">
        <v>4890</v>
      </c>
      <c r="E240" s="37">
        <v>4885</v>
      </c>
      <c r="F240" s="37">
        <v>220.29</v>
      </c>
      <c r="G240" s="37">
        <v>0</v>
      </c>
      <c r="H240" s="37">
        <v>0</v>
      </c>
      <c r="I240" s="37">
        <v>0</v>
      </c>
      <c r="J240" s="37">
        <v>33039502</v>
      </c>
      <c r="K240" s="37">
        <v>0</v>
      </c>
      <c r="L240" s="37">
        <v>-7112</v>
      </c>
      <c r="M240" s="37">
        <v>0</v>
      </c>
      <c r="N240" s="37">
        <v>0</v>
      </c>
      <c r="O240" s="37">
        <v>442524</v>
      </c>
      <c r="P240" s="37">
        <v>0</v>
      </c>
      <c r="Q240" s="37">
        <v>435412</v>
      </c>
      <c r="R240" s="37">
        <v>33474914</v>
      </c>
      <c r="S240" s="37">
        <v>0</v>
      </c>
      <c r="T240" s="37">
        <v>27054</v>
      </c>
      <c r="U240" s="37">
        <v>27054</v>
      </c>
      <c r="V240" s="37">
        <v>33501968</v>
      </c>
      <c r="W240" s="37">
        <v>20630814</v>
      </c>
      <c r="X240" s="37">
        <v>12871154</v>
      </c>
      <c r="Y240" s="37">
        <v>12885487</v>
      </c>
      <c r="Z240" s="37">
        <v>56028</v>
      </c>
      <c r="AA240" s="37">
        <v>12829459</v>
      </c>
      <c r="AB240" s="37">
        <v>4076000</v>
      </c>
      <c r="AC240" s="37">
        <v>16905459</v>
      </c>
      <c r="AD240" s="37">
        <v>1779326358</v>
      </c>
      <c r="AE240" s="37">
        <v>5897000</v>
      </c>
      <c r="AF240" s="37">
        <v>0</v>
      </c>
      <c r="AG240" s="37">
        <v>14333</v>
      </c>
      <c r="AH240" s="37">
        <v>0</v>
      </c>
      <c r="AI240" s="49">
        <v>33474914</v>
      </c>
      <c r="AJ240" s="59">
        <v>4885</v>
      </c>
      <c r="AK240" s="59">
        <v>6852.59</v>
      </c>
      <c r="AL240" s="59">
        <v>226.68</v>
      </c>
      <c r="AM240" s="59">
        <v>7079.27</v>
      </c>
      <c r="AN240" s="59">
        <v>4882</v>
      </c>
      <c r="AO240" s="59">
        <v>34560996</v>
      </c>
      <c r="AP240" s="59">
        <v>0</v>
      </c>
      <c r="AQ240" s="59">
        <v>-10940</v>
      </c>
      <c r="AR240" s="59">
        <v>0</v>
      </c>
      <c r="AS240" s="59">
        <v>0</v>
      </c>
      <c r="AT240" s="59">
        <v>0</v>
      </c>
      <c r="AU240" s="59">
        <v>0</v>
      </c>
      <c r="AV240" s="59">
        <v>0</v>
      </c>
      <c r="AW240" s="59">
        <v>0</v>
      </c>
      <c r="AX240" s="59">
        <v>14159</v>
      </c>
      <c r="AY240" s="59">
        <v>0</v>
      </c>
      <c r="AZ240" s="59">
        <v>34564215</v>
      </c>
      <c r="BA240" s="59">
        <v>20829930</v>
      </c>
      <c r="BB240" s="59">
        <v>13734285</v>
      </c>
      <c r="BC240" s="59">
        <v>13757797</v>
      </c>
      <c r="BD240" s="59">
        <v>23512</v>
      </c>
      <c r="BE240" s="59">
        <f t="shared" si="12"/>
        <v>13734285</v>
      </c>
      <c r="BF240" s="59">
        <v>4186748</v>
      </c>
      <c r="BG240" s="59">
        <f t="shared" si="13"/>
        <v>17921033</v>
      </c>
      <c r="BH240" s="59">
        <v>1955224498</v>
      </c>
      <c r="BI240" s="59">
        <v>0</v>
      </c>
      <c r="BJ240" s="59">
        <v>23512</v>
      </c>
      <c r="BK240" s="59">
        <v>34550056</v>
      </c>
      <c r="BL240" s="59">
        <v>4882</v>
      </c>
      <c r="BM240" s="59">
        <v>7077.03</v>
      </c>
      <c r="BN240" s="59">
        <v>230.08</v>
      </c>
      <c r="BO240" s="59">
        <v>7307.11</v>
      </c>
      <c r="BP240" s="59">
        <v>4876</v>
      </c>
      <c r="BQ240" s="59">
        <v>35629468</v>
      </c>
      <c r="BR240" s="59">
        <v>0</v>
      </c>
      <c r="BS240" s="59">
        <v>0</v>
      </c>
      <c r="BT240" s="59">
        <v>0</v>
      </c>
      <c r="BU240" s="59">
        <v>0</v>
      </c>
      <c r="BV240" s="59">
        <v>0</v>
      </c>
      <c r="BW240" s="59">
        <v>0</v>
      </c>
      <c r="BX240" s="59">
        <v>0</v>
      </c>
      <c r="BY240" s="59">
        <v>36536</v>
      </c>
      <c r="BZ240" s="59">
        <v>0</v>
      </c>
      <c r="CA240" s="59">
        <v>35666004</v>
      </c>
      <c r="CB240" s="59">
        <v>21090743</v>
      </c>
      <c r="CC240" s="59">
        <v>14575261</v>
      </c>
      <c r="CD240" s="59">
        <v>14575260</v>
      </c>
      <c r="CE240" s="59">
        <v>36544</v>
      </c>
      <c r="CF240" s="59">
        <f t="shared" si="14"/>
        <v>14538716</v>
      </c>
      <c r="CG240" s="59">
        <v>4265390</v>
      </c>
      <c r="CH240" s="59">
        <f t="shared" si="15"/>
        <v>18804106</v>
      </c>
      <c r="CI240" s="59">
        <v>2132684709</v>
      </c>
      <c r="CJ240" s="59">
        <v>1</v>
      </c>
      <c r="CK240" s="59">
        <v>0</v>
      </c>
      <c r="CL240" s="59">
        <v>35629468</v>
      </c>
      <c r="CM240" s="59">
        <v>4876</v>
      </c>
      <c r="CN240" s="59">
        <v>7307.11</v>
      </c>
      <c r="CO240" s="59">
        <v>236.98</v>
      </c>
      <c r="CP240" s="59">
        <v>7544.0899999999992</v>
      </c>
      <c r="CQ240" s="59">
        <v>4909</v>
      </c>
      <c r="CR240" s="59">
        <v>37033938</v>
      </c>
      <c r="CS240" s="59">
        <v>1</v>
      </c>
      <c r="CT240" s="59">
        <v>0</v>
      </c>
      <c r="CU240" s="59">
        <v>0</v>
      </c>
      <c r="CV240" s="59">
        <v>0</v>
      </c>
      <c r="CW240" s="59">
        <v>0</v>
      </c>
      <c r="CX240" s="59">
        <v>0</v>
      </c>
      <c r="CY240" s="59">
        <v>0</v>
      </c>
      <c r="CZ240" s="59">
        <v>0</v>
      </c>
      <c r="DA240" s="59">
        <v>0</v>
      </c>
      <c r="DB240" s="59">
        <v>37033939</v>
      </c>
      <c r="DC240" s="59">
        <v>20670920</v>
      </c>
      <c r="DD240" s="59">
        <v>16363019</v>
      </c>
      <c r="DE240" s="59">
        <v>16331950</v>
      </c>
      <c r="DF240" s="59">
        <v>38467</v>
      </c>
      <c r="DG240" s="40">
        <v>16293483</v>
      </c>
      <c r="DH240" s="59">
        <v>4231591</v>
      </c>
      <c r="DI240" s="59">
        <v>20525074</v>
      </c>
      <c r="DJ240" s="59">
        <v>2289155274</v>
      </c>
      <c r="DK240" s="59">
        <v>31069</v>
      </c>
      <c r="DL240" s="59">
        <v>0</v>
      </c>
    </row>
    <row r="241" spans="1:116" x14ac:dyDescent="0.2">
      <c r="A241" s="48">
        <v>3857</v>
      </c>
      <c r="B241" s="49" t="s">
        <v>271</v>
      </c>
      <c r="C241" s="37">
        <v>32831195</v>
      </c>
      <c r="D241" s="37">
        <v>4322</v>
      </c>
      <c r="E241" s="37">
        <v>4427</v>
      </c>
      <c r="F241" s="37">
        <v>220.29</v>
      </c>
      <c r="G241" s="37">
        <v>0</v>
      </c>
      <c r="H241" s="37">
        <v>0</v>
      </c>
      <c r="I241" s="37">
        <v>0</v>
      </c>
      <c r="J241" s="37">
        <v>34604044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34604044</v>
      </c>
      <c r="S241" s="37">
        <v>0</v>
      </c>
      <c r="T241" s="37">
        <v>0</v>
      </c>
      <c r="U241" s="37">
        <v>0</v>
      </c>
      <c r="V241" s="37">
        <v>34604044</v>
      </c>
      <c r="W241" s="37">
        <v>17302986</v>
      </c>
      <c r="X241" s="37">
        <v>17301058</v>
      </c>
      <c r="Y241" s="37">
        <v>17301058</v>
      </c>
      <c r="Z241" s="37">
        <v>36370</v>
      </c>
      <c r="AA241" s="37">
        <v>17264688</v>
      </c>
      <c r="AB241" s="37">
        <v>1958684</v>
      </c>
      <c r="AC241" s="37">
        <v>19223372</v>
      </c>
      <c r="AD241" s="37">
        <v>1703306821</v>
      </c>
      <c r="AE241" s="37">
        <v>3222600</v>
      </c>
      <c r="AF241" s="37">
        <v>0</v>
      </c>
      <c r="AG241" s="37">
        <v>0</v>
      </c>
      <c r="AH241" s="37">
        <v>0</v>
      </c>
      <c r="AI241" s="49">
        <v>34604044</v>
      </c>
      <c r="AJ241" s="59">
        <v>4427</v>
      </c>
      <c r="AK241" s="59">
        <v>7816.59</v>
      </c>
      <c r="AL241" s="59">
        <v>226.68</v>
      </c>
      <c r="AM241" s="59">
        <v>8043.27</v>
      </c>
      <c r="AN241" s="59">
        <v>4534</v>
      </c>
      <c r="AO241" s="59">
        <v>36468186</v>
      </c>
      <c r="AP241" s="59">
        <v>0</v>
      </c>
      <c r="AQ241" s="59">
        <v>0</v>
      </c>
      <c r="AR241" s="59">
        <v>0</v>
      </c>
      <c r="AS241" s="59">
        <v>0</v>
      </c>
      <c r="AT241" s="59">
        <v>0</v>
      </c>
      <c r="AU241" s="59">
        <v>0</v>
      </c>
      <c r="AV241" s="59">
        <v>0</v>
      </c>
      <c r="AW241" s="59">
        <v>0</v>
      </c>
      <c r="AX241" s="59">
        <v>0</v>
      </c>
      <c r="AY241" s="59">
        <v>0</v>
      </c>
      <c r="AZ241" s="59">
        <v>36468186</v>
      </c>
      <c r="BA241" s="59">
        <v>18437916</v>
      </c>
      <c r="BB241" s="59">
        <v>18030270</v>
      </c>
      <c r="BC241" s="59">
        <v>18046357</v>
      </c>
      <c r="BD241" s="59">
        <v>34234</v>
      </c>
      <c r="BE241" s="59">
        <f t="shared" si="12"/>
        <v>18012123</v>
      </c>
      <c r="BF241" s="59">
        <v>1966200</v>
      </c>
      <c r="BG241" s="59">
        <f t="shared" si="13"/>
        <v>19978323</v>
      </c>
      <c r="BH241" s="59">
        <v>1833264545</v>
      </c>
      <c r="BI241" s="59">
        <v>0</v>
      </c>
      <c r="BJ241" s="59">
        <v>16087</v>
      </c>
      <c r="BK241" s="59">
        <v>36468186</v>
      </c>
      <c r="BL241" s="59">
        <v>4534</v>
      </c>
      <c r="BM241" s="59">
        <v>8043.27</v>
      </c>
      <c r="BN241" s="59">
        <v>230.08</v>
      </c>
      <c r="BO241" s="59">
        <v>8273.35</v>
      </c>
      <c r="BP241" s="59">
        <v>4588</v>
      </c>
      <c r="BQ241" s="59">
        <v>37958130</v>
      </c>
      <c r="BR241" s="59">
        <v>0</v>
      </c>
      <c r="BS241" s="59">
        <v>4834</v>
      </c>
      <c r="BT241" s="59">
        <v>0</v>
      </c>
      <c r="BU241" s="59">
        <v>0</v>
      </c>
      <c r="BV241" s="59">
        <v>0</v>
      </c>
      <c r="BW241" s="59">
        <v>0</v>
      </c>
      <c r="BX241" s="59">
        <v>0</v>
      </c>
      <c r="BY241" s="59">
        <v>0</v>
      </c>
      <c r="BZ241" s="59">
        <v>0</v>
      </c>
      <c r="CA241" s="59">
        <v>37962964</v>
      </c>
      <c r="CB241" s="59">
        <v>19712119</v>
      </c>
      <c r="CC241" s="59">
        <v>18250845</v>
      </c>
      <c r="CD241" s="59">
        <v>18250845</v>
      </c>
      <c r="CE241" s="59">
        <v>29814</v>
      </c>
      <c r="CF241" s="59">
        <f t="shared" si="14"/>
        <v>18221031</v>
      </c>
      <c r="CG241" s="59">
        <v>3828070</v>
      </c>
      <c r="CH241" s="59">
        <f t="shared" si="15"/>
        <v>22049101</v>
      </c>
      <c r="CI241" s="59">
        <v>1983777194</v>
      </c>
      <c r="CJ241" s="59">
        <v>0</v>
      </c>
      <c r="CK241" s="59">
        <v>0</v>
      </c>
      <c r="CL241" s="59">
        <v>37962964</v>
      </c>
      <c r="CM241" s="59">
        <v>4588</v>
      </c>
      <c r="CN241" s="59">
        <v>8274.4</v>
      </c>
      <c r="CO241" s="59">
        <v>236.98</v>
      </c>
      <c r="CP241" s="59">
        <v>8511.3799999999992</v>
      </c>
      <c r="CQ241" s="59">
        <v>4629</v>
      </c>
      <c r="CR241" s="59">
        <v>39399178</v>
      </c>
      <c r="CS241" s="59">
        <v>0</v>
      </c>
      <c r="CT241" s="59">
        <v>0</v>
      </c>
      <c r="CU241" s="59">
        <v>0</v>
      </c>
      <c r="CV241" s="59">
        <v>0</v>
      </c>
      <c r="CW241" s="59">
        <v>1156700</v>
      </c>
      <c r="CX241" s="59">
        <v>0</v>
      </c>
      <c r="CY241" s="59">
        <v>0</v>
      </c>
      <c r="CZ241" s="59">
        <v>0</v>
      </c>
      <c r="DA241" s="59">
        <v>0</v>
      </c>
      <c r="DB241" s="59">
        <v>40555878</v>
      </c>
      <c r="DC241" s="59">
        <v>19428531</v>
      </c>
      <c r="DD241" s="59">
        <v>21127347</v>
      </c>
      <c r="DE241" s="59">
        <v>21152881</v>
      </c>
      <c r="DF241" s="59">
        <v>33763</v>
      </c>
      <c r="DG241" s="40">
        <v>21119118</v>
      </c>
      <c r="DH241" s="59">
        <v>3902728</v>
      </c>
      <c r="DI241" s="59">
        <v>25021846</v>
      </c>
      <c r="DJ241" s="59">
        <v>2200844245</v>
      </c>
      <c r="DK241" s="59">
        <v>0</v>
      </c>
      <c r="DL241" s="59">
        <v>25534</v>
      </c>
    </row>
    <row r="242" spans="1:116" x14ac:dyDescent="0.2">
      <c r="A242" s="48">
        <v>3871</v>
      </c>
      <c r="B242" s="49" t="s">
        <v>272</v>
      </c>
      <c r="C242" s="37">
        <v>5196061</v>
      </c>
      <c r="D242" s="37">
        <v>724</v>
      </c>
      <c r="E242" s="37">
        <v>749</v>
      </c>
      <c r="F242" s="37">
        <v>220.29</v>
      </c>
      <c r="G242" s="37">
        <v>0</v>
      </c>
      <c r="H242" s="37">
        <v>0</v>
      </c>
      <c r="I242" s="37">
        <v>0</v>
      </c>
      <c r="J242" s="37">
        <v>5540480</v>
      </c>
      <c r="K242" s="37">
        <v>0</v>
      </c>
      <c r="L242" s="37">
        <v>0</v>
      </c>
      <c r="M242" s="37">
        <v>0</v>
      </c>
      <c r="N242" s="37">
        <v>568</v>
      </c>
      <c r="O242" s="37">
        <v>0</v>
      </c>
      <c r="P242" s="37">
        <v>0</v>
      </c>
      <c r="Q242" s="37">
        <v>568</v>
      </c>
      <c r="R242" s="37">
        <v>5541048</v>
      </c>
      <c r="S242" s="37">
        <v>0</v>
      </c>
      <c r="T242" s="37">
        <v>0</v>
      </c>
      <c r="U242" s="37">
        <v>0</v>
      </c>
      <c r="V242" s="37">
        <v>5541048</v>
      </c>
      <c r="W242" s="37">
        <v>3740597</v>
      </c>
      <c r="X242" s="37">
        <v>1800451</v>
      </c>
      <c r="Y242" s="37">
        <v>1800451</v>
      </c>
      <c r="Z242" s="37">
        <v>20108</v>
      </c>
      <c r="AA242" s="37">
        <v>1780343</v>
      </c>
      <c r="AB242" s="37">
        <v>1021478</v>
      </c>
      <c r="AC242" s="37">
        <v>2801821</v>
      </c>
      <c r="AD242" s="37">
        <v>213553455</v>
      </c>
      <c r="AE242" s="37">
        <v>1532600</v>
      </c>
      <c r="AF242" s="37">
        <v>0</v>
      </c>
      <c r="AG242" s="37">
        <v>0</v>
      </c>
      <c r="AH242" s="37">
        <v>0</v>
      </c>
      <c r="AI242" s="49">
        <v>5541048</v>
      </c>
      <c r="AJ242" s="59">
        <v>749</v>
      </c>
      <c r="AK242" s="59">
        <v>7397.93</v>
      </c>
      <c r="AL242" s="59">
        <v>226.68</v>
      </c>
      <c r="AM242" s="59">
        <v>7624.6100000000006</v>
      </c>
      <c r="AN242" s="59">
        <v>755</v>
      </c>
      <c r="AO242" s="59">
        <v>5756581</v>
      </c>
      <c r="AP242" s="59">
        <v>0</v>
      </c>
      <c r="AQ242" s="59">
        <v>0</v>
      </c>
      <c r="AR242" s="59">
        <v>0</v>
      </c>
      <c r="AS242" s="59">
        <v>0</v>
      </c>
      <c r="AT242" s="59">
        <v>0</v>
      </c>
      <c r="AU242" s="59">
        <v>0</v>
      </c>
      <c r="AV242" s="59">
        <v>0</v>
      </c>
      <c r="AW242" s="59">
        <v>0</v>
      </c>
      <c r="AX242" s="59">
        <v>0</v>
      </c>
      <c r="AY242" s="59">
        <v>0</v>
      </c>
      <c r="AZ242" s="59">
        <v>5756581</v>
      </c>
      <c r="BA242" s="59">
        <v>3934277</v>
      </c>
      <c r="BB242" s="59">
        <v>1822304</v>
      </c>
      <c r="BC242" s="59">
        <v>1784484</v>
      </c>
      <c r="BD242" s="59">
        <v>19261</v>
      </c>
      <c r="BE242" s="59">
        <f t="shared" si="12"/>
        <v>1765223</v>
      </c>
      <c r="BF242" s="59">
        <v>1000251</v>
      </c>
      <c r="BG242" s="59">
        <f t="shared" si="13"/>
        <v>2765474</v>
      </c>
      <c r="BH242" s="59">
        <v>239751288</v>
      </c>
      <c r="BI242" s="59">
        <v>37820</v>
      </c>
      <c r="BJ242" s="59">
        <v>0</v>
      </c>
      <c r="BK242" s="59">
        <v>5718761</v>
      </c>
      <c r="BL242" s="59">
        <v>755</v>
      </c>
      <c r="BM242" s="59">
        <v>7574.52</v>
      </c>
      <c r="BN242" s="59">
        <v>230.08</v>
      </c>
      <c r="BO242" s="59">
        <v>7804.6</v>
      </c>
      <c r="BP242" s="59">
        <v>760</v>
      </c>
      <c r="BQ242" s="59">
        <v>5931496</v>
      </c>
      <c r="BR242" s="59">
        <v>28365</v>
      </c>
      <c r="BS242" s="59">
        <v>0</v>
      </c>
      <c r="BT242" s="59">
        <v>0</v>
      </c>
      <c r="BU242" s="59">
        <v>0</v>
      </c>
      <c r="BV242" s="59">
        <v>0</v>
      </c>
      <c r="BW242" s="59">
        <v>0</v>
      </c>
      <c r="BX242" s="59">
        <v>0</v>
      </c>
      <c r="BY242" s="59">
        <v>0</v>
      </c>
      <c r="BZ242" s="59">
        <v>0</v>
      </c>
      <c r="CA242" s="59">
        <v>5959861</v>
      </c>
      <c r="CB242" s="59">
        <v>4054911</v>
      </c>
      <c r="CC242" s="59">
        <v>1904950</v>
      </c>
      <c r="CD242" s="59">
        <v>1904950</v>
      </c>
      <c r="CE242" s="59">
        <v>10326</v>
      </c>
      <c r="CF242" s="59">
        <f t="shared" si="14"/>
        <v>1894624</v>
      </c>
      <c r="CG242" s="59">
        <v>1034711</v>
      </c>
      <c r="CH242" s="59">
        <f t="shared" si="15"/>
        <v>2929335</v>
      </c>
      <c r="CI242" s="59">
        <v>267584702</v>
      </c>
      <c r="CJ242" s="59">
        <v>0</v>
      </c>
      <c r="CK242" s="59">
        <v>0</v>
      </c>
      <c r="CL242" s="59">
        <v>5959861</v>
      </c>
      <c r="CM242" s="59">
        <v>760</v>
      </c>
      <c r="CN242" s="59">
        <v>7841.92</v>
      </c>
      <c r="CO242" s="59">
        <v>236.98</v>
      </c>
      <c r="CP242" s="59">
        <v>8078.9</v>
      </c>
      <c r="CQ242" s="59">
        <v>778</v>
      </c>
      <c r="CR242" s="59">
        <v>6285384</v>
      </c>
      <c r="CS242" s="59">
        <v>0</v>
      </c>
      <c r="CT242" s="59">
        <v>0</v>
      </c>
      <c r="CU242" s="59">
        <v>0</v>
      </c>
      <c r="CV242" s="59">
        <v>0</v>
      </c>
      <c r="CW242" s="59">
        <v>0</v>
      </c>
      <c r="CX242" s="59">
        <v>0</v>
      </c>
      <c r="CY242" s="59">
        <v>0</v>
      </c>
      <c r="CZ242" s="59">
        <v>0</v>
      </c>
      <c r="DA242" s="59">
        <v>0</v>
      </c>
      <c r="DB242" s="59">
        <v>6285384</v>
      </c>
      <c r="DC242" s="59">
        <v>3931467</v>
      </c>
      <c r="DD242" s="59">
        <v>2353917</v>
      </c>
      <c r="DE242" s="59">
        <v>2353917</v>
      </c>
      <c r="DF242" s="59">
        <v>7724</v>
      </c>
      <c r="DG242" s="40">
        <v>2346193</v>
      </c>
      <c r="DH242" s="59">
        <v>1041362</v>
      </c>
      <c r="DI242" s="59">
        <v>3387555</v>
      </c>
      <c r="DJ242" s="59">
        <v>287803919</v>
      </c>
      <c r="DK242" s="59">
        <v>0</v>
      </c>
      <c r="DL242" s="59">
        <v>0</v>
      </c>
    </row>
    <row r="243" spans="1:116" x14ac:dyDescent="0.2">
      <c r="A243" s="48">
        <v>3892</v>
      </c>
      <c r="B243" s="49" t="s">
        <v>273</v>
      </c>
      <c r="C243" s="37">
        <v>45340652</v>
      </c>
      <c r="D243" s="37">
        <v>6302</v>
      </c>
      <c r="E243" s="37">
        <v>6316</v>
      </c>
      <c r="F243" s="37">
        <v>220.29</v>
      </c>
      <c r="G243" s="37">
        <v>0</v>
      </c>
      <c r="H243" s="37">
        <v>0</v>
      </c>
      <c r="I243" s="37">
        <v>0</v>
      </c>
      <c r="J243" s="37">
        <v>46832698</v>
      </c>
      <c r="K243" s="37">
        <v>0</v>
      </c>
      <c r="L243" s="37">
        <v>55089</v>
      </c>
      <c r="M243" s="37">
        <v>0</v>
      </c>
      <c r="N243" s="37">
        <v>0</v>
      </c>
      <c r="O243" s="37">
        <v>0</v>
      </c>
      <c r="P243" s="37">
        <v>0</v>
      </c>
      <c r="Q243" s="37">
        <v>55089</v>
      </c>
      <c r="R243" s="37">
        <v>46887787</v>
      </c>
      <c r="S243" s="37">
        <v>0</v>
      </c>
      <c r="T243" s="37">
        <v>0</v>
      </c>
      <c r="U243" s="37">
        <v>0</v>
      </c>
      <c r="V243" s="37">
        <v>46887787</v>
      </c>
      <c r="W243" s="37">
        <v>24847135</v>
      </c>
      <c r="X243" s="37">
        <v>22040652</v>
      </c>
      <c r="Y243" s="37">
        <v>21988406</v>
      </c>
      <c r="Z243" s="37">
        <v>517510</v>
      </c>
      <c r="AA243" s="37">
        <v>21470896</v>
      </c>
      <c r="AB243" s="37">
        <v>1929464</v>
      </c>
      <c r="AC243" s="37">
        <v>23400360</v>
      </c>
      <c r="AD243" s="37">
        <v>2363281886</v>
      </c>
      <c r="AE243" s="37">
        <v>52265100</v>
      </c>
      <c r="AF243" s="37">
        <v>52246</v>
      </c>
      <c r="AG243" s="37">
        <v>0</v>
      </c>
      <c r="AH243" s="37">
        <v>52246</v>
      </c>
      <c r="AI243" s="49">
        <v>46649985</v>
      </c>
      <c r="AJ243" s="59">
        <v>6316</v>
      </c>
      <c r="AK243" s="59">
        <v>7386</v>
      </c>
      <c r="AL243" s="59">
        <v>226.68</v>
      </c>
      <c r="AM243" s="59">
        <v>7612.68</v>
      </c>
      <c r="AN243" s="59">
        <v>6328</v>
      </c>
      <c r="AO243" s="59">
        <v>48173039</v>
      </c>
      <c r="AP243" s="59">
        <v>39185</v>
      </c>
      <c r="AQ243" s="59">
        <v>91989</v>
      </c>
      <c r="AR243" s="59">
        <v>0</v>
      </c>
      <c r="AS243" s="59">
        <v>0</v>
      </c>
      <c r="AT243" s="59">
        <v>0</v>
      </c>
      <c r="AU243" s="59">
        <v>0</v>
      </c>
      <c r="AV243" s="59">
        <v>0</v>
      </c>
      <c r="AW243" s="59">
        <v>0</v>
      </c>
      <c r="AX243" s="59">
        <v>0</v>
      </c>
      <c r="AY243" s="59">
        <v>0</v>
      </c>
      <c r="AZ243" s="59">
        <v>48304213</v>
      </c>
      <c r="BA243" s="59">
        <v>26034305</v>
      </c>
      <c r="BB243" s="59">
        <v>22269908</v>
      </c>
      <c r="BC243" s="59">
        <v>22277977</v>
      </c>
      <c r="BD243" s="59">
        <v>519633</v>
      </c>
      <c r="BE243" s="59">
        <f t="shared" si="12"/>
        <v>21758344</v>
      </c>
      <c r="BF243" s="59">
        <v>3346921</v>
      </c>
      <c r="BG243" s="59">
        <f t="shared" si="13"/>
        <v>25105265</v>
      </c>
      <c r="BH243" s="59">
        <v>2535466121</v>
      </c>
      <c r="BI243" s="59">
        <v>0</v>
      </c>
      <c r="BJ243" s="59">
        <v>8069</v>
      </c>
      <c r="BK243" s="59">
        <v>48304213</v>
      </c>
      <c r="BL243" s="59">
        <v>6328</v>
      </c>
      <c r="BM243" s="59">
        <v>7633.41</v>
      </c>
      <c r="BN243" s="59">
        <v>230.08</v>
      </c>
      <c r="BO243" s="59">
        <v>7863.49</v>
      </c>
      <c r="BP243" s="59">
        <v>6322</v>
      </c>
      <c r="BQ243" s="59">
        <v>49712984</v>
      </c>
      <c r="BR243" s="59">
        <v>0</v>
      </c>
      <c r="BS243" s="59">
        <v>135116</v>
      </c>
      <c r="BT243" s="59">
        <v>0</v>
      </c>
      <c r="BU243" s="59">
        <v>0</v>
      </c>
      <c r="BV243" s="59">
        <v>0</v>
      </c>
      <c r="BW243" s="59">
        <v>0</v>
      </c>
      <c r="BX243" s="59">
        <v>0</v>
      </c>
      <c r="BY243" s="59">
        <v>39317</v>
      </c>
      <c r="BZ243" s="59">
        <v>0</v>
      </c>
      <c r="CA243" s="59">
        <v>49887417</v>
      </c>
      <c r="CB243" s="59">
        <v>27200647</v>
      </c>
      <c r="CC243" s="59">
        <v>22686770</v>
      </c>
      <c r="CD243" s="59">
        <v>22656748</v>
      </c>
      <c r="CE243" s="59">
        <v>561426</v>
      </c>
      <c r="CF243" s="59">
        <f t="shared" si="14"/>
        <v>22095322</v>
      </c>
      <c r="CG243" s="59">
        <v>3314512</v>
      </c>
      <c r="CH243" s="59">
        <f t="shared" si="15"/>
        <v>25409834</v>
      </c>
      <c r="CI243" s="59">
        <v>2700139776</v>
      </c>
      <c r="CJ243" s="59">
        <v>30022</v>
      </c>
      <c r="CK243" s="59">
        <v>0</v>
      </c>
      <c r="CL243" s="59">
        <v>49848100</v>
      </c>
      <c r="CM243" s="59">
        <v>6322</v>
      </c>
      <c r="CN243" s="59">
        <v>7884.86</v>
      </c>
      <c r="CO243" s="59">
        <v>236.98</v>
      </c>
      <c r="CP243" s="59">
        <v>8121.8399999999992</v>
      </c>
      <c r="CQ243" s="59">
        <v>6331</v>
      </c>
      <c r="CR243" s="59">
        <v>51419369</v>
      </c>
      <c r="CS243" s="59">
        <v>0</v>
      </c>
      <c r="CT243" s="59">
        <v>43289</v>
      </c>
      <c r="CU243" s="59">
        <v>0</v>
      </c>
      <c r="CV243" s="59">
        <v>0</v>
      </c>
      <c r="CW243" s="59">
        <v>0</v>
      </c>
      <c r="CX243" s="59">
        <v>0</v>
      </c>
      <c r="CY243" s="59">
        <v>0</v>
      </c>
      <c r="CZ243" s="59">
        <v>0</v>
      </c>
      <c r="DA243" s="59">
        <v>0</v>
      </c>
      <c r="DB243" s="59">
        <v>51462658</v>
      </c>
      <c r="DC243" s="59">
        <v>26904728</v>
      </c>
      <c r="DD243" s="59">
        <v>24557930</v>
      </c>
      <c r="DE243" s="59">
        <v>24503828</v>
      </c>
      <c r="DF243" s="59">
        <v>837160</v>
      </c>
      <c r="DG243" s="40">
        <v>23666668</v>
      </c>
      <c r="DH243" s="59">
        <v>2978637</v>
      </c>
      <c r="DI243" s="59">
        <v>26645305</v>
      </c>
      <c r="DJ243" s="59">
        <v>2902305409</v>
      </c>
      <c r="DK243" s="59">
        <v>54102</v>
      </c>
      <c r="DL243" s="59">
        <v>0</v>
      </c>
    </row>
    <row r="244" spans="1:116" x14ac:dyDescent="0.2">
      <c r="A244" s="48">
        <v>3899</v>
      </c>
      <c r="B244" s="49" t="s">
        <v>274</v>
      </c>
      <c r="C244" s="37">
        <v>8501413</v>
      </c>
      <c r="D244" s="37">
        <v>1249</v>
      </c>
      <c r="E244" s="37">
        <v>1251</v>
      </c>
      <c r="F244" s="37">
        <v>220.29</v>
      </c>
      <c r="G244" s="37">
        <v>0</v>
      </c>
      <c r="H244" s="37">
        <v>0</v>
      </c>
      <c r="I244" s="37">
        <v>0</v>
      </c>
      <c r="J244" s="37">
        <v>8790614</v>
      </c>
      <c r="K244" s="37">
        <v>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37">
        <v>0</v>
      </c>
      <c r="R244" s="37">
        <v>8790614</v>
      </c>
      <c r="S244" s="37">
        <v>0</v>
      </c>
      <c r="T244" s="37">
        <v>0</v>
      </c>
      <c r="U244" s="37">
        <v>0</v>
      </c>
      <c r="V244" s="37">
        <v>8790614</v>
      </c>
      <c r="W244" s="37">
        <v>6822110</v>
      </c>
      <c r="X244" s="37">
        <v>1968504</v>
      </c>
      <c r="Y244" s="37">
        <v>1968504</v>
      </c>
      <c r="Z244" s="37">
        <v>4069</v>
      </c>
      <c r="AA244" s="37">
        <v>1964435</v>
      </c>
      <c r="AB244" s="37">
        <v>669762</v>
      </c>
      <c r="AC244" s="37">
        <v>2634197</v>
      </c>
      <c r="AD244" s="37">
        <v>264349106</v>
      </c>
      <c r="AE244" s="37">
        <v>408300</v>
      </c>
      <c r="AF244" s="37">
        <v>0</v>
      </c>
      <c r="AG244" s="37">
        <v>0</v>
      </c>
      <c r="AH244" s="37">
        <v>0</v>
      </c>
      <c r="AI244" s="49">
        <v>8772394</v>
      </c>
      <c r="AJ244" s="59">
        <v>1251</v>
      </c>
      <c r="AK244" s="59">
        <v>7012.31</v>
      </c>
      <c r="AL244" s="59">
        <v>226.68</v>
      </c>
      <c r="AM244" s="59">
        <v>7238.9900000000007</v>
      </c>
      <c r="AN244" s="59">
        <v>1229</v>
      </c>
      <c r="AO244" s="59">
        <v>8896719</v>
      </c>
      <c r="AP244" s="59">
        <v>0</v>
      </c>
      <c r="AQ244" s="59">
        <v>0</v>
      </c>
      <c r="AR244" s="59">
        <v>0</v>
      </c>
      <c r="AS244" s="59">
        <v>0</v>
      </c>
      <c r="AT244" s="59">
        <v>0</v>
      </c>
      <c r="AU244" s="59">
        <v>0</v>
      </c>
      <c r="AV244" s="59">
        <v>0</v>
      </c>
      <c r="AW244" s="59">
        <v>0</v>
      </c>
      <c r="AX244" s="59">
        <v>123063</v>
      </c>
      <c r="AY244" s="59">
        <v>0</v>
      </c>
      <c r="AZ244" s="59">
        <v>9019782</v>
      </c>
      <c r="BA244" s="59">
        <v>6970852</v>
      </c>
      <c r="BB244" s="59">
        <v>2048930</v>
      </c>
      <c r="BC244" s="59">
        <v>2048930</v>
      </c>
      <c r="BD244" s="59">
        <v>3838</v>
      </c>
      <c r="BE244" s="59">
        <f t="shared" si="12"/>
        <v>2045092</v>
      </c>
      <c r="BF244" s="59">
        <v>449255</v>
      </c>
      <c r="BG244" s="59">
        <f t="shared" si="13"/>
        <v>2494347</v>
      </c>
      <c r="BH244" s="59">
        <v>286719904</v>
      </c>
      <c r="BI244" s="59">
        <v>0</v>
      </c>
      <c r="BJ244" s="59">
        <v>0</v>
      </c>
      <c r="BK244" s="59">
        <v>8896719</v>
      </c>
      <c r="BL244" s="59">
        <v>1229</v>
      </c>
      <c r="BM244" s="59">
        <v>7238.99</v>
      </c>
      <c r="BN244" s="59">
        <v>230.08</v>
      </c>
      <c r="BO244" s="59">
        <v>7469.07</v>
      </c>
      <c r="BP244" s="59">
        <v>1205</v>
      </c>
      <c r="BQ244" s="59">
        <v>9000229</v>
      </c>
      <c r="BR244" s="59">
        <v>0</v>
      </c>
      <c r="BS244" s="59">
        <v>-43552</v>
      </c>
      <c r="BT244" s="59">
        <v>0</v>
      </c>
      <c r="BU244" s="59">
        <v>0</v>
      </c>
      <c r="BV244" s="59">
        <v>0</v>
      </c>
      <c r="BW244" s="59">
        <v>0</v>
      </c>
      <c r="BX244" s="59">
        <v>0</v>
      </c>
      <c r="BY244" s="59">
        <v>134443</v>
      </c>
      <c r="BZ244" s="59">
        <v>0</v>
      </c>
      <c r="CA244" s="59">
        <v>9091120</v>
      </c>
      <c r="CB244" s="59">
        <v>6846101</v>
      </c>
      <c r="CC244" s="59">
        <v>2245019</v>
      </c>
      <c r="CD244" s="59">
        <v>2245019</v>
      </c>
      <c r="CE244" s="59">
        <v>3637</v>
      </c>
      <c r="CF244" s="59">
        <f t="shared" si="14"/>
        <v>2241382</v>
      </c>
      <c r="CG244" s="59">
        <v>442847</v>
      </c>
      <c r="CH244" s="59">
        <f t="shared" si="15"/>
        <v>2684229</v>
      </c>
      <c r="CI244" s="59">
        <v>307712754</v>
      </c>
      <c r="CJ244" s="59">
        <v>0</v>
      </c>
      <c r="CK244" s="59">
        <v>0</v>
      </c>
      <c r="CL244" s="59">
        <v>8956677</v>
      </c>
      <c r="CM244" s="59">
        <v>1205</v>
      </c>
      <c r="CN244" s="59">
        <v>7432.93</v>
      </c>
      <c r="CO244" s="59">
        <v>236.98</v>
      </c>
      <c r="CP244" s="59">
        <v>7669.91</v>
      </c>
      <c r="CQ244" s="59">
        <v>1167</v>
      </c>
      <c r="CR244" s="59">
        <v>8950785</v>
      </c>
      <c r="CS244" s="59">
        <v>0</v>
      </c>
      <c r="CT244" s="59">
        <v>0</v>
      </c>
      <c r="CU244" s="59">
        <v>0</v>
      </c>
      <c r="CV244" s="59">
        <v>0</v>
      </c>
      <c r="CW244" s="59">
        <v>0</v>
      </c>
      <c r="CX244" s="59">
        <v>0</v>
      </c>
      <c r="CY244" s="59">
        <v>0</v>
      </c>
      <c r="CZ244" s="59">
        <v>222427</v>
      </c>
      <c r="DA244" s="59">
        <v>0</v>
      </c>
      <c r="DB244" s="59">
        <v>9173212</v>
      </c>
      <c r="DC244" s="59">
        <v>6785482</v>
      </c>
      <c r="DD244" s="59">
        <v>2387730</v>
      </c>
      <c r="DE244" s="59">
        <v>2387730</v>
      </c>
      <c r="DF244" s="59">
        <v>3963</v>
      </c>
      <c r="DG244" s="40">
        <v>2383767</v>
      </c>
      <c r="DH244" s="59">
        <v>441083</v>
      </c>
      <c r="DI244" s="59">
        <v>2824850</v>
      </c>
      <c r="DJ244" s="59">
        <v>324390230</v>
      </c>
      <c r="DK244" s="59">
        <v>0</v>
      </c>
      <c r="DL244" s="59">
        <v>0</v>
      </c>
    </row>
    <row r="245" spans="1:116" x14ac:dyDescent="0.2">
      <c r="A245" s="48">
        <v>3906</v>
      </c>
      <c r="B245" s="49" t="s">
        <v>275</v>
      </c>
      <c r="C245" s="37">
        <v>9672988</v>
      </c>
      <c r="D245" s="37">
        <v>1492</v>
      </c>
      <c r="E245" s="37">
        <v>1511</v>
      </c>
      <c r="F245" s="37">
        <v>220.29</v>
      </c>
      <c r="G245" s="37">
        <v>0</v>
      </c>
      <c r="H245" s="37">
        <v>0</v>
      </c>
      <c r="I245" s="37">
        <v>0</v>
      </c>
      <c r="J245" s="37">
        <v>10129034</v>
      </c>
      <c r="K245" s="37">
        <v>0</v>
      </c>
      <c r="L245" s="37">
        <v>51158</v>
      </c>
      <c r="M245" s="37">
        <v>0</v>
      </c>
      <c r="N245" s="37">
        <v>0</v>
      </c>
      <c r="O245" s="37">
        <v>0</v>
      </c>
      <c r="P245" s="37">
        <v>0</v>
      </c>
      <c r="Q245" s="37">
        <v>51158</v>
      </c>
      <c r="R245" s="37">
        <v>10180192</v>
      </c>
      <c r="S245" s="37">
        <v>0</v>
      </c>
      <c r="T245" s="37">
        <v>0</v>
      </c>
      <c r="U245" s="37">
        <v>0</v>
      </c>
      <c r="V245" s="37">
        <v>10180192</v>
      </c>
      <c r="W245" s="37">
        <v>6271383</v>
      </c>
      <c r="X245" s="37">
        <v>3908809</v>
      </c>
      <c r="Y245" s="37">
        <v>3908809</v>
      </c>
      <c r="Z245" s="37">
        <v>3142</v>
      </c>
      <c r="AA245" s="37">
        <v>3905667</v>
      </c>
      <c r="AB245" s="37">
        <v>939784</v>
      </c>
      <c r="AC245" s="37">
        <v>4845451</v>
      </c>
      <c r="AD245" s="37">
        <v>546572405</v>
      </c>
      <c r="AE245" s="37">
        <v>354400</v>
      </c>
      <c r="AF245" s="37">
        <v>0</v>
      </c>
      <c r="AG245" s="37">
        <v>0</v>
      </c>
      <c r="AH245" s="37">
        <v>0</v>
      </c>
      <c r="AI245" s="49">
        <v>10180092</v>
      </c>
      <c r="AJ245" s="59">
        <v>1511</v>
      </c>
      <c r="AK245" s="59">
        <v>6737.32</v>
      </c>
      <c r="AL245" s="59">
        <v>226.68</v>
      </c>
      <c r="AM245" s="59">
        <v>6964</v>
      </c>
      <c r="AN245" s="59">
        <v>1532</v>
      </c>
      <c r="AO245" s="59">
        <v>10668848</v>
      </c>
      <c r="AP245" s="59">
        <v>0</v>
      </c>
      <c r="AQ245" s="59">
        <v>37405</v>
      </c>
      <c r="AR245" s="59">
        <v>0</v>
      </c>
      <c r="AS245" s="59">
        <v>0</v>
      </c>
      <c r="AT245" s="59">
        <v>0</v>
      </c>
      <c r="AU245" s="59">
        <v>0</v>
      </c>
      <c r="AV245" s="59">
        <v>0</v>
      </c>
      <c r="AW245" s="59">
        <v>0</v>
      </c>
      <c r="AX245" s="59">
        <v>0</v>
      </c>
      <c r="AY245" s="59">
        <v>0</v>
      </c>
      <c r="AZ245" s="59">
        <v>10706253</v>
      </c>
      <c r="BA245" s="59">
        <v>6588656</v>
      </c>
      <c r="BB245" s="59">
        <v>4117597</v>
      </c>
      <c r="BC245" s="59">
        <v>4117597</v>
      </c>
      <c r="BD245" s="59">
        <v>5159</v>
      </c>
      <c r="BE245" s="59">
        <f t="shared" si="12"/>
        <v>4112438</v>
      </c>
      <c r="BF245" s="59">
        <v>936032</v>
      </c>
      <c r="BG245" s="59">
        <f t="shared" si="13"/>
        <v>5048470</v>
      </c>
      <c r="BH245" s="59">
        <v>600847484</v>
      </c>
      <c r="BI245" s="59">
        <v>0</v>
      </c>
      <c r="BJ245" s="59">
        <v>0</v>
      </c>
      <c r="BK245" s="59">
        <v>10706253</v>
      </c>
      <c r="BL245" s="59">
        <v>1532</v>
      </c>
      <c r="BM245" s="59">
        <v>6988.42</v>
      </c>
      <c r="BN245" s="59">
        <v>230.08</v>
      </c>
      <c r="BO245" s="59">
        <v>7218.5</v>
      </c>
      <c r="BP245" s="59">
        <v>1537</v>
      </c>
      <c r="BQ245" s="59">
        <v>11094835</v>
      </c>
      <c r="BR245" s="59">
        <v>0</v>
      </c>
      <c r="BS245" s="59">
        <v>19535</v>
      </c>
      <c r="BT245" s="59">
        <v>0</v>
      </c>
      <c r="BU245" s="59">
        <v>0</v>
      </c>
      <c r="BV245" s="59">
        <v>0</v>
      </c>
      <c r="BW245" s="59">
        <v>0</v>
      </c>
      <c r="BX245" s="59">
        <v>0</v>
      </c>
      <c r="BY245" s="59">
        <v>0</v>
      </c>
      <c r="BZ245" s="59">
        <v>0</v>
      </c>
      <c r="CA245" s="59">
        <v>11114370</v>
      </c>
      <c r="CB245" s="59">
        <v>6953780</v>
      </c>
      <c r="CC245" s="59">
        <v>4160590</v>
      </c>
      <c r="CD245" s="59">
        <v>4167808</v>
      </c>
      <c r="CE245" s="59">
        <v>3321</v>
      </c>
      <c r="CF245" s="59">
        <f t="shared" si="14"/>
        <v>4164487</v>
      </c>
      <c r="CG245" s="59">
        <v>944013</v>
      </c>
      <c r="CH245" s="59">
        <f t="shared" si="15"/>
        <v>5108500</v>
      </c>
      <c r="CI245" s="59">
        <v>652755796</v>
      </c>
      <c r="CJ245" s="59">
        <v>0</v>
      </c>
      <c r="CK245" s="59">
        <v>7218</v>
      </c>
      <c r="CL245" s="59">
        <v>11114370</v>
      </c>
      <c r="CM245" s="59">
        <v>1537</v>
      </c>
      <c r="CN245" s="59">
        <v>7231.21</v>
      </c>
      <c r="CO245" s="59">
        <v>236.98</v>
      </c>
      <c r="CP245" s="59">
        <v>7468.19</v>
      </c>
      <c r="CQ245" s="59">
        <v>1520</v>
      </c>
      <c r="CR245" s="59">
        <v>11351649</v>
      </c>
      <c r="CS245" s="59">
        <v>0</v>
      </c>
      <c r="CT245" s="59">
        <v>7234</v>
      </c>
      <c r="CU245" s="59">
        <v>0</v>
      </c>
      <c r="CV245" s="59">
        <v>0</v>
      </c>
      <c r="CW245" s="59">
        <v>0</v>
      </c>
      <c r="CX245" s="59">
        <v>0</v>
      </c>
      <c r="CY245" s="59">
        <v>0</v>
      </c>
      <c r="CZ245" s="59">
        <v>97086</v>
      </c>
      <c r="DA245" s="59">
        <v>0</v>
      </c>
      <c r="DB245" s="59">
        <v>11455969</v>
      </c>
      <c r="DC245" s="59">
        <v>6905313</v>
      </c>
      <c r="DD245" s="59">
        <v>4550656</v>
      </c>
      <c r="DE245" s="59">
        <v>4550656</v>
      </c>
      <c r="DF245" s="59">
        <v>2611</v>
      </c>
      <c r="DG245" s="40">
        <v>4548045</v>
      </c>
      <c r="DH245" s="59">
        <v>792667</v>
      </c>
      <c r="DI245" s="59">
        <v>5340712</v>
      </c>
      <c r="DJ245" s="59">
        <v>702192003</v>
      </c>
      <c r="DK245" s="59">
        <v>0</v>
      </c>
      <c r="DL245" s="59">
        <v>0</v>
      </c>
    </row>
    <row r="246" spans="1:116" x14ac:dyDescent="0.2">
      <c r="A246" s="48">
        <v>3913</v>
      </c>
      <c r="B246" s="49" t="s">
        <v>276</v>
      </c>
      <c r="C246" s="37">
        <v>1822375</v>
      </c>
      <c r="D246" s="37">
        <v>246</v>
      </c>
      <c r="E246" s="37">
        <v>232</v>
      </c>
      <c r="F246" s="37">
        <v>220.29</v>
      </c>
      <c r="G246" s="37">
        <v>0</v>
      </c>
      <c r="H246" s="37">
        <v>0</v>
      </c>
      <c r="I246" s="37">
        <v>0</v>
      </c>
      <c r="J246" s="37">
        <v>1769770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1769770</v>
      </c>
      <c r="S246" s="37">
        <v>0</v>
      </c>
      <c r="T246" s="37">
        <v>83912</v>
      </c>
      <c r="U246" s="37">
        <v>83912</v>
      </c>
      <c r="V246" s="37">
        <v>1853682</v>
      </c>
      <c r="W246" s="37">
        <v>1032387</v>
      </c>
      <c r="X246" s="37">
        <v>821295</v>
      </c>
      <c r="Y246" s="37">
        <v>821484</v>
      </c>
      <c r="Z246" s="37">
        <v>189</v>
      </c>
      <c r="AA246" s="37">
        <v>821295</v>
      </c>
      <c r="AB246" s="37">
        <v>88820</v>
      </c>
      <c r="AC246" s="37">
        <v>910115</v>
      </c>
      <c r="AD246" s="37">
        <v>106955740</v>
      </c>
      <c r="AE246" s="37">
        <v>22200</v>
      </c>
      <c r="AF246" s="37">
        <v>0</v>
      </c>
      <c r="AG246" s="37">
        <v>189</v>
      </c>
      <c r="AH246" s="37">
        <v>0</v>
      </c>
      <c r="AI246" s="49">
        <v>1769770</v>
      </c>
      <c r="AJ246" s="59">
        <v>232</v>
      </c>
      <c r="AK246" s="59">
        <v>7628.32</v>
      </c>
      <c r="AL246" s="59">
        <v>226.68</v>
      </c>
      <c r="AM246" s="59">
        <v>7855</v>
      </c>
      <c r="AN246" s="59">
        <v>214</v>
      </c>
      <c r="AO246" s="59">
        <v>1680970</v>
      </c>
      <c r="AP246" s="59">
        <v>0</v>
      </c>
      <c r="AQ246" s="59">
        <v>0</v>
      </c>
      <c r="AR246" s="59">
        <v>0</v>
      </c>
      <c r="AS246" s="59">
        <v>0</v>
      </c>
      <c r="AT246" s="59">
        <v>0</v>
      </c>
      <c r="AU246" s="59">
        <v>0</v>
      </c>
      <c r="AV246" s="59">
        <v>0</v>
      </c>
      <c r="AW246" s="59">
        <v>0</v>
      </c>
      <c r="AX246" s="59">
        <v>109970</v>
      </c>
      <c r="AY246" s="59">
        <v>0</v>
      </c>
      <c r="AZ246" s="59">
        <v>1790940</v>
      </c>
      <c r="BA246" s="59">
        <v>900902</v>
      </c>
      <c r="BB246" s="59">
        <v>890038</v>
      </c>
      <c r="BC246" s="59">
        <v>882183</v>
      </c>
      <c r="BD246" s="59">
        <v>197</v>
      </c>
      <c r="BE246" s="59">
        <f t="shared" si="12"/>
        <v>881986</v>
      </c>
      <c r="BF246" s="59">
        <v>95120</v>
      </c>
      <c r="BG246" s="59">
        <f t="shared" si="13"/>
        <v>977106</v>
      </c>
      <c r="BH246" s="59">
        <v>115801313</v>
      </c>
      <c r="BI246" s="59">
        <v>7855</v>
      </c>
      <c r="BJ246" s="59">
        <v>0</v>
      </c>
      <c r="BK246" s="59">
        <v>1680970</v>
      </c>
      <c r="BL246" s="59">
        <v>214</v>
      </c>
      <c r="BM246" s="59">
        <v>7855</v>
      </c>
      <c r="BN246" s="59">
        <v>230.08</v>
      </c>
      <c r="BO246" s="59">
        <v>8085.08</v>
      </c>
      <c r="BP246" s="59">
        <v>207</v>
      </c>
      <c r="BQ246" s="59">
        <v>1673612</v>
      </c>
      <c r="BR246" s="59">
        <v>0</v>
      </c>
      <c r="BS246" s="59">
        <v>0</v>
      </c>
      <c r="BT246" s="59">
        <v>0</v>
      </c>
      <c r="BU246" s="59">
        <v>0</v>
      </c>
      <c r="BV246" s="59">
        <v>0</v>
      </c>
      <c r="BW246" s="59">
        <v>0</v>
      </c>
      <c r="BX246" s="59">
        <v>0</v>
      </c>
      <c r="BY246" s="59">
        <v>40425</v>
      </c>
      <c r="BZ246" s="59">
        <v>0</v>
      </c>
      <c r="CA246" s="59">
        <v>1714037</v>
      </c>
      <c r="CB246" s="59">
        <v>918902</v>
      </c>
      <c r="CC246" s="59">
        <v>795135</v>
      </c>
      <c r="CD246" s="59">
        <v>795391</v>
      </c>
      <c r="CE246" s="59">
        <v>256</v>
      </c>
      <c r="CF246" s="59">
        <f t="shared" si="14"/>
        <v>795135</v>
      </c>
      <c r="CG246" s="59">
        <v>96200</v>
      </c>
      <c r="CH246" s="59">
        <f t="shared" si="15"/>
        <v>891335</v>
      </c>
      <c r="CI246" s="59">
        <v>132268059</v>
      </c>
      <c r="CJ246" s="59">
        <v>0</v>
      </c>
      <c r="CK246" s="59">
        <v>256</v>
      </c>
      <c r="CL246" s="59">
        <v>1673612</v>
      </c>
      <c r="CM246" s="59">
        <v>207</v>
      </c>
      <c r="CN246" s="59">
        <v>8085.08</v>
      </c>
      <c r="CO246" s="59">
        <v>236.98</v>
      </c>
      <c r="CP246" s="59">
        <v>8322.06</v>
      </c>
      <c r="CQ246" s="59">
        <v>205</v>
      </c>
      <c r="CR246" s="59">
        <v>1706022</v>
      </c>
      <c r="CS246" s="59">
        <v>0</v>
      </c>
      <c r="CT246" s="59">
        <v>0</v>
      </c>
      <c r="CU246" s="59">
        <v>0</v>
      </c>
      <c r="CV246" s="59">
        <v>0</v>
      </c>
      <c r="CW246" s="59">
        <v>0</v>
      </c>
      <c r="CX246" s="59">
        <v>0</v>
      </c>
      <c r="CY246" s="59">
        <v>0</v>
      </c>
      <c r="CZ246" s="59">
        <v>16644</v>
      </c>
      <c r="DA246" s="59">
        <v>0</v>
      </c>
      <c r="DB246" s="59">
        <v>1722666</v>
      </c>
      <c r="DC246" s="59">
        <v>941652</v>
      </c>
      <c r="DD246" s="59">
        <v>781014</v>
      </c>
      <c r="DE246" s="59">
        <v>772899</v>
      </c>
      <c r="DF246" s="59">
        <v>207</v>
      </c>
      <c r="DG246" s="40">
        <v>772692</v>
      </c>
      <c r="DH246" s="59">
        <v>96955</v>
      </c>
      <c r="DI246" s="59">
        <v>869647</v>
      </c>
      <c r="DJ246" s="59">
        <v>134072339</v>
      </c>
      <c r="DK246" s="59">
        <v>8115</v>
      </c>
      <c r="DL246" s="59">
        <v>0</v>
      </c>
    </row>
    <row r="247" spans="1:116" x14ac:dyDescent="0.2">
      <c r="A247" s="48">
        <v>3920</v>
      </c>
      <c r="B247" s="49" t="s">
        <v>277</v>
      </c>
      <c r="C247" s="37">
        <v>2255794</v>
      </c>
      <c r="D247" s="37">
        <v>337</v>
      </c>
      <c r="E247" s="37">
        <v>330</v>
      </c>
      <c r="F247" s="37">
        <v>220.29</v>
      </c>
      <c r="G247" s="37">
        <v>0</v>
      </c>
      <c r="H247" s="37">
        <v>0</v>
      </c>
      <c r="I247" s="37">
        <v>0</v>
      </c>
      <c r="J247" s="37">
        <v>2281633</v>
      </c>
      <c r="K247" s="37">
        <v>0</v>
      </c>
      <c r="L247" s="37">
        <v>0</v>
      </c>
      <c r="M247" s="37">
        <v>0</v>
      </c>
      <c r="N247" s="37">
        <v>0</v>
      </c>
      <c r="O247" s="37">
        <v>198200</v>
      </c>
      <c r="P247" s="37">
        <v>0</v>
      </c>
      <c r="Q247" s="37">
        <v>198200</v>
      </c>
      <c r="R247" s="37">
        <v>2479833</v>
      </c>
      <c r="S247" s="37">
        <v>0</v>
      </c>
      <c r="T247" s="37">
        <v>34570</v>
      </c>
      <c r="U247" s="37">
        <v>34570</v>
      </c>
      <c r="V247" s="37">
        <v>2514403</v>
      </c>
      <c r="W247" s="37">
        <v>1384673</v>
      </c>
      <c r="X247" s="37">
        <v>1129730</v>
      </c>
      <c r="Y247" s="37">
        <v>1136644</v>
      </c>
      <c r="Z247" s="37">
        <v>419</v>
      </c>
      <c r="AA247" s="37">
        <v>1136225</v>
      </c>
      <c r="AB247" s="37">
        <v>207128</v>
      </c>
      <c r="AC247" s="37">
        <v>1343353</v>
      </c>
      <c r="AD247" s="37">
        <v>130921714</v>
      </c>
      <c r="AE247" s="37">
        <v>40800</v>
      </c>
      <c r="AF247" s="37">
        <v>0</v>
      </c>
      <c r="AG247" s="37">
        <v>6914</v>
      </c>
      <c r="AH247" s="37">
        <v>0</v>
      </c>
      <c r="AI247" s="49">
        <v>2479833</v>
      </c>
      <c r="AJ247" s="59">
        <v>330</v>
      </c>
      <c r="AK247" s="59">
        <v>7514.65</v>
      </c>
      <c r="AL247" s="59">
        <v>226.68</v>
      </c>
      <c r="AM247" s="59">
        <v>7741.33</v>
      </c>
      <c r="AN247" s="59">
        <v>317</v>
      </c>
      <c r="AO247" s="59">
        <v>2454002</v>
      </c>
      <c r="AP247" s="59">
        <v>0</v>
      </c>
      <c r="AQ247" s="59">
        <v>0</v>
      </c>
      <c r="AR247" s="59">
        <v>0</v>
      </c>
      <c r="AS247" s="59">
        <v>0</v>
      </c>
      <c r="AT247" s="59">
        <v>0</v>
      </c>
      <c r="AU247" s="59">
        <v>0</v>
      </c>
      <c r="AV247" s="59">
        <v>0</v>
      </c>
      <c r="AW247" s="59">
        <v>0</v>
      </c>
      <c r="AX247" s="59">
        <v>77413</v>
      </c>
      <c r="AY247" s="59">
        <v>0</v>
      </c>
      <c r="AZ247" s="59">
        <v>2531415</v>
      </c>
      <c r="BA247" s="59">
        <v>1185661</v>
      </c>
      <c r="BB247" s="59">
        <v>1345754</v>
      </c>
      <c r="BC247" s="59">
        <v>1345754</v>
      </c>
      <c r="BD247" s="59">
        <v>667</v>
      </c>
      <c r="BE247" s="59">
        <f t="shared" si="12"/>
        <v>1345087</v>
      </c>
      <c r="BF247" s="59">
        <v>245103</v>
      </c>
      <c r="BG247" s="59">
        <f t="shared" si="13"/>
        <v>1590190</v>
      </c>
      <c r="BH247" s="59">
        <v>145085252</v>
      </c>
      <c r="BI247" s="59">
        <v>0</v>
      </c>
      <c r="BJ247" s="59">
        <v>0</v>
      </c>
      <c r="BK247" s="59">
        <v>2454002</v>
      </c>
      <c r="BL247" s="59">
        <v>317</v>
      </c>
      <c r="BM247" s="59">
        <v>7741.33</v>
      </c>
      <c r="BN247" s="59">
        <v>230.08</v>
      </c>
      <c r="BO247" s="59">
        <v>7971.41</v>
      </c>
      <c r="BP247" s="59">
        <v>313</v>
      </c>
      <c r="BQ247" s="59">
        <v>2495051</v>
      </c>
      <c r="BR247" s="59">
        <v>0</v>
      </c>
      <c r="BS247" s="59">
        <v>39232</v>
      </c>
      <c r="BT247" s="59">
        <v>0</v>
      </c>
      <c r="BU247" s="59">
        <v>0</v>
      </c>
      <c r="BV247" s="59">
        <v>0</v>
      </c>
      <c r="BW247" s="59">
        <v>0</v>
      </c>
      <c r="BX247" s="59">
        <v>0</v>
      </c>
      <c r="BY247" s="59">
        <v>23914</v>
      </c>
      <c r="BZ247" s="59">
        <v>0</v>
      </c>
      <c r="CA247" s="59">
        <v>2558197</v>
      </c>
      <c r="CB247" s="59">
        <v>1066470</v>
      </c>
      <c r="CC247" s="59">
        <v>1491727</v>
      </c>
      <c r="CD247" s="59">
        <v>1491727</v>
      </c>
      <c r="CE247" s="59">
        <v>1203</v>
      </c>
      <c r="CF247" s="59">
        <f t="shared" si="14"/>
        <v>1490524</v>
      </c>
      <c r="CG247" s="59">
        <v>250926</v>
      </c>
      <c r="CH247" s="59">
        <f t="shared" si="15"/>
        <v>1741450</v>
      </c>
      <c r="CI247" s="59">
        <v>166409870</v>
      </c>
      <c r="CJ247" s="59">
        <v>0</v>
      </c>
      <c r="CK247" s="59">
        <v>0</v>
      </c>
      <c r="CL247" s="59">
        <v>2534283</v>
      </c>
      <c r="CM247" s="59">
        <v>313</v>
      </c>
      <c r="CN247" s="59">
        <v>8096.75</v>
      </c>
      <c r="CO247" s="59">
        <v>236.98</v>
      </c>
      <c r="CP247" s="59">
        <v>8333.73</v>
      </c>
      <c r="CQ247" s="59">
        <v>305</v>
      </c>
      <c r="CR247" s="59">
        <v>2541788</v>
      </c>
      <c r="CS247" s="59">
        <v>0</v>
      </c>
      <c r="CT247" s="59">
        <v>89467</v>
      </c>
      <c r="CU247" s="59">
        <v>0</v>
      </c>
      <c r="CV247" s="59">
        <v>0</v>
      </c>
      <c r="CW247" s="59">
        <v>0</v>
      </c>
      <c r="CX247" s="59">
        <v>0</v>
      </c>
      <c r="CY247" s="59">
        <v>0</v>
      </c>
      <c r="CZ247" s="59">
        <v>50002</v>
      </c>
      <c r="DA247" s="59">
        <v>0</v>
      </c>
      <c r="DB247" s="59">
        <v>2681257</v>
      </c>
      <c r="DC247" s="59">
        <v>955492</v>
      </c>
      <c r="DD247" s="59">
        <v>1725765</v>
      </c>
      <c r="DE247" s="59">
        <v>1725765</v>
      </c>
      <c r="DF247" s="59">
        <v>1059</v>
      </c>
      <c r="DG247" s="40">
        <v>1724706</v>
      </c>
      <c r="DH247" s="59">
        <v>269008</v>
      </c>
      <c r="DI247" s="59">
        <v>1993714</v>
      </c>
      <c r="DJ247" s="59">
        <v>183140181</v>
      </c>
      <c r="DK247" s="59">
        <v>0</v>
      </c>
      <c r="DL247" s="59">
        <v>0</v>
      </c>
    </row>
    <row r="248" spans="1:116" x14ac:dyDescent="0.2">
      <c r="A248" s="48">
        <v>3925</v>
      </c>
      <c r="B248" s="49" t="s">
        <v>278</v>
      </c>
      <c r="C248" s="37">
        <v>41038238</v>
      </c>
      <c r="D248" s="37">
        <v>4522</v>
      </c>
      <c r="E248" s="37">
        <v>4531</v>
      </c>
      <c r="F248" s="37">
        <v>220.29</v>
      </c>
      <c r="G248" s="37">
        <v>0</v>
      </c>
      <c r="H248" s="37">
        <v>0</v>
      </c>
      <c r="I248" s="37">
        <v>0</v>
      </c>
      <c r="J248" s="37">
        <v>42118046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42118046</v>
      </c>
      <c r="S248" s="37">
        <v>0</v>
      </c>
      <c r="T248" s="37">
        <v>0</v>
      </c>
      <c r="U248" s="37">
        <v>0</v>
      </c>
      <c r="V248" s="37">
        <v>42118046</v>
      </c>
      <c r="W248" s="37">
        <v>6984828</v>
      </c>
      <c r="X248" s="37">
        <v>35133218</v>
      </c>
      <c r="Y248" s="37">
        <v>35145165</v>
      </c>
      <c r="Z248" s="37">
        <v>1201729</v>
      </c>
      <c r="AA248" s="37">
        <v>33943436</v>
      </c>
      <c r="AB248" s="37">
        <v>680459</v>
      </c>
      <c r="AC248" s="37">
        <v>34623895</v>
      </c>
      <c r="AD248" s="37">
        <v>2608617015</v>
      </c>
      <c r="AE248" s="37">
        <v>90540100</v>
      </c>
      <c r="AF248" s="37">
        <v>0</v>
      </c>
      <c r="AG248" s="37">
        <v>11947</v>
      </c>
      <c r="AH248" s="37">
        <v>0</v>
      </c>
      <c r="AI248" s="49">
        <v>42118046</v>
      </c>
      <c r="AJ248" s="59">
        <v>4531</v>
      </c>
      <c r="AK248" s="59">
        <v>9295.5300000000007</v>
      </c>
      <c r="AL248" s="59">
        <v>226.68</v>
      </c>
      <c r="AM248" s="59">
        <v>9522.2100000000009</v>
      </c>
      <c r="AN248" s="59">
        <v>4534</v>
      </c>
      <c r="AO248" s="59">
        <v>43173700</v>
      </c>
      <c r="AP248" s="59">
        <v>0</v>
      </c>
      <c r="AQ248" s="59">
        <v>0</v>
      </c>
      <c r="AR248" s="59">
        <v>0</v>
      </c>
      <c r="AS248" s="59">
        <v>0</v>
      </c>
      <c r="AT248" s="59">
        <v>0</v>
      </c>
      <c r="AU248" s="59">
        <v>0</v>
      </c>
      <c r="AV248" s="59">
        <v>0</v>
      </c>
      <c r="AW248" s="59">
        <v>0</v>
      </c>
      <c r="AX248" s="59">
        <v>0</v>
      </c>
      <c r="AY248" s="59">
        <v>0</v>
      </c>
      <c r="AZ248" s="59">
        <v>43173700</v>
      </c>
      <c r="BA248" s="59">
        <v>5948593</v>
      </c>
      <c r="BB248" s="59">
        <v>37225107</v>
      </c>
      <c r="BC248" s="59">
        <v>37269524</v>
      </c>
      <c r="BD248" s="59">
        <v>1121041</v>
      </c>
      <c r="BE248" s="59">
        <f t="shared" si="12"/>
        <v>36148483</v>
      </c>
      <c r="BF248" s="59">
        <v>1082297</v>
      </c>
      <c r="BG248" s="59">
        <f t="shared" si="13"/>
        <v>37230780</v>
      </c>
      <c r="BH248" s="59">
        <v>2759562089</v>
      </c>
      <c r="BI248" s="59">
        <v>0</v>
      </c>
      <c r="BJ248" s="59">
        <v>44417</v>
      </c>
      <c r="BK248" s="59">
        <v>43173700</v>
      </c>
      <c r="BL248" s="59">
        <v>4534</v>
      </c>
      <c r="BM248" s="59">
        <v>9522.2099999999991</v>
      </c>
      <c r="BN248" s="59">
        <v>230.08</v>
      </c>
      <c r="BO248" s="59">
        <v>9752.2899999999991</v>
      </c>
      <c r="BP248" s="59">
        <v>4527</v>
      </c>
      <c r="BQ248" s="59">
        <v>44148617</v>
      </c>
      <c r="BR248" s="59">
        <v>0</v>
      </c>
      <c r="BS248" s="59">
        <v>0</v>
      </c>
      <c r="BT248" s="59">
        <v>0</v>
      </c>
      <c r="BU248" s="59">
        <v>0</v>
      </c>
      <c r="BV248" s="59">
        <v>0</v>
      </c>
      <c r="BW248" s="59">
        <v>0</v>
      </c>
      <c r="BX248" s="59">
        <v>0</v>
      </c>
      <c r="BY248" s="59">
        <v>48761</v>
      </c>
      <c r="BZ248" s="59">
        <v>0</v>
      </c>
      <c r="CA248" s="59">
        <v>44197378</v>
      </c>
      <c r="CB248" s="59">
        <v>5784327</v>
      </c>
      <c r="CC248" s="59">
        <v>38413051</v>
      </c>
      <c r="CD248" s="59">
        <v>38383794</v>
      </c>
      <c r="CE248" s="59">
        <v>1204655</v>
      </c>
      <c r="CF248" s="59">
        <f t="shared" si="14"/>
        <v>37179139</v>
      </c>
      <c r="CG248" s="59">
        <v>740723</v>
      </c>
      <c r="CH248" s="59">
        <f t="shared" si="15"/>
        <v>37919862</v>
      </c>
      <c r="CI248" s="59">
        <v>2976535617</v>
      </c>
      <c r="CJ248" s="59">
        <v>29257</v>
      </c>
      <c r="CK248" s="59">
        <v>0</v>
      </c>
      <c r="CL248" s="59">
        <v>44148617</v>
      </c>
      <c r="CM248" s="59">
        <v>4527</v>
      </c>
      <c r="CN248" s="59">
        <v>9752.2900000000009</v>
      </c>
      <c r="CO248" s="59">
        <v>236.98</v>
      </c>
      <c r="CP248" s="59">
        <v>9989.27</v>
      </c>
      <c r="CQ248" s="59">
        <v>4539</v>
      </c>
      <c r="CR248" s="59">
        <v>45341297</v>
      </c>
      <c r="CS248" s="59">
        <v>0</v>
      </c>
      <c r="CT248" s="59">
        <v>0</v>
      </c>
      <c r="CU248" s="59">
        <v>0</v>
      </c>
      <c r="CV248" s="59">
        <v>0</v>
      </c>
      <c r="CW248" s="59">
        <v>0</v>
      </c>
      <c r="CX248" s="59">
        <v>0</v>
      </c>
      <c r="CY248" s="59">
        <v>0</v>
      </c>
      <c r="CZ248" s="59">
        <v>0</v>
      </c>
      <c r="DA248" s="59">
        <v>0</v>
      </c>
      <c r="DB248" s="59">
        <v>45341297</v>
      </c>
      <c r="DC248" s="59">
        <v>4966459</v>
      </c>
      <c r="DD248" s="59">
        <v>40374838</v>
      </c>
      <c r="DE248" s="59">
        <v>40392038</v>
      </c>
      <c r="DF248" s="59">
        <v>772899</v>
      </c>
      <c r="DG248" s="40">
        <v>39619139</v>
      </c>
      <c r="DH248" s="59">
        <v>760543</v>
      </c>
      <c r="DI248" s="59">
        <v>40379682</v>
      </c>
      <c r="DJ248" s="59">
        <v>3329922066</v>
      </c>
      <c r="DK248" s="59">
        <v>0</v>
      </c>
      <c r="DL248" s="59">
        <v>17200</v>
      </c>
    </row>
    <row r="249" spans="1:116" x14ac:dyDescent="0.2">
      <c r="A249" s="48">
        <v>3934</v>
      </c>
      <c r="B249" s="49" t="s">
        <v>279</v>
      </c>
      <c r="C249" s="37">
        <v>4512784</v>
      </c>
      <c r="D249" s="37">
        <v>670</v>
      </c>
      <c r="E249" s="37">
        <v>695</v>
      </c>
      <c r="F249" s="37">
        <v>220.29</v>
      </c>
      <c r="G249" s="37">
        <v>0</v>
      </c>
      <c r="H249" s="37">
        <v>0</v>
      </c>
      <c r="I249" s="37">
        <v>0</v>
      </c>
      <c r="J249" s="37">
        <v>4834274</v>
      </c>
      <c r="K249" s="37">
        <v>152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152</v>
      </c>
      <c r="R249" s="37">
        <v>4834426</v>
      </c>
      <c r="S249" s="37">
        <v>0</v>
      </c>
      <c r="T249" s="37">
        <v>0</v>
      </c>
      <c r="U249" s="37">
        <v>0</v>
      </c>
      <c r="V249" s="37">
        <v>4834426</v>
      </c>
      <c r="W249" s="37">
        <v>3101386</v>
      </c>
      <c r="X249" s="37">
        <v>1733040</v>
      </c>
      <c r="Y249" s="37">
        <v>1733040</v>
      </c>
      <c r="Z249" s="37">
        <v>2228</v>
      </c>
      <c r="AA249" s="37">
        <v>1730812</v>
      </c>
      <c r="AB249" s="37">
        <v>793480</v>
      </c>
      <c r="AC249" s="37">
        <v>2524292</v>
      </c>
      <c r="AD249" s="37">
        <v>220680146</v>
      </c>
      <c r="AE249" s="37">
        <v>194800</v>
      </c>
      <c r="AF249" s="37">
        <v>0</v>
      </c>
      <c r="AG249" s="37">
        <v>0</v>
      </c>
      <c r="AH249" s="37">
        <v>0</v>
      </c>
      <c r="AI249" s="49">
        <v>4834426</v>
      </c>
      <c r="AJ249" s="59">
        <v>695</v>
      </c>
      <c r="AK249" s="59">
        <v>6956.01</v>
      </c>
      <c r="AL249" s="59">
        <v>226.68</v>
      </c>
      <c r="AM249" s="59">
        <v>7182.6900000000005</v>
      </c>
      <c r="AN249" s="59">
        <v>722</v>
      </c>
      <c r="AO249" s="59">
        <v>5185902</v>
      </c>
      <c r="AP249" s="59">
        <v>0</v>
      </c>
      <c r="AQ249" s="59">
        <v>0</v>
      </c>
      <c r="AR249" s="59">
        <v>0</v>
      </c>
      <c r="AS249" s="59">
        <v>0</v>
      </c>
      <c r="AT249" s="59">
        <v>475000</v>
      </c>
      <c r="AU249" s="59">
        <v>0</v>
      </c>
      <c r="AV249" s="59">
        <v>0</v>
      </c>
      <c r="AW249" s="59">
        <v>0</v>
      </c>
      <c r="AX249" s="59">
        <v>0</v>
      </c>
      <c r="AY249" s="59">
        <v>0</v>
      </c>
      <c r="AZ249" s="59">
        <v>5660902</v>
      </c>
      <c r="BA249" s="59">
        <v>3567244</v>
      </c>
      <c r="BB249" s="59">
        <v>2093658</v>
      </c>
      <c r="BC249" s="59">
        <v>2093658</v>
      </c>
      <c r="BD249" s="59">
        <v>3130</v>
      </c>
      <c r="BE249" s="59">
        <f t="shared" si="12"/>
        <v>2090528</v>
      </c>
      <c r="BF249" s="59">
        <v>793985</v>
      </c>
      <c r="BG249" s="59">
        <f t="shared" si="13"/>
        <v>2884513</v>
      </c>
      <c r="BH249" s="59">
        <v>237746684</v>
      </c>
      <c r="BI249" s="59">
        <v>0</v>
      </c>
      <c r="BJ249" s="59">
        <v>0</v>
      </c>
      <c r="BK249" s="59">
        <v>5660902</v>
      </c>
      <c r="BL249" s="59">
        <v>722</v>
      </c>
      <c r="BM249" s="59">
        <v>7840.58</v>
      </c>
      <c r="BN249" s="59">
        <v>230.08</v>
      </c>
      <c r="BO249" s="59">
        <v>8070.66</v>
      </c>
      <c r="BP249" s="59">
        <v>740</v>
      </c>
      <c r="BQ249" s="59">
        <v>5972288</v>
      </c>
      <c r="BR249" s="59">
        <v>0</v>
      </c>
      <c r="BS249" s="59">
        <v>42252</v>
      </c>
      <c r="BT249" s="59">
        <v>0</v>
      </c>
      <c r="BU249" s="59">
        <v>0</v>
      </c>
      <c r="BV249" s="59">
        <v>0</v>
      </c>
      <c r="BW249" s="59">
        <v>0</v>
      </c>
      <c r="BX249" s="59">
        <v>0</v>
      </c>
      <c r="BY249" s="59">
        <v>0</v>
      </c>
      <c r="BZ249" s="59">
        <v>0</v>
      </c>
      <c r="CA249" s="59">
        <v>6014540</v>
      </c>
      <c r="CB249" s="59">
        <v>3788326</v>
      </c>
      <c r="CC249" s="59">
        <v>2226214</v>
      </c>
      <c r="CD249" s="59">
        <v>2226214</v>
      </c>
      <c r="CE249" s="59">
        <v>3452</v>
      </c>
      <c r="CF249" s="59">
        <f t="shared" si="14"/>
        <v>2222762</v>
      </c>
      <c r="CG249" s="59">
        <v>788135</v>
      </c>
      <c r="CH249" s="59">
        <f t="shared" si="15"/>
        <v>3010897</v>
      </c>
      <c r="CI249" s="59">
        <v>252851257</v>
      </c>
      <c r="CJ249" s="59">
        <v>0</v>
      </c>
      <c r="CK249" s="59">
        <v>0</v>
      </c>
      <c r="CL249" s="59">
        <v>6014540</v>
      </c>
      <c r="CM249" s="59">
        <v>740</v>
      </c>
      <c r="CN249" s="59">
        <v>8127.76</v>
      </c>
      <c r="CO249" s="59">
        <v>236.98</v>
      </c>
      <c r="CP249" s="59">
        <v>8364.74</v>
      </c>
      <c r="CQ249" s="59">
        <v>747</v>
      </c>
      <c r="CR249" s="59">
        <v>6248461</v>
      </c>
      <c r="CS249" s="59">
        <v>0</v>
      </c>
      <c r="CT249" s="59">
        <v>27417</v>
      </c>
      <c r="CU249" s="59">
        <v>0</v>
      </c>
      <c r="CV249" s="59">
        <v>0</v>
      </c>
      <c r="CW249" s="59">
        <v>0</v>
      </c>
      <c r="CX249" s="59">
        <v>0</v>
      </c>
      <c r="CY249" s="59">
        <v>0</v>
      </c>
      <c r="CZ249" s="59">
        <v>0</v>
      </c>
      <c r="DA249" s="59">
        <v>0</v>
      </c>
      <c r="DB249" s="59">
        <v>6275878</v>
      </c>
      <c r="DC249" s="59">
        <v>3920575</v>
      </c>
      <c r="DD249" s="59">
        <v>2355303</v>
      </c>
      <c r="DE249" s="59">
        <v>2355303</v>
      </c>
      <c r="DF249" s="59">
        <v>3710</v>
      </c>
      <c r="DG249" s="40">
        <v>2351593</v>
      </c>
      <c r="DH249" s="59">
        <v>785965</v>
      </c>
      <c r="DI249" s="59">
        <v>3137558</v>
      </c>
      <c r="DJ249" s="59">
        <v>268646165</v>
      </c>
      <c r="DK249" s="59">
        <v>0</v>
      </c>
      <c r="DL249" s="59">
        <v>0</v>
      </c>
    </row>
    <row r="250" spans="1:116" x14ac:dyDescent="0.2">
      <c r="A250" s="48">
        <v>3941</v>
      </c>
      <c r="B250" s="49" t="s">
        <v>280</v>
      </c>
      <c r="C250" s="37">
        <v>8629753</v>
      </c>
      <c r="D250" s="37">
        <v>1315</v>
      </c>
      <c r="E250" s="37">
        <v>1292</v>
      </c>
      <c r="F250" s="37">
        <v>220.29</v>
      </c>
      <c r="G250" s="37">
        <v>0</v>
      </c>
      <c r="H250" s="37">
        <v>0</v>
      </c>
      <c r="I250" s="37">
        <v>0</v>
      </c>
      <c r="J250" s="37">
        <v>8763429</v>
      </c>
      <c r="K250" s="37">
        <v>0</v>
      </c>
      <c r="L250" s="37">
        <v>7900</v>
      </c>
      <c r="M250" s="37">
        <v>0</v>
      </c>
      <c r="N250" s="37">
        <v>0</v>
      </c>
      <c r="O250" s="37">
        <v>0</v>
      </c>
      <c r="P250" s="37">
        <v>0</v>
      </c>
      <c r="Q250" s="37">
        <v>7900</v>
      </c>
      <c r="R250" s="37">
        <v>8771329</v>
      </c>
      <c r="S250" s="37">
        <v>0</v>
      </c>
      <c r="T250" s="37">
        <v>115308</v>
      </c>
      <c r="U250" s="37">
        <v>115308</v>
      </c>
      <c r="V250" s="37">
        <v>8886637</v>
      </c>
      <c r="W250" s="37">
        <v>5718904</v>
      </c>
      <c r="X250" s="37">
        <v>3167733</v>
      </c>
      <c r="Y250" s="37">
        <v>3167733</v>
      </c>
      <c r="Z250" s="37">
        <v>21120</v>
      </c>
      <c r="AA250" s="37">
        <v>3146613</v>
      </c>
      <c r="AB250" s="37">
        <v>446431</v>
      </c>
      <c r="AC250" s="37">
        <v>3593044</v>
      </c>
      <c r="AD250" s="37">
        <v>428767886</v>
      </c>
      <c r="AE250" s="37">
        <v>2520300</v>
      </c>
      <c r="AF250" s="37">
        <v>0</v>
      </c>
      <c r="AG250" s="37">
        <v>0</v>
      </c>
      <c r="AH250" s="37">
        <v>0</v>
      </c>
      <c r="AI250" s="49">
        <v>8771329</v>
      </c>
      <c r="AJ250" s="59">
        <v>1292</v>
      </c>
      <c r="AK250" s="59">
        <v>6788.95</v>
      </c>
      <c r="AL250" s="59">
        <v>226.68</v>
      </c>
      <c r="AM250" s="59">
        <v>7015.63</v>
      </c>
      <c r="AN250" s="59">
        <v>1265</v>
      </c>
      <c r="AO250" s="59">
        <v>8874772</v>
      </c>
      <c r="AP250" s="59">
        <v>0</v>
      </c>
      <c r="AQ250" s="59">
        <v>0</v>
      </c>
      <c r="AR250" s="59">
        <v>0</v>
      </c>
      <c r="AS250" s="59">
        <v>0</v>
      </c>
      <c r="AT250" s="59">
        <v>0</v>
      </c>
      <c r="AU250" s="59">
        <v>0</v>
      </c>
      <c r="AV250" s="59">
        <v>0</v>
      </c>
      <c r="AW250" s="59">
        <v>0</v>
      </c>
      <c r="AX250" s="59">
        <v>140313</v>
      </c>
      <c r="AY250" s="59">
        <v>0</v>
      </c>
      <c r="AZ250" s="59">
        <v>9015085</v>
      </c>
      <c r="BA250" s="59">
        <v>5778849</v>
      </c>
      <c r="BB250" s="59">
        <v>3236236</v>
      </c>
      <c r="BC250" s="59">
        <v>3236236</v>
      </c>
      <c r="BD250" s="59">
        <v>19150</v>
      </c>
      <c r="BE250" s="59">
        <f t="shared" si="12"/>
        <v>3217086</v>
      </c>
      <c r="BF250" s="59">
        <v>454293</v>
      </c>
      <c r="BG250" s="59">
        <f t="shared" si="13"/>
        <v>3671379</v>
      </c>
      <c r="BH250" s="59">
        <v>462160601</v>
      </c>
      <c r="BI250" s="59">
        <v>0</v>
      </c>
      <c r="BJ250" s="59">
        <v>0</v>
      </c>
      <c r="BK250" s="59">
        <v>8874772</v>
      </c>
      <c r="BL250" s="59">
        <v>1265</v>
      </c>
      <c r="BM250" s="59">
        <v>7015.63</v>
      </c>
      <c r="BN250" s="59">
        <v>230.08</v>
      </c>
      <c r="BO250" s="59">
        <v>7245.71</v>
      </c>
      <c r="BP250" s="59">
        <v>1249</v>
      </c>
      <c r="BQ250" s="59">
        <v>9049892</v>
      </c>
      <c r="BR250" s="59">
        <v>0</v>
      </c>
      <c r="BS250" s="59">
        <v>0</v>
      </c>
      <c r="BT250" s="59">
        <v>0</v>
      </c>
      <c r="BU250" s="59">
        <v>0</v>
      </c>
      <c r="BV250" s="59">
        <v>0</v>
      </c>
      <c r="BW250" s="59">
        <v>0</v>
      </c>
      <c r="BX250" s="59">
        <v>0</v>
      </c>
      <c r="BY250" s="59">
        <v>86949</v>
      </c>
      <c r="BZ250" s="59">
        <v>0</v>
      </c>
      <c r="CA250" s="59">
        <v>9136841</v>
      </c>
      <c r="CB250" s="59">
        <v>5909163</v>
      </c>
      <c r="CC250" s="59">
        <v>3227678</v>
      </c>
      <c r="CD250" s="59">
        <v>3227678</v>
      </c>
      <c r="CE250" s="59">
        <v>15128</v>
      </c>
      <c r="CF250" s="59">
        <f t="shared" si="14"/>
        <v>3212550</v>
      </c>
      <c r="CG250" s="59">
        <v>624935</v>
      </c>
      <c r="CH250" s="59">
        <f t="shared" si="15"/>
        <v>3837485</v>
      </c>
      <c r="CI250" s="59">
        <v>476035723</v>
      </c>
      <c r="CJ250" s="59">
        <v>0</v>
      </c>
      <c r="CK250" s="59">
        <v>0</v>
      </c>
      <c r="CL250" s="59">
        <v>9049892</v>
      </c>
      <c r="CM250" s="59">
        <v>1249</v>
      </c>
      <c r="CN250" s="59">
        <v>7245.71</v>
      </c>
      <c r="CO250" s="59">
        <v>236.98</v>
      </c>
      <c r="CP250" s="59">
        <v>7482.69</v>
      </c>
      <c r="CQ250" s="59">
        <v>1226</v>
      </c>
      <c r="CR250" s="59">
        <v>9173778</v>
      </c>
      <c r="CS250" s="59">
        <v>0</v>
      </c>
      <c r="CT250" s="59">
        <v>0</v>
      </c>
      <c r="CU250" s="59">
        <v>0</v>
      </c>
      <c r="CV250" s="59">
        <v>0</v>
      </c>
      <c r="CW250" s="59">
        <v>0</v>
      </c>
      <c r="CX250" s="59">
        <v>0</v>
      </c>
      <c r="CY250" s="59">
        <v>0</v>
      </c>
      <c r="CZ250" s="59">
        <v>127206</v>
      </c>
      <c r="DA250" s="59">
        <v>0</v>
      </c>
      <c r="DB250" s="59">
        <v>9300984</v>
      </c>
      <c r="DC250" s="59">
        <v>5961878</v>
      </c>
      <c r="DD250" s="59">
        <v>3339106</v>
      </c>
      <c r="DE250" s="59">
        <v>3339106</v>
      </c>
      <c r="DF250" s="59">
        <v>15284</v>
      </c>
      <c r="DG250" s="40">
        <v>3323822</v>
      </c>
      <c r="DH250" s="59">
        <v>606880</v>
      </c>
      <c r="DI250" s="59">
        <v>3930702</v>
      </c>
      <c r="DJ250" s="59">
        <v>494632301</v>
      </c>
      <c r="DK250" s="59">
        <v>0</v>
      </c>
      <c r="DL250" s="59">
        <v>0</v>
      </c>
    </row>
    <row r="251" spans="1:116" x14ac:dyDescent="0.2">
      <c r="A251" s="48">
        <v>3948</v>
      </c>
      <c r="B251" s="49" t="s">
        <v>281</v>
      </c>
      <c r="C251" s="37">
        <v>4889871</v>
      </c>
      <c r="D251" s="37">
        <v>700</v>
      </c>
      <c r="E251" s="37">
        <v>705</v>
      </c>
      <c r="F251" s="37">
        <v>220.29</v>
      </c>
      <c r="G251" s="37">
        <v>0</v>
      </c>
      <c r="H251" s="37">
        <v>0</v>
      </c>
      <c r="I251" s="37">
        <v>0</v>
      </c>
      <c r="J251" s="37">
        <v>5080103</v>
      </c>
      <c r="K251" s="37">
        <v>0</v>
      </c>
      <c r="L251" s="37">
        <v>8840</v>
      </c>
      <c r="M251" s="37">
        <v>0</v>
      </c>
      <c r="N251" s="37">
        <v>0</v>
      </c>
      <c r="O251" s="37">
        <v>0</v>
      </c>
      <c r="P251" s="37">
        <v>0</v>
      </c>
      <c r="Q251" s="37">
        <v>8840</v>
      </c>
      <c r="R251" s="37">
        <v>5088943</v>
      </c>
      <c r="S251" s="37">
        <v>0</v>
      </c>
      <c r="T251" s="37">
        <v>0</v>
      </c>
      <c r="U251" s="37">
        <v>0</v>
      </c>
      <c r="V251" s="37">
        <v>5088943</v>
      </c>
      <c r="W251" s="37">
        <v>3808310</v>
      </c>
      <c r="X251" s="37">
        <v>1280633</v>
      </c>
      <c r="Y251" s="37">
        <v>1287839</v>
      </c>
      <c r="Z251" s="37">
        <v>11343</v>
      </c>
      <c r="AA251" s="37">
        <v>1276496</v>
      </c>
      <c r="AB251" s="37">
        <v>650138</v>
      </c>
      <c r="AC251" s="37">
        <v>1926634</v>
      </c>
      <c r="AD251" s="37">
        <v>175621065</v>
      </c>
      <c r="AE251" s="37">
        <v>1034000</v>
      </c>
      <c r="AF251" s="37">
        <v>0</v>
      </c>
      <c r="AG251" s="37">
        <v>7206</v>
      </c>
      <c r="AH251" s="37">
        <v>0</v>
      </c>
      <c r="AI251" s="49">
        <v>5088943</v>
      </c>
      <c r="AJ251" s="59">
        <v>705</v>
      </c>
      <c r="AK251" s="59">
        <v>7218.36</v>
      </c>
      <c r="AL251" s="59">
        <v>226.68</v>
      </c>
      <c r="AM251" s="59">
        <v>7445.04</v>
      </c>
      <c r="AN251" s="59">
        <v>704</v>
      </c>
      <c r="AO251" s="59">
        <v>5241308</v>
      </c>
      <c r="AP251" s="59">
        <v>0</v>
      </c>
      <c r="AQ251" s="59">
        <v>0</v>
      </c>
      <c r="AR251" s="59">
        <v>0</v>
      </c>
      <c r="AS251" s="59">
        <v>0</v>
      </c>
      <c r="AT251" s="59">
        <v>0</v>
      </c>
      <c r="AU251" s="59">
        <v>0</v>
      </c>
      <c r="AV251" s="59">
        <v>0</v>
      </c>
      <c r="AW251" s="59">
        <v>0</v>
      </c>
      <c r="AX251" s="59">
        <v>7445</v>
      </c>
      <c r="AY251" s="59">
        <v>0</v>
      </c>
      <c r="AZ251" s="59">
        <v>5248753</v>
      </c>
      <c r="BA251" s="59">
        <v>3929864</v>
      </c>
      <c r="BB251" s="59">
        <v>1318889</v>
      </c>
      <c r="BC251" s="59">
        <v>1348669</v>
      </c>
      <c r="BD251" s="59">
        <v>9036</v>
      </c>
      <c r="BE251" s="59">
        <f t="shared" si="12"/>
        <v>1339633</v>
      </c>
      <c r="BF251" s="59">
        <v>684125</v>
      </c>
      <c r="BG251" s="59">
        <f t="shared" si="13"/>
        <v>2023758</v>
      </c>
      <c r="BH251" s="59">
        <v>201452480</v>
      </c>
      <c r="BI251" s="59">
        <v>0</v>
      </c>
      <c r="BJ251" s="59">
        <v>29780</v>
      </c>
      <c r="BK251" s="59">
        <v>5241308</v>
      </c>
      <c r="BL251" s="59">
        <v>704</v>
      </c>
      <c r="BM251" s="59">
        <v>7445.04</v>
      </c>
      <c r="BN251" s="59">
        <v>230.08</v>
      </c>
      <c r="BO251" s="59">
        <v>7675.12</v>
      </c>
      <c r="BP251" s="59">
        <v>698</v>
      </c>
      <c r="BQ251" s="59">
        <v>5357234</v>
      </c>
      <c r="BR251" s="59">
        <v>0</v>
      </c>
      <c r="BS251" s="59">
        <v>-6444</v>
      </c>
      <c r="BT251" s="59">
        <v>0</v>
      </c>
      <c r="BU251" s="59">
        <v>0</v>
      </c>
      <c r="BV251" s="59">
        <v>0</v>
      </c>
      <c r="BW251" s="59">
        <v>0</v>
      </c>
      <c r="BX251" s="59">
        <v>0</v>
      </c>
      <c r="BY251" s="59">
        <v>38376</v>
      </c>
      <c r="BZ251" s="59">
        <v>0</v>
      </c>
      <c r="CA251" s="59">
        <v>5389166</v>
      </c>
      <c r="CB251" s="59">
        <v>4075250</v>
      </c>
      <c r="CC251" s="59">
        <v>1313916</v>
      </c>
      <c r="CD251" s="59">
        <v>1381760</v>
      </c>
      <c r="CE251" s="59">
        <v>2567</v>
      </c>
      <c r="CF251" s="59">
        <f t="shared" si="14"/>
        <v>1379193</v>
      </c>
      <c r="CG251" s="59">
        <v>732338</v>
      </c>
      <c r="CH251" s="59">
        <f t="shared" si="15"/>
        <v>2111531</v>
      </c>
      <c r="CI251" s="59">
        <v>227280672</v>
      </c>
      <c r="CJ251" s="59">
        <v>0</v>
      </c>
      <c r="CK251" s="59">
        <v>67844</v>
      </c>
      <c r="CL251" s="59">
        <v>5350790</v>
      </c>
      <c r="CM251" s="59">
        <v>698</v>
      </c>
      <c r="CN251" s="59">
        <v>7665.89</v>
      </c>
      <c r="CO251" s="59">
        <v>236.98</v>
      </c>
      <c r="CP251" s="59">
        <v>7902.87</v>
      </c>
      <c r="CQ251" s="59">
        <v>690</v>
      </c>
      <c r="CR251" s="59">
        <v>5452980</v>
      </c>
      <c r="CS251" s="59">
        <v>0</v>
      </c>
      <c r="CT251" s="59">
        <v>6432</v>
      </c>
      <c r="CU251" s="59">
        <v>0</v>
      </c>
      <c r="CV251" s="59">
        <v>0</v>
      </c>
      <c r="CW251" s="59">
        <v>0</v>
      </c>
      <c r="CX251" s="59">
        <v>0</v>
      </c>
      <c r="CY251" s="59">
        <v>0</v>
      </c>
      <c r="CZ251" s="59">
        <v>47417</v>
      </c>
      <c r="DA251" s="59">
        <v>0</v>
      </c>
      <c r="DB251" s="59">
        <v>5506829</v>
      </c>
      <c r="DC251" s="59">
        <v>3406958</v>
      </c>
      <c r="DD251" s="59">
        <v>2099871</v>
      </c>
      <c r="DE251" s="59">
        <v>2099871</v>
      </c>
      <c r="DF251" s="59">
        <v>1842</v>
      </c>
      <c r="DG251" s="40">
        <v>2098029</v>
      </c>
      <c r="DH251" s="59">
        <v>504801</v>
      </c>
      <c r="DI251" s="59">
        <v>2602830</v>
      </c>
      <c r="DJ251" s="59">
        <v>246902657</v>
      </c>
      <c r="DK251" s="59">
        <v>0</v>
      </c>
      <c r="DL251" s="59">
        <v>0</v>
      </c>
    </row>
    <row r="252" spans="1:116" x14ac:dyDescent="0.2">
      <c r="A252" s="48">
        <v>3955</v>
      </c>
      <c r="B252" s="49" t="s">
        <v>282</v>
      </c>
      <c r="C252" s="37">
        <v>16090173</v>
      </c>
      <c r="D252" s="37">
        <v>2479</v>
      </c>
      <c r="E252" s="37">
        <v>2511</v>
      </c>
      <c r="F252" s="37">
        <v>220.29</v>
      </c>
      <c r="G252" s="37">
        <v>0</v>
      </c>
      <c r="H252" s="37">
        <v>0</v>
      </c>
      <c r="I252" s="37">
        <v>0</v>
      </c>
      <c r="J252" s="37">
        <v>16851020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16851020</v>
      </c>
      <c r="S252" s="37">
        <v>0</v>
      </c>
      <c r="T252" s="37">
        <v>0</v>
      </c>
      <c r="U252" s="37">
        <v>0</v>
      </c>
      <c r="V252" s="37">
        <v>16851020</v>
      </c>
      <c r="W252" s="37">
        <v>12648967</v>
      </c>
      <c r="X252" s="37">
        <v>4202053</v>
      </c>
      <c r="Y252" s="37">
        <v>4202053</v>
      </c>
      <c r="Z252" s="37">
        <v>17300</v>
      </c>
      <c r="AA252" s="37">
        <v>4184753</v>
      </c>
      <c r="AB252" s="37">
        <v>1685162</v>
      </c>
      <c r="AC252" s="37">
        <v>5869915</v>
      </c>
      <c r="AD252" s="37">
        <v>609030056</v>
      </c>
      <c r="AE252" s="37">
        <v>1795000</v>
      </c>
      <c r="AF252" s="37">
        <v>0</v>
      </c>
      <c r="AG252" s="37">
        <v>0</v>
      </c>
      <c r="AH252" s="37">
        <v>0</v>
      </c>
      <c r="AI252" s="49">
        <v>16851020</v>
      </c>
      <c r="AJ252" s="59">
        <v>2511</v>
      </c>
      <c r="AK252" s="59">
        <v>6710.88</v>
      </c>
      <c r="AL252" s="59">
        <v>226.68</v>
      </c>
      <c r="AM252" s="59">
        <v>6937.56</v>
      </c>
      <c r="AN252" s="59">
        <v>2530</v>
      </c>
      <c r="AO252" s="59">
        <v>17552027</v>
      </c>
      <c r="AP252" s="59">
        <v>0</v>
      </c>
      <c r="AQ252" s="59">
        <v>45390</v>
      </c>
      <c r="AR252" s="59">
        <v>0</v>
      </c>
      <c r="AS252" s="59">
        <v>0</v>
      </c>
      <c r="AT252" s="59">
        <v>0</v>
      </c>
      <c r="AU252" s="59">
        <v>0</v>
      </c>
      <c r="AV252" s="59">
        <v>0</v>
      </c>
      <c r="AW252" s="59">
        <v>0</v>
      </c>
      <c r="AX252" s="59">
        <v>0</v>
      </c>
      <c r="AY252" s="59">
        <v>0</v>
      </c>
      <c r="AZ252" s="59">
        <v>17597417</v>
      </c>
      <c r="BA252" s="59">
        <v>13351264</v>
      </c>
      <c r="BB252" s="59">
        <v>4246153</v>
      </c>
      <c r="BC252" s="59">
        <v>4246153</v>
      </c>
      <c r="BD252" s="59">
        <v>16476</v>
      </c>
      <c r="BE252" s="59">
        <f t="shared" si="12"/>
        <v>4229677</v>
      </c>
      <c r="BF252" s="59">
        <v>1888663</v>
      </c>
      <c r="BG252" s="59">
        <f t="shared" si="13"/>
        <v>6118340</v>
      </c>
      <c r="BH252" s="59">
        <v>663235311</v>
      </c>
      <c r="BI252" s="59">
        <v>0</v>
      </c>
      <c r="BJ252" s="59">
        <v>0</v>
      </c>
      <c r="BK252" s="59">
        <v>17597417</v>
      </c>
      <c r="BL252" s="59">
        <v>2530</v>
      </c>
      <c r="BM252" s="59">
        <v>6955.5</v>
      </c>
      <c r="BN252" s="59">
        <v>230.08</v>
      </c>
      <c r="BO252" s="59">
        <v>7185.58</v>
      </c>
      <c r="BP252" s="59">
        <v>2560</v>
      </c>
      <c r="BQ252" s="59">
        <v>18395085</v>
      </c>
      <c r="BR252" s="59">
        <v>0</v>
      </c>
      <c r="BS252" s="59">
        <v>0</v>
      </c>
      <c r="BT252" s="59">
        <v>0</v>
      </c>
      <c r="BU252" s="59">
        <v>0</v>
      </c>
      <c r="BV252" s="59">
        <v>0</v>
      </c>
      <c r="BW252" s="59">
        <v>0</v>
      </c>
      <c r="BX252" s="59">
        <v>0</v>
      </c>
      <c r="BY252" s="59">
        <v>0</v>
      </c>
      <c r="BZ252" s="59">
        <v>0</v>
      </c>
      <c r="CA252" s="59">
        <v>18395085</v>
      </c>
      <c r="CB252" s="59">
        <v>14222155</v>
      </c>
      <c r="CC252" s="59">
        <v>4172930</v>
      </c>
      <c r="CD252" s="59">
        <v>4172930</v>
      </c>
      <c r="CE252" s="59">
        <v>15409</v>
      </c>
      <c r="CF252" s="59">
        <f t="shared" si="14"/>
        <v>4157521</v>
      </c>
      <c r="CG252" s="59">
        <v>2077666</v>
      </c>
      <c r="CH252" s="59">
        <f t="shared" si="15"/>
        <v>6235187</v>
      </c>
      <c r="CI252" s="59">
        <v>706145019</v>
      </c>
      <c r="CJ252" s="59">
        <v>0</v>
      </c>
      <c r="CK252" s="59">
        <v>0</v>
      </c>
      <c r="CL252" s="59">
        <v>18395085</v>
      </c>
      <c r="CM252" s="59">
        <v>2560</v>
      </c>
      <c r="CN252" s="59">
        <v>7185.58</v>
      </c>
      <c r="CO252" s="59">
        <v>236.98</v>
      </c>
      <c r="CP252" s="59">
        <v>7422.5599999999995</v>
      </c>
      <c r="CQ252" s="59">
        <v>2557</v>
      </c>
      <c r="CR252" s="59">
        <v>18979486</v>
      </c>
      <c r="CS252" s="59">
        <v>0</v>
      </c>
      <c r="CT252" s="59">
        <v>25022</v>
      </c>
      <c r="CU252" s="59">
        <v>0</v>
      </c>
      <c r="CV252" s="59">
        <v>0</v>
      </c>
      <c r="CW252" s="59">
        <v>0</v>
      </c>
      <c r="CX252" s="59">
        <v>0</v>
      </c>
      <c r="CY252" s="59">
        <v>0</v>
      </c>
      <c r="CZ252" s="59">
        <v>14845</v>
      </c>
      <c r="DA252" s="59">
        <v>0</v>
      </c>
      <c r="DB252" s="59">
        <v>19019353</v>
      </c>
      <c r="DC252" s="59">
        <v>14787873</v>
      </c>
      <c r="DD252" s="59">
        <v>4231480</v>
      </c>
      <c r="DE252" s="59">
        <v>4231480</v>
      </c>
      <c r="DF252" s="59">
        <v>14748</v>
      </c>
      <c r="DG252" s="40">
        <v>4216732</v>
      </c>
      <c r="DH252" s="59">
        <v>2385841</v>
      </c>
      <c r="DI252" s="59">
        <v>6602573</v>
      </c>
      <c r="DJ252" s="59">
        <v>758214645</v>
      </c>
      <c r="DK252" s="59">
        <v>0</v>
      </c>
      <c r="DL252" s="59">
        <v>0</v>
      </c>
    </row>
    <row r="253" spans="1:116" x14ac:dyDescent="0.2">
      <c r="A253" s="48">
        <v>3962</v>
      </c>
      <c r="B253" s="49" t="s">
        <v>283</v>
      </c>
      <c r="C253" s="37">
        <v>16133636</v>
      </c>
      <c r="D253" s="37">
        <v>2373</v>
      </c>
      <c r="E253" s="37">
        <v>2391</v>
      </c>
      <c r="F253" s="37">
        <v>220.29</v>
      </c>
      <c r="G253" s="37">
        <v>0</v>
      </c>
      <c r="H253" s="37">
        <v>0</v>
      </c>
      <c r="I253" s="37">
        <v>0</v>
      </c>
      <c r="J253" s="37">
        <v>16782740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16782740</v>
      </c>
      <c r="S253" s="37">
        <v>0</v>
      </c>
      <c r="T253" s="37">
        <v>0</v>
      </c>
      <c r="U253" s="37">
        <v>0</v>
      </c>
      <c r="V253" s="37">
        <v>16782740</v>
      </c>
      <c r="W253" s="37">
        <v>11980597</v>
      </c>
      <c r="X253" s="37">
        <v>4802143</v>
      </c>
      <c r="Y253" s="37">
        <v>4895951</v>
      </c>
      <c r="Z253" s="37">
        <v>65732</v>
      </c>
      <c r="AA253" s="37">
        <v>4830219</v>
      </c>
      <c r="AB253" s="37">
        <v>1147272</v>
      </c>
      <c r="AC253" s="37">
        <v>5977491</v>
      </c>
      <c r="AD253" s="37">
        <v>638931832</v>
      </c>
      <c r="AE253" s="37">
        <v>7026100</v>
      </c>
      <c r="AF253" s="37">
        <v>0</v>
      </c>
      <c r="AG253" s="37">
        <v>93808</v>
      </c>
      <c r="AH253" s="37">
        <v>0</v>
      </c>
      <c r="AI253" s="49">
        <v>16740240</v>
      </c>
      <c r="AJ253" s="59">
        <v>2391</v>
      </c>
      <c r="AK253" s="59">
        <v>7001.36</v>
      </c>
      <c r="AL253" s="59">
        <v>226.68</v>
      </c>
      <c r="AM253" s="59">
        <v>7228.04</v>
      </c>
      <c r="AN253" s="59">
        <v>2408</v>
      </c>
      <c r="AO253" s="59">
        <v>17405120</v>
      </c>
      <c r="AP253" s="59">
        <v>0</v>
      </c>
      <c r="AQ253" s="59">
        <v>106091</v>
      </c>
      <c r="AR253" s="59">
        <v>0</v>
      </c>
      <c r="AS253" s="59">
        <v>0</v>
      </c>
      <c r="AT253" s="59">
        <v>0</v>
      </c>
      <c r="AU253" s="59">
        <v>0</v>
      </c>
      <c r="AV253" s="59">
        <v>0</v>
      </c>
      <c r="AW253" s="59">
        <v>0</v>
      </c>
      <c r="AX253" s="59">
        <v>0</v>
      </c>
      <c r="AY253" s="59">
        <v>0</v>
      </c>
      <c r="AZ253" s="59">
        <v>17511211</v>
      </c>
      <c r="BA253" s="59">
        <v>12372194</v>
      </c>
      <c r="BB253" s="59">
        <v>5139017</v>
      </c>
      <c r="BC253" s="59">
        <v>5166456</v>
      </c>
      <c r="BD253" s="59">
        <v>63678</v>
      </c>
      <c r="BE253" s="59">
        <f t="shared" si="12"/>
        <v>5102778</v>
      </c>
      <c r="BF253" s="59">
        <v>1200114</v>
      </c>
      <c r="BG253" s="59">
        <f t="shared" si="13"/>
        <v>6302892</v>
      </c>
      <c r="BH253" s="59">
        <v>731382888</v>
      </c>
      <c r="BI253" s="59">
        <v>0</v>
      </c>
      <c r="BJ253" s="59">
        <v>27439</v>
      </c>
      <c r="BK253" s="59">
        <v>17511211</v>
      </c>
      <c r="BL253" s="59">
        <v>2408</v>
      </c>
      <c r="BM253" s="59">
        <v>7272.1</v>
      </c>
      <c r="BN253" s="59">
        <v>230.08</v>
      </c>
      <c r="BO253" s="59">
        <v>7502.18</v>
      </c>
      <c r="BP253" s="59">
        <v>2446</v>
      </c>
      <c r="BQ253" s="59">
        <v>18350332</v>
      </c>
      <c r="BR253" s="59">
        <v>0</v>
      </c>
      <c r="BS253" s="59">
        <v>133137</v>
      </c>
      <c r="BT253" s="59">
        <v>0</v>
      </c>
      <c r="BU253" s="59">
        <v>0</v>
      </c>
      <c r="BV253" s="59">
        <v>0</v>
      </c>
      <c r="BW253" s="59">
        <v>0</v>
      </c>
      <c r="BX253" s="59">
        <v>0</v>
      </c>
      <c r="BY253" s="59">
        <v>0</v>
      </c>
      <c r="BZ253" s="59">
        <v>0</v>
      </c>
      <c r="CA253" s="59">
        <v>18483469</v>
      </c>
      <c r="CB253" s="59">
        <v>12605841</v>
      </c>
      <c r="CC253" s="59">
        <v>5877628</v>
      </c>
      <c r="CD253" s="59">
        <v>5877628</v>
      </c>
      <c r="CE253" s="59">
        <v>39447</v>
      </c>
      <c r="CF253" s="59">
        <f t="shared" si="14"/>
        <v>5838181</v>
      </c>
      <c r="CG253" s="59">
        <v>1232278</v>
      </c>
      <c r="CH253" s="59">
        <f t="shared" si="15"/>
        <v>7070459</v>
      </c>
      <c r="CI253" s="59">
        <v>851423605</v>
      </c>
      <c r="CJ253" s="59">
        <v>0</v>
      </c>
      <c r="CK253" s="59">
        <v>0</v>
      </c>
      <c r="CL253" s="59">
        <v>18483469</v>
      </c>
      <c r="CM253" s="59">
        <v>2446</v>
      </c>
      <c r="CN253" s="59">
        <v>7556.61</v>
      </c>
      <c r="CO253" s="59">
        <v>236.98</v>
      </c>
      <c r="CP253" s="59">
        <v>7793.5899999999992</v>
      </c>
      <c r="CQ253" s="59">
        <v>2483</v>
      </c>
      <c r="CR253" s="59">
        <v>19351484</v>
      </c>
      <c r="CS253" s="59">
        <v>0</v>
      </c>
      <c r="CT253" s="59">
        <v>48176</v>
      </c>
      <c r="CU253" s="59">
        <v>0</v>
      </c>
      <c r="CV253" s="59">
        <v>0</v>
      </c>
      <c r="CW253" s="59">
        <v>0</v>
      </c>
      <c r="CX253" s="59">
        <v>0</v>
      </c>
      <c r="CY253" s="59">
        <v>0</v>
      </c>
      <c r="CZ253" s="59">
        <v>0</v>
      </c>
      <c r="DA253" s="59">
        <v>0</v>
      </c>
      <c r="DB253" s="59">
        <v>19399660</v>
      </c>
      <c r="DC253" s="59">
        <v>12586338</v>
      </c>
      <c r="DD253" s="59">
        <v>6813322</v>
      </c>
      <c r="DE253" s="59">
        <v>6805497</v>
      </c>
      <c r="DF253" s="59">
        <v>30106</v>
      </c>
      <c r="DG253" s="40">
        <v>6775391</v>
      </c>
      <c r="DH253" s="59">
        <v>1137148</v>
      </c>
      <c r="DI253" s="59">
        <v>7912539</v>
      </c>
      <c r="DJ253" s="59">
        <v>971061082</v>
      </c>
      <c r="DK253" s="59">
        <v>7825</v>
      </c>
      <c r="DL253" s="59">
        <v>0</v>
      </c>
    </row>
    <row r="254" spans="1:116" x14ac:dyDescent="0.2">
      <c r="A254" s="48">
        <v>3969</v>
      </c>
      <c r="B254" s="49" t="s">
        <v>284</v>
      </c>
      <c r="C254" s="37">
        <v>4462626</v>
      </c>
      <c r="D254" s="37">
        <v>596</v>
      </c>
      <c r="E254" s="37">
        <v>583</v>
      </c>
      <c r="F254" s="37">
        <v>220.29</v>
      </c>
      <c r="G254" s="37">
        <v>0</v>
      </c>
      <c r="H254" s="37">
        <v>0</v>
      </c>
      <c r="I254" s="37">
        <v>0</v>
      </c>
      <c r="J254" s="37">
        <v>4493717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4493717</v>
      </c>
      <c r="S254" s="37">
        <v>0</v>
      </c>
      <c r="T254" s="37">
        <v>77079</v>
      </c>
      <c r="U254" s="37">
        <v>77079</v>
      </c>
      <c r="V254" s="37">
        <v>4570796</v>
      </c>
      <c r="W254" s="37">
        <v>3614420</v>
      </c>
      <c r="X254" s="37">
        <v>956376</v>
      </c>
      <c r="Y254" s="37">
        <v>956376</v>
      </c>
      <c r="Z254" s="37">
        <v>9871</v>
      </c>
      <c r="AA254" s="37">
        <v>946505</v>
      </c>
      <c r="AB254" s="37">
        <v>474000</v>
      </c>
      <c r="AC254" s="37">
        <v>1420505</v>
      </c>
      <c r="AD254" s="37">
        <v>105723900</v>
      </c>
      <c r="AE254" s="37">
        <v>734700</v>
      </c>
      <c r="AF254" s="37">
        <v>0</v>
      </c>
      <c r="AG254" s="37">
        <v>0</v>
      </c>
      <c r="AH254" s="37">
        <v>0</v>
      </c>
      <c r="AI254" s="49">
        <v>4493717</v>
      </c>
      <c r="AJ254" s="59">
        <v>583</v>
      </c>
      <c r="AK254" s="59">
        <v>7707.92</v>
      </c>
      <c r="AL254" s="59">
        <v>226.68</v>
      </c>
      <c r="AM254" s="59">
        <v>7934.6</v>
      </c>
      <c r="AN254" s="59">
        <v>571</v>
      </c>
      <c r="AO254" s="59">
        <v>4530657</v>
      </c>
      <c r="AP254" s="59">
        <v>0</v>
      </c>
      <c r="AQ254" s="59">
        <v>-324</v>
      </c>
      <c r="AR254" s="59">
        <v>0</v>
      </c>
      <c r="AS254" s="59">
        <v>0</v>
      </c>
      <c r="AT254" s="59">
        <v>0</v>
      </c>
      <c r="AU254" s="59">
        <v>0</v>
      </c>
      <c r="AV254" s="59">
        <v>0</v>
      </c>
      <c r="AW254" s="59">
        <v>0</v>
      </c>
      <c r="AX254" s="59">
        <v>71411</v>
      </c>
      <c r="AY254" s="59">
        <v>0</v>
      </c>
      <c r="AZ254" s="59">
        <v>4601744</v>
      </c>
      <c r="BA254" s="59">
        <v>3547849</v>
      </c>
      <c r="BB254" s="59">
        <v>1053895</v>
      </c>
      <c r="BC254" s="59">
        <v>1053895</v>
      </c>
      <c r="BD254" s="59">
        <v>6695</v>
      </c>
      <c r="BE254" s="59">
        <f t="shared" si="12"/>
        <v>1047200</v>
      </c>
      <c r="BF254" s="59">
        <v>478000</v>
      </c>
      <c r="BG254" s="59">
        <f t="shared" si="13"/>
        <v>1525200</v>
      </c>
      <c r="BH254" s="59">
        <v>108821200</v>
      </c>
      <c r="BI254" s="59">
        <v>0</v>
      </c>
      <c r="BJ254" s="59">
        <v>0</v>
      </c>
      <c r="BK254" s="59">
        <v>4530333</v>
      </c>
      <c r="BL254" s="59">
        <v>571</v>
      </c>
      <c r="BM254" s="59">
        <v>7934.03</v>
      </c>
      <c r="BN254" s="59">
        <v>230.08</v>
      </c>
      <c r="BO254" s="59">
        <v>8164.11</v>
      </c>
      <c r="BP254" s="59">
        <v>538</v>
      </c>
      <c r="BQ254" s="59">
        <v>4392291</v>
      </c>
      <c r="BR254" s="59">
        <v>0</v>
      </c>
      <c r="BS254" s="59">
        <v>0</v>
      </c>
      <c r="BT254" s="59">
        <v>0</v>
      </c>
      <c r="BU254" s="59">
        <v>0</v>
      </c>
      <c r="BV254" s="59">
        <v>0</v>
      </c>
      <c r="BW254" s="59">
        <v>0</v>
      </c>
      <c r="BX254" s="59">
        <v>0</v>
      </c>
      <c r="BY254" s="59">
        <v>204103</v>
      </c>
      <c r="BZ254" s="59">
        <v>0</v>
      </c>
      <c r="CA254" s="59">
        <v>4596394</v>
      </c>
      <c r="CB254" s="59">
        <v>3697093</v>
      </c>
      <c r="CC254" s="59">
        <v>899301</v>
      </c>
      <c r="CD254" s="59">
        <v>899301</v>
      </c>
      <c r="CE254" s="59">
        <v>4265</v>
      </c>
      <c r="CF254" s="59">
        <f t="shared" si="14"/>
        <v>895036</v>
      </c>
      <c r="CG254" s="59">
        <v>501000</v>
      </c>
      <c r="CH254" s="59">
        <f t="shared" si="15"/>
        <v>1396036</v>
      </c>
      <c r="CI254" s="59">
        <v>114336300</v>
      </c>
      <c r="CJ254" s="59">
        <v>0</v>
      </c>
      <c r="CK254" s="59">
        <v>0</v>
      </c>
      <c r="CL254" s="59">
        <v>4392291</v>
      </c>
      <c r="CM254" s="59">
        <v>538</v>
      </c>
      <c r="CN254" s="59">
        <v>8164.11</v>
      </c>
      <c r="CO254" s="59">
        <v>236.98</v>
      </c>
      <c r="CP254" s="59">
        <v>8401.09</v>
      </c>
      <c r="CQ254" s="59">
        <v>515</v>
      </c>
      <c r="CR254" s="59">
        <v>4326561</v>
      </c>
      <c r="CS254" s="59">
        <v>0</v>
      </c>
      <c r="CT254" s="59">
        <v>0</v>
      </c>
      <c r="CU254" s="59">
        <v>0</v>
      </c>
      <c r="CV254" s="59">
        <v>0</v>
      </c>
      <c r="CW254" s="59">
        <v>0</v>
      </c>
      <c r="CX254" s="59">
        <v>0</v>
      </c>
      <c r="CY254" s="59">
        <v>0</v>
      </c>
      <c r="CZ254" s="59">
        <v>142819</v>
      </c>
      <c r="DA254" s="59">
        <v>0</v>
      </c>
      <c r="DB254" s="59">
        <v>4469380</v>
      </c>
      <c r="DC254" s="59">
        <v>3353990</v>
      </c>
      <c r="DD254" s="59">
        <v>1115390</v>
      </c>
      <c r="DE254" s="59">
        <v>1117252</v>
      </c>
      <c r="DF254" s="59">
        <v>3444</v>
      </c>
      <c r="DG254" s="40">
        <v>1113808</v>
      </c>
      <c r="DH254" s="59">
        <v>438877</v>
      </c>
      <c r="DI254" s="59">
        <v>1552685</v>
      </c>
      <c r="DJ254" s="59">
        <v>120459400</v>
      </c>
      <c r="DK254" s="59">
        <v>0</v>
      </c>
      <c r="DL254" s="59">
        <v>1862</v>
      </c>
    </row>
    <row r="255" spans="1:116" x14ac:dyDescent="0.2">
      <c r="A255" s="48">
        <v>2177</v>
      </c>
      <c r="B255" s="49" t="s">
        <v>285</v>
      </c>
      <c r="C255" s="37">
        <v>15036048</v>
      </c>
      <c r="D255" s="37">
        <v>1190</v>
      </c>
      <c r="E255" s="37">
        <v>1191</v>
      </c>
      <c r="F255" s="37">
        <v>220.29</v>
      </c>
      <c r="G255" s="37">
        <v>0</v>
      </c>
      <c r="H255" s="37">
        <v>0</v>
      </c>
      <c r="I255" s="37">
        <v>0</v>
      </c>
      <c r="J255" s="37">
        <v>15311043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15311043</v>
      </c>
      <c r="S255" s="37">
        <v>0</v>
      </c>
      <c r="T255" s="37">
        <v>0</v>
      </c>
      <c r="U255" s="37">
        <v>0</v>
      </c>
      <c r="V255" s="37">
        <v>15311043</v>
      </c>
      <c r="W255" s="37">
        <v>2140883</v>
      </c>
      <c r="X255" s="37">
        <v>13170160</v>
      </c>
      <c r="Y255" s="37">
        <v>13170290</v>
      </c>
      <c r="Z255" s="37">
        <v>227016</v>
      </c>
      <c r="AA255" s="37">
        <v>12943274</v>
      </c>
      <c r="AB255" s="37">
        <v>9335</v>
      </c>
      <c r="AC255" s="37">
        <v>12952609</v>
      </c>
      <c r="AD255" s="37">
        <v>2722475800</v>
      </c>
      <c r="AE255" s="37">
        <v>47688600</v>
      </c>
      <c r="AF255" s="37">
        <v>0</v>
      </c>
      <c r="AG255" s="37">
        <v>130</v>
      </c>
      <c r="AH255" s="37">
        <v>0</v>
      </c>
      <c r="AI255" s="49">
        <v>15236043</v>
      </c>
      <c r="AJ255" s="59">
        <v>1191</v>
      </c>
      <c r="AK255" s="59">
        <v>12792.65</v>
      </c>
      <c r="AL255" s="59">
        <v>226.68</v>
      </c>
      <c r="AM255" s="59">
        <v>13019.33</v>
      </c>
      <c r="AN255" s="59">
        <v>1202</v>
      </c>
      <c r="AO255" s="59">
        <v>15649235</v>
      </c>
      <c r="AP255" s="59">
        <v>0</v>
      </c>
      <c r="AQ255" s="59">
        <v>0</v>
      </c>
      <c r="AR255" s="59">
        <v>0</v>
      </c>
      <c r="AS255" s="59">
        <v>0</v>
      </c>
      <c r="AT255" s="59">
        <v>0</v>
      </c>
      <c r="AU255" s="59">
        <v>0</v>
      </c>
      <c r="AV255" s="59">
        <v>0</v>
      </c>
      <c r="AW255" s="59">
        <v>0</v>
      </c>
      <c r="AX255" s="59">
        <v>0</v>
      </c>
      <c r="AY255" s="59">
        <v>0</v>
      </c>
      <c r="AZ255" s="59">
        <v>15649235</v>
      </c>
      <c r="BA255" s="59">
        <v>2214743</v>
      </c>
      <c r="BB255" s="59">
        <v>13434492</v>
      </c>
      <c r="BC255" s="59">
        <v>13434493</v>
      </c>
      <c r="BD255" s="59">
        <v>243552</v>
      </c>
      <c r="BE255" s="59">
        <f t="shared" si="12"/>
        <v>13190941</v>
      </c>
      <c r="BF255" s="59">
        <v>82162</v>
      </c>
      <c r="BG255" s="59">
        <f t="shared" si="13"/>
        <v>13273103</v>
      </c>
      <c r="BH255" s="59">
        <v>2866848500</v>
      </c>
      <c r="BI255" s="59">
        <v>0</v>
      </c>
      <c r="BJ255" s="59">
        <v>1</v>
      </c>
      <c r="BK255" s="59">
        <v>15649235</v>
      </c>
      <c r="BL255" s="59">
        <v>1202</v>
      </c>
      <c r="BM255" s="59">
        <v>13019.33</v>
      </c>
      <c r="BN255" s="59">
        <v>230.08</v>
      </c>
      <c r="BO255" s="59">
        <v>13249.41</v>
      </c>
      <c r="BP255" s="59">
        <v>1224</v>
      </c>
      <c r="BQ255" s="59">
        <v>16217278</v>
      </c>
      <c r="BR255" s="59">
        <v>0</v>
      </c>
      <c r="BS255" s="59">
        <v>0</v>
      </c>
      <c r="BT255" s="59">
        <v>0</v>
      </c>
      <c r="BU255" s="59">
        <v>0</v>
      </c>
      <c r="BV255" s="59">
        <v>0</v>
      </c>
      <c r="BW255" s="59">
        <v>0</v>
      </c>
      <c r="BX255" s="59">
        <v>0</v>
      </c>
      <c r="BY255" s="59">
        <v>0</v>
      </c>
      <c r="BZ255" s="59">
        <v>0</v>
      </c>
      <c r="CA255" s="59">
        <v>16217278</v>
      </c>
      <c r="CB255" s="59">
        <v>2112728</v>
      </c>
      <c r="CC255" s="59">
        <v>14104550</v>
      </c>
      <c r="CD255" s="59">
        <v>14078051</v>
      </c>
      <c r="CE255" s="59">
        <v>299121</v>
      </c>
      <c r="CF255" s="59">
        <f t="shared" si="14"/>
        <v>13778930</v>
      </c>
      <c r="CG255" s="59">
        <v>110082</v>
      </c>
      <c r="CH255" s="59">
        <f t="shared" si="15"/>
        <v>13889012</v>
      </c>
      <c r="CI255" s="59">
        <v>3119558100</v>
      </c>
      <c r="CJ255" s="59">
        <v>26499</v>
      </c>
      <c r="CK255" s="59">
        <v>0</v>
      </c>
      <c r="CL255" s="59">
        <v>16190779</v>
      </c>
      <c r="CM255" s="59">
        <v>1224</v>
      </c>
      <c r="CN255" s="59">
        <v>13227.76</v>
      </c>
      <c r="CO255" s="59">
        <v>236.98</v>
      </c>
      <c r="CP255" s="59">
        <v>13464.74</v>
      </c>
      <c r="CQ255" s="59">
        <v>1244</v>
      </c>
      <c r="CR255" s="59">
        <v>16750137</v>
      </c>
      <c r="CS255" s="59">
        <v>19874</v>
      </c>
      <c r="CT255" s="59">
        <v>638829</v>
      </c>
      <c r="CU255" s="59">
        <v>0</v>
      </c>
      <c r="CV255" s="59">
        <v>0</v>
      </c>
      <c r="CW255" s="59">
        <v>0</v>
      </c>
      <c r="CX255" s="59">
        <v>0</v>
      </c>
      <c r="CY255" s="59">
        <v>0</v>
      </c>
      <c r="CZ255" s="59">
        <v>0</v>
      </c>
      <c r="DA255" s="59">
        <v>0</v>
      </c>
      <c r="DB255" s="59">
        <v>17408840</v>
      </c>
      <c r="DC255" s="59">
        <v>2125720</v>
      </c>
      <c r="DD255" s="59">
        <v>15283120</v>
      </c>
      <c r="DE255" s="59">
        <v>15283120</v>
      </c>
      <c r="DF255" s="59">
        <v>266786</v>
      </c>
      <c r="DG255" s="40">
        <v>15016334</v>
      </c>
      <c r="DH255" s="59">
        <v>100800</v>
      </c>
      <c r="DI255" s="59">
        <v>15117134</v>
      </c>
      <c r="DJ255" s="59">
        <v>3295017700</v>
      </c>
      <c r="DK255" s="59">
        <v>0</v>
      </c>
      <c r="DL255" s="59">
        <v>0</v>
      </c>
    </row>
    <row r="256" spans="1:116" x14ac:dyDescent="0.2">
      <c r="A256" s="48">
        <v>3976</v>
      </c>
      <c r="B256" s="49" t="s">
        <v>286</v>
      </c>
      <c r="C256" s="37">
        <v>10849</v>
      </c>
      <c r="D256" s="37">
        <v>72</v>
      </c>
      <c r="E256" s="37">
        <v>74</v>
      </c>
      <c r="F256" s="37">
        <v>220.29</v>
      </c>
      <c r="G256" s="37">
        <v>6129.03</v>
      </c>
      <c r="H256" s="37">
        <v>453548</v>
      </c>
      <c r="I256" s="37">
        <v>0</v>
      </c>
      <c r="J256" s="37">
        <v>481000</v>
      </c>
      <c r="K256" s="37">
        <v>925527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925527</v>
      </c>
      <c r="R256" s="37">
        <v>1406527</v>
      </c>
      <c r="S256" s="37">
        <v>0</v>
      </c>
      <c r="T256" s="37">
        <v>0</v>
      </c>
      <c r="U256" s="37">
        <v>0</v>
      </c>
      <c r="V256" s="37">
        <v>1406527</v>
      </c>
      <c r="W256" s="37">
        <v>0</v>
      </c>
      <c r="X256" s="37">
        <v>1406527</v>
      </c>
      <c r="Y256" s="37">
        <v>5000</v>
      </c>
      <c r="Z256" s="37">
        <v>0</v>
      </c>
      <c r="AA256" s="37">
        <v>5000</v>
      </c>
      <c r="AB256" s="37">
        <v>0</v>
      </c>
      <c r="AC256" s="37">
        <v>5000</v>
      </c>
      <c r="AD256" s="37">
        <v>168193</v>
      </c>
      <c r="AE256" s="37">
        <v>0</v>
      </c>
      <c r="AF256" s="37">
        <v>1401527</v>
      </c>
      <c r="AG256" s="37">
        <v>0</v>
      </c>
      <c r="AH256" s="37">
        <v>1401527</v>
      </c>
      <c r="AI256" s="49">
        <v>5000</v>
      </c>
      <c r="AJ256" s="59">
        <v>74</v>
      </c>
      <c r="AK256" s="59">
        <v>67.569999999999993</v>
      </c>
      <c r="AL256" s="59">
        <v>6632.43</v>
      </c>
      <c r="AM256" s="59">
        <v>6700</v>
      </c>
      <c r="AN256" s="59">
        <v>74</v>
      </c>
      <c r="AO256" s="59">
        <v>495800</v>
      </c>
      <c r="AP256" s="59">
        <v>1051145</v>
      </c>
      <c r="AQ256" s="59">
        <v>0</v>
      </c>
      <c r="AR256" s="59">
        <v>0</v>
      </c>
      <c r="AS256" s="59">
        <v>0</v>
      </c>
      <c r="AT256" s="59">
        <v>0</v>
      </c>
      <c r="AU256" s="59">
        <v>0</v>
      </c>
      <c r="AV256" s="59">
        <v>0</v>
      </c>
      <c r="AW256" s="59">
        <v>0</v>
      </c>
      <c r="AX256" s="59">
        <v>0</v>
      </c>
      <c r="AY256" s="59">
        <v>0</v>
      </c>
      <c r="AZ256" s="59">
        <v>1546945</v>
      </c>
      <c r="BA256" s="59">
        <v>87926</v>
      </c>
      <c r="BB256" s="59">
        <v>1459019</v>
      </c>
      <c r="BC256" s="59">
        <v>5000</v>
      </c>
      <c r="BD256" s="59">
        <v>0</v>
      </c>
      <c r="BE256" s="59">
        <f t="shared" si="12"/>
        <v>5000</v>
      </c>
      <c r="BF256" s="59">
        <v>0</v>
      </c>
      <c r="BG256" s="59">
        <f t="shared" si="13"/>
        <v>5000</v>
      </c>
      <c r="BH256" s="59">
        <v>177428</v>
      </c>
      <c r="BI256" s="59">
        <v>1454019</v>
      </c>
      <c r="BJ256" s="59">
        <v>0</v>
      </c>
      <c r="BK256" s="59">
        <v>92926</v>
      </c>
      <c r="BL256" s="59">
        <v>74</v>
      </c>
      <c r="BM256" s="59">
        <v>1255.76</v>
      </c>
      <c r="BN256" s="59">
        <v>5644.24</v>
      </c>
      <c r="BO256" s="59">
        <v>6900</v>
      </c>
      <c r="BP256" s="59">
        <v>75</v>
      </c>
      <c r="BQ256" s="59">
        <v>517500</v>
      </c>
      <c r="BR256" s="59">
        <v>1090514</v>
      </c>
      <c r="BS256" s="59">
        <v>0</v>
      </c>
      <c r="BT256" s="59">
        <v>0</v>
      </c>
      <c r="BU256" s="59">
        <v>0</v>
      </c>
      <c r="BV256" s="59">
        <v>0</v>
      </c>
      <c r="BW256" s="59">
        <v>0</v>
      </c>
      <c r="BX256" s="59">
        <v>0</v>
      </c>
      <c r="BY256" s="59">
        <v>0</v>
      </c>
      <c r="BZ256" s="59">
        <v>0</v>
      </c>
      <c r="CA256" s="59">
        <v>1608014</v>
      </c>
      <c r="CB256" s="59">
        <v>272219</v>
      </c>
      <c r="CC256" s="59">
        <v>1335795</v>
      </c>
      <c r="CD256" s="59">
        <v>5000</v>
      </c>
      <c r="CE256" s="59">
        <v>0</v>
      </c>
      <c r="CF256" s="59">
        <f t="shared" si="14"/>
        <v>5000</v>
      </c>
      <c r="CG256" s="59">
        <v>0</v>
      </c>
      <c r="CH256" s="59">
        <f t="shared" si="15"/>
        <v>5000</v>
      </c>
      <c r="CI256" s="59">
        <v>92479</v>
      </c>
      <c r="CJ256" s="59">
        <v>1330795</v>
      </c>
      <c r="CK256" s="59">
        <v>0</v>
      </c>
      <c r="CL256" s="59">
        <v>277219</v>
      </c>
      <c r="CM256" s="59">
        <v>75</v>
      </c>
      <c r="CN256" s="59">
        <v>3696.25</v>
      </c>
      <c r="CO256" s="59">
        <v>3703.75</v>
      </c>
      <c r="CP256" s="59">
        <v>7400</v>
      </c>
      <c r="CQ256" s="59">
        <v>69</v>
      </c>
      <c r="CR256" s="59">
        <v>510600</v>
      </c>
      <c r="CS256" s="59">
        <v>998096</v>
      </c>
      <c r="CT256" s="59">
        <v>0</v>
      </c>
      <c r="CU256" s="59">
        <v>0</v>
      </c>
      <c r="CV256" s="59">
        <v>0</v>
      </c>
      <c r="CW256" s="59">
        <v>0</v>
      </c>
      <c r="CX256" s="59">
        <v>0</v>
      </c>
      <c r="CY256" s="59">
        <v>0</v>
      </c>
      <c r="CZ256" s="59">
        <v>37000</v>
      </c>
      <c r="DA256" s="59">
        <v>0</v>
      </c>
      <c r="DB256" s="59">
        <v>1545696</v>
      </c>
      <c r="DC256" s="59">
        <v>206309</v>
      </c>
      <c r="DD256" s="59">
        <v>1339387</v>
      </c>
      <c r="DE256" s="59">
        <v>5000</v>
      </c>
      <c r="DF256" s="59">
        <v>0</v>
      </c>
      <c r="DG256" s="40">
        <v>5000</v>
      </c>
      <c r="DH256" s="59">
        <v>0</v>
      </c>
      <c r="DI256" s="59">
        <v>5000</v>
      </c>
      <c r="DJ256" s="59">
        <v>61557</v>
      </c>
      <c r="DK256" s="59">
        <v>1334387</v>
      </c>
      <c r="DL256" s="59">
        <v>0</v>
      </c>
    </row>
    <row r="257" spans="1:116" x14ac:dyDescent="0.2">
      <c r="A257" s="48">
        <v>4690</v>
      </c>
      <c r="B257" s="49" t="s">
        <v>287</v>
      </c>
      <c r="C257" s="37">
        <v>955697</v>
      </c>
      <c r="D257" s="37">
        <v>157</v>
      </c>
      <c r="E257" s="37">
        <v>173</v>
      </c>
      <c r="F257" s="37">
        <v>220.29</v>
      </c>
      <c r="G257" s="37">
        <v>2.4500000000000002</v>
      </c>
      <c r="H257" s="37">
        <v>424</v>
      </c>
      <c r="I257" s="37">
        <v>190.02</v>
      </c>
      <c r="J257" s="37">
        <v>1091627</v>
      </c>
      <c r="K257" s="37">
        <v>11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11</v>
      </c>
      <c r="R257" s="37">
        <v>1091638</v>
      </c>
      <c r="S257" s="37">
        <v>0</v>
      </c>
      <c r="T257" s="37">
        <v>0</v>
      </c>
      <c r="U257" s="37">
        <v>0</v>
      </c>
      <c r="V257" s="37">
        <v>1091638</v>
      </c>
      <c r="W257" s="37">
        <v>595278</v>
      </c>
      <c r="X257" s="37">
        <v>496360</v>
      </c>
      <c r="Y257" s="37">
        <v>490039</v>
      </c>
      <c r="Z257" s="37">
        <v>134</v>
      </c>
      <c r="AA257" s="37">
        <v>489905</v>
      </c>
      <c r="AB257" s="37">
        <v>107574</v>
      </c>
      <c r="AC257" s="37">
        <v>597479</v>
      </c>
      <c r="AD257" s="37">
        <v>111405098</v>
      </c>
      <c r="AE257" s="37">
        <v>25000</v>
      </c>
      <c r="AF257" s="37">
        <v>6321</v>
      </c>
      <c r="AG257" s="37">
        <v>0</v>
      </c>
      <c r="AH257" s="37">
        <v>6321</v>
      </c>
      <c r="AI257" s="49">
        <v>1085317</v>
      </c>
      <c r="AJ257" s="59">
        <v>173</v>
      </c>
      <c r="AK257" s="59">
        <v>6273.51</v>
      </c>
      <c r="AL257" s="59">
        <v>226.68</v>
      </c>
      <c r="AM257" s="59">
        <v>6500.1900000000005</v>
      </c>
      <c r="AN257" s="59">
        <v>186</v>
      </c>
      <c r="AO257" s="59">
        <v>1209035</v>
      </c>
      <c r="AP257" s="59">
        <v>4741</v>
      </c>
      <c r="AQ257" s="59">
        <v>0</v>
      </c>
      <c r="AR257" s="59">
        <v>0</v>
      </c>
      <c r="AS257" s="59">
        <v>0</v>
      </c>
      <c r="AT257" s="59">
        <v>0</v>
      </c>
      <c r="AU257" s="59">
        <v>0</v>
      </c>
      <c r="AV257" s="59">
        <v>0</v>
      </c>
      <c r="AW257" s="59">
        <v>0</v>
      </c>
      <c r="AX257" s="59">
        <v>0</v>
      </c>
      <c r="AY257" s="59">
        <v>0</v>
      </c>
      <c r="AZ257" s="59">
        <v>1213776</v>
      </c>
      <c r="BA257" s="59">
        <v>675677</v>
      </c>
      <c r="BB257" s="59">
        <v>538099</v>
      </c>
      <c r="BC257" s="59">
        <v>546419</v>
      </c>
      <c r="BD257" s="59">
        <v>118</v>
      </c>
      <c r="BE257" s="59">
        <f t="shared" si="12"/>
        <v>546301</v>
      </c>
      <c r="BF257" s="59">
        <v>108194</v>
      </c>
      <c r="BG257" s="59">
        <f t="shared" si="13"/>
        <v>654495</v>
      </c>
      <c r="BH257" s="59">
        <v>113828336</v>
      </c>
      <c r="BI257" s="59">
        <v>0</v>
      </c>
      <c r="BJ257" s="59">
        <v>8320</v>
      </c>
      <c r="BK257" s="59">
        <v>1213776</v>
      </c>
      <c r="BL257" s="59">
        <v>186</v>
      </c>
      <c r="BM257" s="59">
        <v>6525.68</v>
      </c>
      <c r="BN257" s="59">
        <v>230.08</v>
      </c>
      <c r="BO257" s="59">
        <v>6755.76</v>
      </c>
      <c r="BP257" s="59">
        <v>197</v>
      </c>
      <c r="BQ257" s="59">
        <v>1330885</v>
      </c>
      <c r="BR257" s="59">
        <v>0</v>
      </c>
      <c r="BS257" s="59">
        <v>0</v>
      </c>
      <c r="BT257" s="59">
        <v>0</v>
      </c>
      <c r="BU257" s="59">
        <v>0</v>
      </c>
      <c r="BV257" s="59">
        <v>0</v>
      </c>
      <c r="BW257" s="59">
        <v>0</v>
      </c>
      <c r="BX257" s="59">
        <v>0</v>
      </c>
      <c r="BY257" s="59">
        <v>0</v>
      </c>
      <c r="BZ257" s="59">
        <v>0</v>
      </c>
      <c r="CA257" s="59">
        <v>1330885</v>
      </c>
      <c r="CB257" s="59">
        <v>742753</v>
      </c>
      <c r="CC257" s="59">
        <v>588132</v>
      </c>
      <c r="CD257" s="59">
        <v>588132</v>
      </c>
      <c r="CE257" s="59">
        <v>30</v>
      </c>
      <c r="CF257" s="59">
        <f t="shared" si="14"/>
        <v>588102</v>
      </c>
      <c r="CG257" s="59">
        <v>106035</v>
      </c>
      <c r="CH257" s="59">
        <f t="shared" si="15"/>
        <v>694137</v>
      </c>
      <c r="CI257" s="59">
        <v>124702945</v>
      </c>
      <c r="CJ257" s="59">
        <v>0</v>
      </c>
      <c r="CK257" s="59">
        <v>0</v>
      </c>
      <c r="CL257" s="59">
        <v>1330885</v>
      </c>
      <c r="CM257" s="59">
        <v>197</v>
      </c>
      <c r="CN257" s="59">
        <v>6755.76</v>
      </c>
      <c r="CO257" s="59">
        <v>383.96</v>
      </c>
      <c r="CP257" s="59">
        <v>7139.72</v>
      </c>
      <c r="CQ257" s="59">
        <v>199</v>
      </c>
      <c r="CR257" s="59">
        <v>1420804</v>
      </c>
      <c r="CS257" s="59">
        <v>0</v>
      </c>
      <c r="CT257" s="59">
        <v>0</v>
      </c>
      <c r="CU257" s="59">
        <v>0</v>
      </c>
      <c r="CV257" s="59">
        <v>0</v>
      </c>
      <c r="CW257" s="59">
        <v>0</v>
      </c>
      <c r="CX257" s="59">
        <v>0</v>
      </c>
      <c r="CY257" s="59">
        <v>0</v>
      </c>
      <c r="CZ257" s="59">
        <v>0</v>
      </c>
      <c r="DA257" s="59">
        <v>0</v>
      </c>
      <c r="DB257" s="59">
        <v>1420804</v>
      </c>
      <c r="DC257" s="59">
        <v>859198</v>
      </c>
      <c r="DD257" s="59">
        <v>561606</v>
      </c>
      <c r="DE257" s="59">
        <v>561616</v>
      </c>
      <c r="DF257" s="59">
        <v>76</v>
      </c>
      <c r="DG257" s="40">
        <v>561540</v>
      </c>
      <c r="DH257" s="59">
        <v>104655</v>
      </c>
      <c r="DI257" s="59">
        <v>666195</v>
      </c>
      <c r="DJ257" s="59">
        <v>132019559</v>
      </c>
      <c r="DK257" s="59">
        <v>0</v>
      </c>
      <c r="DL257" s="59">
        <v>10</v>
      </c>
    </row>
    <row r="258" spans="1:116" x14ac:dyDescent="0.2">
      <c r="A258" s="48">
        <v>2016</v>
      </c>
      <c r="B258" s="49" t="s">
        <v>288</v>
      </c>
      <c r="C258" s="37">
        <v>4425603</v>
      </c>
      <c r="D258" s="37">
        <v>671</v>
      </c>
      <c r="E258" s="37">
        <v>654</v>
      </c>
      <c r="F258" s="37">
        <v>220.29</v>
      </c>
      <c r="G258" s="37">
        <v>0</v>
      </c>
      <c r="H258" s="37">
        <v>0</v>
      </c>
      <c r="I258" s="37">
        <v>0</v>
      </c>
      <c r="J258" s="37">
        <v>4457546</v>
      </c>
      <c r="K258" s="37">
        <v>30751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30751</v>
      </c>
      <c r="R258" s="37">
        <v>4488297</v>
      </c>
      <c r="S258" s="37">
        <v>0</v>
      </c>
      <c r="T258" s="37">
        <v>88606</v>
      </c>
      <c r="U258" s="37">
        <v>88606</v>
      </c>
      <c r="V258" s="37">
        <v>4576903</v>
      </c>
      <c r="W258" s="37">
        <v>3927755</v>
      </c>
      <c r="X258" s="37">
        <v>649148</v>
      </c>
      <c r="Y258" s="37">
        <v>649148</v>
      </c>
      <c r="Z258" s="37">
        <v>421</v>
      </c>
      <c r="AA258" s="37">
        <v>648727</v>
      </c>
      <c r="AB258" s="37">
        <v>800000</v>
      </c>
      <c r="AC258" s="37">
        <v>1448727</v>
      </c>
      <c r="AD258" s="37">
        <v>112623737</v>
      </c>
      <c r="AE258" s="37">
        <v>32700</v>
      </c>
      <c r="AF258" s="37">
        <v>0</v>
      </c>
      <c r="AG258" s="37">
        <v>0</v>
      </c>
      <c r="AH258" s="37">
        <v>0</v>
      </c>
      <c r="AI258" s="49">
        <v>4488297</v>
      </c>
      <c r="AJ258" s="59">
        <v>654</v>
      </c>
      <c r="AK258" s="59">
        <v>6862.84</v>
      </c>
      <c r="AL258" s="59">
        <v>226.68</v>
      </c>
      <c r="AM258" s="59">
        <v>7089.52</v>
      </c>
      <c r="AN258" s="59">
        <v>629</v>
      </c>
      <c r="AO258" s="59">
        <v>4459308</v>
      </c>
      <c r="AP258" s="59">
        <v>0</v>
      </c>
      <c r="AQ258" s="59">
        <v>0</v>
      </c>
      <c r="AR258" s="59">
        <v>0</v>
      </c>
      <c r="AS258" s="59">
        <v>0</v>
      </c>
      <c r="AT258" s="59">
        <v>0</v>
      </c>
      <c r="AU258" s="59">
        <v>0</v>
      </c>
      <c r="AV258" s="59">
        <v>0</v>
      </c>
      <c r="AW258" s="59">
        <v>0</v>
      </c>
      <c r="AX258" s="59">
        <v>134701</v>
      </c>
      <c r="AY258" s="59">
        <v>0</v>
      </c>
      <c r="AZ258" s="59">
        <v>4594009</v>
      </c>
      <c r="BA258" s="59">
        <v>3944898</v>
      </c>
      <c r="BB258" s="59">
        <v>649111</v>
      </c>
      <c r="BC258" s="59">
        <v>649112</v>
      </c>
      <c r="BD258" s="59">
        <v>406</v>
      </c>
      <c r="BE258" s="59">
        <f t="shared" si="12"/>
        <v>648706</v>
      </c>
      <c r="BF258" s="59">
        <v>813211</v>
      </c>
      <c r="BG258" s="59">
        <f t="shared" si="13"/>
        <v>1461917</v>
      </c>
      <c r="BH258" s="59">
        <v>123609023</v>
      </c>
      <c r="BI258" s="59">
        <v>0</v>
      </c>
      <c r="BJ258" s="59">
        <v>1</v>
      </c>
      <c r="BK258" s="59">
        <v>4459308</v>
      </c>
      <c r="BL258" s="59">
        <v>629</v>
      </c>
      <c r="BM258" s="59">
        <v>7089.52</v>
      </c>
      <c r="BN258" s="59">
        <v>230.08</v>
      </c>
      <c r="BO258" s="59">
        <v>7319.6</v>
      </c>
      <c r="BP258" s="59">
        <v>600</v>
      </c>
      <c r="BQ258" s="59">
        <v>4391760</v>
      </c>
      <c r="BR258" s="59">
        <v>0</v>
      </c>
      <c r="BS258" s="59">
        <v>0</v>
      </c>
      <c r="BT258" s="59">
        <v>0</v>
      </c>
      <c r="BU258" s="59">
        <v>0</v>
      </c>
      <c r="BV258" s="59">
        <v>0</v>
      </c>
      <c r="BW258" s="59">
        <v>0</v>
      </c>
      <c r="BX258" s="59">
        <v>0</v>
      </c>
      <c r="BY258" s="59">
        <v>161031</v>
      </c>
      <c r="BZ258" s="59">
        <v>0</v>
      </c>
      <c r="CA258" s="59">
        <v>4552791</v>
      </c>
      <c r="CB258" s="59">
        <v>3787516</v>
      </c>
      <c r="CC258" s="59">
        <v>765275</v>
      </c>
      <c r="CD258" s="59">
        <v>765275</v>
      </c>
      <c r="CE258" s="59">
        <v>352</v>
      </c>
      <c r="CF258" s="59">
        <f t="shared" si="14"/>
        <v>764923</v>
      </c>
      <c r="CG258" s="59">
        <v>661536</v>
      </c>
      <c r="CH258" s="59">
        <f t="shared" si="15"/>
        <v>1426459</v>
      </c>
      <c r="CI258" s="59">
        <v>122802031</v>
      </c>
      <c r="CJ258" s="59">
        <v>0</v>
      </c>
      <c r="CK258" s="59">
        <v>0</v>
      </c>
      <c r="CL258" s="59">
        <v>4391760</v>
      </c>
      <c r="CM258" s="59">
        <v>600</v>
      </c>
      <c r="CN258" s="59">
        <v>7319.6</v>
      </c>
      <c r="CO258" s="59">
        <v>236.98</v>
      </c>
      <c r="CP258" s="59">
        <v>7556.58</v>
      </c>
      <c r="CQ258" s="59">
        <v>567</v>
      </c>
      <c r="CR258" s="59">
        <v>4284581</v>
      </c>
      <c r="CS258" s="59">
        <v>0</v>
      </c>
      <c r="CT258" s="59">
        <v>0</v>
      </c>
      <c r="CU258" s="59">
        <v>0</v>
      </c>
      <c r="CV258" s="59">
        <v>0</v>
      </c>
      <c r="CW258" s="59">
        <v>0</v>
      </c>
      <c r="CX258" s="59">
        <v>0</v>
      </c>
      <c r="CY258" s="59">
        <v>300000</v>
      </c>
      <c r="CZ258" s="59">
        <v>188915</v>
      </c>
      <c r="DA258" s="59">
        <v>0</v>
      </c>
      <c r="DB258" s="59">
        <v>4773496</v>
      </c>
      <c r="DC258" s="59">
        <v>3769895</v>
      </c>
      <c r="DD258" s="59">
        <v>1003601</v>
      </c>
      <c r="DE258" s="59">
        <v>918698</v>
      </c>
      <c r="DF258" s="59">
        <v>425</v>
      </c>
      <c r="DG258" s="40">
        <v>918273</v>
      </c>
      <c r="DH258" s="59">
        <v>677571</v>
      </c>
      <c r="DI258" s="59">
        <v>1595844</v>
      </c>
      <c r="DJ258" s="59">
        <v>127733426</v>
      </c>
      <c r="DK258" s="59">
        <v>84903</v>
      </c>
      <c r="DL258" s="59">
        <v>0</v>
      </c>
    </row>
    <row r="259" spans="1:116" x14ac:dyDescent="0.2">
      <c r="A259" s="48">
        <v>3983</v>
      </c>
      <c r="B259" s="49" t="s">
        <v>289</v>
      </c>
      <c r="C259" s="37">
        <v>7718320</v>
      </c>
      <c r="D259" s="37">
        <v>1221</v>
      </c>
      <c r="E259" s="37">
        <v>1232</v>
      </c>
      <c r="F259" s="37">
        <v>220.29</v>
      </c>
      <c r="G259" s="37">
        <v>0</v>
      </c>
      <c r="H259" s="37">
        <v>0</v>
      </c>
      <c r="I259" s="37">
        <v>0</v>
      </c>
      <c r="J259" s="37">
        <v>8059251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8059251</v>
      </c>
      <c r="S259" s="37">
        <v>0</v>
      </c>
      <c r="T259" s="37">
        <v>0</v>
      </c>
      <c r="U259" s="37">
        <v>0</v>
      </c>
      <c r="V259" s="37">
        <v>8059251</v>
      </c>
      <c r="W259" s="37">
        <v>6162092</v>
      </c>
      <c r="X259" s="37">
        <v>1897159</v>
      </c>
      <c r="Y259" s="37">
        <v>1897159</v>
      </c>
      <c r="Z259" s="37">
        <v>11807</v>
      </c>
      <c r="AA259" s="37">
        <v>1885352</v>
      </c>
      <c r="AB259" s="37">
        <v>1122000</v>
      </c>
      <c r="AC259" s="37">
        <v>3007352</v>
      </c>
      <c r="AD259" s="37">
        <v>304012834</v>
      </c>
      <c r="AE259" s="37">
        <v>1193600</v>
      </c>
      <c r="AF259" s="37">
        <v>0</v>
      </c>
      <c r="AG259" s="37">
        <v>0</v>
      </c>
      <c r="AH259" s="37">
        <v>0</v>
      </c>
      <c r="AI259" s="49">
        <v>8059251</v>
      </c>
      <c r="AJ259" s="59">
        <v>1232</v>
      </c>
      <c r="AK259" s="59">
        <v>6541.6</v>
      </c>
      <c r="AL259" s="59">
        <v>226.68</v>
      </c>
      <c r="AM259" s="59">
        <v>6768.2800000000007</v>
      </c>
      <c r="AN259" s="59">
        <v>1241</v>
      </c>
      <c r="AO259" s="59">
        <v>8399435</v>
      </c>
      <c r="AP259" s="59">
        <v>0</v>
      </c>
      <c r="AQ259" s="59">
        <v>0</v>
      </c>
      <c r="AR259" s="59">
        <v>0</v>
      </c>
      <c r="AS259" s="59">
        <v>0</v>
      </c>
      <c r="AT259" s="59">
        <v>0</v>
      </c>
      <c r="AU259" s="59">
        <v>0</v>
      </c>
      <c r="AV259" s="59">
        <v>0</v>
      </c>
      <c r="AW259" s="59">
        <v>0</v>
      </c>
      <c r="AX259" s="59">
        <v>0</v>
      </c>
      <c r="AY259" s="59">
        <v>0</v>
      </c>
      <c r="AZ259" s="59">
        <v>8399435</v>
      </c>
      <c r="BA259" s="59">
        <v>6816747</v>
      </c>
      <c r="BB259" s="59">
        <v>1582688</v>
      </c>
      <c r="BC259" s="59">
        <v>1582688</v>
      </c>
      <c r="BD259" s="59">
        <v>8656</v>
      </c>
      <c r="BE259" s="59">
        <f t="shared" si="12"/>
        <v>1574032</v>
      </c>
      <c r="BF259" s="59">
        <v>1215000</v>
      </c>
      <c r="BG259" s="59">
        <f t="shared" si="13"/>
        <v>2789032</v>
      </c>
      <c r="BH259" s="59">
        <v>328352816</v>
      </c>
      <c r="BI259" s="59">
        <v>0</v>
      </c>
      <c r="BJ259" s="59">
        <v>0</v>
      </c>
      <c r="BK259" s="59">
        <v>8399435</v>
      </c>
      <c r="BL259" s="59">
        <v>1241</v>
      </c>
      <c r="BM259" s="59">
        <v>6768.28</v>
      </c>
      <c r="BN259" s="59">
        <v>230.08</v>
      </c>
      <c r="BO259" s="59">
        <v>6998.36</v>
      </c>
      <c r="BP259" s="59">
        <v>1261</v>
      </c>
      <c r="BQ259" s="59">
        <v>8824932</v>
      </c>
      <c r="BR259" s="59">
        <v>0</v>
      </c>
      <c r="BS259" s="59">
        <v>0</v>
      </c>
      <c r="BT259" s="59">
        <v>0</v>
      </c>
      <c r="BU259" s="59">
        <v>0</v>
      </c>
      <c r="BV259" s="59">
        <v>0</v>
      </c>
      <c r="BW259" s="59">
        <v>0</v>
      </c>
      <c r="BX259" s="59">
        <v>0</v>
      </c>
      <c r="BY259" s="59">
        <v>0</v>
      </c>
      <c r="BZ259" s="59">
        <v>0</v>
      </c>
      <c r="CA259" s="59">
        <v>8824932</v>
      </c>
      <c r="CB259" s="59">
        <v>7076560</v>
      </c>
      <c r="CC259" s="59">
        <v>1748372</v>
      </c>
      <c r="CD259" s="59">
        <v>1748372</v>
      </c>
      <c r="CE259" s="59">
        <v>9032</v>
      </c>
      <c r="CF259" s="59">
        <f t="shared" si="14"/>
        <v>1739340</v>
      </c>
      <c r="CG259" s="59">
        <v>1225000</v>
      </c>
      <c r="CH259" s="59">
        <f t="shared" si="15"/>
        <v>2964340</v>
      </c>
      <c r="CI259" s="59">
        <v>338131840</v>
      </c>
      <c r="CJ259" s="59">
        <v>0</v>
      </c>
      <c r="CK259" s="59">
        <v>0</v>
      </c>
      <c r="CL259" s="59">
        <v>8824932</v>
      </c>
      <c r="CM259" s="59">
        <v>1261</v>
      </c>
      <c r="CN259" s="59">
        <v>6998.36</v>
      </c>
      <c r="CO259" s="59">
        <v>401.64</v>
      </c>
      <c r="CP259" s="59">
        <v>7400</v>
      </c>
      <c r="CQ259" s="59">
        <v>1260</v>
      </c>
      <c r="CR259" s="59">
        <v>9324000</v>
      </c>
      <c r="CS259" s="59">
        <v>0</v>
      </c>
      <c r="CT259" s="59">
        <v>-53550</v>
      </c>
      <c r="CU259" s="59">
        <v>0</v>
      </c>
      <c r="CV259" s="59">
        <v>0</v>
      </c>
      <c r="CW259" s="59">
        <v>0</v>
      </c>
      <c r="CX259" s="59">
        <v>0</v>
      </c>
      <c r="CY259" s="59">
        <v>0</v>
      </c>
      <c r="CZ259" s="59">
        <v>7400</v>
      </c>
      <c r="DA259" s="59">
        <v>0</v>
      </c>
      <c r="DB259" s="59">
        <v>9277850</v>
      </c>
      <c r="DC259" s="59">
        <v>7374299</v>
      </c>
      <c r="DD259" s="59">
        <v>1903551</v>
      </c>
      <c r="DE259" s="59">
        <v>1903551</v>
      </c>
      <c r="DF259" s="59">
        <v>10615</v>
      </c>
      <c r="DG259" s="40">
        <v>1892936</v>
      </c>
      <c r="DH259" s="59">
        <v>1235000</v>
      </c>
      <c r="DI259" s="59">
        <v>3127936</v>
      </c>
      <c r="DJ259" s="59">
        <v>367595845</v>
      </c>
      <c r="DK259" s="59">
        <v>0</v>
      </c>
      <c r="DL259" s="59">
        <v>0</v>
      </c>
    </row>
    <row r="260" spans="1:116" x14ac:dyDescent="0.2">
      <c r="A260" s="48">
        <v>3514</v>
      </c>
      <c r="B260" s="49" t="s">
        <v>290</v>
      </c>
      <c r="C260" s="37">
        <v>2830018</v>
      </c>
      <c r="D260" s="37">
        <v>377</v>
      </c>
      <c r="E260" s="37">
        <v>388</v>
      </c>
      <c r="F260" s="37">
        <v>220.29</v>
      </c>
      <c r="G260" s="37">
        <v>0</v>
      </c>
      <c r="H260" s="37">
        <v>0</v>
      </c>
      <c r="I260" s="37">
        <v>0</v>
      </c>
      <c r="J260" s="37">
        <v>2998064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2998064</v>
      </c>
      <c r="S260" s="37">
        <v>0</v>
      </c>
      <c r="T260" s="37">
        <v>0</v>
      </c>
      <c r="U260" s="37">
        <v>0</v>
      </c>
      <c r="V260" s="37">
        <v>2998064</v>
      </c>
      <c r="W260" s="37">
        <v>1165971</v>
      </c>
      <c r="X260" s="37">
        <v>1832093</v>
      </c>
      <c r="Y260" s="37">
        <v>1832093</v>
      </c>
      <c r="Z260" s="37">
        <v>2147</v>
      </c>
      <c r="AA260" s="37">
        <v>1829946</v>
      </c>
      <c r="AB260" s="37">
        <v>340675</v>
      </c>
      <c r="AC260" s="37">
        <v>2170621</v>
      </c>
      <c r="AD260" s="37">
        <v>242185493</v>
      </c>
      <c r="AE260" s="37">
        <v>239500</v>
      </c>
      <c r="AF260" s="37">
        <v>0</v>
      </c>
      <c r="AG260" s="37">
        <v>0</v>
      </c>
      <c r="AH260" s="37">
        <v>0</v>
      </c>
      <c r="AI260" s="49">
        <v>2963064</v>
      </c>
      <c r="AJ260" s="59">
        <v>388</v>
      </c>
      <c r="AK260" s="59">
        <v>7636.76</v>
      </c>
      <c r="AL260" s="59">
        <v>226.68</v>
      </c>
      <c r="AM260" s="59">
        <v>7863.4400000000005</v>
      </c>
      <c r="AN260" s="59">
        <v>388</v>
      </c>
      <c r="AO260" s="59">
        <v>3051015</v>
      </c>
      <c r="AP260" s="59">
        <v>0</v>
      </c>
      <c r="AQ260" s="59">
        <v>0</v>
      </c>
      <c r="AR260" s="59">
        <v>0</v>
      </c>
      <c r="AS260" s="59">
        <v>0</v>
      </c>
      <c r="AT260" s="59">
        <v>0</v>
      </c>
      <c r="AU260" s="59">
        <v>0</v>
      </c>
      <c r="AV260" s="59">
        <v>0</v>
      </c>
      <c r="AW260" s="59">
        <v>0</v>
      </c>
      <c r="AX260" s="59">
        <v>0</v>
      </c>
      <c r="AY260" s="59">
        <v>0</v>
      </c>
      <c r="AZ260" s="59">
        <v>3051015</v>
      </c>
      <c r="BA260" s="59">
        <v>1512652</v>
      </c>
      <c r="BB260" s="59">
        <v>1538363</v>
      </c>
      <c r="BC260" s="59">
        <v>1538590</v>
      </c>
      <c r="BD260" s="59">
        <v>1659</v>
      </c>
      <c r="BE260" s="59">
        <f t="shared" si="12"/>
        <v>1536931</v>
      </c>
      <c r="BF260" s="59">
        <v>388500</v>
      </c>
      <c r="BG260" s="59">
        <f t="shared" si="13"/>
        <v>1925431</v>
      </c>
      <c r="BH260" s="59">
        <v>264338724</v>
      </c>
      <c r="BI260" s="59">
        <v>0</v>
      </c>
      <c r="BJ260" s="59">
        <v>227</v>
      </c>
      <c r="BK260" s="59">
        <v>3051015</v>
      </c>
      <c r="BL260" s="59">
        <v>387</v>
      </c>
      <c r="BM260" s="59">
        <v>7883.76</v>
      </c>
      <c r="BN260" s="59">
        <v>230.08</v>
      </c>
      <c r="BO260" s="59">
        <v>8113.84</v>
      </c>
      <c r="BP260" s="59">
        <v>388</v>
      </c>
      <c r="BQ260" s="59">
        <v>3148170</v>
      </c>
      <c r="BR260" s="59">
        <v>0</v>
      </c>
      <c r="BS260" s="59">
        <v>34358</v>
      </c>
      <c r="BT260" s="59">
        <v>0</v>
      </c>
      <c r="BU260" s="59">
        <v>0</v>
      </c>
      <c r="BV260" s="59">
        <v>0</v>
      </c>
      <c r="BW260" s="59">
        <v>0</v>
      </c>
      <c r="BX260" s="59">
        <v>0</v>
      </c>
      <c r="BY260" s="59">
        <v>0</v>
      </c>
      <c r="BZ260" s="59">
        <v>0</v>
      </c>
      <c r="CA260" s="59">
        <v>3182528</v>
      </c>
      <c r="CB260" s="59">
        <v>1404997</v>
      </c>
      <c r="CC260" s="59">
        <v>1777531</v>
      </c>
      <c r="CD260" s="59">
        <v>1769647</v>
      </c>
      <c r="CE260" s="59">
        <v>1403</v>
      </c>
      <c r="CF260" s="59">
        <f t="shared" si="14"/>
        <v>1768244</v>
      </c>
      <c r="CG260" s="59">
        <v>386448</v>
      </c>
      <c r="CH260" s="59">
        <f t="shared" si="15"/>
        <v>2154692</v>
      </c>
      <c r="CI260" s="59">
        <v>295778695</v>
      </c>
      <c r="CJ260" s="59">
        <v>7884</v>
      </c>
      <c r="CK260" s="59">
        <v>0</v>
      </c>
      <c r="CL260" s="59">
        <v>3174644</v>
      </c>
      <c r="CM260" s="59">
        <v>388</v>
      </c>
      <c r="CN260" s="59">
        <v>8182.07</v>
      </c>
      <c r="CO260" s="59">
        <v>236.98</v>
      </c>
      <c r="CP260" s="59">
        <v>8419.0499999999993</v>
      </c>
      <c r="CQ260" s="59">
        <v>373</v>
      </c>
      <c r="CR260" s="59">
        <v>3140306</v>
      </c>
      <c r="CS260" s="59">
        <v>5913</v>
      </c>
      <c r="CT260" s="59">
        <v>0</v>
      </c>
      <c r="CU260" s="59">
        <v>0</v>
      </c>
      <c r="CV260" s="59">
        <v>0</v>
      </c>
      <c r="CW260" s="59">
        <v>0</v>
      </c>
      <c r="CX260" s="59">
        <v>0</v>
      </c>
      <c r="CY260" s="59">
        <v>0</v>
      </c>
      <c r="CZ260" s="59">
        <v>92610</v>
      </c>
      <c r="DA260" s="59">
        <v>0</v>
      </c>
      <c r="DB260" s="59">
        <v>3238829</v>
      </c>
      <c r="DC260" s="59">
        <v>1187360</v>
      </c>
      <c r="DD260" s="59">
        <v>2051469</v>
      </c>
      <c r="DE260" s="59">
        <v>2059888</v>
      </c>
      <c r="DF260" s="59">
        <v>2211</v>
      </c>
      <c r="DG260" s="40">
        <v>2057677</v>
      </c>
      <c r="DH260" s="59">
        <v>394610</v>
      </c>
      <c r="DI260" s="59">
        <v>2452287</v>
      </c>
      <c r="DJ260" s="59">
        <v>332704657</v>
      </c>
      <c r="DK260" s="59">
        <v>0</v>
      </c>
      <c r="DL260" s="59">
        <v>8419</v>
      </c>
    </row>
    <row r="261" spans="1:116" x14ac:dyDescent="0.2">
      <c r="A261" s="48">
        <v>616</v>
      </c>
      <c r="B261" s="49" t="s">
        <v>291</v>
      </c>
      <c r="C261" s="37">
        <v>2405419</v>
      </c>
      <c r="D261" s="37">
        <v>248</v>
      </c>
      <c r="E261" s="37">
        <v>243</v>
      </c>
      <c r="F261" s="37">
        <v>220.29</v>
      </c>
      <c r="G261" s="37">
        <v>0</v>
      </c>
      <c r="H261" s="37">
        <v>0</v>
      </c>
      <c r="I261" s="37">
        <v>0</v>
      </c>
      <c r="J261" s="37">
        <v>2410453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0</v>
      </c>
      <c r="Q261" s="37">
        <v>0</v>
      </c>
      <c r="R261" s="37">
        <v>2410453</v>
      </c>
      <c r="S261" s="37">
        <v>0</v>
      </c>
      <c r="T261" s="37">
        <v>39678</v>
      </c>
      <c r="U261" s="37">
        <v>39678</v>
      </c>
      <c r="V261" s="37">
        <v>2450131</v>
      </c>
      <c r="W261" s="37">
        <v>31842</v>
      </c>
      <c r="X261" s="37">
        <v>2418289</v>
      </c>
      <c r="Y261" s="37">
        <v>2418289</v>
      </c>
      <c r="Z261" s="37">
        <v>452</v>
      </c>
      <c r="AA261" s="37">
        <v>2417837</v>
      </c>
      <c r="AB261" s="37">
        <v>196316</v>
      </c>
      <c r="AC261" s="37">
        <v>2614153</v>
      </c>
      <c r="AD261" s="37">
        <v>989549208</v>
      </c>
      <c r="AE261" s="37">
        <v>171100</v>
      </c>
      <c r="AF261" s="37">
        <v>0</v>
      </c>
      <c r="AG261" s="37">
        <v>0</v>
      </c>
      <c r="AH261" s="37">
        <v>0</v>
      </c>
      <c r="AI261" s="49">
        <v>2387453</v>
      </c>
      <c r="AJ261" s="59">
        <v>243</v>
      </c>
      <c r="AK261" s="59">
        <v>9824.91</v>
      </c>
      <c r="AL261" s="59">
        <v>226.68</v>
      </c>
      <c r="AM261" s="59">
        <v>10051.59</v>
      </c>
      <c r="AN261" s="59">
        <v>230</v>
      </c>
      <c r="AO261" s="59">
        <v>2311866</v>
      </c>
      <c r="AP261" s="59">
        <v>0</v>
      </c>
      <c r="AQ261" s="59">
        <v>0</v>
      </c>
      <c r="AR261" s="59">
        <v>0</v>
      </c>
      <c r="AS261" s="59">
        <v>0</v>
      </c>
      <c r="AT261" s="59">
        <v>225000</v>
      </c>
      <c r="AU261" s="59">
        <v>0</v>
      </c>
      <c r="AV261" s="59">
        <v>0</v>
      </c>
      <c r="AW261" s="59">
        <v>0</v>
      </c>
      <c r="AX261" s="59">
        <v>100516</v>
      </c>
      <c r="AY261" s="59">
        <v>0</v>
      </c>
      <c r="AZ261" s="59">
        <v>2637382</v>
      </c>
      <c r="BA261" s="59">
        <v>27241</v>
      </c>
      <c r="BB261" s="59">
        <v>2610141</v>
      </c>
      <c r="BC261" s="59">
        <v>2610367</v>
      </c>
      <c r="BD261" s="59">
        <v>549</v>
      </c>
      <c r="BE261" s="59">
        <f t="shared" si="12"/>
        <v>2609818</v>
      </c>
      <c r="BF261" s="59">
        <v>283684</v>
      </c>
      <c r="BG261" s="59">
        <f t="shared" si="13"/>
        <v>2893502</v>
      </c>
      <c r="BH261" s="59">
        <v>1070207857</v>
      </c>
      <c r="BI261" s="59">
        <v>0</v>
      </c>
      <c r="BJ261" s="59">
        <v>226</v>
      </c>
      <c r="BK261" s="59">
        <v>2636866</v>
      </c>
      <c r="BL261" s="59">
        <v>230</v>
      </c>
      <c r="BM261" s="59">
        <v>11464.63</v>
      </c>
      <c r="BN261" s="59">
        <v>230.08</v>
      </c>
      <c r="BO261" s="59">
        <v>11694.71</v>
      </c>
      <c r="BP261" s="59">
        <v>215</v>
      </c>
      <c r="BQ261" s="59">
        <v>2514363</v>
      </c>
      <c r="BR261" s="59">
        <v>74831</v>
      </c>
      <c r="BS261" s="59">
        <v>127197</v>
      </c>
      <c r="BT261" s="59">
        <v>0</v>
      </c>
      <c r="BU261" s="59">
        <v>0</v>
      </c>
      <c r="BV261" s="59">
        <v>0</v>
      </c>
      <c r="BW261" s="59">
        <v>0</v>
      </c>
      <c r="BX261" s="59">
        <v>0</v>
      </c>
      <c r="BY261" s="59">
        <v>128642</v>
      </c>
      <c r="BZ261" s="59">
        <v>0</v>
      </c>
      <c r="CA261" s="59">
        <v>2845033</v>
      </c>
      <c r="CB261" s="59">
        <v>22911</v>
      </c>
      <c r="CC261" s="59">
        <v>2822122</v>
      </c>
      <c r="CD261" s="59">
        <v>2649039</v>
      </c>
      <c r="CE261" s="59">
        <v>684</v>
      </c>
      <c r="CF261" s="59">
        <f t="shared" si="14"/>
        <v>2648355</v>
      </c>
      <c r="CG261" s="59">
        <v>298058</v>
      </c>
      <c r="CH261" s="59">
        <f t="shared" si="15"/>
        <v>2946413</v>
      </c>
      <c r="CI261" s="59">
        <v>1180321008</v>
      </c>
      <c r="CJ261" s="59">
        <v>173083</v>
      </c>
      <c r="CK261" s="59">
        <v>0</v>
      </c>
      <c r="CL261" s="59">
        <v>2641560</v>
      </c>
      <c r="CM261" s="59">
        <v>215</v>
      </c>
      <c r="CN261" s="59">
        <v>12286.33</v>
      </c>
      <c r="CO261" s="59">
        <v>236.98</v>
      </c>
      <c r="CP261" s="59">
        <v>12523.31</v>
      </c>
      <c r="CQ261" s="59">
        <v>199</v>
      </c>
      <c r="CR261" s="59">
        <v>2492139</v>
      </c>
      <c r="CS261" s="59">
        <v>56250</v>
      </c>
      <c r="CT261" s="59">
        <v>0</v>
      </c>
      <c r="CU261" s="59">
        <v>0</v>
      </c>
      <c r="CV261" s="59">
        <v>0</v>
      </c>
      <c r="CW261" s="59">
        <v>0</v>
      </c>
      <c r="CX261" s="59">
        <v>0</v>
      </c>
      <c r="CY261" s="59">
        <v>0</v>
      </c>
      <c r="CZ261" s="59">
        <v>150280</v>
      </c>
      <c r="DA261" s="59">
        <v>0</v>
      </c>
      <c r="DB261" s="59">
        <v>2698669</v>
      </c>
      <c r="DC261" s="59">
        <v>19701</v>
      </c>
      <c r="DD261" s="59">
        <v>2678968</v>
      </c>
      <c r="DE261" s="59">
        <v>2678927</v>
      </c>
      <c r="DF261" s="59">
        <v>559</v>
      </c>
      <c r="DG261" s="40">
        <v>2678368</v>
      </c>
      <c r="DH261" s="59">
        <v>317641</v>
      </c>
      <c r="DI261" s="59">
        <v>2996009</v>
      </c>
      <c r="DJ261" s="59">
        <v>1302431137</v>
      </c>
      <c r="DK261" s="59">
        <v>41</v>
      </c>
      <c r="DL261" s="59">
        <v>0</v>
      </c>
    </row>
    <row r="262" spans="1:116" x14ac:dyDescent="0.2">
      <c r="A262" s="48">
        <v>1945</v>
      </c>
      <c r="B262" s="49" t="s">
        <v>292</v>
      </c>
      <c r="C262" s="37">
        <v>6990310</v>
      </c>
      <c r="D262" s="37">
        <v>909</v>
      </c>
      <c r="E262" s="37">
        <v>910</v>
      </c>
      <c r="F262" s="37">
        <v>220.29</v>
      </c>
      <c r="G262" s="37">
        <v>0</v>
      </c>
      <c r="H262" s="37">
        <v>0</v>
      </c>
      <c r="I262" s="37">
        <v>0</v>
      </c>
      <c r="J262" s="37">
        <v>7198464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7198464</v>
      </c>
      <c r="S262" s="37">
        <v>0</v>
      </c>
      <c r="T262" s="37">
        <v>0</v>
      </c>
      <c r="U262" s="37">
        <v>0</v>
      </c>
      <c r="V262" s="37">
        <v>7198464</v>
      </c>
      <c r="W262" s="37">
        <v>3391321</v>
      </c>
      <c r="X262" s="37">
        <v>3807143</v>
      </c>
      <c r="Y262" s="37">
        <v>3807146</v>
      </c>
      <c r="Z262" s="37">
        <v>3782</v>
      </c>
      <c r="AA262" s="37">
        <v>3803364</v>
      </c>
      <c r="AB262" s="37">
        <v>646332</v>
      </c>
      <c r="AC262" s="37">
        <v>4449696</v>
      </c>
      <c r="AD262" s="37">
        <v>363218272</v>
      </c>
      <c r="AE262" s="37">
        <v>308700</v>
      </c>
      <c r="AF262" s="37">
        <v>0</v>
      </c>
      <c r="AG262" s="37">
        <v>3</v>
      </c>
      <c r="AH262" s="37">
        <v>0</v>
      </c>
      <c r="AI262" s="49">
        <v>7198464</v>
      </c>
      <c r="AJ262" s="59">
        <v>910</v>
      </c>
      <c r="AK262" s="59">
        <v>7910.4</v>
      </c>
      <c r="AL262" s="59">
        <v>226.68</v>
      </c>
      <c r="AM262" s="59">
        <v>8137.08</v>
      </c>
      <c r="AN262" s="59">
        <v>904</v>
      </c>
      <c r="AO262" s="59">
        <v>7355920</v>
      </c>
      <c r="AP262" s="59">
        <v>0</v>
      </c>
      <c r="AQ262" s="59">
        <v>-7446</v>
      </c>
      <c r="AR262" s="59">
        <v>0</v>
      </c>
      <c r="AS262" s="59">
        <v>0</v>
      </c>
      <c r="AT262" s="59">
        <v>0</v>
      </c>
      <c r="AU262" s="59">
        <v>0</v>
      </c>
      <c r="AV262" s="59">
        <v>0</v>
      </c>
      <c r="AW262" s="59">
        <v>0</v>
      </c>
      <c r="AX262" s="59">
        <v>40685</v>
      </c>
      <c r="AY262" s="59">
        <v>0</v>
      </c>
      <c r="AZ262" s="59">
        <v>7389159</v>
      </c>
      <c r="BA262" s="59">
        <v>3301549</v>
      </c>
      <c r="BB262" s="59">
        <v>4087610</v>
      </c>
      <c r="BC262" s="59">
        <v>4079473</v>
      </c>
      <c r="BD262" s="59">
        <v>50145</v>
      </c>
      <c r="BE262" s="59">
        <f t="shared" si="12"/>
        <v>4029328</v>
      </c>
      <c r="BF262" s="59">
        <v>468066</v>
      </c>
      <c r="BG262" s="59">
        <f t="shared" si="13"/>
        <v>4497394</v>
      </c>
      <c r="BH262" s="59">
        <v>391593788</v>
      </c>
      <c r="BI262" s="59">
        <v>8137</v>
      </c>
      <c r="BJ262" s="59">
        <v>0</v>
      </c>
      <c r="BK262" s="59">
        <v>7348474</v>
      </c>
      <c r="BL262" s="59">
        <v>904</v>
      </c>
      <c r="BM262" s="59">
        <v>8128.84</v>
      </c>
      <c r="BN262" s="59">
        <v>230.08</v>
      </c>
      <c r="BO262" s="59">
        <v>8358.92</v>
      </c>
      <c r="BP262" s="59">
        <v>886</v>
      </c>
      <c r="BQ262" s="59">
        <v>7406003</v>
      </c>
      <c r="BR262" s="59">
        <v>0</v>
      </c>
      <c r="BS262" s="59">
        <v>0</v>
      </c>
      <c r="BT262" s="59">
        <v>0</v>
      </c>
      <c r="BU262" s="59">
        <v>0</v>
      </c>
      <c r="BV262" s="59">
        <v>0</v>
      </c>
      <c r="BW262" s="59">
        <v>0</v>
      </c>
      <c r="BX262" s="59">
        <v>0</v>
      </c>
      <c r="BY262" s="59">
        <v>117025</v>
      </c>
      <c r="BZ262" s="59">
        <v>0</v>
      </c>
      <c r="CA262" s="59">
        <v>7523028</v>
      </c>
      <c r="CB262" s="59">
        <v>3499127</v>
      </c>
      <c r="CC262" s="59">
        <v>4023901</v>
      </c>
      <c r="CD262" s="59">
        <v>4023901</v>
      </c>
      <c r="CE262" s="59">
        <v>15635</v>
      </c>
      <c r="CF262" s="59">
        <f t="shared" si="14"/>
        <v>4008266</v>
      </c>
      <c r="CG262" s="59">
        <v>478362</v>
      </c>
      <c r="CH262" s="59">
        <f t="shared" si="15"/>
        <v>4486628</v>
      </c>
      <c r="CI262" s="59">
        <v>422935468</v>
      </c>
      <c r="CJ262" s="59">
        <v>0</v>
      </c>
      <c r="CK262" s="59">
        <v>0</v>
      </c>
      <c r="CL262" s="59">
        <v>7406003</v>
      </c>
      <c r="CM262" s="59">
        <v>886</v>
      </c>
      <c r="CN262" s="59">
        <v>8358.92</v>
      </c>
      <c r="CO262" s="59">
        <v>236.98</v>
      </c>
      <c r="CP262" s="59">
        <v>8595.9</v>
      </c>
      <c r="CQ262" s="59">
        <v>883</v>
      </c>
      <c r="CR262" s="59">
        <v>7590180</v>
      </c>
      <c r="CS262" s="59">
        <v>0</v>
      </c>
      <c r="CT262" s="59">
        <v>0</v>
      </c>
      <c r="CU262" s="59">
        <v>0</v>
      </c>
      <c r="CV262" s="59">
        <v>0</v>
      </c>
      <c r="CW262" s="59">
        <v>0</v>
      </c>
      <c r="CX262" s="59">
        <v>0</v>
      </c>
      <c r="CY262" s="59">
        <v>0</v>
      </c>
      <c r="CZ262" s="59">
        <v>17192</v>
      </c>
      <c r="DA262" s="59">
        <v>0</v>
      </c>
      <c r="DB262" s="59">
        <v>7607372</v>
      </c>
      <c r="DC262" s="59">
        <v>3202203</v>
      </c>
      <c r="DD262" s="59">
        <v>4405169</v>
      </c>
      <c r="DE262" s="59">
        <v>4405169</v>
      </c>
      <c r="DF262" s="59">
        <v>10903</v>
      </c>
      <c r="DG262" s="40">
        <v>4394266</v>
      </c>
      <c r="DH262" s="59">
        <v>533270</v>
      </c>
      <c r="DI262" s="59">
        <v>4927536</v>
      </c>
      <c r="DJ262" s="59">
        <v>450578781</v>
      </c>
      <c r="DK262" s="59">
        <v>0</v>
      </c>
      <c r="DL262" s="59">
        <v>0</v>
      </c>
    </row>
    <row r="263" spans="1:116" x14ac:dyDescent="0.2">
      <c r="A263" s="48">
        <v>1526</v>
      </c>
      <c r="B263" s="49" t="s">
        <v>293</v>
      </c>
      <c r="C263" s="37">
        <v>12490501</v>
      </c>
      <c r="D263" s="37">
        <v>1635</v>
      </c>
      <c r="E263" s="37">
        <v>1632</v>
      </c>
      <c r="F263" s="37">
        <v>220.29</v>
      </c>
      <c r="G263" s="37">
        <v>0</v>
      </c>
      <c r="H263" s="37">
        <v>0</v>
      </c>
      <c r="I263" s="37">
        <v>0</v>
      </c>
      <c r="J263" s="37">
        <v>12827096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12827096</v>
      </c>
      <c r="S263" s="37">
        <v>0</v>
      </c>
      <c r="T263" s="37">
        <v>15719</v>
      </c>
      <c r="U263" s="37">
        <v>15719</v>
      </c>
      <c r="V263" s="37">
        <v>12842815</v>
      </c>
      <c r="W263" s="37">
        <v>820028</v>
      </c>
      <c r="X263" s="37">
        <v>12022787</v>
      </c>
      <c r="Y263" s="37">
        <v>12022787</v>
      </c>
      <c r="Z263" s="37">
        <v>9056</v>
      </c>
      <c r="AA263" s="37">
        <v>12013731</v>
      </c>
      <c r="AB263" s="37">
        <v>1595658</v>
      </c>
      <c r="AC263" s="37">
        <v>13609389</v>
      </c>
      <c r="AD263" s="37">
        <v>1757388444</v>
      </c>
      <c r="AE263" s="37">
        <v>1169400</v>
      </c>
      <c r="AF263" s="37">
        <v>0</v>
      </c>
      <c r="AG263" s="37">
        <v>0</v>
      </c>
      <c r="AH263" s="37">
        <v>0</v>
      </c>
      <c r="AI263" s="49">
        <v>12827096</v>
      </c>
      <c r="AJ263" s="59">
        <v>1632</v>
      </c>
      <c r="AK263" s="59">
        <v>7859.74</v>
      </c>
      <c r="AL263" s="59">
        <v>226.68</v>
      </c>
      <c r="AM263" s="59">
        <v>8086.42</v>
      </c>
      <c r="AN263" s="59">
        <v>1615</v>
      </c>
      <c r="AO263" s="59">
        <v>13059568</v>
      </c>
      <c r="AP263" s="59">
        <v>0</v>
      </c>
      <c r="AQ263" s="59">
        <v>0</v>
      </c>
      <c r="AR263" s="59">
        <v>0</v>
      </c>
      <c r="AS263" s="59">
        <v>0</v>
      </c>
      <c r="AT263" s="59">
        <v>0</v>
      </c>
      <c r="AU263" s="59">
        <v>0</v>
      </c>
      <c r="AV263" s="59">
        <v>0</v>
      </c>
      <c r="AW263" s="59">
        <v>0</v>
      </c>
      <c r="AX263" s="59">
        <v>105123</v>
      </c>
      <c r="AY263" s="59">
        <v>0</v>
      </c>
      <c r="AZ263" s="59">
        <v>13164691</v>
      </c>
      <c r="BA263" s="59">
        <v>731999</v>
      </c>
      <c r="BB263" s="59">
        <v>12432692</v>
      </c>
      <c r="BC263" s="59">
        <v>12432692</v>
      </c>
      <c r="BD263" s="59">
        <v>10012</v>
      </c>
      <c r="BE263" s="59">
        <f t="shared" si="12"/>
        <v>12422680</v>
      </c>
      <c r="BF263" s="59">
        <v>1631345</v>
      </c>
      <c r="BG263" s="59">
        <f t="shared" si="13"/>
        <v>14054025</v>
      </c>
      <c r="BH263" s="59">
        <v>1937364560</v>
      </c>
      <c r="BI263" s="59">
        <v>0</v>
      </c>
      <c r="BJ263" s="59">
        <v>0</v>
      </c>
      <c r="BK263" s="59">
        <v>13059568</v>
      </c>
      <c r="BL263" s="59">
        <v>1615</v>
      </c>
      <c r="BM263" s="59">
        <v>8086.42</v>
      </c>
      <c r="BN263" s="59">
        <v>230.08</v>
      </c>
      <c r="BO263" s="59">
        <v>8316.5</v>
      </c>
      <c r="BP263" s="59">
        <v>1606</v>
      </c>
      <c r="BQ263" s="59">
        <v>13356299</v>
      </c>
      <c r="BR263" s="59">
        <v>0</v>
      </c>
      <c r="BS263" s="59">
        <v>83491</v>
      </c>
      <c r="BT263" s="59">
        <v>0</v>
      </c>
      <c r="BU263" s="59">
        <v>0</v>
      </c>
      <c r="BV263" s="59">
        <v>0</v>
      </c>
      <c r="BW263" s="59">
        <v>0</v>
      </c>
      <c r="BX263" s="59">
        <v>1314000</v>
      </c>
      <c r="BY263" s="59">
        <v>58216</v>
      </c>
      <c r="BZ263" s="59">
        <v>0</v>
      </c>
      <c r="CA263" s="59">
        <v>14812006</v>
      </c>
      <c r="CB263" s="59">
        <v>620769</v>
      </c>
      <c r="CC263" s="59">
        <v>14191237</v>
      </c>
      <c r="CD263" s="59">
        <v>14191237</v>
      </c>
      <c r="CE263" s="59">
        <v>12976</v>
      </c>
      <c r="CF263" s="59">
        <f t="shared" si="14"/>
        <v>14178261</v>
      </c>
      <c r="CG263" s="59">
        <v>1662321</v>
      </c>
      <c r="CH263" s="59">
        <f t="shared" si="15"/>
        <v>15840582</v>
      </c>
      <c r="CI263" s="59">
        <v>2137424670</v>
      </c>
      <c r="CJ263" s="59">
        <v>0</v>
      </c>
      <c r="CK263" s="59">
        <v>0</v>
      </c>
      <c r="CL263" s="59">
        <v>13439790</v>
      </c>
      <c r="CM263" s="59">
        <v>1606</v>
      </c>
      <c r="CN263" s="59">
        <v>8368.49</v>
      </c>
      <c r="CO263" s="59">
        <v>236.98</v>
      </c>
      <c r="CP263" s="59">
        <v>8605.4699999999993</v>
      </c>
      <c r="CQ263" s="59">
        <v>1587</v>
      </c>
      <c r="CR263" s="59">
        <v>13656881</v>
      </c>
      <c r="CS263" s="59">
        <v>0</v>
      </c>
      <c r="CT263" s="59">
        <v>193379</v>
      </c>
      <c r="CU263" s="59">
        <v>0</v>
      </c>
      <c r="CV263" s="59">
        <v>0</v>
      </c>
      <c r="CW263" s="59">
        <v>0</v>
      </c>
      <c r="CX263" s="59">
        <v>0</v>
      </c>
      <c r="CY263" s="59">
        <v>1314000</v>
      </c>
      <c r="CZ263" s="59">
        <v>120477</v>
      </c>
      <c r="DA263" s="59">
        <v>0</v>
      </c>
      <c r="DB263" s="59">
        <v>15284737</v>
      </c>
      <c r="DC263" s="59">
        <v>527432</v>
      </c>
      <c r="DD263" s="59">
        <v>14757305</v>
      </c>
      <c r="DE263" s="59">
        <v>14757305</v>
      </c>
      <c r="DF263" s="59">
        <v>12848</v>
      </c>
      <c r="DG263" s="40">
        <v>14744457</v>
      </c>
      <c r="DH263" s="59">
        <v>1635530</v>
      </c>
      <c r="DI263" s="59">
        <v>16379987</v>
      </c>
      <c r="DJ263" s="59">
        <v>2363363894</v>
      </c>
      <c r="DK263" s="59">
        <v>0</v>
      </c>
      <c r="DL263" s="59">
        <v>0</v>
      </c>
    </row>
    <row r="264" spans="1:116" x14ac:dyDescent="0.2">
      <c r="A264" s="48">
        <v>3654</v>
      </c>
      <c r="B264" s="49" t="s">
        <v>294</v>
      </c>
      <c r="C264" s="37">
        <v>3316658</v>
      </c>
      <c r="D264" s="37">
        <v>395</v>
      </c>
      <c r="E264" s="37">
        <v>404</v>
      </c>
      <c r="F264" s="37">
        <v>220.29</v>
      </c>
      <c r="G264" s="37">
        <v>0</v>
      </c>
      <c r="H264" s="37">
        <v>0</v>
      </c>
      <c r="I264" s="37">
        <v>0</v>
      </c>
      <c r="J264" s="37">
        <v>3481224</v>
      </c>
      <c r="K264" s="37">
        <v>108785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108785</v>
      </c>
      <c r="R264" s="37">
        <v>3590009</v>
      </c>
      <c r="S264" s="37">
        <v>0</v>
      </c>
      <c r="T264" s="37">
        <v>0</v>
      </c>
      <c r="U264" s="37">
        <v>0</v>
      </c>
      <c r="V264" s="37">
        <v>3590009</v>
      </c>
      <c r="W264" s="37">
        <v>250660</v>
      </c>
      <c r="X264" s="37">
        <v>3339349</v>
      </c>
      <c r="Y264" s="37">
        <v>3003243</v>
      </c>
      <c r="Z264" s="37">
        <v>3424</v>
      </c>
      <c r="AA264" s="37">
        <v>2999819</v>
      </c>
      <c r="AB264" s="37">
        <v>491700</v>
      </c>
      <c r="AC264" s="37">
        <v>3491519</v>
      </c>
      <c r="AD264" s="37">
        <v>349657060</v>
      </c>
      <c r="AE264" s="37">
        <v>342900</v>
      </c>
      <c r="AF264" s="37">
        <v>336106</v>
      </c>
      <c r="AG264" s="37">
        <v>0</v>
      </c>
      <c r="AH264" s="37">
        <v>336106</v>
      </c>
      <c r="AI264" s="49">
        <v>3248903</v>
      </c>
      <c r="AJ264" s="59">
        <v>404</v>
      </c>
      <c r="AK264" s="59">
        <v>8041.84</v>
      </c>
      <c r="AL264" s="59">
        <v>226.68</v>
      </c>
      <c r="AM264" s="59">
        <v>8268.52</v>
      </c>
      <c r="AN264" s="59">
        <v>405</v>
      </c>
      <c r="AO264" s="59">
        <v>3348751</v>
      </c>
      <c r="AP264" s="59">
        <v>252080</v>
      </c>
      <c r="AQ264" s="59">
        <v>0</v>
      </c>
      <c r="AR264" s="59">
        <v>0</v>
      </c>
      <c r="AS264" s="59">
        <v>0</v>
      </c>
      <c r="AT264" s="59">
        <v>0</v>
      </c>
      <c r="AU264" s="59">
        <v>0</v>
      </c>
      <c r="AV264" s="59">
        <v>0</v>
      </c>
      <c r="AW264" s="59">
        <v>0</v>
      </c>
      <c r="AX264" s="59">
        <v>0</v>
      </c>
      <c r="AY264" s="59">
        <v>0</v>
      </c>
      <c r="AZ264" s="59">
        <v>3600831</v>
      </c>
      <c r="BA264" s="59">
        <v>230198</v>
      </c>
      <c r="BB264" s="59">
        <v>3370633</v>
      </c>
      <c r="BC264" s="59">
        <v>3147179</v>
      </c>
      <c r="BD264" s="59">
        <v>4296</v>
      </c>
      <c r="BE264" s="59">
        <f t="shared" ref="BE264:BE327" si="16">BC264-BD264</f>
        <v>3142883</v>
      </c>
      <c r="BF264" s="59">
        <v>483272</v>
      </c>
      <c r="BG264" s="59">
        <f t="shared" ref="BG264:BG327" si="17">BE264+BF264</f>
        <v>3626155</v>
      </c>
      <c r="BH264" s="59">
        <v>431168537</v>
      </c>
      <c r="BI264" s="59">
        <v>223454</v>
      </c>
      <c r="BJ264" s="59">
        <v>0</v>
      </c>
      <c r="BK264" s="59">
        <v>3377377</v>
      </c>
      <c r="BL264" s="59">
        <v>405</v>
      </c>
      <c r="BM264" s="59">
        <v>8339.2000000000007</v>
      </c>
      <c r="BN264" s="59">
        <v>230.08</v>
      </c>
      <c r="BO264" s="59">
        <v>8569.2800000000007</v>
      </c>
      <c r="BP264" s="59">
        <v>412</v>
      </c>
      <c r="BQ264" s="59">
        <v>3530543</v>
      </c>
      <c r="BR264" s="59">
        <v>167591</v>
      </c>
      <c r="BS264" s="59">
        <v>25542</v>
      </c>
      <c r="BT264" s="59">
        <v>0</v>
      </c>
      <c r="BU264" s="59">
        <v>0</v>
      </c>
      <c r="BV264" s="59">
        <v>0</v>
      </c>
      <c r="BW264" s="59">
        <v>0</v>
      </c>
      <c r="BX264" s="59">
        <v>0</v>
      </c>
      <c r="BY264" s="59">
        <v>0</v>
      </c>
      <c r="BZ264" s="59">
        <v>0</v>
      </c>
      <c r="CA264" s="59">
        <v>3723676</v>
      </c>
      <c r="CB264" s="59">
        <v>195219</v>
      </c>
      <c r="CC264" s="59">
        <v>3528457</v>
      </c>
      <c r="CD264" s="59">
        <v>3251980</v>
      </c>
      <c r="CE264" s="59">
        <v>3275</v>
      </c>
      <c r="CF264" s="59">
        <f t="shared" ref="CF264:CF327" si="18">CD264-CE264</f>
        <v>3248705</v>
      </c>
      <c r="CG264" s="59">
        <v>515350</v>
      </c>
      <c r="CH264" s="59">
        <f t="shared" ref="CH264:CH327" si="19">CF264+CG264</f>
        <v>3764055</v>
      </c>
      <c r="CI264" s="59">
        <v>489679558</v>
      </c>
      <c r="CJ264" s="59">
        <v>276477</v>
      </c>
      <c r="CK264" s="59">
        <v>0</v>
      </c>
      <c r="CL264" s="59">
        <v>3447199</v>
      </c>
      <c r="CM264" s="59">
        <v>412</v>
      </c>
      <c r="CN264" s="59">
        <v>8366.99</v>
      </c>
      <c r="CO264" s="59">
        <v>236.98</v>
      </c>
      <c r="CP264" s="59">
        <v>8603.9699999999993</v>
      </c>
      <c r="CQ264" s="59">
        <v>427</v>
      </c>
      <c r="CR264" s="59">
        <v>3673895</v>
      </c>
      <c r="CS264" s="59">
        <v>207358</v>
      </c>
      <c r="CT264" s="59">
        <v>0</v>
      </c>
      <c r="CU264" s="59">
        <v>0</v>
      </c>
      <c r="CV264" s="59">
        <v>0</v>
      </c>
      <c r="CW264" s="59">
        <v>0</v>
      </c>
      <c r="CX264" s="59">
        <v>0</v>
      </c>
      <c r="CY264" s="59">
        <v>0</v>
      </c>
      <c r="CZ264" s="59">
        <v>0</v>
      </c>
      <c r="DA264" s="59">
        <v>0</v>
      </c>
      <c r="DB264" s="59">
        <v>3881253</v>
      </c>
      <c r="DC264" s="59">
        <v>183921</v>
      </c>
      <c r="DD264" s="59">
        <v>3697332</v>
      </c>
      <c r="DE264" s="59">
        <v>3344561</v>
      </c>
      <c r="DF264" s="59">
        <v>1738</v>
      </c>
      <c r="DG264" s="40">
        <v>3342823</v>
      </c>
      <c r="DH264" s="59">
        <v>572850</v>
      </c>
      <c r="DI264" s="59">
        <v>3915673</v>
      </c>
      <c r="DJ264" s="59">
        <v>584181629</v>
      </c>
      <c r="DK264" s="59">
        <v>352771</v>
      </c>
      <c r="DL264" s="59">
        <v>0</v>
      </c>
    </row>
    <row r="265" spans="1:116" x14ac:dyDescent="0.2">
      <c r="A265" s="48">
        <v>3990</v>
      </c>
      <c r="B265" s="49" t="s">
        <v>295</v>
      </c>
      <c r="C265" s="37">
        <v>3301394</v>
      </c>
      <c r="D265" s="37">
        <v>466</v>
      </c>
      <c r="E265" s="37">
        <v>532</v>
      </c>
      <c r="F265" s="37">
        <v>220.29</v>
      </c>
      <c r="G265" s="37">
        <v>0</v>
      </c>
      <c r="H265" s="37">
        <v>0</v>
      </c>
      <c r="I265" s="37">
        <v>0</v>
      </c>
      <c r="J265" s="37">
        <v>3886170</v>
      </c>
      <c r="K265" s="37">
        <v>39716</v>
      </c>
      <c r="L265" s="37">
        <v>0</v>
      </c>
      <c r="M265" s="37">
        <v>0</v>
      </c>
      <c r="N265" s="37">
        <v>662</v>
      </c>
      <c r="O265" s="37">
        <v>525000</v>
      </c>
      <c r="P265" s="37">
        <v>0</v>
      </c>
      <c r="Q265" s="37">
        <v>565378</v>
      </c>
      <c r="R265" s="37">
        <v>4451548</v>
      </c>
      <c r="S265" s="37">
        <v>0</v>
      </c>
      <c r="T265" s="37">
        <v>0</v>
      </c>
      <c r="U265" s="37">
        <v>0</v>
      </c>
      <c r="V265" s="37">
        <v>4451548</v>
      </c>
      <c r="W265" s="37">
        <v>2438182</v>
      </c>
      <c r="X265" s="37">
        <v>2013366</v>
      </c>
      <c r="Y265" s="37">
        <v>1406481</v>
      </c>
      <c r="Z265" s="37">
        <v>1077</v>
      </c>
      <c r="AA265" s="37">
        <v>1405404</v>
      </c>
      <c r="AB265" s="37">
        <v>308520</v>
      </c>
      <c r="AC265" s="37">
        <v>1713924</v>
      </c>
      <c r="AD265" s="37">
        <v>106600490</v>
      </c>
      <c r="AE265" s="37">
        <v>67000</v>
      </c>
      <c r="AF265" s="37">
        <v>606885</v>
      </c>
      <c r="AG265" s="37">
        <v>0</v>
      </c>
      <c r="AH265" s="37">
        <v>606885</v>
      </c>
      <c r="AI265" s="49">
        <v>3837663</v>
      </c>
      <c r="AJ265" s="59">
        <v>532</v>
      </c>
      <c r="AK265" s="59">
        <v>7213.65</v>
      </c>
      <c r="AL265" s="59">
        <v>226.68</v>
      </c>
      <c r="AM265" s="59">
        <v>7440.33</v>
      </c>
      <c r="AN265" s="59">
        <v>595</v>
      </c>
      <c r="AO265" s="59">
        <v>4426996</v>
      </c>
      <c r="AP265" s="59">
        <v>455164</v>
      </c>
      <c r="AQ265" s="59">
        <v>0</v>
      </c>
      <c r="AR265" s="59">
        <v>0</v>
      </c>
      <c r="AS265" s="59">
        <v>0</v>
      </c>
      <c r="AT265" s="59">
        <v>0</v>
      </c>
      <c r="AU265" s="59">
        <v>0</v>
      </c>
      <c r="AV265" s="59">
        <v>0</v>
      </c>
      <c r="AW265" s="59">
        <v>0</v>
      </c>
      <c r="AX265" s="59">
        <v>0</v>
      </c>
      <c r="AY265" s="59">
        <v>0</v>
      </c>
      <c r="AZ265" s="59">
        <v>4882160</v>
      </c>
      <c r="BA265" s="59">
        <v>3797822</v>
      </c>
      <c r="BB265" s="59">
        <v>1084338</v>
      </c>
      <c r="BC265" s="59">
        <v>1084333</v>
      </c>
      <c r="BD265" s="59">
        <v>568</v>
      </c>
      <c r="BE265" s="59">
        <f t="shared" si="16"/>
        <v>1083765</v>
      </c>
      <c r="BF265" s="59">
        <v>317560</v>
      </c>
      <c r="BG265" s="59">
        <f t="shared" si="17"/>
        <v>1401325</v>
      </c>
      <c r="BH265" s="59">
        <v>114692425</v>
      </c>
      <c r="BI265" s="59">
        <v>5</v>
      </c>
      <c r="BJ265" s="59">
        <v>0</v>
      </c>
      <c r="BK265" s="59">
        <v>4882155</v>
      </c>
      <c r="BL265" s="59">
        <v>595</v>
      </c>
      <c r="BM265" s="59">
        <v>8205.2999999999993</v>
      </c>
      <c r="BN265" s="59">
        <v>230.08</v>
      </c>
      <c r="BO265" s="59">
        <v>8435.3799999999992</v>
      </c>
      <c r="BP265" s="59">
        <v>660</v>
      </c>
      <c r="BQ265" s="59">
        <v>5567351</v>
      </c>
      <c r="BR265" s="59">
        <v>4</v>
      </c>
      <c r="BS265" s="59">
        <v>0</v>
      </c>
      <c r="BT265" s="59">
        <v>0</v>
      </c>
      <c r="BU265" s="59">
        <v>0</v>
      </c>
      <c r="BV265" s="59">
        <v>0</v>
      </c>
      <c r="BW265" s="59">
        <v>0</v>
      </c>
      <c r="BX265" s="59">
        <v>0</v>
      </c>
      <c r="BY265" s="59">
        <v>0</v>
      </c>
      <c r="BZ265" s="59">
        <v>0</v>
      </c>
      <c r="CA265" s="59">
        <v>5567355</v>
      </c>
      <c r="CB265" s="59">
        <v>3935747</v>
      </c>
      <c r="CC265" s="59">
        <v>1631608</v>
      </c>
      <c r="CD265" s="59">
        <v>1187137</v>
      </c>
      <c r="CE265" s="59">
        <v>1797</v>
      </c>
      <c r="CF265" s="59">
        <f t="shared" si="18"/>
        <v>1185340</v>
      </c>
      <c r="CG265" s="59">
        <v>321978</v>
      </c>
      <c r="CH265" s="59">
        <f t="shared" si="19"/>
        <v>1507318</v>
      </c>
      <c r="CI265" s="59">
        <v>116435627</v>
      </c>
      <c r="CJ265" s="59">
        <v>444471</v>
      </c>
      <c r="CK265" s="59">
        <v>0</v>
      </c>
      <c r="CL265" s="59">
        <v>5122884</v>
      </c>
      <c r="CM265" s="59">
        <v>660</v>
      </c>
      <c r="CN265" s="59">
        <v>7761.95</v>
      </c>
      <c r="CO265" s="59">
        <v>236.98</v>
      </c>
      <c r="CP265" s="59">
        <v>7998.9299999999994</v>
      </c>
      <c r="CQ265" s="59">
        <v>665</v>
      </c>
      <c r="CR265" s="59">
        <v>5319288</v>
      </c>
      <c r="CS265" s="59">
        <v>333353</v>
      </c>
      <c r="CT265" s="59">
        <v>0</v>
      </c>
      <c r="CU265" s="59">
        <v>0</v>
      </c>
      <c r="CV265" s="59">
        <v>0</v>
      </c>
      <c r="CW265" s="59">
        <v>0</v>
      </c>
      <c r="CX265" s="59">
        <v>0</v>
      </c>
      <c r="CY265" s="59">
        <v>0</v>
      </c>
      <c r="CZ265" s="59">
        <v>0</v>
      </c>
      <c r="DA265" s="59">
        <v>0</v>
      </c>
      <c r="DB265" s="59">
        <v>5652641</v>
      </c>
      <c r="DC265" s="59">
        <v>4331276</v>
      </c>
      <c r="DD265" s="59">
        <v>1321365</v>
      </c>
      <c r="DE265" s="59">
        <v>1185340</v>
      </c>
      <c r="DF265" s="59">
        <v>1739</v>
      </c>
      <c r="DG265" s="40">
        <v>1183601</v>
      </c>
      <c r="DH265" s="59">
        <v>315342</v>
      </c>
      <c r="DI265" s="59">
        <v>1498943</v>
      </c>
      <c r="DJ265" s="59">
        <v>121438606</v>
      </c>
      <c r="DK265" s="59">
        <v>136025</v>
      </c>
      <c r="DL265" s="59">
        <v>0</v>
      </c>
    </row>
    <row r="266" spans="1:116" x14ac:dyDescent="0.2">
      <c r="A266" s="48">
        <v>4011</v>
      </c>
      <c r="B266" s="49" t="s">
        <v>296</v>
      </c>
      <c r="C266" s="37">
        <v>855392</v>
      </c>
      <c r="D266" s="37">
        <v>121</v>
      </c>
      <c r="E266" s="37">
        <v>116</v>
      </c>
      <c r="F266" s="37">
        <v>220.29</v>
      </c>
      <c r="G266" s="37">
        <v>0</v>
      </c>
      <c r="H266" s="37">
        <v>0</v>
      </c>
      <c r="I266" s="37">
        <v>0</v>
      </c>
      <c r="J266" s="37">
        <v>845599</v>
      </c>
      <c r="K266" s="37">
        <v>5314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5314</v>
      </c>
      <c r="R266" s="37">
        <v>850913</v>
      </c>
      <c r="S266" s="37">
        <v>0</v>
      </c>
      <c r="T266" s="37">
        <v>29159</v>
      </c>
      <c r="U266" s="37">
        <v>29159</v>
      </c>
      <c r="V266" s="37">
        <v>880072</v>
      </c>
      <c r="W266" s="37">
        <v>547864</v>
      </c>
      <c r="X266" s="37">
        <v>332208</v>
      </c>
      <c r="Y266" s="37">
        <v>332208</v>
      </c>
      <c r="Z266" s="37">
        <v>164</v>
      </c>
      <c r="AA266" s="37">
        <v>332044</v>
      </c>
      <c r="AB266" s="37">
        <v>65000</v>
      </c>
      <c r="AC266" s="37">
        <v>397044</v>
      </c>
      <c r="AD266" s="37">
        <v>52064060</v>
      </c>
      <c r="AE266" s="37">
        <v>21500</v>
      </c>
      <c r="AF266" s="37">
        <v>0</v>
      </c>
      <c r="AG266" s="37">
        <v>0</v>
      </c>
      <c r="AH266" s="37">
        <v>0</v>
      </c>
      <c r="AI266" s="49">
        <v>850913</v>
      </c>
      <c r="AJ266" s="59">
        <v>116</v>
      </c>
      <c r="AK266" s="59">
        <v>7335.46</v>
      </c>
      <c r="AL266" s="59">
        <v>226.68</v>
      </c>
      <c r="AM266" s="59">
        <v>7562.14</v>
      </c>
      <c r="AN266" s="59">
        <v>113</v>
      </c>
      <c r="AO266" s="59">
        <v>854522</v>
      </c>
      <c r="AP266" s="59">
        <v>0</v>
      </c>
      <c r="AQ266" s="59">
        <v>0</v>
      </c>
      <c r="AR266" s="59">
        <v>0</v>
      </c>
      <c r="AS266" s="59">
        <v>0</v>
      </c>
      <c r="AT266" s="59">
        <v>0</v>
      </c>
      <c r="AU266" s="59">
        <v>0</v>
      </c>
      <c r="AV266" s="59">
        <v>0</v>
      </c>
      <c r="AW266" s="59">
        <v>0</v>
      </c>
      <c r="AX266" s="59">
        <v>15124</v>
      </c>
      <c r="AY266" s="59">
        <v>0</v>
      </c>
      <c r="AZ266" s="59">
        <v>869646</v>
      </c>
      <c r="BA266" s="59">
        <v>473604</v>
      </c>
      <c r="BB266" s="59">
        <v>396042</v>
      </c>
      <c r="BC266" s="59">
        <v>344246</v>
      </c>
      <c r="BD266" s="59">
        <v>246</v>
      </c>
      <c r="BE266" s="59">
        <f t="shared" si="16"/>
        <v>344000</v>
      </c>
      <c r="BF266" s="59">
        <v>65000</v>
      </c>
      <c r="BG266" s="59">
        <f t="shared" si="17"/>
        <v>409000</v>
      </c>
      <c r="BH266" s="59">
        <v>53835022</v>
      </c>
      <c r="BI266" s="59">
        <v>51796</v>
      </c>
      <c r="BJ266" s="59">
        <v>0</v>
      </c>
      <c r="BK266" s="59">
        <v>817850</v>
      </c>
      <c r="BL266" s="59">
        <v>113</v>
      </c>
      <c r="BM266" s="59">
        <v>7237.61</v>
      </c>
      <c r="BN266" s="59">
        <v>230.08</v>
      </c>
      <c r="BO266" s="59">
        <v>7467.69</v>
      </c>
      <c r="BP266" s="59">
        <v>107</v>
      </c>
      <c r="BQ266" s="59">
        <v>799043</v>
      </c>
      <c r="BR266" s="59">
        <v>27504</v>
      </c>
      <c r="BS266" s="59">
        <v>0</v>
      </c>
      <c r="BT266" s="59">
        <v>0</v>
      </c>
      <c r="BU266" s="59">
        <v>0</v>
      </c>
      <c r="BV266" s="59">
        <v>0</v>
      </c>
      <c r="BW266" s="59">
        <v>0</v>
      </c>
      <c r="BX266" s="59">
        <v>0</v>
      </c>
      <c r="BY266" s="59">
        <v>37338</v>
      </c>
      <c r="BZ266" s="59">
        <v>0</v>
      </c>
      <c r="CA266" s="59">
        <v>863885</v>
      </c>
      <c r="CB266" s="59">
        <v>587290</v>
      </c>
      <c r="CC266" s="59">
        <v>276595</v>
      </c>
      <c r="CD266" s="59">
        <v>275273</v>
      </c>
      <c r="CE266" s="59">
        <v>6146</v>
      </c>
      <c r="CF266" s="59">
        <f t="shared" si="18"/>
        <v>269127</v>
      </c>
      <c r="CG266" s="59">
        <v>180873</v>
      </c>
      <c r="CH266" s="59">
        <f t="shared" si="19"/>
        <v>450000</v>
      </c>
      <c r="CI266" s="59">
        <v>59229980</v>
      </c>
      <c r="CJ266" s="59">
        <v>1322</v>
      </c>
      <c r="CK266" s="59">
        <v>0</v>
      </c>
      <c r="CL266" s="59">
        <v>826547</v>
      </c>
      <c r="CM266" s="59">
        <v>107</v>
      </c>
      <c r="CN266" s="59">
        <v>7724.74</v>
      </c>
      <c r="CO266" s="59">
        <v>236.98</v>
      </c>
      <c r="CP266" s="59">
        <v>7961.7199999999993</v>
      </c>
      <c r="CQ266" s="59">
        <v>110</v>
      </c>
      <c r="CR266" s="59">
        <v>875789</v>
      </c>
      <c r="CS266" s="59">
        <v>0</v>
      </c>
      <c r="CT266" s="59">
        <v>0</v>
      </c>
      <c r="CU266" s="59">
        <v>0</v>
      </c>
      <c r="CV266" s="59">
        <v>0</v>
      </c>
      <c r="CW266" s="59">
        <v>0</v>
      </c>
      <c r="CX266" s="59">
        <v>0</v>
      </c>
      <c r="CY266" s="59">
        <v>0</v>
      </c>
      <c r="CZ266" s="59">
        <v>0</v>
      </c>
      <c r="DA266" s="59">
        <v>0</v>
      </c>
      <c r="DB266" s="59">
        <v>875789</v>
      </c>
      <c r="DC266" s="59">
        <v>499264</v>
      </c>
      <c r="DD266" s="59">
        <v>376525</v>
      </c>
      <c r="DE266" s="59">
        <v>392469</v>
      </c>
      <c r="DF266" s="59">
        <v>20</v>
      </c>
      <c r="DG266" s="40">
        <v>392449</v>
      </c>
      <c r="DH266" s="59">
        <v>87551</v>
      </c>
      <c r="DI266" s="59">
        <v>480000</v>
      </c>
      <c r="DJ266" s="59">
        <v>63314136</v>
      </c>
      <c r="DK266" s="59">
        <v>0</v>
      </c>
      <c r="DL266" s="59">
        <v>15944</v>
      </c>
    </row>
    <row r="267" spans="1:116" x14ac:dyDescent="0.2">
      <c r="A267" s="48">
        <v>4018</v>
      </c>
      <c r="B267" s="49" t="s">
        <v>297</v>
      </c>
      <c r="C267" s="37">
        <v>32779824</v>
      </c>
      <c r="D267" s="37">
        <v>4590</v>
      </c>
      <c r="E267" s="37">
        <v>4651</v>
      </c>
      <c r="F267" s="37">
        <v>220.29</v>
      </c>
      <c r="G267" s="37">
        <v>0</v>
      </c>
      <c r="H267" s="37">
        <v>0</v>
      </c>
      <c r="I267" s="37">
        <v>0</v>
      </c>
      <c r="J267" s="37">
        <v>34240011</v>
      </c>
      <c r="K267" s="37">
        <v>5357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5357</v>
      </c>
      <c r="R267" s="37">
        <v>34245368</v>
      </c>
      <c r="S267" s="37">
        <v>0</v>
      </c>
      <c r="T267" s="37">
        <v>0</v>
      </c>
      <c r="U267" s="37">
        <v>0</v>
      </c>
      <c r="V267" s="37">
        <v>34245368</v>
      </c>
      <c r="W267" s="37">
        <v>18167825</v>
      </c>
      <c r="X267" s="37">
        <v>16077543</v>
      </c>
      <c r="Y267" s="37">
        <v>16106990</v>
      </c>
      <c r="Z267" s="37">
        <v>245839</v>
      </c>
      <c r="AA267" s="37">
        <v>15861151</v>
      </c>
      <c r="AB267" s="37">
        <v>1435243</v>
      </c>
      <c r="AC267" s="37">
        <v>17296394</v>
      </c>
      <c r="AD267" s="37">
        <v>1911898599</v>
      </c>
      <c r="AE267" s="37">
        <v>27174400</v>
      </c>
      <c r="AF267" s="37">
        <v>0</v>
      </c>
      <c r="AG267" s="37">
        <v>29447</v>
      </c>
      <c r="AH267" s="37">
        <v>0</v>
      </c>
      <c r="AI267" s="49">
        <v>34245368</v>
      </c>
      <c r="AJ267" s="59">
        <v>4651</v>
      </c>
      <c r="AK267" s="59">
        <v>7363.01</v>
      </c>
      <c r="AL267" s="59">
        <v>226.68</v>
      </c>
      <c r="AM267" s="59">
        <v>7589.6900000000005</v>
      </c>
      <c r="AN267" s="59">
        <v>4691</v>
      </c>
      <c r="AO267" s="59">
        <v>35603236</v>
      </c>
      <c r="AP267" s="59">
        <v>0</v>
      </c>
      <c r="AQ267" s="59">
        <v>0</v>
      </c>
      <c r="AR267" s="59">
        <v>0</v>
      </c>
      <c r="AS267" s="59">
        <v>0</v>
      </c>
      <c r="AT267" s="59">
        <v>0</v>
      </c>
      <c r="AU267" s="59">
        <v>0</v>
      </c>
      <c r="AV267" s="59">
        <v>0</v>
      </c>
      <c r="AW267" s="59">
        <v>0</v>
      </c>
      <c r="AX267" s="59">
        <v>0</v>
      </c>
      <c r="AY267" s="59">
        <v>0</v>
      </c>
      <c r="AZ267" s="59">
        <v>35603236</v>
      </c>
      <c r="BA267" s="59">
        <v>19247968</v>
      </c>
      <c r="BB267" s="59">
        <v>16355268</v>
      </c>
      <c r="BC267" s="59">
        <v>16370447</v>
      </c>
      <c r="BD267" s="59">
        <v>243412</v>
      </c>
      <c r="BE267" s="59">
        <f t="shared" si="16"/>
        <v>16127035</v>
      </c>
      <c r="BF267" s="59">
        <v>3564426</v>
      </c>
      <c r="BG267" s="59">
        <f t="shared" si="17"/>
        <v>19691461</v>
      </c>
      <c r="BH267" s="59">
        <v>2078773059</v>
      </c>
      <c r="BI267" s="59">
        <v>0</v>
      </c>
      <c r="BJ267" s="59">
        <v>15179</v>
      </c>
      <c r="BK267" s="59">
        <v>35603236</v>
      </c>
      <c r="BL267" s="59">
        <v>4691</v>
      </c>
      <c r="BM267" s="59">
        <v>7589.69</v>
      </c>
      <c r="BN267" s="59">
        <v>230.08</v>
      </c>
      <c r="BO267" s="59">
        <v>7819.7699999999995</v>
      </c>
      <c r="BP267" s="59">
        <v>4777</v>
      </c>
      <c r="BQ267" s="59">
        <v>37355041</v>
      </c>
      <c r="BR267" s="59">
        <v>0</v>
      </c>
      <c r="BS267" s="59">
        <v>91753</v>
      </c>
      <c r="BT267" s="59">
        <v>0</v>
      </c>
      <c r="BU267" s="59">
        <v>0</v>
      </c>
      <c r="BV267" s="59">
        <v>0</v>
      </c>
      <c r="BW267" s="59">
        <v>0</v>
      </c>
      <c r="BX267" s="59">
        <v>0</v>
      </c>
      <c r="BY267" s="59">
        <v>0</v>
      </c>
      <c r="BZ267" s="59">
        <v>0</v>
      </c>
      <c r="CA267" s="59">
        <v>37446794</v>
      </c>
      <c r="CB267" s="59">
        <v>20247102</v>
      </c>
      <c r="CC267" s="59">
        <v>17199692</v>
      </c>
      <c r="CD267" s="59">
        <v>17221624</v>
      </c>
      <c r="CE267" s="59">
        <v>199575</v>
      </c>
      <c r="CF267" s="59">
        <f t="shared" si="18"/>
        <v>17022049</v>
      </c>
      <c r="CG267" s="59">
        <v>3169852</v>
      </c>
      <c r="CH267" s="59">
        <f t="shared" si="19"/>
        <v>20191901</v>
      </c>
      <c r="CI267" s="59">
        <v>2236006847</v>
      </c>
      <c r="CJ267" s="59">
        <v>0</v>
      </c>
      <c r="CK267" s="59">
        <v>21932</v>
      </c>
      <c r="CL267" s="59">
        <v>37446794</v>
      </c>
      <c r="CM267" s="59">
        <v>4777</v>
      </c>
      <c r="CN267" s="59">
        <v>7838.98</v>
      </c>
      <c r="CO267" s="59">
        <v>236.98</v>
      </c>
      <c r="CP267" s="59">
        <v>8075.9599999999991</v>
      </c>
      <c r="CQ267" s="59">
        <v>4888</v>
      </c>
      <c r="CR267" s="59">
        <v>39475292</v>
      </c>
      <c r="CS267" s="59">
        <v>0</v>
      </c>
      <c r="CT267" s="59">
        <v>34775</v>
      </c>
      <c r="CU267" s="59">
        <v>0</v>
      </c>
      <c r="CV267" s="59">
        <v>0</v>
      </c>
      <c r="CW267" s="59">
        <v>0</v>
      </c>
      <c r="CX267" s="59">
        <v>0</v>
      </c>
      <c r="CY267" s="59">
        <v>0</v>
      </c>
      <c r="CZ267" s="59">
        <v>0</v>
      </c>
      <c r="DA267" s="59">
        <v>0</v>
      </c>
      <c r="DB267" s="59">
        <v>39510067</v>
      </c>
      <c r="DC267" s="59">
        <v>21059546</v>
      </c>
      <c r="DD267" s="59">
        <v>18450521</v>
      </c>
      <c r="DE267" s="59">
        <v>18458597</v>
      </c>
      <c r="DF267" s="59">
        <v>165576</v>
      </c>
      <c r="DG267" s="40">
        <v>18293021</v>
      </c>
      <c r="DH267" s="59">
        <v>3109515</v>
      </c>
      <c r="DI267" s="59">
        <v>21402536</v>
      </c>
      <c r="DJ267" s="59">
        <v>2418522620</v>
      </c>
      <c r="DK267" s="59">
        <v>0</v>
      </c>
      <c r="DL267" s="59">
        <v>8076</v>
      </c>
    </row>
    <row r="268" spans="1:116" x14ac:dyDescent="0.2">
      <c r="A268" s="48">
        <v>4025</v>
      </c>
      <c r="B268" s="49" t="s">
        <v>298</v>
      </c>
      <c r="C268" s="37">
        <v>4433451</v>
      </c>
      <c r="D268" s="37">
        <v>626</v>
      </c>
      <c r="E268" s="37">
        <v>629</v>
      </c>
      <c r="F268" s="37">
        <v>220.29</v>
      </c>
      <c r="G268" s="37">
        <v>0</v>
      </c>
      <c r="H268" s="37">
        <v>0</v>
      </c>
      <c r="I268" s="37">
        <v>0</v>
      </c>
      <c r="J268" s="37">
        <v>4593260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4593260</v>
      </c>
      <c r="S268" s="37">
        <v>0</v>
      </c>
      <c r="T268" s="37">
        <v>0</v>
      </c>
      <c r="U268" s="37">
        <v>0</v>
      </c>
      <c r="V268" s="37">
        <v>4593260</v>
      </c>
      <c r="W268" s="37">
        <v>3542475</v>
      </c>
      <c r="X268" s="37">
        <v>1050785</v>
      </c>
      <c r="Y268" s="37">
        <v>1051079</v>
      </c>
      <c r="Z268" s="37">
        <v>294</v>
      </c>
      <c r="AA268" s="37">
        <v>1050785</v>
      </c>
      <c r="AB268" s="37">
        <v>682930</v>
      </c>
      <c r="AC268" s="37">
        <v>1733715</v>
      </c>
      <c r="AD268" s="37">
        <v>139111509</v>
      </c>
      <c r="AE268" s="37">
        <v>23600</v>
      </c>
      <c r="AF268" s="37">
        <v>0</v>
      </c>
      <c r="AG268" s="37">
        <v>294</v>
      </c>
      <c r="AH268" s="37">
        <v>0</v>
      </c>
      <c r="AI268" s="49">
        <v>4593260</v>
      </c>
      <c r="AJ268" s="59">
        <v>629</v>
      </c>
      <c r="AK268" s="59">
        <v>7302.48</v>
      </c>
      <c r="AL268" s="59">
        <v>226.68</v>
      </c>
      <c r="AM268" s="59">
        <v>7529.16</v>
      </c>
      <c r="AN268" s="59">
        <v>632</v>
      </c>
      <c r="AO268" s="59">
        <v>4758429</v>
      </c>
      <c r="AP268" s="59">
        <v>0</v>
      </c>
      <c r="AQ268" s="59">
        <v>0</v>
      </c>
      <c r="AR268" s="59">
        <v>0</v>
      </c>
      <c r="AS268" s="59">
        <v>0</v>
      </c>
      <c r="AT268" s="59">
        <v>0</v>
      </c>
      <c r="AU268" s="59">
        <v>0</v>
      </c>
      <c r="AV268" s="59">
        <v>0</v>
      </c>
      <c r="AW268" s="59">
        <v>0</v>
      </c>
      <c r="AX268" s="59">
        <v>0</v>
      </c>
      <c r="AY268" s="59">
        <v>0</v>
      </c>
      <c r="AZ268" s="59">
        <v>4758429</v>
      </c>
      <c r="BA268" s="59">
        <v>3791730</v>
      </c>
      <c r="BB268" s="59">
        <v>966699</v>
      </c>
      <c r="BC268" s="59">
        <v>1052647</v>
      </c>
      <c r="BD268" s="59">
        <v>3042</v>
      </c>
      <c r="BE268" s="59">
        <f t="shared" si="16"/>
        <v>1049605</v>
      </c>
      <c r="BF268" s="59">
        <v>672855</v>
      </c>
      <c r="BG268" s="59">
        <f t="shared" si="17"/>
        <v>1722460</v>
      </c>
      <c r="BH268" s="59">
        <v>145862782</v>
      </c>
      <c r="BI268" s="59">
        <v>0</v>
      </c>
      <c r="BJ268" s="59">
        <v>85948</v>
      </c>
      <c r="BK268" s="59">
        <v>4758429</v>
      </c>
      <c r="BL268" s="59">
        <v>632</v>
      </c>
      <c r="BM268" s="59">
        <v>7529.16</v>
      </c>
      <c r="BN268" s="59">
        <v>230.08</v>
      </c>
      <c r="BO268" s="59">
        <v>7759.24</v>
      </c>
      <c r="BP268" s="59">
        <v>626</v>
      </c>
      <c r="BQ268" s="59">
        <v>4857284</v>
      </c>
      <c r="BR268" s="59">
        <v>0</v>
      </c>
      <c r="BS268" s="59">
        <v>0</v>
      </c>
      <c r="BT268" s="59">
        <v>0</v>
      </c>
      <c r="BU268" s="59">
        <v>0</v>
      </c>
      <c r="BV268" s="59">
        <v>0</v>
      </c>
      <c r="BW268" s="59">
        <v>0</v>
      </c>
      <c r="BX268" s="59">
        <v>0</v>
      </c>
      <c r="BY268" s="59">
        <v>38796</v>
      </c>
      <c r="BZ268" s="59">
        <v>0</v>
      </c>
      <c r="CA268" s="59">
        <v>4896080</v>
      </c>
      <c r="CB268" s="59">
        <v>3937217</v>
      </c>
      <c r="CC268" s="59">
        <v>958863</v>
      </c>
      <c r="CD268" s="59">
        <v>961743</v>
      </c>
      <c r="CE268" s="59">
        <v>2880</v>
      </c>
      <c r="CF268" s="59">
        <f t="shared" si="18"/>
        <v>958863</v>
      </c>
      <c r="CG268" s="59">
        <v>625460</v>
      </c>
      <c r="CH268" s="59">
        <f t="shared" si="19"/>
        <v>1584323</v>
      </c>
      <c r="CI268" s="59">
        <v>144971615</v>
      </c>
      <c r="CJ268" s="59">
        <v>0</v>
      </c>
      <c r="CK268" s="59">
        <v>2880</v>
      </c>
      <c r="CL268" s="59">
        <v>4857284</v>
      </c>
      <c r="CM268" s="59">
        <v>626</v>
      </c>
      <c r="CN268" s="59">
        <v>7759.24</v>
      </c>
      <c r="CO268" s="59">
        <v>236.98</v>
      </c>
      <c r="CP268" s="59">
        <v>7996.2199999999993</v>
      </c>
      <c r="CQ268" s="59">
        <v>611</v>
      </c>
      <c r="CR268" s="59">
        <v>4885690</v>
      </c>
      <c r="CS268" s="59">
        <v>0</v>
      </c>
      <c r="CT268" s="59">
        <v>0</v>
      </c>
      <c r="CU268" s="59">
        <v>0</v>
      </c>
      <c r="CV268" s="59">
        <v>0</v>
      </c>
      <c r="CW268" s="59">
        <v>0</v>
      </c>
      <c r="CX268" s="59">
        <v>0</v>
      </c>
      <c r="CY268" s="59">
        <v>0</v>
      </c>
      <c r="CZ268" s="59">
        <v>87958</v>
      </c>
      <c r="DA268" s="59">
        <v>0</v>
      </c>
      <c r="DB268" s="59">
        <v>4973648</v>
      </c>
      <c r="DC268" s="59">
        <v>3985437</v>
      </c>
      <c r="DD268" s="59">
        <v>988211</v>
      </c>
      <c r="DE268" s="59">
        <v>990331</v>
      </c>
      <c r="DF268" s="59">
        <v>2120</v>
      </c>
      <c r="DG268" s="40">
        <v>988211</v>
      </c>
      <c r="DH268" s="59">
        <v>646158</v>
      </c>
      <c r="DI268" s="59">
        <v>1634369</v>
      </c>
      <c r="DJ268" s="59">
        <v>153235398</v>
      </c>
      <c r="DK268" s="59">
        <v>0</v>
      </c>
      <c r="DL268" s="59">
        <v>2120</v>
      </c>
    </row>
    <row r="269" spans="1:116" x14ac:dyDescent="0.2">
      <c r="A269" s="48">
        <v>4060</v>
      </c>
      <c r="B269" s="49" t="s">
        <v>299</v>
      </c>
      <c r="C269" s="37">
        <v>30798422</v>
      </c>
      <c r="D269" s="37">
        <v>4164</v>
      </c>
      <c r="E269" s="37">
        <v>4173</v>
      </c>
      <c r="F269" s="37">
        <v>220.29</v>
      </c>
      <c r="G269" s="37">
        <v>0</v>
      </c>
      <c r="H269" s="37">
        <v>0</v>
      </c>
      <c r="I269" s="37">
        <v>0</v>
      </c>
      <c r="J269" s="37">
        <v>31784239</v>
      </c>
      <c r="K269" s="37">
        <v>22193</v>
      </c>
      <c r="L269" s="37">
        <v>-9642</v>
      </c>
      <c r="M269" s="37">
        <v>0</v>
      </c>
      <c r="N269" s="37">
        <v>0</v>
      </c>
      <c r="O269" s="37">
        <v>0</v>
      </c>
      <c r="P269" s="37">
        <v>0</v>
      </c>
      <c r="Q269" s="37">
        <v>12551</v>
      </c>
      <c r="R269" s="37">
        <v>31796790</v>
      </c>
      <c r="S269" s="37">
        <v>0</v>
      </c>
      <c r="T269" s="37">
        <v>0</v>
      </c>
      <c r="U269" s="37">
        <v>0</v>
      </c>
      <c r="V269" s="37">
        <v>31796790</v>
      </c>
      <c r="W269" s="37">
        <v>9862472</v>
      </c>
      <c r="X269" s="37">
        <v>21934318</v>
      </c>
      <c r="Y269" s="37">
        <v>21934320</v>
      </c>
      <c r="Z269" s="37">
        <v>50561</v>
      </c>
      <c r="AA269" s="37">
        <v>21883759</v>
      </c>
      <c r="AB269" s="37">
        <v>1578948</v>
      </c>
      <c r="AC269" s="37">
        <v>23462707</v>
      </c>
      <c r="AD269" s="37">
        <v>2434059481</v>
      </c>
      <c r="AE269" s="37">
        <v>5245300</v>
      </c>
      <c r="AF269" s="37">
        <v>0</v>
      </c>
      <c r="AG269" s="37">
        <v>2</v>
      </c>
      <c r="AH269" s="37">
        <v>0</v>
      </c>
      <c r="AI269" s="49">
        <v>31796790</v>
      </c>
      <c r="AJ269" s="59">
        <v>4173</v>
      </c>
      <c r="AK269" s="59">
        <v>7619.65</v>
      </c>
      <c r="AL269" s="59">
        <v>226.68</v>
      </c>
      <c r="AM269" s="59">
        <v>7846.33</v>
      </c>
      <c r="AN269" s="59">
        <v>4179</v>
      </c>
      <c r="AO269" s="59">
        <v>32789813</v>
      </c>
      <c r="AP269" s="59">
        <v>0</v>
      </c>
      <c r="AQ269" s="59">
        <v>38398</v>
      </c>
      <c r="AR269" s="59">
        <v>0</v>
      </c>
      <c r="AS269" s="59">
        <v>0</v>
      </c>
      <c r="AT269" s="59">
        <v>0</v>
      </c>
      <c r="AU269" s="59">
        <v>0</v>
      </c>
      <c r="AV269" s="59">
        <v>0</v>
      </c>
      <c r="AW269" s="59">
        <v>0</v>
      </c>
      <c r="AX269" s="59">
        <v>0</v>
      </c>
      <c r="AY269" s="59">
        <v>0</v>
      </c>
      <c r="AZ269" s="59">
        <v>32828211</v>
      </c>
      <c r="BA269" s="59">
        <v>9102092</v>
      </c>
      <c r="BB269" s="59">
        <v>23726119</v>
      </c>
      <c r="BC269" s="59">
        <v>23726119</v>
      </c>
      <c r="BD269" s="59">
        <v>41821</v>
      </c>
      <c r="BE269" s="59">
        <f t="shared" si="16"/>
        <v>23684298</v>
      </c>
      <c r="BF269" s="59">
        <v>2497234</v>
      </c>
      <c r="BG269" s="59">
        <f t="shared" si="17"/>
        <v>26181532</v>
      </c>
      <c r="BH269" s="59">
        <v>2665381868</v>
      </c>
      <c r="BI269" s="59">
        <v>0</v>
      </c>
      <c r="BJ269" s="59">
        <v>0</v>
      </c>
      <c r="BK269" s="59">
        <v>32828211</v>
      </c>
      <c r="BL269" s="59">
        <v>4179</v>
      </c>
      <c r="BM269" s="59">
        <v>7855.52</v>
      </c>
      <c r="BN269" s="59">
        <v>230.08</v>
      </c>
      <c r="BO269" s="59">
        <v>8085.6</v>
      </c>
      <c r="BP269" s="59">
        <v>4164</v>
      </c>
      <c r="BQ269" s="59">
        <v>33668438</v>
      </c>
      <c r="BR269" s="59">
        <v>0</v>
      </c>
      <c r="BS269" s="59">
        <v>0</v>
      </c>
      <c r="BT269" s="59">
        <v>0</v>
      </c>
      <c r="BU269" s="59">
        <v>0</v>
      </c>
      <c r="BV269" s="59">
        <v>0</v>
      </c>
      <c r="BW269" s="59">
        <v>0</v>
      </c>
      <c r="BX269" s="59">
        <v>0</v>
      </c>
      <c r="BY269" s="59">
        <v>88942</v>
      </c>
      <c r="BZ269" s="59">
        <v>0</v>
      </c>
      <c r="CA269" s="59">
        <v>33757380</v>
      </c>
      <c r="CB269" s="59">
        <v>8655850</v>
      </c>
      <c r="CC269" s="59">
        <v>25101530</v>
      </c>
      <c r="CD269" s="59">
        <v>25101523</v>
      </c>
      <c r="CE269" s="59">
        <v>69221</v>
      </c>
      <c r="CF269" s="59">
        <f t="shared" si="18"/>
        <v>25032302</v>
      </c>
      <c r="CG269" s="59">
        <v>2485701</v>
      </c>
      <c r="CH269" s="59">
        <f t="shared" si="19"/>
        <v>27518003</v>
      </c>
      <c r="CI269" s="59">
        <v>3044268379</v>
      </c>
      <c r="CJ269" s="59">
        <v>7</v>
      </c>
      <c r="CK269" s="59">
        <v>0</v>
      </c>
      <c r="CL269" s="59">
        <v>33668438</v>
      </c>
      <c r="CM269" s="59">
        <v>4164</v>
      </c>
      <c r="CN269" s="59">
        <v>8085.6</v>
      </c>
      <c r="CO269" s="59">
        <v>236.98</v>
      </c>
      <c r="CP269" s="59">
        <v>8322.58</v>
      </c>
      <c r="CQ269" s="59">
        <v>4198</v>
      </c>
      <c r="CR269" s="59">
        <v>34938191</v>
      </c>
      <c r="CS269" s="59">
        <v>0</v>
      </c>
      <c r="CT269" s="59">
        <v>0</v>
      </c>
      <c r="CU269" s="59">
        <v>0</v>
      </c>
      <c r="CV269" s="59">
        <v>0</v>
      </c>
      <c r="CW269" s="59">
        <v>0</v>
      </c>
      <c r="CX269" s="59">
        <v>0</v>
      </c>
      <c r="CY269" s="59">
        <v>0</v>
      </c>
      <c r="CZ269" s="59">
        <v>0</v>
      </c>
      <c r="DA269" s="59">
        <v>0</v>
      </c>
      <c r="DB269" s="59">
        <v>34938191</v>
      </c>
      <c r="DC269" s="59">
        <v>6243839</v>
      </c>
      <c r="DD269" s="59">
        <v>28694352</v>
      </c>
      <c r="DE269" s="59">
        <v>28694352</v>
      </c>
      <c r="DF269" s="59">
        <v>92035</v>
      </c>
      <c r="DG269" s="40">
        <v>28602317</v>
      </c>
      <c r="DH269" s="59">
        <v>2509130</v>
      </c>
      <c r="DI269" s="59">
        <v>31111447</v>
      </c>
      <c r="DJ269" s="59">
        <v>3375271160</v>
      </c>
      <c r="DK269" s="59">
        <v>0</v>
      </c>
      <c r="DL269" s="59">
        <v>0</v>
      </c>
    </row>
    <row r="270" spans="1:116" x14ac:dyDescent="0.2">
      <c r="A270" s="48">
        <v>4067</v>
      </c>
      <c r="B270" s="49" t="s">
        <v>300</v>
      </c>
      <c r="C270" s="37">
        <v>8399503</v>
      </c>
      <c r="D270" s="37">
        <v>1329</v>
      </c>
      <c r="E270" s="37">
        <v>1321</v>
      </c>
      <c r="F270" s="37">
        <v>220.29</v>
      </c>
      <c r="G270" s="37">
        <v>0</v>
      </c>
      <c r="H270" s="37">
        <v>0</v>
      </c>
      <c r="I270" s="37">
        <v>0</v>
      </c>
      <c r="J270" s="37">
        <v>8639948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8639948</v>
      </c>
      <c r="S270" s="37">
        <v>0</v>
      </c>
      <c r="T270" s="37">
        <v>39243</v>
      </c>
      <c r="U270" s="37">
        <v>39243</v>
      </c>
      <c r="V270" s="37">
        <v>8679191</v>
      </c>
      <c r="W270" s="37">
        <v>6696529</v>
      </c>
      <c r="X270" s="37">
        <v>1982662</v>
      </c>
      <c r="Y270" s="37">
        <v>1534547</v>
      </c>
      <c r="Z270" s="37">
        <v>5266</v>
      </c>
      <c r="AA270" s="37">
        <v>1529281</v>
      </c>
      <c r="AB270" s="37">
        <v>1147104</v>
      </c>
      <c r="AC270" s="37">
        <v>2676385</v>
      </c>
      <c r="AD270" s="37">
        <v>277910751</v>
      </c>
      <c r="AE270" s="37">
        <v>546800</v>
      </c>
      <c r="AF270" s="37">
        <v>448115</v>
      </c>
      <c r="AG270" s="37">
        <v>0</v>
      </c>
      <c r="AH270" s="37">
        <v>408872</v>
      </c>
      <c r="AI270" s="49">
        <v>8231076</v>
      </c>
      <c r="AJ270" s="59">
        <v>1321</v>
      </c>
      <c r="AK270" s="59">
        <v>6230.94</v>
      </c>
      <c r="AL270" s="59">
        <v>469.06</v>
      </c>
      <c r="AM270" s="59">
        <v>6700</v>
      </c>
      <c r="AN270" s="59">
        <v>1333</v>
      </c>
      <c r="AO270" s="59">
        <v>8931100</v>
      </c>
      <c r="AP270" s="59">
        <v>306654</v>
      </c>
      <c r="AQ270" s="59">
        <v>0</v>
      </c>
      <c r="AR270" s="59">
        <v>0</v>
      </c>
      <c r="AS270" s="59">
        <v>0</v>
      </c>
      <c r="AT270" s="59">
        <v>0</v>
      </c>
      <c r="AU270" s="59">
        <v>0</v>
      </c>
      <c r="AV270" s="59">
        <v>0</v>
      </c>
      <c r="AW270" s="59">
        <v>0</v>
      </c>
      <c r="AX270" s="59">
        <v>0</v>
      </c>
      <c r="AY270" s="59">
        <v>0</v>
      </c>
      <c r="AZ270" s="59">
        <v>9237754</v>
      </c>
      <c r="BA270" s="59">
        <v>7244194</v>
      </c>
      <c r="BB270" s="59">
        <v>1993560</v>
      </c>
      <c r="BC270" s="59">
        <v>1986860</v>
      </c>
      <c r="BD270" s="59">
        <v>7778</v>
      </c>
      <c r="BE270" s="59">
        <f t="shared" si="16"/>
        <v>1979082</v>
      </c>
      <c r="BF270" s="59">
        <v>1254544</v>
      </c>
      <c r="BG270" s="59">
        <f t="shared" si="17"/>
        <v>3233626</v>
      </c>
      <c r="BH270" s="59">
        <v>303069941</v>
      </c>
      <c r="BI270" s="59">
        <v>6700</v>
      </c>
      <c r="BJ270" s="59">
        <v>0</v>
      </c>
      <c r="BK270" s="59">
        <v>9231054</v>
      </c>
      <c r="BL270" s="59">
        <v>1333</v>
      </c>
      <c r="BM270" s="59">
        <v>6925.02</v>
      </c>
      <c r="BN270" s="59">
        <v>230.08</v>
      </c>
      <c r="BO270" s="59">
        <v>7155.1</v>
      </c>
      <c r="BP270" s="59">
        <v>1337</v>
      </c>
      <c r="BQ270" s="59">
        <v>9566369</v>
      </c>
      <c r="BR270" s="59">
        <v>5025</v>
      </c>
      <c r="BS270" s="59">
        <v>7608</v>
      </c>
      <c r="BT270" s="59">
        <v>0</v>
      </c>
      <c r="BU270" s="59">
        <v>0</v>
      </c>
      <c r="BV270" s="59">
        <v>0</v>
      </c>
      <c r="BW270" s="59">
        <v>0</v>
      </c>
      <c r="BX270" s="59">
        <v>0</v>
      </c>
      <c r="BY270" s="59">
        <v>0</v>
      </c>
      <c r="BZ270" s="59">
        <v>0</v>
      </c>
      <c r="CA270" s="59">
        <v>9579002</v>
      </c>
      <c r="CB270" s="59">
        <v>7929728</v>
      </c>
      <c r="CC270" s="59">
        <v>1649274</v>
      </c>
      <c r="CD270" s="59">
        <v>1642119</v>
      </c>
      <c r="CE270" s="59">
        <v>8101</v>
      </c>
      <c r="CF270" s="59">
        <f t="shared" si="18"/>
        <v>1634018</v>
      </c>
      <c r="CG270" s="59">
        <v>1287938</v>
      </c>
      <c r="CH270" s="59">
        <f t="shared" si="19"/>
        <v>2921956</v>
      </c>
      <c r="CI270" s="59">
        <v>321771361</v>
      </c>
      <c r="CJ270" s="59">
        <v>7155</v>
      </c>
      <c r="CK270" s="59">
        <v>0</v>
      </c>
      <c r="CL270" s="59">
        <v>9571847</v>
      </c>
      <c r="CM270" s="59">
        <v>1337</v>
      </c>
      <c r="CN270" s="59">
        <v>7159.2</v>
      </c>
      <c r="CO270" s="59">
        <v>240.79999999999998</v>
      </c>
      <c r="CP270" s="59">
        <v>7400</v>
      </c>
      <c r="CQ270" s="59">
        <v>1327</v>
      </c>
      <c r="CR270" s="59">
        <v>9819800</v>
      </c>
      <c r="CS270" s="59">
        <v>5366</v>
      </c>
      <c r="CT270" s="59">
        <v>1207</v>
      </c>
      <c r="CU270" s="59">
        <v>0</v>
      </c>
      <c r="CV270" s="59">
        <v>0</v>
      </c>
      <c r="CW270" s="59">
        <v>0</v>
      </c>
      <c r="CX270" s="59">
        <v>0</v>
      </c>
      <c r="CY270" s="59">
        <v>0</v>
      </c>
      <c r="CZ270" s="59">
        <v>59200</v>
      </c>
      <c r="DA270" s="59">
        <v>0</v>
      </c>
      <c r="DB270" s="59">
        <v>9885573</v>
      </c>
      <c r="DC270" s="59">
        <v>7979733</v>
      </c>
      <c r="DD270" s="59">
        <v>1905840</v>
      </c>
      <c r="DE270" s="59">
        <v>1905840</v>
      </c>
      <c r="DF270" s="59">
        <v>2961</v>
      </c>
      <c r="DG270" s="40">
        <v>1902879</v>
      </c>
      <c r="DH270" s="59">
        <v>1339047</v>
      </c>
      <c r="DI270" s="59">
        <v>3241926</v>
      </c>
      <c r="DJ270" s="59">
        <v>354038931</v>
      </c>
      <c r="DK270" s="59">
        <v>0</v>
      </c>
      <c r="DL270" s="59">
        <v>0</v>
      </c>
    </row>
    <row r="271" spans="1:116" x14ac:dyDescent="0.2">
      <c r="A271" s="48">
        <v>4074</v>
      </c>
      <c r="B271" s="49" t="s">
        <v>301</v>
      </c>
      <c r="C271" s="37">
        <v>11989542</v>
      </c>
      <c r="D271" s="37">
        <v>1847</v>
      </c>
      <c r="E271" s="37">
        <v>1865</v>
      </c>
      <c r="F271" s="37">
        <v>220.29</v>
      </c>
      <c r="G271" s="37">
        <v>0</v>
      </c>
      <c r="H271" s="37">
        <v>0</v>
      </c>
      <c r="I271" s="37">
        <v>0</v>
      </c>
      <c r="J271" s="37">
        <v>12517227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12517227</v>
      </c>
      <c r="S271" s="37">
        <v>0</v>
      </c>
      <c r="T271" s="37">
        <v>0</v>
      </c>
      <c r="U271" s="37">
        <v>0</v>
      </c>
      <c r="V271" s="37">
        <v>12517227</v>
      </c>
      <c r="W271" s="37">
        <v>9323764</v>
      </c>
      <c r="X271" s="37">
        <v>3193463</v>
      </c>
      <c r="Y271" s="37">
        <v>3193472</v>
      </c>
      <c r="Z271" s="37">
        <v>8573</v>
      </c>
      <c r="AA271" s="37">
        <v>3184899</v>
      </c>
      <c r="AB271" s="37">
        <v>1999182</v>
      </c>
      <c r="AC271" s="37">
        <v>5184081</v>
      </c>
      <c r="AD271" s="37">
        <v>486233135</v>
      </c>
      <c r="AE271" s="37">
        <v>804100</v>
      </c>
      <c r="AF271" s="37">
        <v>0</v>
      </c>
      <c r="AG271" s="37">
        <v>9</v>
      </c>
      <c r="AH271" s="37">
        <v>0</v>
      </c>
      <c r="AI271" s="49">
        <v>12517227</v>
      </c>
      <c r="AJ271" s="59">
        <v>1865</v>
      </c>
      <c r="AK271" s="59">
        <v>6711.65</v>
      </c>
      <c r="AL271" s="59">
        <v>226.68</v>
      </c>
      <c r="AM271" s="59">
        <v>6938.33</v>
      </c>
      <c r="AN271" s="59">
        <v>1873</v>
      </c>
      <c r="AO271" s="59">
        <v>12995492</v>
      </c>
      <c r="AP271" s="59">
        <v>0</v>
      </c>
      <c r="AQ271" s="59">
        <v>0</v>
      </c>
      <c r="AR271" s="59">
        <v>0</v>
      </c>
      <c r="AS271" s="59">
        <v>0</v>
      </c>
      <c r="AT271" s="59">
        <v>0</v>
      </c>
      <c r="AU271" s="59">
        <v>0</v>
      </c>
      <c r="AV271" s="59">
        <v>0</v>
      </c>
      <c r="AW271" s="59">
        <v>0</v>
      </c>
      <c r="AX271" s="59">
        <v>0</v>
      </c>
      <c r="AY271" s="59">
        <v>0</v>
      </c>
      <c r="AZ271" s="59">
        <v>12995492</v>
      </c>
      <c r="BA271" s="59">
        <v>9849279</v>
      </c>
      <c r="BB271" s="59">
        <v>3146213</v>
      </c>
      <c r="BC271" s="59">
        <v>3146213</v>
      </c>
      <c r="BD271" s="59">
        <v>8402</v>
      </c>
      <c r="BE271" s="59">
        <f t="shared" si="16"/>
        <v>3137811</v>
      </c>
      <c r="BF271" s="59">
        <v>2100664</v>
      </c>
      <c r="BG271" s="59">
        <f t="shared" si="17"/>
        <v>5238475</v>
      </c>
      <c r="BH271" s="59">
        <v>544700683</v>
      </c>
      <c r="BI271" s="59">
        <v>0</v>
      </c>
      <c r="BJ271" s="59">
        <v>0</v>
      </c>
      <c r="BK271" s="59">
        <v>12995492</v>
      </c>
      <c r="BL271" s="59">
        <v>1873</v>
      </c>
      <c r="BM271" s="59">
        <v>6938.33</v>
      </c>
      <c r="BN271" s="59">
        <v>230.08</v>
      </c>
      <c r="BO271" s="59">
        <v>7168.41</v>
      </c>
      <c r="BP271" s="59">
        <v>1896</v>
      </c>
      <c r="BQ271" s="59">
        <v>13591305</v>
      </c>
      <c r="BR271" s="59">
        <v>0</v>
      </c>
      <c r="BS271" s="59">
        <v>5927</v>
      </c>
      <c r="BT271" s="59">
        <v>0</v>
      </c>
      <c r="BU271" s="59">
        <v>0</v>
      </c>
      <c r="BV271" s="59">
        <v>0</v>
      </c>
      <c r="BW271" s="59">
        <v>0</v>
      </c>
      <c r="BX271" s="59">
        <v>0</v>
      </c>
      <c r="BY271" s="59">
        <v>0</v>
      </c>
      <c r="BZ271" s="59">
        <v>0</v>
      </c>
      <c r="CA271" s="59">
        <v>13597232</v>
      </c>
      <c r="CB271" s="59">
        <v>10009041</v>
      </c>
      <c r="CC271" s="59">
        <v>3588191</v>
      </c>
      <c r="CD271" s="59">
        <v>3587342</v>
      </c>
      <c r="CE271" s="59">
        <v>7996</v>
      </c>
      <c r="CF271" s="59">
        <f t="shared" si="18"/>
        <v>3579346</v>
      </c>
      <c r="CG271" s="59">
        <v>2317159</v>
      </c>
      <c r="CH271" s="59">
        <f t="shared" si="19"/>
        <v>5896505</v>
      </c>
      <c r="CI271" s="59">
        <v>580598383</v>
      </c>
      <c r="CJ271" s="59">
        <v>849</v>
      </c>
      <c r="CK271" s="59">
        <v>0</v>
      </c>
      <c r="CL271" s="59">
        <v>13596383</v>
      </c>
      <c r="CM271" s="59">
        <v>1896</v>
      </c>
      <c r="CN271" s="59">
        <v>7171.09</v>
      </c>
      <c r="CO271" s="59">
        <v>236.98</v>
      </c>
      <c r="CP271" s="59">
        <v>7408.07</v>
      </c>
      <c r="CQ271" s="59">
        <v>1904</v>
      </c>
      <c r="CR271" s="59">
        <v>14104965</v>
      </c>
      <c r="CS271" s="59">
        <v>849</v>
      </c>
      <c r="CT271" s="59">
        <v>30105</v>
      </c>
      <c r="CU271" s="59">
        <v>0</v>
      </c>
      <c r="CV271" s="59">
        <v>0</v>
      </c>
      <c r="CW271" s="59">
        <v>0</v>
      </c>
      <c r="CX271" s="59">
        <v>0</v>
      </c>
      <c r="CY271" s="59">
        <v>0</v>
      </c>
      <c r="CZ271" s="59">
        <v>0</v>
      </c>
      <c r="DA271" s="59">
        <v>0</v>
      </c>
      <c r="DB271" s="59">
        <v>14135919</v>
      </c>
      <c r="DC271" s="59">
        <v>10724409</v>
      </c>
      <c r="DD271" s="59">
        <v>3411510</v>
      </c>
      <c r="DE271" s="59">
        <v>3403890</v>
      </c>
      <c r="DF271" s="59">
        <v>7111</v>
      </c>
      <c r="DG271" s="40">
        <v>3396779</v>
      </c>
      <c r="DH271" s="59">
        <v>2252964</v>
      </c>
      <c r="DI271" s="59">
        <v>5649743</v>
      </c>
      <c r="DJ271" s="59">
        <v>644249965</v>
      </c>
      <c r="DK271" s="59">
        <v>7620</v>
      </c>
      <c r="DL271" s="59">
        <v>0</v>
      </c>
    </row>
    <row r="272" spans="1:116" x14ac:dyDescent="0.2">
      <c r="A272" s="48">
        <v>4088</v>
      </c>
      <c r="B272" s="49" t="s">
        <v>302</v>
      </c>
      <c r="C272" s="37">
        <v>8653979</v>
      </c>
      <c r="D272" s="37">
        <v>1250</v>
      </c>
      <c r="E272" s="37">
        <v>1247</v>
      </c>
      <c r="F272" s="37">
        <v>220.29</v>
      </c>
      <c r="G272" s="37">
        <v>0</v>
      </c>
      <c r="H272" s="37">
        <v>0</v>
      </c>
      <c r="I272" s="37">
        <v>0</v>
      </c>
      <c r="J272" s="37">
        <v>8907907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8907907</v>
      </c>
      <c r="S272" s="37">
        <v>0</v>
      </c>
      <c r="T272" s="37">
        <v>14287</v>
      </c>
      <c r="U272" s="37">
        <v>14287</v>
      </c>
      <c r="V272" s="37">
        <v>8922194</v>
      </c>
      <c r="W272" s="37">
        <v>6466608</v>
      </c>
      <c r="X272" s="37">
        <v>2455586</v>
      </c>
      <c r="Y272" s="37">
        <v>2457686</v>
      </c>
      <c r="Z272" s="37">
        <v>2100</v>
      </c>
      <c r="AA272" s="37">
        <v>2455586</v>
      </c>
      <c r="AB272" s="37">
        <v>1020847</v>
      </c>
      <c r="AC272" s="37">
        <v>3476433</v>
      </c>
      <c r="AD272" s="37">
        <v>297858692</v>
      </c>
      <c r="AE272" s="37">
        <v>179900</v>
      </c>
      <c r="AF272" s="37">
        <v>0</v>
      </c>
      <c r="AG272" s="37">
        <v>2100</v>
      </c>
      <c r="AH272" s="37">
        <v>0</v>
      </c>
      <c r="AI272" s="49">
        <v>8907907</v>
      </c>
      <c r="AJ272" s="59">
        <v>1247</v>
      </c>
      <c r="AK272" s="59">
        <v>7143.47</v>
      </c>
      <c r="AL272" s="59">
        <v>226.68</v>
      </c>
      <c r="AM272" s="59">
        <v>7370.1500000000005</v>
      </c>
      <c r="AN272" s="59">
        <v>1246</v>
      </c>
      <c r="AO272" s="59">
        <v>9183207</v>
      </c>
      <c r="AP272" s="59">
        <v>0</v>
      </c>
      <c r="AQ272" s="59">
        <v>15723</v>
      </c>
      <c r="AR272" s="59">
        <v>0</v>
      </c>
      <c r="AS272" s="59">
        <v>0</v>
      </c>
      <c r="AT272" s="59">
        <v>0</v>
      </c>
      <c r="AU272" s="59">
        <v>0</v>
      </c>
      <c r="AV272" s="59">
        <v>0</v>
      </c>
      <c r="AW272" s="59">
        <v>0</v>
      </c>
      <c r="AX272" s="59">
        <v>7370</v>
      </c>
      <c r="AY272" s="59">
        <v>0</v>
      </c>
      <c r="AZ272" s="59">
        <v>9206300</v>
      </c>
      <c r="BA272" s="59">
        <v>6873424</v>
      </c>
      <c r="BB272" s="59">
        <v>2332876</v>
      </c>
      <c r="BC272" s="59">
        <v>2325505</v>
      </c>
      <c r="BD272" s="59">
        <v>2786</v>
      </c>
      <c r="BE272" s="59">
        <f t="shared" si="16"/>
        <v>2322719</v>
      </c>
      <c r="BF272" s="59">
        <v>1140957</v>
      </c>
      <c r="BG272" s="59">
        <f t="shared" si="17"/>
        <v>3463676</v>
      </c>
      <c r="BH272" s="59">
        <v>318553927</v>
      </c>
      <c r="BI272" s="59">
        <v>7371</v>
      </c>
      <c r="BJ272" s="59">
        <v>0</v>
      </c>
      <c r="BK272" s="59">
        <v>9198929</v>
      </c>
      <c r="BL272" s="59">
        <v>1246</v>
      </c>
      <c r="BM272" s="59">
        <v>7382.77</v>
      </c>
      <c r="BN272" s="59">
        <v>230.08</v>
      </c>
      <c r="BO272" s="59">
        <v>7612.85</v>
      </c>
      <c r="BP272" s="59">
        <v>1239</v>
      </c>
      <c r="BQ272" s="59">
        <v>9432321</v>
      </c>
      <c r="BR272" s="59">
        <v>1</v>
      </c>
      <c r="BS272" s="59">
        <v>0</v>
      </c>
      <c r="BT272" s="59">
        <v>0</v>
      </c>
      <c r="BU272" s="59">
        <v>0</v>
      </c>
      <c r="BV272" s="59">
        <v>0</v>
      </c>
      <c r="BW272" s="59">
        <v>0</v>
      </c>
      <c r="BX272" s="59">
        <v>0</v>
      </c>
      <c r="BY272" s="59">
        <v>38064</v>
      </c>
      <c r="BZ272" s="59">
        <v>0</v>
      </c>
      <c r="CA272" s="59">
        <v>9470386</v>
      </c>
      <c r="CB272" s="59">
        <v>7180900</v>
      </c>
      <c r="CC272" s="59">
        <v>2289486</v>
      </c>
      <c r="CD272" s="59">
        <v>2289486</v>
      </c>
      <c r="CE272" s="59">
        <v>4088</v>
      </c>
      <c r="CF272" s="59">
        <f t="shared" si="18"/>
        <v>2285398</v>
      </c>
      <c r="CG272" s="59">
        <v>1205388</v>
      </c>
      <c r="CH272" s="59">
        <f t="shared" si="19"/>
        <v>3490786</v>
      </c>
      <c r="CI272" s="59">
        <v>338157258</v>
      </c>
      <c r="CJ272" s="59">
        <v>0</v>
      </c>
      <c r="CK272" s="59">
        <v>0</v>
      </c>
      <c r="CL272" s="59">
        <v>9432322</v>
      </c>
      <c r="CM272" s="59">
        <v>1239</v>
      </c>
      <c r="CN272" s="59">
        <v>7612.85</v>
      </c>
      <c r="CO272" s="59">
        <v>236.98</v>
      </c>
      <c r="CP272" s="59">
        <v>7849.83</v>
      </c>
      <c r="CQ272" s="59">
        <v>1244</v>
      </c>
      <c r="CR272" s="59">
        <v>9765189</v>
      </c>
      <c r="CS272" s="59">
        <v>0</v>
      </c>
      <c r="CT272" s="59">
        <v>0</v>
      </c>
      <c r="CU272" s="59">
        <v>0</v>
      </c>
      <c r="CV272" s="59">
        <v>0</v>
      </c>
      <c r="CW272" s="59">
        <v>0</v>
      </c>
      <c r="CX272" s="59">
        <v>0</v>
      </c>
      <c r="CY272" s="59">
        <v>0</v>
      </c>
      <c r="CZ272" s="59">
        <v>0</v>
      </c>
      <c r="DA272" s="59">
        <v>0</v>
      </c>
      <c r="DB272" s="59">
        <v>9765189</v>
      </c>
      <c r="DC272" s="59">
        <v>7280071</v>
      </c>
      <c r="DD272" s="59">
        <v>2485118</v>
      </c>
      <c r="DE272" s="59">
        <v>2485118</v>
      </c>
      <c r="DF272" s="59">
        <v>3883</v>
      </c>
      <c r="DG272" s="40">
        <v>2481235</v>
      </c>
      <c r="DH272" s="59">
        <v>1205388</v>
      </c>
      <c r="DI272" s="59">
        <v>3686623</v>
      </c>
      <c r="DJ272" s="59">
        <v>369278749</v>
      </c>
      <c r="DK272" s="59">
        <v>0</v>
      </c>
      <c r="DL272" s="59">
        <v>0</v>
      </c>
    </row>
    <row r="273" spans="1:116" x14ac:dyDescent="0.2">
      <c r="A273" s="48">
        <v>4095</v>
      </c>
      <c r="B273" s="49" t="s">
        <v>303</v>
      </c>
      <c r="C273" s="37">
        <v>17971693</v>
      </c>
      <c r="D273" s="37">
        <v>2664</v>
      </c>
      <c r="E273" s="37">
        <v>2706</v>
      </c>
      <c r="F273" s="37">
        <v>220.29</v>
      </c>
      <c r="G273" s="37">
        <v>0</v>
      </c>
      <c r="H273" s="37">
        <v>0</v>
      </c>
      <c r="I273" s="37">
        <v>0</v>
      </c>
      <c r="J273" s="37">
        <v>18851133</v>
      </c>
      <c r="K273" s="37">
        <v>0</v>
      </c>
      <c r="L273" s="37">
        <v>26011</v>
      </c>
      <c r="M273" s="37">
        <v>0</v>
      </c>
      <c r="N273" s="37">
        <v>0</v>
      </c>
      <c r="O273" s="37">
        <v>0</v>
      </c>
      <c r="P273" s="37">
        <v>0</v>
      </c>
      <c r="Q273" s="37">
        <v>26011</v>
      </c>
      <c r="R273" s="37">
        <v>18877144</v>
      </c>
      <c r="S273" s="37">
        <v>0</v>
      </c>
      <c r="T273" s="37">
        <v>0</v>
      </c>
      <c r="U273" s="37">
        <v>0</v>
      </c>
      <c r="V273" s="37">
        <v>18877144</v>
      </c>
      <c r="W273" s="37">
        <v>13165119</v>
      </c>
      <c r="X273" s="37">
        <v>5712025</v>
      </c>
      <c r="Y273" s="37">
        <v>5718992</v>
      </c>
      <c r="Z273" s="37">
        <v>45044</v>
      </c>
      <c r="AA273" s="37">
        <v>5673948</v>
      </c>
      <c r="AB273" s="37">
        <v>2003001</v>
      </c>
      <c r="AC273" s="37">
        <v>7676949</v>
      </c>
      <c r="AD273" s="37">
        <v>797278705</v>
      </c>
      <c r="AE273" s="37">
        <v>4678000</v>
      </c>
      <c r="AF273" s="37">
        <v>0</v>
      </c>
      <c r="AG273" s="37">
        <v>6967</v>
      </c>
      <c r="AH273" s="37">
        <v>0</v>
      </c>
      <c r="AI273" s="49">
        <v>18877144</v>
      </c>
      <c r="AJ273" s="59">
        <v>2706</v>
      </c>
      <c r="AK273" s="59">
        <v>6976.03</v>
      </c>
      <c r="AL273" s="59">
        <v>226.68</v>
      </c>
      <c r="AM273" s="59">
        <v>7202.71</v>
      </c>
      <c r="AN273" s="59">
        <v>2745</v>
      </c>
      <c r="AO273" s="59">
        <v>19771439</v>
      </c>
      <c r="AP273" s="59">
        <v>0</v>
      </c>
      <c r="AQ273" s="59">
        <v>16555</v>
      </c>
      <c r="AR273" s="59">
        <v>0</v>
      </c>
      <c r="AS273" s="59">
        <v>0</v>
      </c>
      <c r="AT273" s="59">
        <v>0</v>
      </c>
      <c r="AU273" s="59">
        <v>0</v>
      </c>
      <c r="AV273" s="59">
        <v>0</v>
      </c>
      <c r="AW273" s="59">
        <v>0</v>
      </c>
      <c r="AX273" s="59">
        <v>0</v>
      </c>
      <c r="AY273" s="59">
        <v>0</v>
      </c>
      <c r="AZ273" s="59">
        <v>19787994</v>
      </c>
      <c r="BA273" s="59">
        <v>13677083</v>
      </c>
      <c r="BB273" s="59">
        <v>6110911</v>
      </c>
      <c r="BC273" s="59">
        <v>6110911</v>
      </c>
      <c r="BD273" s="59">
        <v>33300</v>
      </c>
      <c r="BE273" s="59">
        <f t="shared" si="16"/>
        <v>6077611</v>
      </c>
      <c r="BF273" s="59">
        <v>1972416</v>
      </c>
      <c r="BG273" s="59">
        <f t="shared" si="17"/>
        <v>8050027</v>
      </c>
      <c r="BH273" s="59">
        <v>854390597</v>
      </c>
      <c r="BI273" s="59">
        <v>0</v>
      </c>
      <c r="BJ273" s="59">
        <v>0</v>
      </c>
      <c r="BK273" s="59">
        <v>19787994</v>
      </c>
      <c r="BL273" s="59">
        <v>2745</v>
      </c>
      <c r="BM273" s="59">
        <v>7208.74</v>
      </c>
      <c r="BN273" s="59">
        <v>230.08</v>
      </c>
      <c r="BO273" s="59">
        <v>7438.82</v>
      </c>
      <c r="BP273" s="59">
        <v>2754</v>
      </c>
      <c r="BQ273" s="59">
        <v>20486510</v>
      </c>
      <c r="BR273" s="59">
        <v>0</v>
      </c>
      <c r="BS273" s="59">
        <v>20734</v>
      </c>
      <c r="BT273" s="59">
        <v>0</v>
      </c>
      <c r="BU273" s="59">
        <v>0</v>
      </c>
      <c r="BV273" s="59">
        <v>0</v>
      </c>
      <c r="BW273" s="59">
        <v>0</v>
      </c>
      <c r="BX273" s="59">
        <v>0</v>
      </c>
      <c r="BY273" s="59">
        <v>0</v>
      </c>
      <c r="BZ273" s="59">
        <v>0</v>
      </c>
      <c r="CA273" s="59">
        <v>20507244</v>
      </c>
      <c r="CB273" s="59">
        <v>14611591</v>
      </c>
      <c r="CC273" s="59">
        <v>5895653</v>
      </c>
      <c r="CD273" s="59">
        <v>5888214</v>
      </c>
      <c r="CE273" s="59">
        <v>30794</v>
      </c>
      <c r="CF273" s="59">
        <f t="shared" si="18"/>
        <v>5857420</v>
      </c>
      <c r="CG273" s="59">
        <v>1838228</v>
      </c>
      <c r="CH273" s="59">
        <f t="shared" si="19"/>
        <v>7695648</v>
      </c>
      <c r="CI273" s="59">
        <v>915336533</v>
      </c>
      <c r="CJ273" s="59">
        <v>7439</v>
      </c>
      <c r="CK273" s="59">
        <v>0</v>
      </c>
      <c r="CL273" s="59">
        <v>20499805</v>
      </c>
      <c r="CM273" s="59">
        <v>2754</v>
      </c>
      <c r="CN273" s="59">
        <v>7443.65</v>
      </c>
      <c r="CO273" s="59">
        <v>236.98</v>
      </c>
      <c r="CP273" s="59">
        <v>7680.6299999999992</v>
      </c>
      <c r="CQ273" s="59">
        <v>2745</v>
      </c>
      <c r="CR273" s="59">
        <v>21083329</v>
      </c>
      <c r="CS273" s="59">
        <v>5579</v>
      </c>
      <c r="CT273" s="59">
        <v>40808</v>
      </c>
      <c r="CU273" s="59">
        <v>0</v>
      </c>
      <c r="CV273" s="59">
        <v>0</v>
      </c>
      <c r="CW273" s="59">
        <v>0</v>
      </c>
      <c r="CX273" s="59">
        <v>0</v>
      </c>
      <c r="CY273" s="59">
        <v>0</v>
      </c>
      <c r="CZ273" s="59">
        <v>53764</v>
      </c>
      <c r="DA273" s="59">
        <v>0</v>
      </c>
      <c r="DB273" s="59">
        <v>21183480</v>
      </c>
      <c r="DC273" s="59">
        <v>14474486</v>
      </c>
      <c r="DD273" s="59">
        <v>6708994</v>
      </c>
      <c r="DE273" s="59">
        <v>6701314</v>
      </c>
      <c r="DF273" s="59">
        <v>54550</v>
      </c>
      <c r="DG273" s="40">
        <v>6646764</v>
      </c>
      <c r="DH273" s="59">
        <v>1915911</v>
      </c>
      <c r="DI273" s="59">
        <v>8562675</v>
      </c>
      <c r="DJ273" s="59">
        <v>1059909075</v>
      </c>
      <c r="DK273" s="59">
        <v>7680</v>
      </c>
      <c r="DL273" s="59">
        <v>0</v>
      </c>
    </row>
    <row r="274" spans="1:116" x14ac:dyDescent="0.2">
      <c r="A274" s="48">
        <v>4137</v>
      </c>
      <c r="B274" s="49" t="s">
        <v>304</v>
      </c>
      <c r="C274" s="37">
        <v>5933684</v>
      </c>
      <c r="D274" s="37">
        <v>940</v>
      </c>
      <c r="E274" s="37">
        <v>950</v>
      </c>
      <c r="F274" s="37">
        <v>220.29</v>
      </c>
      <c r="G274" s="37">
        <v>0</v>
      </c>
      <c r="H274" s="37">
        <v>0</v>
      </c>
      <c r="I274" s="37">
        <v>0</v>
      </c>
      <c r="J274" s="37">
        <v>6206084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6206084</v>
      </c>
      <c r="S274" s="37">
        <v>300000</v>
      </c>
      <c r="T274" s="37">
        <v>0</v>
      </c>
      <c r="U274" s="37">
        <v>300000</v>
      </c>
      <c r="V274" s="37">
        <v>6506084</v>
      </c>
      <c r="W274" s="37">
        <v>4211483</v>
      </c>
      <c r="X274" s="37">
        <v>2294601</v>
      </c>
      <c r="Y274" s="37">
        <v>2288068</v>
      </c>
      <c r="Z274" s="37">
        <v>5504</v>
      </c>
      <c r="AA274" s="37">
        <v>2282564</v>
      </c>
      <c r="AB274" s="37">
        <v>638981</v>
      </c>
      <c r="AC274" s="37">
        <v>2921545</v>
      </c>
      <c r="AD274" s="37">
        <v>326577249</v>
      </c>
      <c r="AE274" s="37">
        <v>615300</v>
      </c>
      <c r="AF274" s="37">
        <v>6533</v>
      </c>
      <c r="AG274" s="37">
        <v>0</v>
      </c>
      <c r="AH274" s="37">
        <v>0</v>
      </c>
      <c r="AI274" s="49">
        <v>6205084</v>
      </c>
      <c r="AJ274" s="59">
        <v>950</v>
      </c>
      <c r="AK274" s="59">
        <v>6531.67</v>
      </c>
      <c r="AL274" s="59">
        <v>226.68</v>
      </c>
      <c r="AM274" s="59">
        <v>6758.35</v>
      </c>
      <c r="AN274" s="59">
        <v>970</v>
      </c>
      <c r="AO274" s="59">
        <v>6555600</v>
      </c>
      <c r="AP274" s="59">
        <v>0</v>
      </c>
      <c r="AQ274" s="59">
        <v>0</v>
      </c>
      <c r="AR274" s="59">
        <v>0</v>
      </c>
      <c r="AS274" s="59">
        <v>0</v>
      </c>
      <c r="AT274" s="59">
        <v>0</v>
      </c>
      <c r="AU274" s="59">
        <v>0</v>
      </c>
      <c r="AV274" s="59">
        <v>0</v>
      </c>
      <c r="AW274" s="59">
        <v>180000</v>
      </c>
      <c r="AX274" s="59">
        <v>0</v>
      </c>
      <c r="AY274" s="59">
        <v>0</v>
      </c>
      <c r="AZ274" s="59">
        <v>6735600</v>
      </c>
      <c r="BA274" s="59">
        <v>4295722</v>
      </c>
      <c r="BB274" s="59">
        <v>2439878</v>
      </c>
      <c r="BC274" s="59">
        <v>2439878</v>
      </c>
      <c r="BD274" s="59">
        <v>2561</v>
      </c>
      <c r="BE274" s="59">
        <f t="shared" si="16"/>
        <v>2437317</v>
      </c>
      <c r="BF274" s="59">
        <v>688792</v>
      </c>
      <c r="BG274" s="59">
        <f t="shared" si="17"/>
        <v>3126109</v>
      </c>
      <c r="BH274" s="59">
        <v>355034827</v>
      </c>
      <c r="BI274" s="59">
        <v>0</v>
      </c>
      <c r="BJ274" s="59">
        <v>0</v>
      </c>
      <c r="BK274" s="59">
        <v>6555600</v>
      </c>
      <c r="BL274" s="59">
        <v>970</v>
      </c>
      <c r="BM274" s="59">
        <v>6758.35</v>
      </c>
      <c r="BN274" s="59">
        <v>230.08</v>
      </c>
      <c r="BO274" s="59">
        <v>6988.43</v>
      </c>
      <c r="BP274" s="59">
        <v>974</v>
      </c>
      <c r="BQ274" s="59">
        <v>6806731</v>
      </c>
      <c r="BR274" s="59">
        <v>0</v>
      </c>
      <c r="BS274" s="59">
        <v>0</v>
      </c>
      <c r="BT274" s="59">
        <v>0</v>
      </c>
      <c r="BU274" s="59">
        <v>0</v>
      </c>
      <c r="BV274" s="59">
        <v>0</v>
      </c>
      <c r="BW274" s="59">
        <v>0</v>
      </c>
      <c r="BX274" s="59">
        <v>180000</v>
      </c>
      <c r="BY274" s="59">
        <v>0</v>
      </c>
      <c r="BZ274" s="59">
        <v>0</v>
      </c>
      <c r="CA274" s="59">
        <v>6986731</v>
      </c>
      <c r="CB274" s="59">
        <v>4602101</v>
      </c>
      <c r="CC274" s="59">
        <v>2384630</v>
      </c>
      <c r="CD274" s="59">
        <v>2384630</v>
      </c>
      <c r="CE274" s="59">
        <v>5271</v>
      </c>
      <c r="CF274" s="59">
        <f t="shared" si="18"/>
        <v>2379359</v>
      </c>
      <c r="CG274" s="59">
        <v>745217</v>
      </c>
      <c r="CH274" s="59">
        <f t="shared" si="19"/>
        <v>3124576</v>
      </c>
      <c r="CI274" s="59">
        <v>368746769</v>
      </c>
      <c r="CJ274" s="59">
        <v>0</v>
      </c>
      <c r="CK274" s="59">
        <v>0</v>
      </c>
      <c r="CL274" s="59">
        <v>6806731</v>
      </c>
      <c r="CM274" s="59">
        <v>974</v>
      </c>
      <c r="CN274" s="59">
        <v>6988.43</v>
      </c>
      <c r="CO274" s="59">
        <v>411.57</v>
      </c>
      <c r="CP274" s="59">
        <v>7400</v>
      </c>
      <c r="CQ274" s="59">
        <v>971</v>
      </c>
      <c r="CR274" s="59">
        <v>7185400</v>
      </c>
      <c r="CS274" s="59">
        <v>0</v>
      </c>
      <c r="CT274" s="59">
        <v>0</v>
      </c>
      <c r="CU274" s="59">
        <v>0</v>
      </c>
      <c r="CV274" s="59">
        <v>0</v>
      </c>
      <c r="CW274" s="59">
        <v>0</v>
      </c>
      <c r="CX274" s="59">
        <v>0</v>
      </c>
      <c r="CY274" s="59">
        <v>180000</v>
      </c>
      <c r="CZ274" s="59">
        <v>14800</v>
      </c>
      <c r="DA274" s="59">
        <v>0</v>
      </c>
      <c r="DB274" s="59">
        <v>7380200</v>
      </c>
      <c r="DC274" s="59">
        <v>4722034</v>
      </c>
      <c r="DD274" s="59">
        <v>2658166</v>
      </c>
      <c r="DE274" s="59">
        <v>2658166</v>
      </c>
      <c r="DF274" s="59">
        <v>3148</v>
      </c>
      <c r="DG274" s="40">
        <v>2655018</v>
      </c>
      <c r="DH274" s="59">
        <v>726623</v>
      </c>
      <c r="DI274" s="59">
        <v>3381641</v>
      </c>
      <c r="DJ274" s="59">
        <v>396636737</v>
      </c>
      <c r="DK274" s="59">
        <v>0</v>
      </c>
      <c r="DL274" s="59">
        <v>0</v>
      </c>
    </row>
    <row r="275" spans="1:116" x14ac:dyDescent="0.2">
      <c r="A275" s="48">
        <v>4144</v>
      </c>
      <c r="B275" s="49" t="s">
        <v>305</v>
      </c>
      <c r="C275" s="37">
        <v>24438695</v>
      </c>
      <c r="D275" s="37">
        <v>3194</v>
      </c>
      <c r="E275" s="37">
        <v>3298</v>
      </c>
      <c r="F275" s="37">
        <v>220.29</v>
      </c>
      <c r="G275" s="37">
        <v>0</v>
      </c>
      <c r="H275" s="37">
        <v>0</v>
      </c>
      <c r="I275" s="37">
        <v>0</v>
      </c>
      <c r="J275" s="37">
        <v>25960966</v>
      </c>
      <c r="K275" s="37">
        <v>0</v>
      </c>
      <c r="L275" s="37">
        <v>149386</v>
      </c>
      <c r="M275" s="37">
        <v>0</v>
      </c>
      <c r="N275" s="37">
        <v>0</v>
      </c>
      <c r="O275" s="37">
        <v>0</v>
      </c>
      <c r="P275" s="37">
        <v>0</v>
      </c>
      <c r="Q275" s="37">
        <v>149386</v>
      </c>
      <c r="R275" s="37">
        <v>26110352</v>
      </c>
      <c r="S275" s="37">
        <v>300000</v>
      </c>
      <c r="T275" s="37">
        <v>0</v>
      </c>
      <c r="U275" s="37">
        <v>300000</v>
      </c>
      <c r="V275" s="37">
        <v>26410352</v>
      </c>
      <c r="W275" s="37">
        <v>15932308</v>
      </c>
      <c r="X275" s="37">
        <v>10478044</v>
      </c>
      <c r="Y275" s="37">
        <v>10478044</v>
      </c>
      <c r="Z275" s="37">
        <v>14160</v>
      </c>
      <c r="AA275" s="37">
        <v>10463884</v>
      </c>
      <c r="AB275" s="37">
        <v>2994202</v>
      </c>
      <c r="AC275" s="37">
        <v>13458086</v>
      </c>
      <c r="AD275" s="37">
        <v>964487424</v>
      </c>
      <c r="AE275" s="37">
        <v>1014800</v>
      </c>
      <c r="AF275" s="37">
        <v>0</v>
      </c>
      <c r="AG275" s="37">
        <v>0</v>
      </c>
      <c r="AH275" s="37">
        <v>0</v>
      </c>
      <c r="AI275" s="49">
        <v>26020352</v>
      </c>
      <c r="AJ275" s="59">
        <v>3298</v>
      </c>
      <c r="AK275" s="59">
        <v>7889.74</v>
      </c>
      <c r="AL275" s="59">
        <v>226.68</v>
      </c>
      <c r="AM275" s="59">
        <v>8116.42</v>
      </c>
      <c r="AN275" s="59">
        <v>3389</v>
      </c>
      <c r="AO275" s="59">
        <v>27506547</v>
      </c>
      <c r="AP275" s="59">
        <v>0</v>
      </c>
      <c r="AQ275" s="59">
        <v>153626</v>
      </c>
      <c r="AR275" s="59">
        <v>0</v>
      </c>
      <c r="AS275" s="59">
        <v>0</v>
      </c>
      <c r="AT275" s="59">
        <v>481985</v>
      </c>
      <c r="AU275" s="59">
        <v>0</v>
      </c>
      <c r="AV275" s="59">
        <v>0</v>
      </c>
      <c r="AW275" s="59">
        <v>300000</v>
      </c>
      <c r="AX275" s="59">
        <v>0</v>
      </c>
      <c r="AY275" s="59">
        <v>0</v>
      </c>
      <c r="AZ275" s="59">
        <v>28442158</v>
      </c>
      <c r="BA275" s="59">
        <v>17692419</v>
      </c>
      <c r="BB275" s="59">
        <v>10749739</v>
      </c>
      <c r="BC275" s="59">
        <v>10749739</v>
      </c>
      <c r="BD275" s="59">
        <v>13076</v>
      </c>
      <c r="BE275" s="59">
        <f t="shared" si="16"/>
        <v>10736663</v>
      </c>
      <c r="BF275" s="59">
        <v>3071179</v>
      </c>
      <c r="BG275" s="59">
        <f t="shared" si="17"/>
        <v>13807842</v>
      </c>
      <c r="BH275" s="59">
        <v>1042112061</v>
      </c>
      <c r="BI275" s="59">
        <v>0</v>
      </c>
      <c r="BJ275" s="59">
        <v>0</v>
      </c>
      <c r="BK275" s="59">
        <v>28142158</v>
      </c>
      <c r="BL275" s="59">
        <v>3389</v>
      </c>
      <c r="BM275" s="59">
        <v>8303.9699999999993</v>
      </c>
      <c r="BN275" s="59">
        <v>230.08</v>
      </c>
      <c r="BO275" s="59">
        <v>8534.0499999999993</v>
      </c>
      <c r="BP275" s="59">
        <v>3441</v>
      </c>
      <c r="BQ275" s="59">
        <v>29365666</v>
      </c>
      <c r="BR275" s="59">
        <v>0</v>
      </c>
      <c r="BS275" s="59">
        <v>118238</v>
      </c>
      <c r="BT275" s="59">
        <v>0</v>
      </c>
      <c r="BU275" s="59">
        <v>0</v>
      </c>
      <c r="BV275" s="59">
        <v>0</v>
      </c>
      <c r="BW275" s="59">
        <v>0</v>
      </c>
      <c r="BX275" s="59">
        <v>300000</v>
      </c>
      <c r="BY275" s="59">
        <v>0</v>
      </c>
      <c r="BZ275" s="59">
        <v>0</v>
      </c>
      <c r="CA275" s="59">
        <v>29783904</v>
      </c>
      <c r="CB275" s="59">
        <v>18834038</v>
      </c>
      <c r="CC275" s="59">
        <v>10949866</v>
      </c>
      <c r="CD275" s="59">
        <v>10949866</v>
      </c>
      <c r="CE275" s="59">
        <v>16428</v>
      </c>
      <c r="CF275" s="59">
        <f t="shared" si="18"/>
        <v>10933438</v>
      </c>
      <c r="CG275" s="59">
        <v>3435876</v>
      </c>
      <c r="CH275" s="59">
        <f t="shared" si="19"/>
        <v>14369314</v>
      </c>
      <c r="CI275" s="59">
        <v>1118125534</v>
      </c>
      <c r="CJ275" s="59">
        <v>0</v>
      </c>
      <c r="CK275" s="59">
        <v>0</v>
      </c>
      <c r="CL275" s="59">
        <v>29483904</v>
      </c>
      <c r="CM275" s="59">
        <v>3441</v>
      </c>
      <c r="CN275" s="59">
        <v>8568.41</v>
      </c>
      <c r="CO275" s="59">
        <v>236.98</v>
      </c>
      <c r="CP275" s="59">
        <v>8805.39</v>
      </c>
      <c r="CQ275" s="59">
        <v>3453</v>
      </c>
      <c r="CR275" s="59">
        <v>30405012</v>
      </c>
      <c r="CS275" s="59">
        <v>0</v>
      </c>
      <c r="CT275" s="59">
        <v>195004</v>
      </c>
      <c r="CU275" s="59">
        <v>0</v>
      </c>
      <c r="CV275" s="59">
        <v>0</v>
      </c>
      <c r="CW275" s="59">
        <v>0</v>
      </c>
      <c r="CX275" s="59">
        <v>0</v>
      </c>
      <c r="CY275" s="59">
        <v>300000</v>
      </c>
      <c r="CZ275" s="59">
        <v>0</v>
      </c>
      <c r="DA275" s="59">
        <v>0</v>
      </c>
      <c r="DB275" s="59">
        <v>30900016</v>
      </c>
      <c r="DC275" s="59">
        <v>18797034</v>
      </c>
      <c r="DD275" s="59">
        <v>12102982</v>
      </c>
      <c r="DE275" s="59">
        <v>12094176</v>
      </c>
      <c r="DF275" s="59">
        <v>14187</v>
      </c>
      <c r="DG275" s="40">
        <v>12079989</v>
      </c>
      <c r="DH275" s="59">
        <v>3273143</v>
      </c>
      <c r="DI275" s="59">
        <v>15353132</v>
      </c>
      <c r="DJ275" s="59">
        <v>1212505009</v>
      </c>
      <c r="DK275" s="59">
        <v>8806</v>
      </c>
      <c r="DL275" s="59">
        <v>0</v>
      </c>
    </row>
    <row r="276" spans="1:116" x14ac:dyDescent="0.2">
      <c r="A276" s="48">
        <v>4165</v>
      </c>
      <c r="B276" s="49" t="s">
        <v>306</v>
      </c>
      <c r="C276" s="37">
        <v>10480528</v>
      </c>
      <c r="D276" s="37">
        <v>1649</v>
      </c>
      <c r="E276" s="37">
        <v>1679</v>
      </c>
      <c r="F276" s="37">
        <v>220.29</v>
      </c>
      <c r="G276" s="37">
        <v>0</v>
      </c>
      <c r="H276" s="37">
        <v>0</v>
      </c>
      <c r="I276" s="37">
        <v>0</v>
      </c>
      <c r="J276" s="37">
        <v>11041070</v>
      </c>
      <c r="K276" s="37">
        <v>0</v>
      </c>
      <c r="L276" s="37">
        <v>57733</v>
      </c>
      <c r="M276" s="37">
        <v>0</v>
      </c>
      <c r="N276" s="37">
        <v>0</v>
      </c>
      <c r="O276" s="37">
        <v>0</v>
      </c>
      <c r="P276" s="37">
        <v>0</v>
      </c>
      <c r="Q276" s="37">
        <v>57733</v>
      </c>
      <c r="R276" s="37">
        <v>11098803</v>
      </c>
      <c r="S276" s="37">
        <v>0</v>
      </c>
      <c r="T276" s="37">
        <v>0</v>
      </c>
      <c r="U276" s="37">
        <v>0</v>
      </c>
      <c r="V276" s="37">
        <v>11098803</v>
      </c>
      <c r="W276" s="37">
        <v>8747003</v>
      </c>
      <c r="X276" s="37">
        <v>2351800</v>
      </c>
      <c r="Y276" s="37">
        <v>2345188</v>
      </c>
      <c r="Z276" s="37">
        <v>22879</v>
      </c>
      <c r="AA276" s="37">
        <v>2322309</v>
      </c>
      <c r="AB276" s="37">
        <v>1898155</v>
      </c>
      <c r="AC276" s="37">
        <v>4220464</v>
      </c>
      <c r="AD276" s="37">
        <v>441038363</v>
      </c>
      <c r="AE276" s="37">
        <v>2390900</v>
      </c>
      <c r="AF276" s="37">
        <v>6612</v>
      </c>
      <c r="AG276" s="37">
        <v>0</v>
      </c>
      <c r="AH276" s="37">
        <v>6612</v>
      </c>
      <c r="AI276" s="49">
        <v>11074691</v>
      </c>
      <c r="AJ276" s="59">
        <v>1679</v>
      </c>
      <c r="AK276" s="59">
        <v>6596</v>
      </c>
      <c r="AL276" s="59">
        <v>226.68</v>
      </c>
      <c r="AM276" s="59">
        <v>6822.68</v>
      </c>
      <c r="AN276" s="59">
        <v>1704</v>
      </c>
      <c r="AO276" s="59">
        <v>11625847</v>
      </c>
      <c r="AP276" s="59">
        <v>4959</v>
      </c>
      <c r="AQ276" s="59">
        <v>34648</v>
      </c>
      <c r="AR276" s="59">
        <v>0</v>
      </c>
      <c r="AS276" s="59">
        <v>0</v>
      </c>
      <c r="AT276" s="59">
        <v>0</v>
      </c>
      <c r="AU276" s="59">
        <v>0</v>
      </c>
      <c r="AV276" s="59">
        <v>0</v>
      </c>
      <c r="AW276" s="59">
        <v>0</v>
      </c>
      <c r="AX276" s="59">
        <v>0</v>
      </c>
      <c r="AY276" s="59">
        <v>0</v>
      </c>
      <c r="AZ276" s="59">
        <v>11665454</v>
      </c>
      <c r="BA276" s="59">
        <v>9106371</v>
      </c>
      <c r="BB276" s="59">
        <v>2559083</v>
      </c>
      <c r="BC276" s="59">
        <v>2559083</v>
      </c>
      <c r="BD276" s="59">
        <v>21774</v>
      </c>
      <c r="BE276" s="59">
        <f t="shared" si="16"/>
        <v>2537309</v>
      </c>
      <c r="BF276" s="59">
        <v>2121820</v>
      </c>
      <c r="BG276" s="59">
        <f t="shared" si="17"/>
        <v>4659129</v>
      </c>
      <c r="BH276" s="59">
        <v>512250240</v>
      </c>
      <c r="BI276" s="59">
        <v>0</v>
      </c>
      <c r="BJ276" s="59">
        <v>0</v>
      </c>
      <c r="BK276" s="59">
        <v>11665454</v>
      </c>
      <c r="BL276" s="59">
        <v>1704</v>
      </c>
      <c r="BM276" s="59">
        <v>6845.92</v>
      </c>
      <c r="BN276" s="59">
        <v>230.08</v>
      </c>
      <c r="BO276" s="59">
        <v>7076</v>
      </c>
      <c r="BP276" s="59">
        <v>1729</v>
      </c>
      <c r="BQ276" s="59">
        <v>12234404</v>
      </c>
      <c r="BR276" s="59">
        <v>0</v>
      </c>
      <c r="BS276" s="59">
        <v>28053</v>
      </c>
      <c r="BT276" s="59">
        <v>0</v>
      </c>
      <c r="BU276" s="59">
        <v>0</v>
      </c>
      <c r="BV276" s="59">
        <v>0</v>
      </c>
      <c r="BW276" s="59">
        <v>0</v>
      </c>
      <c r="BX276" s="59">
        <v>0</v>
      </c>
      <c r="BY276" s="59">
        <v>0</v>
      </c>
      <c r="BZ276" s="59">
        <v>0</v>
      </c>
      <c r="CA276" s="59">
        <v>12262457</v>
      </c>
      <c r="CB276" s="59">
        <v>9431077</v>
      </c>
      <c r="CC276" s="59">
        <v>2831380</v>
      </c>
      <c r="CD276" s="59">
        <v>2831380</v>
      </c>
      <c r="CE276" s="59">
        <v>15323</v>
      </c>
      <c r="CF276" s="59">
        <f t="shared" si="18"/>
        <v>2816057</v>
      </c>
      <c r="CG276" s="59">
        <v>2238453</v>
      </c>
      <c r="CH276" s="59">
        <f t="shared" si="19"/>
        <v>5054510</v>
      </c>
      <c r="CI276" s="59">
        <v>573584952</v>
      </c>
      <c r="CJ276" s="59">
        <v>0</v>
      </c>
      <c r="CK276" s="59">
        <v>0</v>
      </c>
      <c r="CL276" s="59">
        <v>12262457</v>
      </c>
      <c r="CM276" s="59">
        <v>1729</v>
      </c>
      <c r="CN276" s="59">
        <v>7092.22</v>
      </c>
      <c r="CO276" s="59">
        <v>307.77999999999997</v>
      </c>
      <c r="CP276" s="59">
        <v>7400</v>
      </c>
      <c r="CQ276" s="59">
        <v>1745</v>
      </c>
      <c r="CR276" s="59">
        <v>12913000</v>
      </c>
      <c r="CS276" s="59">
        <v>0</v>
      </c>
      <c r="CT276" s="59">
        <v>-413</v>
      </c>
      <c r="CU276" s="59">
        <v>0</v>
      </c>
      <c r="CV276" s="59">
        <v>0</v>
      </c>
      <c r="CW276" s="59">
        <v>0</v>
      </c>
      <c r="CX276" s="59">
        <v>0</v>
      </c>
      <c r="CY276" s="59">
        <v>0</v>
      </c>
      <c r="CZ276" s="59">
        <v>0</v>
      </c>
      <c r="DA276" s="59">
        <v>0</v>
      </c>
      <c r="DB276" s="59">
        <v>12912587</v>
      </c>
      <c r="DC276" s="59">
        <v>9369229</v>
      </c>
      <c r="DD276" s="59">
        <v>3543358</v>
      </c>
      <c r="DE276" s="59">
        <v>3543358</v>
      </c>
      <c r="DF276" s="59">
        <v>10405</v>
      </c>
      <c r="DG276" s="40">
        <v>3532953</v>
      </c>
      <c r="DH276" s="59">
        <v>1840540</v>
      </c>
      <c r="DI276" s="59">
        <v>5373493</v>
      </c>
      <c r="DJ276" s="59">
        <v>638524825</v>
      </c>
      <c r="DK276" s="59">
        <v>0</v>
      </c>
      <c r="DL276" s="59">
        <v>0</v>
      </c>
    </row>
    <row r="277" spans="1:116" x14ac:dyDescent="0.2">
      <c r="A277" s="48">
        <v>4179</v>
      </c>
      <c r="B277" s="49" t="s">
        <v>307</v>
      </c>
      <c r="C277" s="37">
        <v>67414208</v>
      </c>
      <c r="D277" s="37">
        <v>10101</v>
      </c>
      <c r="E277" s="37">
        <v>10197</v>
      </c>
      <c r="F277" s="37">
        <v>220.29</v>
      </c>
      <c r="G277" s="37">
        <v>0</v>
      </c>
      <c r="H277" s="37">
        <v>0</v>
      </c>
      <c r="I277" s="37">
        <v>0</v>
      </c>
      <c r="J277" s="37">
        <v>70301177</v>
      </c>
      <c r="K277" s="37">
        <v>28764</v>
      </c>
      <c r="L277" s="37">
        <v>12099</v>
      </c>
      <c r="M277" s="37">
        <v>0</v>
      </c>
      <c r="N277" s="37">
        <v>0</v>
      </c>
      <c r="O277" s="37">
        <v>0</v>
      </c>
      <c r="P277" s="37">
        <v>0</v>
      </c>
      <c r="Q277" s="37">
        <v>40863</v>
      </c>
      <c r="R277" s="37">
        <v>70342040</v>
      </c>
      <c r="S277" s="37">
        <v>0</v>
      </c>
      <c r="T277" s="37">
        <v>0</v>
      </c>
      <c r="U277" s="37">
        <v>0</v>
      </c>
      <c r="V277" s="37">
        <v>70342040</v>
      </c>
      <c r="W277" s="37">
        <v>46778900</v>
      </c>
      <c r="X277" s="37">
        <v>23563140</v>
      </c>
      <c r="Y277" s="37">
        <v>23563140</v>
      </c>
      <c r="Z277" s="37">
        <v>238478</v>
      </c>
      <c r="AA277" s="37">
        <v>23324662</v>
      </c>
      <c r="AB277" s="37">
        <v>3873218</v>
      </c>
      <c r="AC277" s="37">
        <v>27197880</v>
      </c>
      <c r="AD277" s="37">
        <v>3089851495</v>
      </c>
      <c r="AE277" s="37">
        <v>27092600</v>
      </c>
      <c r="AF277" s="37">
        <v>0</v>
      </c>
      <c r="AG277" s="37">
        <v>0</v>
      </c>
      <c r="AH277" s="37">
        <v>0</v>
      </c>
      <c r="AI277" s="49">
        <v>69867040</v>
      </c>
      <c r="AJ277" s="59">
        <v>10197</v>
      </c>
      <c r="AK277" s="59">
        <v>6851.73</v>
      </c>
      <c r="AL277" s="59">
        <v>226.68</v>
      </c>
      <c r="AM277" s="59">
        <v>7078.41</v>
      </c>
      <c r="AN277" s="59">
        <v>10343</v>
      </c>
      <c r="AO277" s="59">
        <v>73211995</v>
      </c>
      <c r="AP277" s="59">
        <v>0</v>
      </c>
      <c r="AQ277" s="59">
        <v>0</v>
      </c>
      <c r="AR277" s="59">
        <v>0</v>
      </c>
      <c r="AS277" s="59">
        <v>0</v>
      </c>
      <c r="AT277" s="59">
        <v>0</v>
      </c>
      <c r="AU277" s="59">
        <v>0</v>
      </c>
      <c r="AV277" s="59">
        <v>0</v>
      </c>
      <c r="AW277" s="59">
        <v>0</v>
      </c>
      <c r="AX277" s="59">
        <v>0</v>
      </c>
      <c r="AY277" s="59">
        <v>0</v>
      </c>
      <c r="AZ277" s="59">
        <v>73211995</v>
      </c>
      <c r="BA277" s="59">
        <v>49608179</v>
      </c>
      <c r="BB277" s="59">
        <v>23603816</v>
      </c>
      <c r="BC277" s="59">
        <v>23603816</v>
      </c>
      <c r="BD277" s="59">
        <v>245781</v>
      </c>
      <c r="BE277" s="59">
        <f t="shared" si="16"/>
        <v>23358035</v>
      </c>
      <c r="BF277" s="59">
        <v>4874099</v>
      </c>
      <c r="BG277" s="59">
        <f t="shared" si="17"/>
        <v>28232134</v>
      </c>
      <c r="BH277" s="59">
        <v>3251205661</v>
      </c>
      <c r="BI277" s="59">
        <v>0</v>
      </c>
      <c r="BJ277" s="59">
        <v>0</v>
      </c>
      <c r="BK277" s="59">
        <v>73211995</v>
      </c>
      <c r="BL277" s="59">
        <v>10343</v>
      </c>
      <c r="BM277" s="59">
        <v>7078.41</v>
      </c>
      <c r="BN277" s="59">
        <v>230.08</v>
      </c>
      <c r="BO277" s="59">
        <v>7308.49</v>
      </c>
      <c r="BP277" s="59">
        <v>10470</v>
      </c>
      <c r="BQ277" s="59">
        <v>76519890</v>
      </c>
      <c r="BR277" s="59">
        <v>0</v>
      </c>
      <c r="BS277" s="59">
        <v>30117</v>
      </c>
      <c r="BT277" s="59">
        <v>0</v>
      </c>
      <c r="BU277" s="59">
        <v>0</v>
      </c>
      <c r="BV277" s="59">
        <v>0</v>
      </c>
      <c r="BW277" s="59">
        <v>0</v>
      </c>
      <c r="BX277" s="59">
        <v>0</v>
      </c>
      <c r="BY277" s="59">
        <v>0</v>
      </c>
      <c r="BZ277" s="59">
        <v>0</v>
      </c>
      <c r="CA277" s="59">
        <v>76550007</v>
      </c>
      <c r="CB277" s="59">
        <v>53496299</v>
      </c>
      <c r="CC277" s="59">
        <v>23053708</v>
      </c>
      <c r="CD277" s="59">
        <v>23031783</v>
      </c>
      <c r="CE277" s="59">
        <v>206250</v>
      </c>
      <c r="CF277" s="59">
        <f t="shared" si="18"/>
        <v>22825533</v>
      </c>
      <c r="CG277" s="59">
        <v>4778311</v>
      </c>
      <c r="CH277" s="59">
        <f t="shared" si="19"/>
        <v>27603844</v>
      </c>
      <c r="CI277" s="59">
        <v>3480813980</v>
      </c>
      <c r="CJ277" s="59">
        <v>21925</v>
      </c>
      <c r="CK277" s="59">
        <v>0</v>
      </c>
      <c r="CL277" s="59">
        <v>76528082</v>
      </c>
      <c r="CM277" s="59">
        <v>10470</v>
      </c>
      <c r="CN277" s="59">
        <v>7309.27</v>
      </c>
      <c r="CO277" s="59">
        <v>236.98</v>
      </c>
      <c r="CP277" s="59">
        <v>7546.25</v>
      </c>
      <c r="CQ277" s="59">
        <v>10496</v>
      </c>
      <c r="CR277" s="59">
        <v>79205440</v>
      </c>
      <c r="CS277" s="59">
        <v>16444</v>
      </c>
      <c r="CT277" s="59">
        <v>150165</v>
      </c>
      <c r="CU277" s="59">
        <v>0</v>
      </c>
      <c r="CV277" s="59">
        <v>0</v>
      </c>
      <c r="CW277" s="59">
        <v>0</v>
      </c>
      <c r="CX277" s="59">
        <v>0</v>
      </c>
      <c r="CY277" s="59">
        <v>0</v>
      </c>
      <c r="CZ277" s="59">
        <v>0</v>
      </c>
      <c r="DA277" s="59">
        <v>0</v>
      </c>
      <c r="DB277" s="59">
        <v>79372049</v>
      </c>
      <c r="DC277" s="59">
        <v>54290584</v>
      </c>
      <c r="DD277" s="59">
        <v>25081465</v>
      </c>
      <c r="DE277" s="59">
        <v>23952099</v>
      </c>
      <c r="DF277" s="59">
        <v>191879</v>
      </c>
      <c r="DG277" s="40">
        <v>23760220</v>
      </c>
      <c r="DH277" s="59">
        <v>4952139</v>
      </c>
      <c r="DI277" s="59">
        <v>28712359</v>
      </c>
      <c r="DJ277" s="59">
        <v>3702576836</v>
      </c>
      <c r="DK277" s="59">
        <v>1129366</v>
      </c>
      <c r="DL277" s="59">
        <v>0</v>
      </c>
    </row>
    <row r="278" spans="1:116" x14ac:dyDescent="0.2">
      <c r="A278" s="48">
        <v>4186</v>
      </c>
      <c r="B278" s="49" t="s">
        <v>308</v>
      </c>
      <c r="C278" s="37">
        <v>6898975</v>
      </c>
      <c r="D278" s="37">
        <v>982</v>
      </c>
      <c r="E278" s="37">
        <v>985</v>
      </c>
      <c r="F278" s="37">
        <v>220.29</v>
      </c>
      <c r="G278" s="37">
        <v>0</v>
      </c>
      <c r="H278" s="37">
        <v>0</v>
      </c>
      <c r="I278" s="37">
        <v>0</v>
      </c>
      <c r="J278" s="37">
        <v>7137034</v>
      </c>
      <c r="K278" s="37">
        <v>5274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5274</v>
      </c>
      <c r="R278" s="37">
        <v>7142308</v>
      </c>
      <c r="S278" s="37">
        <v>0</v>
      </c>
      <c r="T278" s="37">
        <v>0</v>
      </c>
      <c r="U278" s="37">
        <v>0</v>
      </c>
      <c r="V278" s="37">
        <v>7142308</v>
      </c>
      <c r="W278" s="37">
        <v>5463490</v>
      </c>
      <c r="X278" s="37">
        <v>1678818</v>
      </c>
      <c r="Y278" s="37">
        <v>1678818</v>
      </c>
      <c r="Z278" s="37">
        <v>8727</v>
      </c>
      <c r="AA278" s="37">
        <v>1670091</v>
      </c>
      <c r="AB278" s="37">
        <v>1125000</v>
      </c>
      <c r="AC278" s="37">
        <v>2795091</v>
      </c>
      <c r="AD278" s="37">
        <v>210649272</v>
      </c>
      <c r="AE278" s="37">
        <v>657700</v>
      </c>
      <c r="AF278" s="37">
        <v>0</v>
      </c>
      <c r="AG278" s="37">
        <v>0</v>
      </c>
      <c r="AH278" s="37">
        <v>0</v>
      </c>
      <c r="AI278" s="49">
        <v>7141433</v>
      </c>
      <c r="AJ278" s="59">
        <v>985</v>
      </c>
      <c r="AK278" s="59">
        <v>7250.19</v>
      </c>
      <c r="AL278" s="59">
        <v>226.68</v>
      </c>
      <c r="AM278" s="59">
        <v>7476.87</v>
      </c>
      <c r="AN278" s="59">
        <v>992</v>
      </c>
      <c r="AO278" s="59">
        <v>7417055</v>
      </c>
      <c r="AP278" s="59">
        <v>0</v>
      </c>
      <c r="AQ278" s="59">
        <v>0</v>
      </c>
      <c r="AR278" s="59">
        <v>0</v>
      </c>
      <c r="AS278" s="59">
        <v>0</v>
      </c>
      <c r="AT278" s="59">
        <v>0</v>
      </c>
      <c r="AU278" s="59">
        <v>0</v>
      </c>
      <c r="AV278" s="59">
        <v>0</v>
      </c>
      <c r="AW278" s="59">
        <v>0</v>
      </c>
      <c r="AX278" s="59">
        <v>0</v>
      </c>
      <c r="AY278" s="59">
        <v>0</v>
      </c>
      <c r="AZ278" s="59">
        <v>7417055</v>
      </c>
      <c r="BA278" s="59">
        <v>5924088</v>
      </c>
      <c r="BB278" s="59">
        <v>1492967</v>
      </c>
      <c r="BC278" s="59">
        <v>1492967</v>
      </c>
      <c r="BD278" s="59">
        <v>3577</v>
      </c>
      <c r="BE278" s="59">
        <f t="shared" si="16"/>
        <v>1489390</v>
      </c>
      <c r="BF278" s="59">
        <v>1510000</v>
      </c>
      <c r="BG278" s="59">
        <f t="shared" si="17"/>
        <v>2999390</v>
      </c>
      <c r="BH278" s="59">
        <v>232083879</v>
      </c>
      <c r="BI278" s="59">
        <v>0</v>
      </c>
      <c r="BJ278" s="59">
        <v>0</v>
      </c>
      <c r="BK278" s="59">
        <v>7417055</v>
      </c>
      <c r="BL278" s="59">
        <v>991</v>
      </c>
      <c r="BM278" s="59">
        <v>7484.41</v>
      </c>
      <c r="BN278" s="59">
        <v>230.08</v>
      </c>
      <c r="BO278" s="59">
        <v>7714.49</v>
      </c>
      <c r="BP278" s="59">
        <v>986</v>
      </c>
      <c r="BQ278" s="59">
        <v>7606487</v>
      </c>
      <c r="BR278" s="59">
        <v>0</v>
      </c>
      <c r="BS278" s="59">
        <v>0</v>
      </c>
      <c r="BT278" s="59">
        <v>0</v>
      </c>
      <c r="BU278" s="59">
        <v>0</v>
      </c>
      <c r="BV278" s="59">
        <v>0</v>
      </c>
      <c r="BW278" s="59">
        <v>0</v>
      </c>
      <c r="BX278" s="59">
        <v>0</v>
      </c>
      <c r="BY278" s="59">
        <v>30858</v>
      </c>
      <c r="BZ278" s="59">
        <v>0</v>
      </c>
      <c r="CA278" s="59">
        <v>7637345</v>
      </c>
      <c r="CB278" s="59">
        <v>6058725</v>
      </c>
      <c r="CC278" s="59">
        <v>1578620</v>
      </c>
      <c r="CD278" s="59">
        <v>1578863</v>
      </c>
      <c r="CE278" s="59">
        <v>5152</v>
      </c>
      <c r="CF278" s="59">
        <f t="shared" si="18"/>
        <v>1573711</v>
      </c>
      <c r="CG278" s="59">
        <v>1538520</v>
      </c>
      <c r="CH278" s="59">
        <f t="shared" si="19"/>
        <v>3112231</v>
      </c>
      <c r="CI278" s="59">
        <v>234697572</v>
      </c>
      <c r="CJ278" s="59">
        <v>0</v>
      </c>
      <c r="CK278" s="59">
        <v>243</v>
      </c>
      <c r="CL278" s="59">
        <v>7606487</v>
      </c>
      <c r="CM278" s="59">
        <v>986</v>
      </c>
      <c r="CN278" s="59">
        <v>7714.49</v>
      </c>
      <c r="CO278" s="59">
        <v>236.98</v>
      </c>
      <c r="CP278" s="59">
        <v>7951.4699999999993</v>
      </c>
      <c r="CQ278" s="59">
        <v>983</v>
      </c>
      <c r="CR278" s="59">
        <v>7816295</v>
      </c>
      <c r="CS278" s="59">
        <v>0</v>
      </c>
      <c r="CT278" s="59">
        <v>0</v>
      </c>
      <c r="CU278" s="59">
        <v>0</v>
      </c>
      <c r="CV278" s="59">
        <v>0</v>
      </c>
      <c r="CW278" s="59">
        <v>0</v>
      </c>
      <c r="CX278" s="59">
        <v>0</v>
      </c>
      <c r="CY278" s="59">
        <v>0</v>
      </c>
      <c r="CZ278" s="59">
        <v>15903</v>
      </c>
      <c r="DA278" s="59">
        <v>0</v>
      </c>
      <c r="DB278" s="59">
        <v>7832198</v>
      </c>
      <c r="DC278" s="59">
        <v>6428195</v>
      </c>
      <c r="DD278" s="59">
        <v>1404003</v>
      </c>
      <c r="DE278" s="59">
        <v>1404003</v>
      </c>
      <c r="DF278" s="59">
        <v>6422</v>
      </c>
      <c r="DG278" s="40">
        <v>1397581</v>
      </c>
      <c r="DH278" s="59">
        <v>1763000</v>
      </c>
      <c r="DI278" s="59">
        <v>3160581</v>
      </c>
      <c r="DJ278" s="59">
        <v>253536219</v>
      </c>
      <c r="DK278" s="59">
        <v>0</v>
      </c>
      <c r="DL278" s="59">
        <v>0</v>
      </c>
    </row>
    <row r="279" spans="1:116" x14ac:dyDescent="0.2">
      <c r="A279" s="48">
        <v>4207</v>
      </c>
      <c r="B279" s="49" t="s">
        <v>309</v>
      </c>
      <c r="C279" s="37">
        <v>4082002</v>
      </c>
      <c r="D279" s="37">
        <v>631</v>
      </c>
      <c r="E279" s="37">
        <v>621</v>
      </c>
      <c r="F279" s="37">
        <v>220.29</v>
      </c>
      <c r="G279" s="37">
        <v>0</v>
      </c>
      <c r="H279" s="37">
        <v>0</v>
      </c>
      <c r="I279" s="37">
        <v>0</v>
      </c>
      <c r="J279" s="37">
        <v>4154111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4154111</v>
      </c>
      <c r="S279" s="37">
        <v>0</v>
      </c>
      <c r="T279" s="37">
        <v>53515</v>
      </c>
      <c r="U279" s="37">
        <v>53515</v>
      </c>
      <c r="V279" s="37">
        <v>4207626</v>
      </c>
      <c r="W279" s="37">
        <v>3378739</v>
      </c>
      <c r="X279" s="37">
        <v>828887</v>
      </c>
      <c r="Y279" s="37">
        <v>828887</v>
      </c>
      <c r="Z279" s="37">
        <v>1884</v>
      </c>
      <c r="AA279" s="37">
        <v>827003</v>
      </c>
      <c r="AB279" s="37">
        <v>213827</v>
      </c>
      <c r="AC279" s="37">
        <v>1040830</v>
      </c>
      <c r="AD279" s="37">
        <v>130128271</v>
      </c>
      <c r="AE279" s="37">
        <v>235500</v>
      </c>
      <c r="AF279" s="37">
        <v>0</v>
      </c>
      <c r="AG279" s="37">
        <v>0</v>
      </c>
      <c r="AH279" s="37">
        <v>0</v>
      </c>
      <c r="AI279" s="49">
        <v>4150111</v>
      </c>
      <c r="AJ279" s="59">
        <v>621</v>
      </c>
      <c r="AK279" s="59">
        <v>6682.95</v>
      </c>
      <c r="AL279" s="59">
        <v>226.68</v>
      </c>
      <c r="AM279" s="59">
        <v>6909.63</v>
      </c>
      <c r="AN279" s="59">
        <v>614</v>
      </c>
      <c r="AO279" s="59">
        <v>4242513</v>
      </c>
      <c r="AP279" s="59">
        <v>0</v>
      </c>
      <c r="AQ279" s="59">
        <v>0</v>
      </c>
      <c r="AR279" s="59">
        <v>0</v>
      </c>
      <c r="AS279" s="59">
        <v>0</v>
      </c>
      <c r="AT279" s="59">
        <v>0</v>
      </c>
      <c r="AU279" s="59">
        <v>0</v>
      </c>
      <c r="AV279" s="59">
        <v>0</v>
      </c>
      <c r="AW279" s="59">
        <v>0</v>
      </c>
      <c r="AX279" s="59">
        <v>34548</v>
      </c>
      <c r="AY279" s="59">
        <v>0</v>
      </c>
      <c r="AZ279" s="59">
        <v>4277061</v>
      </c>
      <c r="BA279" s="59">
        <v>3460845</v>
      </c>
      <c r="BB279" s="59">
        <v>816216</v>
      </c>
      <c r="BC279" s="59">
        <v>816218</v>
      </c>
      <c r="BD279" s="59">
        <v>2327</v>
      </c>
      <c r="BE279" s="59">
        <f t="shared" si="16"/>
        <v>813891</v>
      </c>
      <c r="BF279" s="59">
        <v>230783</v>
      </c>
      <c r="BG279" s="59">
        <f t="shared" si="17"/>
        <v>1044674</v>
      </c>
      <c r="BH279" s="59">
        <v>141206720</v>
      </c>
      <c r="BI279" s="59">
        <v>0</v>
      </c>
      <c r="BJ279" s="59">
        <v>2</v>
      </c>
      <c r="BK279" s="59">
        <v>4242513</v>
      </c>
      <c r="BL279" s="59">
        <v>614</v>
      </c>
      <c r="BM279" s="59">
        <v>6909.63</v>
      </c>
      <c r="BN279" s="59">
        <v>230.08</v>
      </c>
      <c r="BO279" s="59">
        <v>7139.71</v>
      </c>
      <c r="BP279" s="59">
        <v>605</v>
      </c>
      <c r="BQ279" s="59">
        <v>4319525</v>
      </c>
      <c r="BR279" s="59">
        <v>0</v>
      </c>
      <c r="BS279" s="59">
        <v>0</v>
      </c>
      <c r="BT279" s="59">
        <v>0</v>
      </c>
      <c r="BU279" s="59">
        <v>0</v>
      </c>
      <c r="BV279" s="59">
        <v>0</v>
      </c>
      <c r="BW279" s="59">
        <v>0</v>
      </c>
      <c r="BX279" s="59">
        <v>0</v>
      </c>
      <c r="BY279" s="59">
        <v>49978</v>
      </c>
      <c r="BZ279" s="59">
        <v>0</v>
      </c>
      <c r="CA279" s="59">
        <v>4369503</v>
      </c>
      <c r="CB279" s="59">
        <v>3450807</v>
      </c>
      <c r="CC279" s="59">
        <v>918696</v>
      </c>
      <c r="CD279" s="59">
        <v>918696</v>
      </c>
      <c r="CE279" s="59">
        <v>1641</v>
      </c>
      <c r="CF279" s="59">
        <f t="shared" si="18"/>
        <v>917055</v>
      </c>
      <c r="CG279" s="59">
        <v>210146</v>
      </c>
      <c r="CH279" s="59">
        <f t="shared" si="19"/>
        <v>1127201</v>
      </c>
      <c r="CI279" s="59">
        <v>150599606</v>
      </c>
      <c r="CJ279" s="59">
        <v>0</v>
      </c>
      <c r="CK279" s="59">
        <v>0</v>
      </c>
      <c r="CL279" s="59">
        <v>4319525</v>
      </c>
      <c r="CM279" s="59">
        <v>605</v>
      </c>
      <c r="CN279" s="59">
        <v>7139.71</v>
      </c>
      <c r="CO279" s="59">
        <v>260.28999999999996</v>
      </c>
      <c r="CP279" s="59">
        <v>7400</v>
      </c>
      <c r="CQ279" s="59">
        <v>606</v>
      </c>
      <c r="CR279" s="59">
        <v>4484400</v>
      </c>
      <c r="CS279" s="59">
        <v>0</v>
      </c>
      <c r="CT279" s="59">
        <v>0</v>
      </c>
      <c r="CU279" s="59">
        <v>0</v>
      </c>
      <c r="CV279" s="59">
        <v>0</v>
      </c>
      <c r="CW279" s="59">
        <v>0</v>
      </c>
      <c r="CX279" s="59">
        <v>0</v>
      </c>
      <c r="CY279" s="59">
        <v>0</v>
      </c>
      <c r="CZ279" s="59">
        <v>0</v>
      </c>
      <c r="DA279" s="59">
        <v>0</v>
      </c>
      <c r="DB279" s="59">
        <v>4484400</v>
      </c>
      <c r="DC279" s="59">
        <v>3495386</v>
      </c>
      <c r="DD279" s="59">
        <v>989014</v>
      </c>
      <c r="DE279" s="59">
        <v>989014</v>
      </c>
      <c r="DF279" s="59">
        <v>1696</v>
      </c>
      <c r="DG279" s="40">
        <v>987318</v>
      </c>
      <c r="DH279" s="59">
        <v>210000</v>
      </c>
      <c r="DI279" s="59">
        <v>1197318</v>
      </c>
      <c r="DJ279" s="59">
        <v>152241102</v>
      </c>
      <c r="DK279" s="59">
        <v>0</v>
      </c>
      <c r="DL279" s="59">
        <v>0</v>
      </c>
    </row>
    <row r="280" spans="1:116" x14ac:dyDescent="0.2">
      <c r="A280" s="48">
        <v>4221</v>
      </c>
      <c r="B280" s="49" t="s">
        <v>310</v>
      </c>
      <c r="C280" s="37">
        <v>9029513</v>
      </c>
      <c r="D280" s="37">
        <v>1232</v>
      </c>
      <c r="E280" s="37">
        <v>1222</v>
      </c>
      <c r="F280" s="37">
        <v>220.29</v>
      </c>
      <c r="G280" s="37">
        <v>0</v>
      </c>
      <c r="H280" s="37">
        <v>0</v>
      </c>
      <c r="I280" s="37">
        <v>0</v>
      </c>
      <c r="J280" s="37">
        <v>9225416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9225416</v>
      </c>
      <c r="S280" s="37">
        <v>0</v>
      </c>
      <c r="T280" s="37">
        <v>60396</v>
      </c>
      <c r="U280" s="37">
        <v>60396</v>
      </c>
      <c r="V280" s="37">
        <v>9285812</v>
      </c>
      <c r="W280" s="37">
        <v>5305619</v>
      </c>
      <c r="X280" s="37">
        <v>3980193</v>
      </c>
      <c r="Y280" s="37">
        <v>3972643</v>
      </c>
      <c r="Z280" s="37">
        <v>3152</v>
      </c>
      <c r="AA280" s="37">
        <v>3969491</v>
      </c>
      <c r="AB280" s="37">
        <v>137204</v>
      </c>
      <c r="AC280" s="37">
        <v>4106695</v>
      </c>
      <c r="AD280" s="37">
        <v>441727004</v>
      </c>
      <c r="AE280" s="37">
        <v>339000</v>
      </c>
      <c r="AF280" s="37">
        <v>7550</v>
      </c>
      <c r="AG280" s="37">
        <v>0</v>
      </c>
      <c r="AH280" s="37">
        <v>0</v>
      </c>
      <c r="AI280" s="49">
        <v>9225416</v>
      </c>
      <c r="AJ280" s="59">
        <v>1222</v>
      </c>
      <c r="AK280" s="59">
        <v>7549.44</v>
      </c>
      <c r="AL280" s="59">
        <v>226.68</v>
      </c>
      <c r="AM280" s="59">
        <v>7776.12</v>
      </c>
      <c r="AN280" s="59">
        <v>1226</v>
      </c>
      <c r="AO280" s="59">
        <v>9533523</v>
      </c>
      <c r="AP280" s="59">
        <v>0</v>
      </c>
      <c r="AQ280" s="59">
        <v>0</v>
      </c>
      <c r="AR280" s="59">
        <v>0</v>
      </c>
      <c r="AS280" s="59">
        <v>0</v>
      </c>
      <c r="AT280" s="59">
        <v>0</v>
      </c>
      <c r="AU280" s="59">
        <v>0</v>
      </c>
      <c r="AV280" s="59">
        <v>0</v>
      </c>
      <c r="AW280" s="59">
        <v>280000</v>
      </c>
      <c r="AX280" s="59">
        <v>0</v>
      </c>
      <c r="AY280" s="59">
        <v>0</v>
      </c>
      <c r="AZ280" s="59">
        <v>9813523</v>
      </c>
      <c r="BA280" s="59">
        <v>5039161</v>
      </c>
      <c r="BB280" s="59">
        <v>4774362</v>
      </c>
      <c r="BC280" s="59">
        <v>4774458</v>
      </c>
      <c r="BD280" s="59">
        <v>6288</v>
      </c>
      <c r="BE280" s="59">
        <f t="shared" si="16"/>
        <v>4768170</v>
      </c>
      <c r="BF280" s="59">
        <v>0</v>
      </c>
      <c r="BG280" s="59">
        <f t="shared" si="17"/>
        <v>4768170</v>
      </c>
      <c r="BH280" s="59">
        <v>481869765</v>
      </c>
      <c r="BI280" s="59">
        <v>0</v>
      </c>
      <c r="BJ280" s="59">
        <v>96</v>
      </c>
      <c r="BK280" s="59">
        <v>9533523</v>
      </c>
      <c r="BL280" s="59">
        <v>1226</v>
      </c>
      <c r="BM280" s="59">
        <v>7776.12</v>
      </c>
      <c r="BN280" s="59">
        <v>230.08</v>
      </c>
      <c r="BO280" s="59">
        <v>8006.2</v>
      </c>
      <c r="BP280" s="59">
        <v>1216</v>
      </c>
      <c r="BQ280" s="59">
        <v>9735539</v>
      </c>
      <c r="BR280" s="59">
        <v>0</v>
      </c>
      <c r="BS280" s="59">
        <v>0</v>
      </c>
      <c r="BT280" s="59">
        <v>0</v>
      </c>
      <c r="BU280" s="59">
        <v>0</v>
      </c>
      <c r="BV280" s="59">
        <v>0</v>
      </c>
      <c r="BW280" s="59">
        <v>0</v>
      </c>
      <c r="BX280" s="59">
        <v>0</v>
      </c>
      <c r="BY280" s="59">
        <v>64050</v>
      </c>
      <c r="BZ280" s="59">
        <v>0</v>
      </c>
      <c r="CA280" s="59">
        <v>9799589</v>
      </c>
      <c r="CB280" s="59">
        <v>5443844</v>
      </c>
      <c r="CC280" s="59">
        <v>4355745</v>
      </c>
      <c r="CD280" s="59">
        <v>4354370</v>
      </c>
      <c r="CE280" s="59">
        <v>6109</v>
      </c>
      <c r="CF280" s="59">
        <f t="shared" si="18"/>
        <v>4348261</v>
      </c>
      <c r="CG280" s="59">
        <v>100000</v>
      </c>
      <c r="CH280" s="59">
        <f t="shared" si="19"/>
        <v>4448261</v>
      </c>
      <c r="CI280" s="59">
        <v>518665747</v>
      </c>
      <c r="CJ280" s="59">
        <v>1375</v>
      </c>
      <c r="CK280" s="59">
        <v>0</v>
      </c>
      <c r="CL280" s="59">
        <v>9735539</v>
      </c>
      <c r="CM280" s="59">
        <v>1216</v>
      </c>
      <c r="CN280" s="59">
        <v>8006.2</v>
      </c>
      <c r="CO280" s="59">
        <v>236.98</v>
      </c>
      <c r="CP280" s="59">
        <v>8243.18</v>
      </c>
      <c r="CQ280" s="59">
        <v>1233</v>
      </c>
      <c r="CR280" s="59">
        <v>10163841</v>
      </c>
      <c r="CS280" s="59">
        <v>1375</v>
      </c>
      <c r="CT280" s="59">
        <v>0</v>
      </c>
      <c r="CU280" s="59">
        <v>0</v>
      </c>
      <c r="CV280" s="59">
        <v>0</v>
      </c>
      <c r="CW280" s="59">
        <v>0</v>
      </c>
      <c r="CX280" s="59">
        <v>0</v>
      </c>
      <c r="CY280" s="59">
        <v>0</v>
      </c>
      <c r="CZ280" s="59">
        <v>0</v>
      </c>
      <c r="DA280" s="59">
        <v>0</v>
      </c>
      <c r="DB280" s="59">
        <v>10165216</v>
      </c>
      <c r="DC280" s="59">
        <v>5296935</v>
      </c>
      <c r="DD280" s="59">
        <v>4868281</v>
      </c>
      <c r="DE280" s="59">
        <v>4866906</v>
      </c>
      <c r="DF280" s="59">
        <v>9880</v>
      </c>
      <c r="DG280" s="40">
        <v>4857026</v>
      </c>
      <c r="DH280" s="59">
        <v>1260000</v>
      </c>
      <c r="DI280" s="59">
        <v>6117026</v>
      </c>
      <c r="DJ280" s="59">
        <v>555547285</v>
      </c>
      <c r="DK280" s="59">
        <v>1375</v>
      </c>
      <c r="DL280" s="59">
        <v>0</v>
      </c>
    </row>
    <row r="281" spans="1:116" x14ac:dyDescent="0.2">
      <c r="A281" s="48">
        <v>4228</v>
      </c>
      <c r="B281" s="49" t="s">
        <v>311</v>
      </c>
      <c r="C281" s="37">
        <v>6301428</v>
      </c>
      <c r="D281" s="37">
        <v>972</v>
      </c>
      <c r="E281" s="37">
        <v>988</v>
      </c>
      <c r="F281" s="37">
        <v>220.29</v>
      </c>
      <c r="G281" s="37">
        <v>0</v>
      </c>
      <c r="H281" s="37">
        <v>0</v>
      </c>
      <c r="I281" s="37">
        <v>0</v>
      </c>
      <c r="J281" s="37">
        <v>6622801</v>
      </c>
      <c r="K281" s="37">
        <v>0</v>
      </c>
      <c r="L281" s="37">
        <v>4615</v>
      </c>
      <c r="M281" s="37">
        <v>0</v>
      </c>
      <c r="N281" s="37">
        <v>0</v>
      </c>
      <c r="O281" s="37">
        <v>0</v>
      </c>
      <c r="P281" s="37">
        <v>0</v>
      </c>
      <c r="Q281" s="37">
        <v>4615</v>
      </c>
      <c r="R281" s="37">
        <v>6627416</v>
      </c>
      <c r="S281" s="37">
        <v>0</v>
      </c>
      <c r="T281" s="37">
        <v>0</v>
      </c>
      <c r="U281" s="37">
        <v>0</v>
      </c>
      <c r="V281" s="37">
        <v>6627416</v>
      </c>
      <c r="W281" s="37">
        <v>4526780</v>
      </c>
      <c r="X281" s="37">
        <v>2100636</v>
      </c>
      <c r="Y281" s="37">
        <v>2100636</v>
      </c>
      <c r="Z281" s="37">
        <v>2542</v>
      </c>
      <c r="AA281" s="37">
        <v>2098094</v>
      </c>
      <c r="AB281" s="37">
        <v>415229</v>
      </c>
      <c r="AC281" s="37">
        <v>2513323</v>
      </c>
      <c r="AD281" s="37">
        <v>301388087</v>
      </c>
      <c r="AE281" s="37">
        <v>304800</v>
      </c>
      <c r="AF281" s="37">
        <v>0</v>
      </c>
      <c r="AG281" s="37">
        <v>0</v>
      </c>
      <c r="AH281" s="37">
        <v>0</v>
      </c>
      <c r="AI281" s="49">
        <v>6627416</v>
      </c>
      <c r="AJ281" s="59">
        <v>988</v>
      </c>
      <c r="AK281" s="59">
        <v>6707.91</v>
      </c>
      <c r="AL281" s="59">
        <v>226.68</v>
      </c>
      <c r="AM281" s="59">
        <v>6934.59</v>
      </c>
      <c r="AN281" s="59">
        <v>985</v>
      </c>
      <c r="AO281" s="59">
        <v>6830571</v>
      </c>
      <c r="AP281" s="59">
        <v>0</v>
      </c>
      <c r="AQ281" s="59">
        <v>-31833</v>
      </c>
      <c r="AR281" s="59">
        <v>0</v>
      </c>
      <c r="AS281" s="59">
        <v>0</v>
      </c>
      <c r="AT281" s="59">
        <v>0</v>
      </c>
      <c r="AU281" s="59">
        <v>0</v>
      </c>
      <c r="AV281" s="59">
        <v>0</v>
      </c>
      <c r="AW281" s="59">
        <v>0</v>
      </c>
      <c r="AX281" s="59">
        <v>13869</v>
      </c>
      <c r="AY281" s="59">
        <v>0</v>
      </c>
      <c r="AZ281" s="59">
        <v>6812607</v>
      </c>
      <c r="BA281" s="59">
        <v>4795601</v>
      </c>
      <c r="BB281" s="59">
        <v>2017006</v>
      </c>
      <c r="BC281" s="59">
        <v>2016982</v>
      </c>
      <c r="BD281" s="59">
        <v>1846</v>
      </c>
      <c r="BE281" s="59">
        <f t="shared" si="16"/>
        <v>2015136</v>
      </c>
      <c r="BF281" s="59">
        <v>461957</v>
      </c>
      <c r="BG281" s="59">
        <f t="shared" si="17"/>
        <v>2477093</v>
      </c>
      <c r="BH281" s="59">
        <v>329240049</v>
      </c>
      <c r="BI281" s="59">
        <v>24</v>
      </c>
      <c r="BJ281" s="59">
        <v>0</v>
      </c>
      <c r="BK281" s="59">
        <v>6798738</v>
      </c>
      <c r="BL281" s="59">
        <v>985</v>
      </c>
      <c r="BM281" s="59">
        <v>6902.27</v>
      </c>
      <c r="BN281" s="59">
        <v>230.08</v>
      </c>
      <c r="BO281" s="59">
        <v>7132.35</v>
      </c>
      <c r="BP281" s="59">
        <v>994</v>
      </c>
      <c r="BQ281" s="59">
        <v>7089556</v>
      </c>
      <c r="BR281" s="59">
        <v>0</v>
      </c>
      <c r="BS281" s="59">
        <v>35243</v>
      </c>
      <c r="BT281" s="59">
        <v>0</v>
      </c>
      <c r="BU281" s="59">
        <v>0</v>
      </c>
      <c r="BV281" s="59">
        <v>0</v>
      </c>
      <c r="BW281" s="59">
        <v>0</v>
      </c>
      <c r="BX281" s="59">
        <v>0</v>
      </c>
      <c r="BY281" s="59">
        <v>0</v>
      </c>
      <c r="BZ281" s="59">
        <v>0</v>
      </c>
      <c r="CA281" s="59">
        <v>7124799</v>
      </c>
      <c r="CB281" s="59">
        <v>4688734</v>
      </c>
      <c r="CC281" s="59">
        <v>2436065</v>
      </c>
      <c r="CD281" s="59">
        <v>2198522</v>
      </c>
      <c r="CE281" s="59">
        <v>1495</v>
      </c>
      <c r="CF281" s="59">
        <f t="shared" si="18"/>
        <v>2197027</v>
      </c>
      <c r="CG281" s="59">
        <v>415053</v>
      </c>
      <c r="CH281" s="59">
        <f t="shared" si="19"/>
        <v>2612080</v>
      </c>
      <c r="CI281" s="59">
        <v>357864158</v>
      </c>
      <c r="CJ281" s="59">
        <v>237543</v>
      </c>
      <c r="CK281" s="59">
        <v>0</v>
      </c>
      <c r="CL281" s="59">
        <v>6887256</v>
      </c>
      <c r="CM281" s="59">
        <v>994</v>
      </c>
      <c r="CN281" s="59">
        <v>6928.83</v>
      </c>
      <c r="CO281" s="59">
        <v>471.16999999999996</v>
      </c>
      <c r="CP281" s="59">
        <v>7400</v>
      </c>
      <c r="CQ281" s="59">
        <v>979</v>
      </c>
      <c r="CR281" s="59">
        <v>7244600</v>
      </c>
      <c r="CS281" s="59">
        <v>178157</v>
      </c>
      <c r="CT281" s="59">
        <v>7762</v>
      </c>
      <c r="CU281" s="59">
        <v>0</v>
      </c>
      <c r="CV281" s="59">
        <v>0</v>
      </c>
      <c r="CW281" s="59">
        <v>0</v>
      </c>
      <c r="CX281" s="59">
        <v>0</v>
      </c>
      <c r="CY281" s="59">
        <v>0</v>
      </c>
      <c r="CZ281" s="59">
        <v>81400</v>
      </c>
      <c r="DA281" s="59">
        <v>0</v>
      </c>
      <c r="DB281" s="59">
        <v>7511919</v>
      </c>
      <c r="DC281" s="59">
        <v>4750815</v>
      </c>
      <c r="DD281" s="59">
        <v>2761104</v>
      </c>
      <c r="DE281" s="59">
        <v>2556833</v>
      </c>
      <c r="DF281" s="59">
        <v>1842</v>
      </c>
      <c r="DG281" s="40">
        <v>2554991</v>
      </c>
      <c r="DH281" s="59">
        <v>316245</v>
      </c>
      <c r="DI281" s="59">
        <v>2871236</v>
      </c>
      <c r="DJ281" s="59">
        <v>364305886</v>
      </c>
      <c r="DK281" s="59">
        <v>204271</v>
      </c>
      <c r="DL281" s="59">
        <v>0</v>
      </c>
    </row>
    <row r="282" spans="1:116" x14ac:dyDescent="0.2">
      <c r="A282" s="48">
        <v>4235</v>
      </c>
      <c r="B282" s="49" t="s">
        <v>312</v>
      </c>
      <c r="C282" s="37">
        <v>1431402</v>
      </c>
      <c r="D282" s="37">
        <v>175</v>
      </c>
      <c r="E282" s="37">
        <v>185</v>
      </c>
      <c r="F282" s="37">
        <v>220.29</v>
      </c>
      <c r="G282" s="37">
        <v>0</v>
      </c>
      <c r="H282" s="37">
        <v>0</v>
      </c>
      <c r="I282" s="37">
        <v>0</v>
      </c>
      <c r="J282" s="37">
        <v>1553950</v>
      </c>
      <c r="K282" s="37">
        <v>0</v>
      </c>
      <c r="L282" s="37">
        <v>4681</v>
      </c>
      <c r="M282" s="37">
        <v>0</v>
      </c>
      <c r="N282" s="37">
        <v>0</v>
      </c>
      <c r="O282" s="37">
        <v>0</v>
      </c>
      <c r="P282" s="37">
        <v>0</v>
      </c>
      <c r="Q282" s="37">
        <v>4681</v>
      </c>
      <c r="R282" s="37">
        <v>1558631</v>
      </c>
      <c r="S282" s="37">
        <v>0</v>
      </c>
      <c r="T282" s="37">
        <v>0</v>
      </c>
      <c r="U282" s="37">
        <v>0</v>
      </c>
      <c r="V282" s="37">
        <v>1558631</v>
      </c>
      <c r="W282" s="37">
        <v>384067</v>
      </c>
      <c r="X282" s="37">
        <v>1174564</v>
      </c>
      <c r="Y282" s="37">
        <v>1174564</v>
      </c>
      <c r="Z282" s="37">
        <v>4246</v>
      </c>
      <c r="AA282" s="37">
        <v>1170318</v>
      </c>
      <c r="AB282" s="37">
        <v>0</v>
      </c>
      <c r="AC282" s="37">
        <v>1170318</v>
      </c>
      <c r="AD282" s="37">
        <v>157935118</v>
      </c>
      <c r="AE282" s="37">
        <v>573000</v>
      </c>
      <c r="AF282" s="37">
        <v>0</v>
      </c>
      <c r="AG282" s="37">
        <v>0</v>
      </c>
      <c r="AH282" s="37">
        <v>0</v>
      </c>
      <c r="AI282" s="49">
        <v>1558631</v>
      </c>
      <c r="AJ282" s="59">
        <v>185</v>
      </c>
      <c r="AK282" s="59">
        <v>8425.0300000000007</v>
      </c>
      <c r="AL282" s="59">
        <v>226.68</v>
      </c>
      <c r="AM282" s="59">
        <v>8651.7100000000009</v>
      </c>
      <c r="AN282" s="59">
        <v>195</v>
      </c>
      <c r="AO282" s="59">
        <v>1687083</v>
      </c>
      <c r="AP282" s="59">
        <v>0</v>
      </c>
      <c r="AQ282" s="59">
        <v>4304</v>
      </c>
      <c r="AR282" s="59">
        <v>0</v>
      </c>
      <c r="AS282" s="59">
        <v>0</v>
      </c>
      <c r="AT282" s="59">
        <v>0</v>
      </c>
      <c r="AU282" s="59">
        <v>0</v>
      </c>
      <c r="AV282" s="59">
        <v>0</v>
      </c>
      <c r="AW282" s="59">
        <v>0</v>
      </c>
      <c r="AX282" s="59">
        <v>0</v>
      </c>
      <c r="AY282" s="59">
        <v>0</v>
      </c>
      <c r="AZ282" s="59">
        <v>1691387</v>
      </c>
      <c r="BA282" s="59">
        <v>497701</v>
      </c>
      <c r="BB282" s="59">
        <v>1193686</v>
      </c>
      <c r="BC282" s="59">
        <v>1185040</v>
      </c>
      <c r="BD282" s="59">
        <v>2953</v>
      </c>
      <c r="BE282" s="59">
        <f t="shared" si="16"/>
        <v>1182087</v>
      </c>
      <c r="BF282" s="59">
        <v>0</v>
      </c>
      <c r="BG282" s="59">
        <f t="shared" si="17"/>
        <v>1182087</v>
      </c>
      <c r="BH282" s="59">
        <v>172273241</v>
      </c>
      <c r="BI282" s="59">
        <v>8646</v>
      </c>
      <c r="BJ282" s="59">
        <v>0</v>
      </c>
      <c r="BK282" s="59">
        <v>1682741</v>
      </c>
      <c r="BL282" s="59">
        <v>195</v>
      </c>
      <c r="BM282" s="59">
        <v>8629.44</v>
      </c>
      <c r="BN282" s="59">
        <v>230.08</v>
      </c>
      <c r="BO282" s="59">
        <v>8859.52</v>
      </c>
      <c r="BP282" s="59">
        <v>199</v>
      </c>
      <c r="BQ282" s="59">
        <v>1763044</v>
      </c>
      <c r="BR282" s="59">
        <v>6485</v>
      </c>
      <c r="BS282" s="59">
        <v>10815</v>
      </c>
      <c r="BT282" s="59">
        <v>0</v>
      </c>
      <c r="BU282" s="59">
        <v>0</v>
      </c>
      <c r="BV282" s="59">
        <v>0</v>
      </c>
      <c r="BW282" s="59">
        <v>0</v>
      </c>
      <c r="BX282" s="59">
        <v>0</v>
      </c>
      <c r="BY282" s="59">
        <v>0</v>
      </c>
      <c r="BZ282" s="59">
        <v>0</v>
      </c>
      <c r="CA282" s="59">
        <v>1780344</v>
      </c>
      <c r="CB282" s="59">
        <v>625101</v>
      </c>
      <c r="CC282" s="59">
        <v>1155243</v>
      </c>
      <c r="CD282" s="59">
        <v>1164103</v>
      </c>
      <c r="CE282" s="59">
        <v>2542</v>
      </c>
      <c r="CF282" s="59">
        <f t="shared" si="18"/>
        <v>1161561</v>
      </c>
      <c r="CG282" s="59">
        <v>0</v>
      </c>
      <c r="CH282" s="59">
        <f t="shared" si="19"/>
        <v>1161561</v>
      </c>
      <c r="CI282" s="59">
        <v>180847281</v>
      </c>
      <c r="CJ282" s="59">
        <v>0</v>
      </c>
      <c r="CK282" s="59">
        <v>8860</v>
      </c>
      <c r="CL282" s="59">
        <v>1780344</v>
      </c>
      <c r="CM282" s="59">
        <v>199</v>
      </c>
      <c r="CN282" s="59">
        <v>8946.4500000000007</v>
      </c>
      <c r="CO282" s="59">
        <v>236.98</v>
      </c>
      <c r="CP282" s="59">
        <v>9183.43</v>
      </c>
      <c r="CQ282" s="59">
        <v>205</v>
      </c>
      <c r="CR282" s="59">
        <v>1882603</v>
      </c>
      <c r="CS282" s="59">
        <v>0</v>
      </c>
      <c r="CT282" s="59">
        <v>0</v>
      </c>
      <c r="CU282" s="59">
        <v>0</v>
      </c>
      <c r="CV282" s="59">
        <v>0</v>
      </c>
      <c r="CW282" s="59">
        <v>0</v>
      </c>
      <c r="CX282" s="59">
        <v>0</v>
      </c>
      <c r="CY282" s="59">
        <v>0</v>
      </c>
      <c r="CZ282" s="59">
        <v>0</v>
      </c>
      <c r="DA282" s="59">
        <v>0</v>
      </c>
      <c r="DB282" s="59">
        <v>1882603</v>
      </c>
      <c r="DC282" s="59">
        <v>574232</v>
      </c>
      <c r="DD282" s="59">
        <v>1308371</v>
      </c>
      <c r="DE282" s="59">
        <v>1308371</v>
      </c>
      <c r="DF282" s="59">
        <v>2038</v>
      </c>
      <c r="DG282" s="40">
        <v>1306333</v>
      </c>
      <c r="DH282" s="59">
        <v>0</v>
      </c>
      <c r="DI282" s="59">
        <v>1306333</v>
      </c>
      <c r="DJ282" s="59">
        <v>187357741</v>
      </c>
      <c r="DK282" s="59">
        <v>0</v>
      </c>
      <c r="DL282" s="59">
        <v>0</v>
      </c>
    </row>
    <row r="283" spans="1:116" x14ac:dyDescent="0.2">
      <c r="A283" s="48">
        <v>4242</v>
      </c>
      <c r="B283" s="49" t="s">
        <v>313</v>
      </c>
      <c r="C283" s="37">
        <v>5991889</v>
      </c>
      <c r="D283" s="37">
        <v>948</v>
      </c>
      <c r="E283" s="37">
        <v>937</v>
      </c>
      <c r="F283" s="37">
        <v>220.29</v>
      </c>
      <c r="G283" s="37">
        <v>0</v>
      </c>
      <c r="H283" s="37">
        <v>0</v>
      </c>
      <c r="I283" s="37">
        <v>0</v>
      </c>
      <c r="J283" s="37">
        <v>6128776</v>
      </c>
      <c r="K283" s="37">
        <v>0</v>
      </c>
      <c r="L283" s="37">
        <v>10333</v>
      </c>
      <c r="M283" s="37">
        <v>0</v>
      </c>
      <c r="N283" s="37">
        <v>0</v>
      </c>
      <c r="O283" s="37">
        <v>0</v>
      </c>
      <c r="P283" s="37">
        <v>0</v>
      </c>
      <c r="Q283" s="37">
        <v>10333</v>
      </c>
      <c r="R283" s="37">
        <v>6139109</v>
      </c>
      <c r="S283" s="37">
        <v>0</v>
      </c>
      <c r="T283" s="37">
        <v>52327</v>
      </c>
      <c r="U283" s="37">
        <v>52327</v>
      </c>
      <c r="V283" s="37">
        <v>6191436</v>
      </c>
      <c r="W283" s="37">
        <v>3631008</v>
      </c>
      <c r="X283" s="37">
        <v>2560428</v>
      </c>
      <c r="Y283" s="37">
        <v>2560428</v>
      </c>
      <c r="Z283" s="37">
        <v>5048</v>
      </c>
      <c r="AA283" s="37">
        <v>2555380</v>
      </c>
      <c r="AB283" s="37">
        <v>97532</v>
      </c>
      <c r="AC283" s="37">
        <v>2652912</v>
      </c>
      <c r="AD283" s="37">
        <v>366129053</v>
      </c>
      <c r="AE283" s="37">
        <v>696700</v>
      </c>
      <c r="AF283" s="37">
        <v>0</v>
      </c>
      <c r="AG283" s="37">
        <v>0</v>
      </c>
      <c r="AH283" s="37">
        <v>0</v>
      </c>
      <c r="AI283" s="49">
        <v>6139109</v>
      </c>
      <c r="AJ283" s="59">
        <v>937</v>
      </c>
      <c r="AK283" s="59">
        <v>6551.88</v>
      </c>
      <c r="AL283" s="59">
        <v>226.68</v>
      </c>
      <c r="AM283" s="59">
        <v>6778.56</v>
      </c>
      <c r="AN283" s="59">
        <v>911</v>
      </c>
      <c r="AO283" s="59">
        <v>6175268</v>
      </c>
      <c r="AP283" s="59">
        <v>0</v>
      </c>
      <c r="AQ283" s="59">
        <v>0</v>
      </c>
      <c r="AR283" s="59">
        <v>0</v>
      </c>
      <c r="AS283" s="59">
        <v>0</v>
      </c>
      <c r="AT283" s="59">
        <v>0</v>
      </c>
      <c r="AU283" s="59">
        <v>0</v>
      </c>
      <c r="AV283" s="59">
        <v>0</v>
      </c>
      <c r="AW283" s="59">
        <v>0</v>
      </c>
      <c r="AX283" s="59">
        <v>135571</v>
      </c>
      <c r="AY283" s="59">
        <v>0</v>
      </c>
      <c r="AZ283" s="59">
        <v>6310839</v>
      </c>
      <c r="BA283" s="59">
        <v>3643691</v>
      </c>
      <c r="BB283" s="59">
        <v>2667148</v>
      </c>
      <c r="BC283" s="59">
        <v>2667148</v>
      </c>
      <c r="BD283" s="59">
        <v>5446</v>
      </c>
      <c r="BE283" s="59">
        <f t="shared" si="16"/>
        <v>2661702</v>
      </c>
      <c r="BF283" s="59">
        <v>97532</v>
      </c>
      <c r="BG283" s="59">
        <f t="shared" si="17"/>
        <v>2759234</v>
      </c>
      <c r="BH283" s="59">
        <v>402722930</v>
      </c>
      <c r="BI283" s="59">
        <v>0</v>
      </c>
      <c r="BJ283" s="59">
        <v>0</v>
      </c>
      <c r="BK283" s="59">
        <v>6175268</v>
      </c>
      <c r="BL283" s="59">
        <v>911</v>
      </c>
      <c r="BM283" s="59">
        <v>6778.56</v>
      </c>
      <c r="BN283" s="59">
        <v>230.08</v>
      </c>
      <c r="BO283" s="59">
        <v>7008.64</v>
      </c>
      <c r="BP283" s="59">
        <v>883</v>
      </c>
      <c r="BQ283" s="59">
        <v>6188629</v>
      </c>
      <c r="BR283" s="59">
        <v>0</v>
      </c>
      <c r="BS283" s="59">
        <v>-2734</v>
      </c>
      <c r="BT283" s="59">
        <v>0</v>
      </c>
      <c r="BU283" s="59">
        <v>0</v>
      </c>
      <c r="BV283" s="59">
        <v>0</v>
      </c>
      <c r="BW283" s="59">
        <v>0</v>
      </c>
      <c r="BX283" s="59">
        <v>0</v>
      </c>
      <c r="BY283" s="59">
        <v>147181</v>
      </c>
      <c r="BZ283" s="59">
        <v>0</v>
      </c>
      <c r="CA283" s="59">
        <v>6333076</v>
      </c>
      <c r="CB283" s="59">
        <v>3515686</v>
      </c>
      <c r="CC283" s="59">
        <v>2817390</v>
      </c>
      <c r="CD283" s="59">
        <v>2817390</v>
      </c>
      <c r="CE283" s="59">
        <v>5927</v>
      </c>
      <c r="CF283" s="59">
        <f t="shared" si="18"/>
        <v>2811463</v>
      </c>
      <c r="CG283" s="59">
        <v>97532</v>
      </c>
      <c r="CH283" s="59">
        <f t="shared" si="19"/>
        <v>2908995</v>
      </c>
      <c r="CI283" s="59">
        <v>430857604</v>
      </c>
      <c r="CJ283" s="59">
        <v>0</v>
      </c>
      <c r="CK283" s="59">
        <v>0</v>
      </c>
      <c r="CL283" s="59">
        <v>6185895</v>
      </c>
      <c r="CM283" s="59">
        <v>883</v>
      </c>
      <c r="CN283" s="59">
        <v>7005.54</v>
      </c>
      <c r="CO283" s="59">
        <v>394.46</v>
      </c>
      <c r="CP283" s="59">
        <v>7400</v>
      </c>
      <c r="CQ283" s="59">
        <v>836</v>
      </c>
      <c r="CR283" s="59">
        <v>6186400</v>
      </c>
      <c r="CS283" s="59">
        <v>0</v>
      </c>
      <c r="CT283" s="59">
        <v>0</v>
      </c>
      <c r="CU283" s="59">
        <v>0</v>
      </c>
      <c r="CV283" s="59">
        <v>0</v>
      </c>
      <c r="CW283" s="59">
        <v>0</v>
      </c>
      <c r="CX283" s="59">
        <v>0</v>
      </c>
      <c r="CY283" s="59">
        <v>0</v>
      </c>
      <c r="CZ283" s="59">
        <v>259000</v>
      </c>
      <c r="DA283" s="59">
        <v>0</v>
      </c>
      <c r="DB283" s="59">
        <v>6445400</v>
      </c>
      <c r="DC283" s="59">
        <v>2989992</v>
      </c>
      <c r="DD283" s="59">
        <v>3455408</v>
      </c>
      <c r="DE283" s="59">
        <v>3455408</v>
      </c>
      <c r="DF283" s="59">
        <v>6345</v>
      </c>
      <c r="DG283" s="40">
        <v>3449063</v>
      </c>
      <c r="DH283" s="59">
        <v>10242</v>
      </c>
      <c r="DI283" s="59">
        <v>3459305</v>
      </c>
      <c r="DJ283" s="59">
        <v>475845534</v>
      </c>
      <c r="DK283" s="59">
        <v>0</v>
      </c>
      <c r="DL283" s="59">
        <v>0</v>
      </c>
    </row>
    <row r="284" spans="1:116" x14ac:dyDescent="0.2">
      <c r="A284" s="48">
        <v>4151</v>
      </c>
      <c r="B284" s="49" t="s">
        <v>314</v>
      </c>
      <c r="C284" s="37">
        <v>8708657</v>
      </c>
      <c r="D284" s="37">
        <v>1209</v>
      </c>
      <c r="E284" s="37">
        <v>1186</v>
      </c>
      <c r="F284" s="37">
        <v>220.29</v>
      </c>
      <c r="G284" s="37">
        <v>0</v>
      </c>
      <c r="H284" s="37">
        <v>0</v>
      </c>
      <c r="I284" s="37">
        <v>0</v>
      </c>
      <c r="J284" s="37">
        <v>8804247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8804247</v>
      </c>
      <c r="S284" s="37">
        <v>0</v>
      </c>
      <c r="T284" s="37">
        <v>126199</v>
      </c>
      <c r="U284" s="37">
        <v>126199</v>
      </c>
      <c r="V284" s="37">
        <v>8930446</v>
      </c>
      <c r="W284" s="37">
        <v>6200432</v>
      </c>
      <c r="X284" s="37">
        <v>2730014</v>
      </c>
      <c r="Y284" s="37">
        <v>2730015</v>
      </c>
      <c r="Z284" s="37">
        <v>2529</v>
      </c>
      <c r="AA284" s="37">
        <v>2727486</v>
      </c>
      <c r="AB284" s="37">
        <v>381406</v>
      </c>
      <c r="AC284" s="37">
        <v>3108892</v>
      </c>
      <c r="AD284" s="37">
        <v>267939328</v>
      </c>
      <c r="AE284" s="37">
        <v>218000</v>
      </c>
      <c r="AF284" s="37">
        <v>0</v>
      </c>
      <c r="AG284" s="37">
        <v>1</v>
      </c>
      <c r="AH284" s="37">
        <v>0</v>
      </c>
      <c r="AI284" s="49">
        <v>8804247</v>
      </c>
      <c r="AJ284" s="59">
        <v>1186</v>
      </c>
      <c r="AK284" s="59">
        <v>7423.48</v>
      </c>
      <c r="AL284" s="59">
        <v>226.68</v>
      </c>
      <c r="AM284" s="59">
        <v>7650.16</v>
      </c>
      <c r="AN284" s="59">
        <v>1153</v>
      </c>
      <c r="AO284" s="59">
        <v>8820634</v>
      </c>
      <c r="AP284" s="59">
        <v>0</v>
      </c>
      <c r="AQ284" s="59">
        <v>0</v>
      </c>
      <c r="AR284" s="59">
        <v>0</v>
      </c>
      <c r="AS284" s="59">
        <v>0</v>
      </c>
      <c r="AT284" s="59">
        <v>0</v>
      </c>
      <c r="AU284" s="59">
        <v>0</v>
      </c>
      <c r="AV284" s="59">
        <v>0</v>
      </c>
      <c r="AW284" s="59">
        <v>0</v>
      </c>
      <c r="AX284" s="59">
        <v>191254</v>
      </c>
      <c r="AY284" s="59">
        <v>0</v>
      </c>
      <c r="AZ284" s="59">
        <v>9011888</v>
      </c>
      <c r="BA284" s="59">
        <v>6465341</v>
      </c>
      <c r="BB284" s="59">
        <v>2546547</v>
      </c>
      <c r="BC284" s="59">
        <v>2546559</v>
      </c>
      <c r="BD284" s="59">
        <v>2030</v>
      </c>
      <c r="BE284" s="59">
        <f t="shared" si="16"/>
        <v>2544529</v>
      </c>
      <c r="BF284" s="59">
        <v>412313</v>
      </c>
      <c r="BG284" s="59">
        <f t="shared" si="17"/>
        <v>2956842</v>
      </c>
      <c r="BH284" s="59">
        <v>290555564</v>
      </c>
      <c r="BI284" s="59">
        <v>0</v>
      </c>
      <c r="BJ284" s="59">
        <v>12</v>
      </c>
      <c r="BK284" s="59">
        <v>8820634</v>
      </c>
      <c r="BL284" s="59">
        <v>1153</v>
      </c>
      <c r="BM284" s="59">
        <v>7650.16</v>
      </c>
      <c r="BN284" s="59">
        <v>230.08</v>
      </c>
      <c r="BO284" s="59">
        <v>7880.24</v>
      </c>
      <c r="BP284" s="59">
        <v>1135</v>
      </c>
      <c r="BQ284" s="59">
        <v>8944072</v>
      </c>
      <c r="BR284" s="59">
        <v>0</v>
      </c>
      <c r="BS284" s="59">
        <v>0</v>
      </c>
      <c r="BT284" s="59">
        <v>0</v>
      </c>
      <c r="BU284" s="59">
        <v>0</v>
      </c>
      <c r="BV284" s="59">
        <v>0</v>
      </c>
      <c r="BW284" s="59">
        <v>0</v>
      </c>
      <c r="BX284" s="59">
        <v>0</v>
      </c>
      <c r="BY284" s="59">
        <v>110323</v>
      </c>
      <c r="BZ284" s="59">
        <v>0</v>
      </c>
      <c r="CA284" s="59">
        <v>9054395</v>
      </c>
      <c r="CB284" s="59">
        <v>6405391</v>
      </c>
      <c r="CC284" s="59">
        <v>2649004</v>
      </c>
      <c r="CD284" s="59">
        <v>2649004</v>
      </c>
      <c r="CE284" s="59">
        <v>1476</v>
      </c>
      <c r="CF284" s="59">
        <f t="shared" si="18"/>
        <v>2647528</v>
      </c>
      <c r="CG284" s="59">
        <v>386000</v>
      </c>
      <c r="CH284" s="59">
        <f t="shared" si="19"/>
        <v>3033528</v>
      </c>
      <c r="CI284" s="59">
        <v>300966567</v>
      </c>
      <c r="CJ284" s="59">
        <v>0</v>
      </c>
      <c r="CK284" s="59">
        <v>0</v>
      </c>
      <c r="CL284" s="59">
        <v>8944072</v>
      </c>
      <c r="CM284" s="59">
        <v>1135</v>
      </c>
      <c r="CN284" s="59">
        <v>7880.24</v>
      </c>
      <c r="CO284" s="59">
        <v>236.98</v>
      </c>
      <c r="CP284" s="59">
        <v>8117.2199999999993</v>
      </c>
      <c r="CQ284" s="59">
        <v>1135</v>
      </c>
      <c r="CR284" s="59">
        <v>9213045</v>
      </c>
      <c r="CS284" s="59">
        <v>0</v>
      </c>
      <c r="CT284" s="59">
        <v>0</v>
      </c>
      <c r="CU284" s="59">
        <v>0</v>
      </c>
      <c r="CV284" s="59">
        <v>0</v>
      </c>
      <c r="CW284" s="59">
        <v>0</v>
      </c>
      <c r="CX284" s="59">
        <v>0</v>
      </c>
      <c r="CY284" s="59">
        <v>0</v>
      </c>
      <c r="CZ284" s="59">
        <v>0</v>
      </c>
      <c r="DA284" s="59">
        <v>0</v>
      </c>
      <c r="DB284" s="59">
        <v>9213045</v>
      </c>
      <c r="DC284" s="59">
        <v>6658991</v>
      </c>
      <c r="DD284" s="59">
        <v>2554054</v>
      </c>
      <c r="DE284" s="59">
        <v>2554054</v>
      </c>
      <c r="DF284" s="59">
        <v>2005</v>
      </c>
      <c r="DG284" s="40">
        <v>2552049</v>
      </c>
      <c r="DH284" s="59">
        <v>237195</v>
      </c>
      <c r="DI284" s="59">
        <v>2789244</v>
      </c>
      <c r="DJ284" s="59">
        <v>301367801</v>
      </c>
      <c r="DK284" s="59">
        <v>0</v>
      </c>
      <c r="DL284" s="59">
        <v>0</v>
      </c>
    </row>
    <row r="285" spans="1:116" x14ac:dyDescent="0.2">
      <c r="A285" s="48">
        <v>490</v>
      </c>
      <c r="B285" s="49" t="s">
        <v>315</v>
      </c>
      <c r="C285" s="37">
        <v>3495388</v>
      </c>
      <c r="D285" s="37">
        <v>534</v>
      </c>
      <c r="E285" s="37">
        <v>523</v>
      </c>
      <c r="F285" s="37">
        <v>220.29</v>
      </c>
      <c r="G285" s="37">
        <v>0</v>
      </c>
      <c r="H285" s="37">
        <v>0</v>
      </c>
      <c r="I285" s="37">
        <v>0</v>
      </c>
      <c r="J285" s="37">
        <v>3538597</v>
      </c>
      <c r="K285" s="37">
        <v>0</v>
      </c>
      <c r="L285" s="37">
        <v>7715</v>
      </c>
      <c r="M285" s="37">
        <v>0</v>
      </c>
      <c r="N285" s="37">
        <v>0</v>
      </c>
      <c r="O285" s="37">
        <v>200000</v>
      </c>
      <c r="P285" s="37">
        <v>0</v>
      </c>
      <c r="Q285" s="37">
        <v>207715</v>
      </c>
      <c r="R285" s="37">
        <v>3746312</v>
      </c>
      <c r="S285" s="37">
        <v>0</v>
      </c>
      <c r="T285" s="37">
        <v>54128</v>
      </c>
      <c r="U285" s="37">
        <v>54128</v>
      </c>
      <c r="V285" s="37">
        <v>3800440</v>
      </c>
      <c r="W285" s="37">
        <v>2745230</v>
      </c>
      <c r="X285" s="37">
        <v>1055210</v>
      </c>
      <c r="Y285" s="37">
        <v>1055210</v>
      </c>
      <c r="Z285" s="37">
        <v>1222</v>
      </c>
      <c r="AA285" s="37">
        <v>1053988</v>
      </c>
      <c r="AB285" s="37">
        <v>500000</v>
      </c>
      <c r="AC285" s="37">
        <v>1553988</v>
      </c>
      <c r="AD285" s="37">
        <v>129919765</v>
      </c>
      <c r="AE285" s="37">
        <v>102200</v>
      </c>
      <c r="AF285" s="37">
        <v>0</v>
      </c>
      <c r="AG285" s="37">
        <v>0</v>
      </c>
      <c r="AH285" s="37">
        <v>0</v>
      </c>
      <c r="AI285" s="49">
        <v>3746312</v>
      </c>
      <c r="AJ285" s="59">
        <v>523</v>
      </c>
      <c r="AK285" s="59">
        <v>7163.12</v>
      </c>
      <c r="AL285" s="59">
        <v>226.68</v>
      </c>
      <c r="AM285" s="59">
        <v>7389.8</v>
      </c>
      <c r="AN285" s="59">
        <v>517</v>
      </c>
      <c r="AO285" s="59">
        <v>3820527</v>
      </c>
      <c r="AP285" s="59">
        <v>0</v>
      </c>
      <c r="AQ285" s="59">
        <v>0</v>
      </c>
      <c r="AR285" s="59">
        <v>0</v>
      </c>
      <c r="AS285" s="59">
        <v>0</v>
      </c>
      <c r="AT285" s="59">
        <v>0</v>
      </c>
      <c r="AU285" s="59">
        <v>0</v>
      </c>
      <c r="AV285" s="59">
        <v>0</v>
      </c>
      <c r="AW285" s="59">
        <v>0</v>
      </c>
      <c r="AX285" s="59">
        <v>36949</v>
      </c>
      <c r="AY285" s="59">
        <v>0</v>
      </c>
      <c r="AZ285" s="59">
        <v>3857476</v>
      </c>
      <c r="BA285" s="59">
        <v>2807194</v>
      </c>
      <c r="BB285" s="59">
        <v>1050282</v>
      </c>
      <c r="BC285" s="59">
        <v>1050282</v>
      </c>
      <c r="BD285" s="59">
        <v>1318</v>
      </c>
      <c r="BE285" s="59">
        <f t="shared" si="16"/>
        <v>1048964</v>
      </c>
      <c r="BF285" s="59">
        <v>500000</v>
      </c>
      <c r="BG285" s="59">
        <f t="shared" si="17"/>
        <v>1548964</v>
      </c>
      <c r="BH285" s="59">
        <v>142822199</v>
      </c>
      <c r="BI285" s="59">
        <v>0</v>
      </c>
      <c r="BJ285" s="59">
        <v>0</v>
      </c>
      <c r="BK285" s="59">
        <v>3820527</v>
      </c>
      <c r="BL285" s="59">
        <v>517</v>
      </c>
      <c r="BM285" s="59">
        <v>7389.8</v>
      </c>
      <c r="BN285" s="59">
        <v>230.08</v>
      </c>
      <c r="BO285" s="59">
        <v>7619.88</v>
      </c>
      <c r="BP285" s="59">
        <v>509</v>
      </c>
      <c r="BQ285" s="59">
        <v>3878519</v>
      </c>
      <c r="BR285" s="59">
        <v>0</v>
      </c>
      <c r="BS285" s="59">
        <v>0</v>
      </c>
      <c r="BT285" s="59">
        <v>0</v>
      </c>
      <c r="BU285" s="59">
        <v>0</v>
      </c>
      <c r="BV285" s="59">
        <v>0</v>
      </c>
      <c r="BW285" s="59">
        <v>0</v>
      </c>
      <c r="BX285" s="59">
        <v>0</v>
      </c>
      <c r="BY285" s="59">
        <v>45719</v>
      </c>
      <c r="BZ285" s="59">
        <v>0</v>
      </c>
      <c r="CA285" s="59">
        <v>3924238</v>
      </c>
      <c r="CB285" s="59">
        <v>2855543</v>
      </c>
      <c r="CC285" s="59">
        <v>1068695</v>
      </c>
      <c r="CD285" s="59">
        <v>1068695</v>
      </c>
      <c r="CE285" s="59">
        <v>1139</v>
      </c>
      <c r="CF285" s="59">
        <f t="shared" si="18"/>
        <v>1067556</v>
      </c>
      <c r="CG285" s="59">
        <v>500000</v>
      </c>
      <c r="CH285" s="59">
        <f t="shared" si="19"/>
        <v>1567556</v>
      </c>
      <c r="CI285" s="59">
        <v>145716013</v>
      </c>
      <c r="CJ285" s="59">
        <v>0</v>
      </c>
      <c r="CK285" s="59">
        <v>0</v>
      </c>
      <c r="CL285" s="59">
        <v>3878519</v>
      </c>
      <c r="CM285" s="59">
        <v>509</v>
      </c>
      <c r="CN285" s="59">
        <v>7619.88</v>
      </c>
      <c r="CO285" s="59">
        <v>236.98</v>
      </c>
      <c r="CP285" s="59">
        <v>7856.86</v>
      </c>
      <c r="CQ285" s="59">
        <v>502</v>
      </c>
      <c r="CR285" s="59">
        <v>3944144</v>
      </c>
      <c r="CS285" s="59">
        <v>0</v>
      </c>
      <c r="CT285" s="59">
        <v>0</v>
      </c>
      <c r="CU285" s="59">
        <v>0</v>
      </c>
      <c r="CV285" s="59">
        <v>0</v>
      </c>
      <c r="CW285" s="59">
        <v>0</v>
      </c>
      <c r="CX285" s="59">
        <v>0</v>
      </c>
      <c r="CY285" s="59">
        <v>0</v>
      </c>
      <c r="CZ285" s="59">
        <v>39284</v>
      </c>
      <c r="DA285" s="59">
        <v>0</v>
      </c>
      <c r="DB285" s="59">
        <v>3983428</v>
      </c>
      <c r="DC285" s="59">
        <v>2966193</v>
      </c>
      <c r="DD285" s="59">
        <v>1017235</v>
      </c>
      <c r="DE285" s="59">
        <v>1017235</v>
      </c>
      <c r="DF285" s="59">
        <v>2386</v>
      </c>
      <c r="DG285" s="40">
        <v>1014849</v>
      </c>
      <c r="DH285" s="59">
        <v>528562</v>
      </c>
      <c r="DI285" s="59">
        <v>1543411</v>
      </c>
      <c r="DJ285" s="59">
        <v>154043346</v>
      </c>
      <c r="DK285" s="59">
        <v>0</v>
      </c>
      <c r="DL285" s="59">
        <v>0</v>
      </c>
    </row>
    <row r="286" spans="1:116" x14ac:dyDescent="0.2">
      <c r="A286" s="48">
        <v>4270</v>
      </c>
      <c r="B286" s="49" t="s">
        <v>316</v>
      </c>
      <c r="C286" s="37">
        <v>2748624</v>
      </c>
      <c r="D286" s="37">
        <v>349</v>
      </c>
      <c r="E286" s="37">
        <v>341</v>
      </c>
      <c r="F286" s="37">
        <v>220.29</v>
      </c>
      <c r="G286" s="37">
        <v>0</v>
      </c>
      <c r="H286" s="37">
        <v>0</v>
      </c>
      <c r="I286" s="37">
        <v>0</v>
      </c>
      <c r="J286" s="37">
        <v>2760736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2760736</v>
      </c>
      <c r="S286" s="37">
        <v>0</v>
      </c>
      <c r="T286" s="37">
        <v>48576</v>
      </c>
      <c r="U286" s="37">
        <v>48576</v>
      </c>
      <c r="V286" s="37">
        <v>2809312</v>
      </c>
      <c r="W286" s="37">
        <v>1505937</v>
      </c>
      <c r="X286" s="37">
        <v>1303375</v>
      </c>
      <c r="Y286" s="37">
        <v>1303367</v>
      </c>
      <c r="Z286" s="37">
        <v>570</v>
      </c>
      <c r="AA286" s="37">
        <v>1302797</v>
      </c>
      <c r="AB286" s="37">
        <v>254328</v>
      </c>
      <c r="AC286" s="37">
        <v>1557125</v>
      </c>
      <c r="AD286" s="37">
        <v>113610739</v>
      </c>
      <c r="AE286" s="37">
        <v>41600</v>
      </c>
      <c r="AF286" s="37">
        <v>8</v>
      </c>
      <c r="AG286" s="37">
        <v>0</v>
      </c>
      <c r="AH286" s="37">
        <v>0</v>
      </c>
      <c r="AI286" s="49">
        <v>2752736</v>
      </c>
      <c r="AJ286" s="59">
        <v>341</v>
      </c>
      <c r="AK286" s="59">
        <v>8072.54</v>
      </c>
      <c r="AL286" s="59">
        <v>226.68</v>
      </c>
      <c r="AM286" s="59">
        <v>8299.2199999999993</v>
      </c>
      <c r="AN286" s="59">
        <v>331</v>
      </c>
      <c r="AO286" s="59">
        <v>2747042</v>
      </c>
      <c r="AP286" s="59">
        <v>0</v>
      </c>
      <c r="AQ286" s="59">
        <v>21207</v>
      </c>
      <c r="AR286" s="59">
        <v>0</v>
      </c>
      <c r="AS286" s="59">
        <v>0</v>
      </c>
      <c r="AT286" s="59">
        <v>0</v>
      </c>
      <c r="AU286" s="59">
        <v>0</v>
      </c>
      <c r="AV286" s="59">
        <v>0</v>
      </c>
      <c r="AW286" s="59">
        <v>0</v>
      </c>
      <c r="AX286" s="59">
        <v>66394</v>
      </c>
      <c r="AY286" s="59">
        <v>0</v>
      </c>
      <c r="AZ286" s="59">
        <v>2834643</v>
      </c>
      <c r="BA286" s="59">
        <v>1654564</v>
      </c>
      <c r="BB286" s="59">
        <v>1180079</v>
      </c>
      <c r="BC286" s="59">
        <v>1179957</v>
      </c>
      <c r="BD286" s="59">
        <v>458</v>
      </c>
      <c r="BE286" s="59">
        <f t="shared" si="16"/>
        <v>1179499</v>
      </c>
      <c r="BF286" s="59">
        <v>262328</v>
      </c>
      <c r="BG286" s="59">
        <f t="shared" si="17"/>
        <v>1441827</v>
      </c>
      <c r="BH286" s="59">
        <v>130644335</v>
      </c>
      <c r="BI286" s="59">
        <v>122</v>
      </c>
      <c r="BJ286" s="59">
        <v>0</v>
      </c>
      <c r="BK286" s="59">
        <v>2768249</v>
      </c>
      <c r="BL286" s="59">
        <v>331</v>
      </c>
      <c r="BM286" s="59">
        <v>8363.2900000000009</v>
      </c>
      <c r="BN286" s="59">
        <v>230.08</v>
      </c>
      <c r="BO286" s="59">
        <v>8593.3700000000008</v>
      </c>
      <c r="BP286" s="59">
        <v>330</v>
      </c>
      <c r="BQ286" s="59">
        <v>2835812</v>
      </c>
      <c r="BR286" s="59">
        <v>0</v>
      </c>
      <c r="BS286" s="59">
        <v>25409</v>
      </c>
      <c r="BT286" s="59">
        <v>0</v>
      </c>
      <c r="BU286" s="59">
        <v>0</v>
      </c>
      <c r="BV286" s="59">
        <v>0</v>
      </c>
      <c r="BW286" s="59">
        <v>0</v>
      </c>
      <c r="BX286" s="59">
        <v>0</v>
      </c>
      <c r="BY286" s="59">
        <v>8593</v>
      </c>
      <c r="BZ286" s="59">
        <v>0</v>
      </c>
      <c r="CA286" s="59">
        <v>2869814</v>
      </c>
      <c r="CB286" s="59">
        <v>1508400</v>
      </c>
      <c r="CC286" s="59">
        <v>1361414</v>
      </c>
      <c r="CD286" s="59">
        <v>1378608</v>
      </c>
      <c r="CE286" s="59">
        <v>386</v>
      </c>
      <c r="CF286" s="59">
        <f t="shared" si="18"/>
        <v>1378222</v>
      </c>
      <c r="CG286" s="59">
        <v>281203</v>
      </c>
      <c r="CH286" s="59">
        <f t="shared" si="19"/>
        <v>1659425</v>
      </c>
      <c r="CI286" s="59">
        <v>133983029</v>
      </c>
      <c r="CJ286" s="59">
        <v>0</v>
      </c>
      <c r="CK286" s="59">
        <v>17194</v>
      </c>
      <c r="CL286" s="59">
        <v>2861221</v>
      </c>
      <c r="CM286" s="59">
        <v>330</v>
      </c>
      <c r="CN286" s="59">
        <v>8670.3700000000008</v>
      </c>
      <c r="CO286" s="59">
        <v>236.98</v>
      </c>
      <c r="CP286" s="59">
        <v>8907.35</v>
      </c>
      <c r="CQ286" s="59">
        <v>328</v>
      </c>
      <c r="CR286" s="59">
        <v>2921611</v>
      </c>
      <c r="CS286" s="59">
        <v>0</v>
      </c>
      <c r="CT286" s="59">
        <v>23205</v>
      </c>
      <c r="CU286" s="59">
        <v>0</v>
      </c>
      <c r="CV286" s="59">
        <v>0</v>
      </c>
      <c r="CW286" s="59">
        <v>0</v>
      </c>
      <c r="CX286" s="59">
        <v>0</v>
      </c>
      <c r="CY286" s="59">
        <v>0</v>
      </c>
      <c r="CZ286" s="59">
        <v>17815</v>
      </c>
      <c r="DA286" s="59">
        <v>0</v>
      </c>
      <c r="DB286" s="59">
        <v>2962631</v>
      </c>
      <c r="DC286" s="59">
        <v>1593586</v>
      </c>
      <c r="DD286" s="59">
        <v>1369045</v>
      </c>
      <c r="DE286" s="59">
        <v>1369045</v>
      </c>
      <c r="DF286" s="59">
        <v>493</v>
      </c>
      <c r="DG286" s="40">
        <v>1368552</v>
      </c>
      <c r="DH286" s="59">
        <v>279108</v>
      </c>
      <c r="DI286" s="59">
        <v>1647660</v>
      </c>
      <c r="DJ286" s="59">
        <v>156361045</v>
      </c>
      <c r="DK286" s="59">
        <v>0</v>
      </c>
      <c r="DL286" s="59">
        <v>0</v>
      </c>
    </row>
    <row r="287" spans="1:116" x14ac:dyDescent="0.2">
      <c r="A287" s="48">
        <v>4305</v>
      </c>
      <c r="B287" s="49" t="s">
        <v>317</v>
      </c>
      <c r="C287" s="37">
        <v>7432102</v>
      </c>
      <c r="D287" s="37">
        <v>1101</v>
      </c>
      <c r="E287" s="37">
        <v>1088</v>
      </c>
      <c r="F287" s="37">
        <v>220.29</v>
      </c>
      <c r="G287" s="37">
        <v>0</v>
      </c>
      <c r="H287" s="37">
        <v>0</v>
      </c>
      <c r="I287" s="37">
        <v>0</v>
      </c>
      <c r="J287" s="37">
        <v>7584024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7584024</v>
      </c>
      <c r="S287" s="37">
        <v>0</v>
      </c>
      <c r="T287" s="37">
        <v>69706</v>
      </c>
      <c r="U287" s="37">
        <v>69706</v>
      </c>
      <c r="V287" s="37">
        <v>7653730</v>
      </c>
      <c r="W287" s="37">
        <v>6007329</v>
      </c>
      <c r="X287" s="37">
        <v>1646401</v>
      </c>
      <c r="Y287" s="37">
        <v>1646401</v>
      </c>
      <c r="Z287" s="37">
        <v>11886</v>
      </c>
      <c r="AA287" s="37">
        <v>1634515</v>
      </c>
      <c r="AB287" s="37">
        <v>544573</v>
      </c>
      <c r="AC287" s="37">
        <v>2179088</v>
      </c>
      <c r="AD287" s="37">
        <v>219880846</v>
      </c>
      <c r="AE287" s="37">
        <v>1199400</v>
      </c>
      <c r="AF287" s="37">
        <v>0</v>
      </c>
      <c r="AG287" s="37">
        <v>0</v>
      </c>
      <c r="AH287" s="37">
        <v>0</v>
      </c>
      <c r="AI287" s="49">
        <v>7584024</v>
      </c>
      <c r="AJ287" s="59">
        <v>1088</v>
      </c>
      <c r="AK287" s="59">
        <v>6970.61</v>
      </c>
      <c r="AL287" s="59">
        <v>226.68</v>
      </c>
      <c r="AM287" s="59">
        <v>7197.29</v>
      </c>
      <c r="AN287" s="59">
        <v>1092</v>
      </c>
      <c r="AO287" s="59">
        <v>7859441</v>
      </c>
      <c r="AP287" s="59">
        <v>0</v>
      </c>
      <c r="AQ287" s="59">
        <v>0</v>
      </c>
      <c r="AR287" s="59">
        <v>0</v>
      </c>
      <c r="AS287" s="59">
        <v>0</v>
      </c>
      <c r="AT287" s="59">
        <v>0</v>
      </c>
      <c r="AU287" s="59">
        <v>0</v>
      </c>
      <c r="AV287" s="59">
        <v>0</v>
      </c>
      <c r="AW287" s="59">
        <v>0</v>
      </c>
      <c r="AX287" s="59">
        <v>0</v>
      </c>
      <c r="AY287" s="59">
        <v>0</v>
      </c>
      <c r="AZ287" s="59">
        <v>7859441</v>
      </c>
      <c r="BA287" s="59">
        <v>6249710</v>
      </c>
      <c r="BB287" s="59">
        <v>1609731</v>
      </c>
      <c r="BC287" s="59">
        <v>1618604</v>
      </c>
      <c r="BD287" s="59">
        <v>19800</v>
      </c>
      <c r="BE287" s="59">
        <f t="shared" si="16"/>
        <v>1598804</v>
      </c>
      <c r="BF287" s="59">
        <v>438154</v>
      </c>
      <c r="BG287" s="59">
        <f t="shared" si="17"/>
        <v>2036958</v>
      </c>
      <c r="BH287" s="59">
        <v>243760142</v>
      </c>
      <c r="BI287" s="59">
        <v>0</v>
      </c>
      <c r="BJ287" s="59">
        <v>8873</v>
      </c>
      <c r="BK287" s="59">
        <v>7859441</v>
      </c>
      <c r="BL287" s="59">
        <v>1092</v>
      </c>
      <c r="BM287" s="59">
        <v>7197.29</v>
      </c>
      <c r="BN287" s="59">
        <v>230.08</v>
      </c>
      <c r="BO287" s="59">
        <v>7427.37</v>
      </c>
      <c r="BP287" s="59">
        <v>1116</v>
      </c>
      <c r="BQ287" s="59">
        <v>8288945</v>
      </c>
      <c r="BR287" s="59">
        <v>0</v>
      </c>
      <c r="BS287" s="59">
        <v>0</v>
      </c>
      <c r="BT287" s="59">
        <v>0</v>
      </c>
      <c r="BU287" s="59">
        <v>0</v>
      </c>
      <c r="BV287" s="59">
        <v>0</v>
      </c>
      <c r="BW287" s="59">
        <v>0</v>
      </c>
      <c r="BX287" s="59">
        <v>0</v>
      </c>
      <c r="BY287" s="59">
        <v>0</v>
      </c>
      <c r="BZ287" s="59">
        <v>0</v>
      </c>
      <c r="CA287" s="59">
        <v>8288945</v>
      </c>
      <c r="CB287" s="59">
        <v>6468180</v>
      </c>
      <c r="CC287" s="59">
        <v>1820765</v>
      </c>
      <c r="CD287" s="59">
        <v>1820765</v>
      </c>
      <c r="CE287" s="59">
        <v>14255</v>
      </c>
      <c r="CF287" s="59">
        <f t="shared" si="18"/>
        <v>1806510</v>
      </c>
      <c r="CG287" s="59">
        <v>307875</v>
      </c>
      <c r="CH287" s="59">
        <f t="shared" si="19"/>
        <v>2114385</v>
      </c>
      <c r="CI287" s="59">
        <v>263553773</v>
      </c>
      <c r="CJ287" s="59">
        <v>0</v>
      </c>
      <c r="CK287" s="59">
        <v>0</v>
      </c>
      <c r="CL287" s="59">
        <v>8288945</v>
      </c>
      <c r="CM287" s="59">
        <v>1116</v>
      </c>
      <c r="CN287" s="59">
        <v>7427.37</v>
      </c>
      <c r="CO287" s="59">
        <v>236.98</v>
      </c>
      <c r="CP287" s="59">
        <v>7664.3499999999995</v>
      </c>
      <c r="CQ287" s="59">
        <v>1140</v>
      </c>
      <c r="CR287" s="59">
        <v>8737359</v>
      </c>
      <c r="CS287" s="59">
        <v>0</v>
      </c>
      <c r="CT287" s="59">
        <v>0</v>
      </c>
      <c r="CU287" s="59">
        <v>0</v>
      </c>
      <c r="CV287" s="59">
        <v>0</v>
      </c>
      <c r="CW287" s="59">
        <v>0</v>
      </c>
      <c r="CX287" s="59">
        <v>0</v>
      </c>
      <c r="CY287" s="59">
        <v>0</v>
      </c>
      <c r="CZ287" s="59">
        <v>0</v>
      </c>
      <c r="DA287" s="59">
        <v>0</v>
      </c>
      <c r="DB287" s="59">
        <v>8737359</v>
      </c>
      <c r="DC287" s="59">
        <v>6499565</v>
      </c>
      <c r="DD287" s="59">
        <v>2237794</v>
      </c>
      <c r="DE287" s="59">
        <v>2237749</v>
      </c>
      <c r="DF287" s="59">
        <v>11341</v>
      </c>
      <c r="DG287" s="40">
        <v>2226408</v>
      </c>
      <c r="DH287" s="59">
        <v>0</v>
      </c>
      <c r="DI287" s="59">
        <v>2226408</v>
      </c>
      <c r="DJ287" s="59">
        <v>275516689</v>
      </c>
      <c r="DK287" s="59">
        <v>45</v>
      </c>
      <c r="DL287" s="59">
        <v>0</v>
      </c>
    </row>
    <row r="288" spans="1:116" x14ac:dyDescent="0.2">
      <c r="A288" s="48">
        <v>4312</v>
      </c>
      <c r="B288" s="49" t="s">
        <v>318</v>
      </c>
      <c r="C288" s="37">
        <v>15148411</v>
      </c>
      <c r="D288" s="37">
        <v>1936</v>
      </c>
      <c r="E288" s="37">
        <v>1996</v>
      </c>
      <c r="F288" s="37">
        <v>220.29</v>
      </c>
      <c r="G288" s="37">
        <v>0</v>
      </c>
      <c r="H288" s="37">
        <v>0</v>
      </c>
      <c r="I288" s="37">
        <v>0</v>
      </c>
      <c r="J288" s="37">
        <v>16057580</v>
      </c>
      <c r="K288" s="37">
        <v>0</v>
      </c>
      <c r="L288" s="37">
        <v>53259</v>
      </c>
      <c r="M288" s="37">
        <v>0</v>
      </c>
      <c r="N288" s="37">
        <v>0</v>
      </c>
      <c r="O288" s="37">
        <v>0</v>
      </c>
      <c r="P288" s="37">
        <v>0</v>
      </c>
      <c r="Q288" s="37">
        <v>53259</v>
      </c>
      <c r="R288" s="37">
        <v>16110839</v>
      </c>
      <c r="S288" s="37">
        <v>0</v>
      </c>
      <c r="T288" s="37">
        <v>0</v>
      </c>
      <c r="U288" s="37">
        <v>0</v>
      </c>
      <c r="V288" s="37">
        <v>16110839</v>
      </c>
      <c r="W288" s="37">
        <v>2174602</v>
      </c>
      <c r="X288" s="37">
        <v>13936237</v>
      </c>
      <c r="Y288" s="37">
        <v>13936237</v>
      </c>
      <c r="Z288" s="37">
        <v>212591</v>
      </c>
      <c r="AA288" s="37">
        <v>13723646</v>
      </c>
      <c r="AB288" s="37">
        <v>1223421</v>
      </c>
      <c r="AC288" s="37">
        <v>14947067</v>
      </c>
      <c r="AD288" s="37">
        <v>1334484383</v>
      </c>
      <c r="AE288" s="37">
        <v>18980300</v>
      </c>
      <c r="AF288" s="37">
        <v>0</v>
      </c>
      <c r="AG288" s="37">
        <v>0</v>
      </c>
      <c r="AH288" s="37">
        <v>0</v>
      </c>
      <c r="AI288" s="49">
        <v>16110839</v>
      </c>
      <c r="AJ288" s="59">
        <v>1996</v>
      </c>
      <c r="AK288" s="59">
        <v>8071.56</v>
      </c>
      <c r="AL288" s="59">
        <v>226.68</v>
      </c>
      <c r="AM288" s="59">
        <v>8298.24</v>
      </c>
      <c r="AN288" s="59">
        <v>2043</v>
      </c>
      <c r="AO288" s="59">
        <v>16953304</v>
      </c>
      <c r="AP288" s="59">
        <v>0</v>
      </c>
      <c r="AQ288" s="59">
        <v>57730</v>
      </c>
      <c r="AR288" s="59">
        <v>0</v>
      </c>
      <c r="AS288" s="59">
        <v>0</v>
      </c>
      <c r="AT288" s="59">
        <v>0</v>
      </c>
      <c r="AU288" s="59">
        <v>0</v>
      </c>
      <c r="AV288" s="59">
        <v>0</v>
      </c>
      <c r="AW288" s="59">
        <v>0</v>
      </c>
      <c r="AX288" s="59">
        <v>0</v>
      </c>
      <c r="AY288" s="59">
        <v>0</v>
      </c>
      <c r="AZ288" s="59">
        <v>17011034</v>
      </c>
      <c r="BA288" s="59">
        <v>2037278</v>
      </c>
      <c r="BB288" s="59">
        <v>14973756</v>
      </c>
      <c r="BC288" s="59">
        <v>14973756</v>
      </c>
      <c r="BD288" s="59">
        <v>259473</v>
      </c>
      <c r="BE288" s="59">
        <f t="shared" si="16"/>
        <v>14714283</v>
      </c>
      <c r="BF288" s="59">
        <v>2149738</v>
      </c>
      <c r="BG288" s="59">
        <f t="shared" si="17"/>
        <v>16864021</v>
      </c>
      <c r="BH288" s="59">
        <v>1448566239</v>
      </c>
      <c r="BI288" s="59">
        <v>0</v>
      </c>
      <c r="BJ288" s="59">
        <v>0</v>
      </c>
      <c r="BK288" s="59">
        <v>17011034</v>
      </c>
      <c r="BL288" s="59">
        <v>2043</v>
      </c>
      <c r="BM288" s="59">
        <v>8326.5</v>
      </c>
      <c r="BN288" s="59">
        <v>230.08</v>
      </c>
      <c r="BO288" s="59">
        <v>8556.58</v>
      </c>
      <c r="BP288" s="59">
        <v>2089</v>
      </c>
      <c r="BQ288" s="59">
        <v>17874696</v>
      </c>
      <c r="BR288" s="59">
        <v>0</v>
      </c>
      <c r="BS288" s="59">
        <v>35173</v>
      </c>
      <c r="BT288" s="59">
        <v>0</v>
      </c>
      <c r="BU288" s="59">
        <v>0</v>
      </c>
      <c r="BV288" s="59">
        <v>450000</v>
      </c>
      <c r="BW288" s="59">
        <v>0</v>
      </c>
      <c r="BX288" s="59">
        <v>0</v>
      </c>
      <c r="BY288" s="59">
        <v>0</v>
      </c>
      <c r="BZ288" s="59">
        <v>0</v>
      </c>
      <c r="CA288" s="59">
        <v>18359869</v>
      </c>
      <c r="CB288" s="59">
        <v>1802966</v>
      </c>
      <c r="CC288" s="59">
        <v>16556903</v>
      </c>
      <c r="CD288" s="59">
        <v>16556903</v>
      </c>
      <c r="CE288" s="59">
        <v>184444</v>
      </c>
      <c r="CF288" s="59">
        <f t="shared" si="18"/>
        <v>16372459</v>
      </c>
      <c r="CG288" s="59">
        <v>2187475</v>
      </c>
      <c r="CH288" s="59">
        <f t="shared" si="19"/>
        <v>18559934</v>
      </c>
      <c r="CI288" s="59">
        <v>1603974907</v>
      </c>
      <c r="CJ288" s="59">
        <v>0</v>
      </c>
      <c r="CK288" s="59">
        <v>0</v>
      </c>
      <c r="CL288" s="59">
        <v>18359869</v>
      </c>
      <c r="CM288" s="59">
        <v>2089</v>
      </c>
      <c r="CN288" s="59">
        <v>8788.83</v>
      </c>
      <c r="CO288" s="59">
        <v>236.98</v>
      </c>
      <c r="CP288" s="59">
        <v>9025.81</v>
      </c>
      <c r="CQ288" s="59">
        <v>2120</v>
      </c>
      <c r="CR288" s="59">
        <v>19134717</v>
      </c>
      <c r="CS288" s="59">
        <v>0</v>
      </c>
      <c r="CT288" s="59">
        <v>-4804</v>
      </c>
      <c r="CU288" s="59">
        <v>0</v>
      </c>
      <c r="CV288" s="59">
        <v>0</v>
      </c>
      <c r="CW288" s="59">
        <v>0</v>
      </c>
      <c r="CX288" s="59">
        <v>0</v>
      </c>
      <c r="CY288" s="59">
        <v>0</v>
      </c>
      <c r="CZ288" s="59">
        <v>0</v>
      </c>
      <c r="DA288" s="59">
        <v>0</v>
      </c>
      <c r="DB288" s="59">
        <v>19129913</v>
      </c>
      <c r="DC288" s="59">
        <v>1543414</v>
      </c>
      <c r="DD288" s="59">
        <v>17586499</v>
      </c>
      <c r="DE288" s="59">
        <v>17559422</v>
      </c>
      <c r="DF288" s="59">
        <v>174065</v>
      </c>
      <c r="DG288" s="40">
        <v>17385357</v>
      </c>
      <c r="DH288" s="59">
        <v>2488223</v>
      </c>
      <c r="DI288" s="59">
        <v>19873580</v>
      </c>
      <c r="DJ288" s="59">
        <v>1728840202</v>
      </c>
      <c r="DK288" s="59">
        <v>27077</v>
      </c>
      <c r="DL288" s="59">
        <v>0</v>
      </c>
    </row>
    <row r="289" spans="1:116" x14ac:dyDescent="0.2">
      <c r="A289" s="48">
        <v>4330</v>
      </c>
      <c r="B289" s="49" t="s">
        <v>319</v>
      </c>
      <c r="C289" s="37">
        <v>1758523</v>
      </c>
      <c r="D289" s="37">
        <v>198</v>
      </c>
      <c r="E289" s="37">
        <v>187</v>
      </c>
      <c r="F289" s="37">
        <v>220.29</v>
      </c>
      <c r="G289" s="37">
        <v>0</v>
      </c>
      <c r="H289" s="37">
        <v>0</v>
      </c>
      <c r="I289" s="37">
        <v>0</v>
      </c>
      <c r="J289" s="37">
        <v>1702022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1702022</v>
      </c>
      <c r="S289" s="37">
        <v>180000</v>
      </c>
      <c r="T289" s="37">
        <v>72814</v>
      </c>
      <c r="U289" s="37">
        <v>252814</v>
      </c>
      <c r="V289" s="37">
        <v>1954836</v>
      </c>
      <c r="W289" s="37">
        <v>86729</v>
      </c>
      <c r="X289" s="37">
        <v>1868107</v>
      </c>
      <c r="Y289" s="37">
        <v>1877208</v>
      </c>
      <c r="Z289" s="37">
        <v>0</v>
      </c>
      <c r="AA289" s="37">
        <v>1877208</v>
      </c>
      <c r="AB289" s="37">
        <v>322578</v>
      </c>
      <c r="AC289" s="37">
        <v>2199786</v>
      </c>
      <c r="AD289" s="37">
        <v>226591459</v>
      </c>
      <c r="AE289" s="37">
        <v>0</v>
      </c>
      <c r="AF289" s="37">
        <v>0</v>
      </c>
      <c r="AG289" s="37">
        <v>9101</v>
      </c>
      <c r="AH289" s="37">
        <v>0</v>
      </c>
      <c r="AI289" s="49">
        <v>1702022</v>
      </c>
      <c r="AJ289" s="59">
        <v>187</v>
      </c>
      <c r="AK289" s="59">
        <v>9101.7199999999993</v>
      </c>
      <c r="AL289" s="59">
        <v>226.68</v>
      </c>
      <c r="AM289" s="59">
        <v>9328.4</v>
      </c>
      <c r="AN289" s="59">
        <v>178</v>
      </c>
      <c r="AO289" s="59">
        <v>1660455</v>
      </c>
      <c r="AP289" s="59">
        <v>0</v>
      </c>
      <c r="AQ289" s="59">
        <v>32104</v>
      </c>
      <c r="AR289" s="59">
        <v>0</v>
      </c>
      <c r="AS289" s="59">
        <v>0</v>
      </c>
      <c r="AT289" s="59">
        <v>0</v>
      </c>
      <c r="AU289" s="59">
        <v>0</v>
      </c>
      <c r="AV289" s="59">
        <v>0</v>
      </c>
      <c r="AW289" s="59">
        <v>180000</v>
      </c>
      <c r="AX289" s="59">
        <v>65299</v>
      </c>
      <c r="AY289" s="59">
        <v>0</v>
      </c>
      <c r="AZ289" s="59">
        <v>1937858</v>
      </c>
      <c r="BA289" s="59">
        <v>66489</v>
      </c>
      <c r="BB289" s="59">
        <v>1871369</v>
      </c>
      <c r="BC289" s="59">
        <v>1871369</v>
      </c>
      <c r="BD289" s="59">
        <v>353</v>
      </c>
      <c r="BE289" s="59">
        <f t="shared" si="16"/>
        <v>1871016</v>
      </c>
      <c r="BF289" s="59">
        <v>330679</v>
      </c>
      <c r="BG289" s="59">
        <f t="shared" si="17"/>
        <v>2201695</v>
      </c>
      <c r="BH289" s="59">
        <v>261764896</v>
      </c>
      <c r="BI289" s="59">
        <v>0</v>
      </c>
      <c r="BJ289" s="59">
        <v>0</v>
      </c>
      <c r="BK289" s="59">
        <v>1692559</v>
      </c>
      <c r="BL289" s="59">
        <v>178</v>
      </c>
      <c r="BM289" s="59">
        <v>9508.76</v>
      </c>
      <c r="BN289" s="59">
        <v>230.08</v>
      </c>
      <c r="BO289" s="59">
        <v>9738.84</v>
      </c>
      <c r="BP289" s="59">
        <v>169</v>
      </c>
      <c r="BQ289" s="59">
        <v>1645864</v>
      </c>
      <c r="BR289" s="59">
        <v>0</v>
      </c>
      <c r="BS289" s="59">
        <v>0</v>
      </c>
      <c r="BT289" s="59">
        <v>0</v>
      </c>
      <c r="BU289" s="59">
        <v>0</v>
      </c>
      <c r="BV289" s="59">
        <v>0</v>
      </c>
      <c r="BW289" s="59">
        <v>0</v>
      </c>
      <c r="BX289" s="59">
        <v>180000</v>
      </c>
      <c r="BY289" s="59">
        <v>68172</v>
      </c>
      <c r="BZ289" s="59">
        <v>0</v>
      </c>
      <c r="CA289" s="59">
        <v>1894036</v>
      </c>
      <c r="CB289" s="59">
        <v>56386</v>
      </c>
      <c r="CC289" s="59">
        <v>1837650</v>
      </c>
      <c r="CD289" s="59">
        <v>1837650</v>
      </c>
      <c r="CE289" s="59">
        <v>261</v>
      </c>
      <c r="CF289" s="59">
        <f t="shared" si="18"/>
        <v>1837389</v>
      </c>
      <c r="CG289" s="59">
        <v>335635</v>
      </c>
      <c r="CH289" s="59">
        <f t="shared" si="19"/>
        <v>2173024</v>
      </c>
      <c r="CI289" s="59">
        <v>280982370</v>
      </c>
      <c r="CJ289" s="59">
        <v>0</v>
      </c>
      <c r="CK289" s="59">
        <v>0</v>
      </c>
      <c r="CL289" s="59">
        <v>1645864</v>
      </c>
      <c r="CM289" s="59">
        <v>169</v>
      </c>
      <c r="CN289" s="59">
        <v>9738.84</v>
      </c>
      <c r="CO289" s="59">
        <v>236.98</v>
      </c>
      <c r="CP289" s="59">
        <v>9975.82</v>
      </c>
      <c r="CQ289" s="59">
        <v>161</v>
      </c>
      <c r="CR289" s="59">
        <v>1606107</v>
      </c>
      <c r="CS289" s="59">
        <v>0</v>
      </c>
      <c r="CT289" s="59">
        <v>0</v>
      </c>
      <c r="CU289" s="59">
        <v>0</v>
      </c>
      <c r="CV289" s="59">
        <v>0</v>
      </c>
      <c r="CW289" s="59">
        <v>0</v>
      </c>
      <c r="CX289" s="59">
        <v>0</v>
      </c>
      <c r="CY289" s="59">
        <v>675000</v>
      </c>
      <c r="CZ289" s="59">
        <v>59855</v>
      </c>
      <c r="DA289" s="59">
        <v>0</v>
      </c>
      <c r="DB289" s="59">
        <v>2340962</v>
      </c>
      <c r="DC289" s="59">
        <v>47908</v>
      </c>
      <c r="DD289" s="59">
        <v>2293054</v>
      </c>
      <c r="DE289" s="59">
        <v>2293054</v>
      </c>
      <c r="DF289" s="59">
        <v>401</v>
      </c>
      <c r="DG289" s="40">
        <v>2292653</v>
      </c>
      <c r="DH289" s="59">
        <v>346828</v>
      </c>
      <c r="DI289" s="59">
        <v>2639481</v>
      </c>
      <c r="DJ289" s="59">
        <v>299199882</v>
      </c>
      <c r="DK289" s="59">
        <v>0</v>
      </c>
      <c r="DL289" s="59">
        <v>0</v>
      </c>
    </row>
    <row r="290" spans="1:116" x14ac:dyDescent="0.2">
      <c r="A290" s="48">
        <v>4347</v>
      </c>
      <c r="B290" s="49" t="s">
        <v>320</v>
      </c>
      <c r="C290" s="37">
        <v>7912959</v>
      </c>
      <c r="D290" s="37">
        <v>1236</v>
      </c>
      <c r="E290" s="37">
        <v>1217</v>
      </c>
      <c r="F290" s="37">
        <v>220.29</v>
      </c>
      <c r="G290" s="37">
        <v>0</v>
      </c>
      <c r="H290" s="37">
        <v>0</v>
      </c>
      <c r="I290" s="37">
        <v>0</v>
      </c>
      <c r="J290" s="37">
        <v>8059412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8059412</v>
      </c>
      <c r="S290" s="37">
        <v>0</v>
      </c>
      <c r="T290" s="37">
        <v>92713</v>
      </c>
      <c r="U290" s="37">
        <v>92713</v>
      </c>
      <c r="V290" s="37">
        <v>8152125</v>
      </c>
      <c r="W290" s="37">
        <v>5709931</v>
      </c>
      <c r="X290" s="37">
        <v>2442194</v>
      </c>
      <c r="Y290" s="37">
        <v>2442193</v>
      </c>
      <c r="Z290" s="37">
        <v>14621</v>
      </c>
      <c r="AA290" s="37">
        <v>2427572</v>
      </c>
      <c r="AB290" s="37">
        <v>257193</v>
      </c>
      <c r="AC290" s="37">
        <v>2684765</v>
      </c>
      <c r="AD290" s="37">
        <v>376297322</v>
      </c>
      <c r="AE290" s="37">
        <v>2049300</v>
      </c>
      <c r="AF290" s="37">
        <v>1</v>
      </c>
      <c r="AG290" s="37">
        <v>0</v>
      </c>
      <c r="AH290" s="37">
        <v>0</v>
      </c>
      <c r="AI290" s="49">
        <v>8059412</v>
      </c>
      <c r="AJ290" s="59">
        <v>1217</v>
      </c>
      <c r="AK290" s="59">
        <v>6622.36</v>
      </c>
      <c r="AL290" s="59">
        <v>226.68</v>
      </c>
      <c r="AM290" s="59">
        <v>6849.04</v>
      </c>
      <c r="AN290" s="59">
        <v>1192</v>
      </c>
      <c r="AO290" s="59">
        <v>8164056</v>
      </c>
      <c r="AP290" s="59">
        <v>0</v>
      </c>
      <c r="AQ290" s="59">
        <v>0</v>
      </c>
      <c r="AR290" s="59">
        <v>0</v>
      </c>
      <c r="AS290" s="59">
        <v>0</v>
      </c>
      <c r="AT290" s="59">
        <v>0</v>
      </c>
      <c r="AU290" s="59">
        <v>0</v>
      </c>
      <c r="AV290" s="59">
        <v>0</v>
      </c>
      <c r="AW290" s="59">
        <v>0</v>
      </c>
      <c r="AX290" s="59">
        <v>130132</v>
      </c>
      <c r="AY290" s="59">
        <v>0</v>
      </c>
      <c r="AZ290" s="59">
        <v>8294188</v>
      </c>
      <c r="BA290" s="59">
        <v>5480594</v>
      </c>
      <c r="BB290" s="59">
        <v>2813594</v>
      </c>
      <c r="BC290" s="59">
        <v>2810000</v>
      </c>
      <c r="BD290" s="59">
        <v>9692</v>
      </c>
      <c r="BE290" s="59">
        <f t="shared" si="16"/>
        <v>2800308</v>
      </c>
      <c r="BF290" s="59">
        <v>295418</v>
      </c>
      <c r="BG290" s="59">
        <f t="shared" si="17"/>
        <v>3095726</v>
      </c>
      <c r="BH290" s="59">
        <v>416116271</v>
      </c>
      <c r="BI290" s="59">
        <v>3594</v>
      </c>
      <c r="BJ290" s="59">
        <v>0</v>
      </c>
      <c r="BK290" s="59">
        <v>8164056</v>
      </c>
      <c r="BL290" s="59">
        <v>1192</v>
      </c>
      <c r="BM290" s="59">
        <v>6849.04</v>
      </c>
      <c r="BN290" s="59">
        <v>230.08</v>
      </c>
      <c r="BO290" s="59">
        <v>7079.12</v>
      </c>
      <c r="BP290" s="59">
        <v>1150</v>
      </c>
      <c r="BQ290" s="59">
        <v>8140988</v>
      </c>
      <c r="BR290" s="59">
        <v>0</v>
      </c>
      <c r="BS290" s="59">
        <v>0</v>
      </c>
      <c r="BT290" s="59">
        <v>0</v>
      </c>
      <c r="BU290" s="59">
        <v>0</v>
      </c>
      <c r="BV290" s="59">
        <v>0</v>
      </c>
      <c r="BW290" s="59">
        <v>0</v>
      </c>
      <c r="BX290" s="59">
        <v>0</v>
      </c>
      <c r="BY290" s="59">
        <v>226532</v>
      </c>
      <c r="BZ290" s="59">
        <v>0</v>
      </c>
      <c r="CA290" s="59">
        <v>8367520</v>
      </c>
      <c r="CB290" s="59">
        <v>5294092</v>
      </c>
      <c r="CC290" s="59">
        <v>3073428</v>
      </c>
      <c r="CD290" s="59">
        <v>3073428</v>
      </c>
      <c r="CE290" s="59">
        <v>7296</v>
      </c>
      <c r="CF290" s="59">
        <f t="shared" si="18"/>
        <v>3066132</v>
      </c>
      <c r="CG290" s="59">
        <v>358045</v>
      </c>
      <c r="CH290" s="59">
        <f t="shared" si="19"/>
        <v>3424177</v>
      </c>
      <c r="CI290" s="59">
        <v>431851057</v>
      </c>
      <c r="CJ290" s="59">
        <v>0</v>
      </c>
      <c r="CK290" s="59">
        <v>0</v>
      </c>
      <c r="CL290" s="59">
        <v>8140988</v>
      </c>
      <c r="CM290" s="59">
        <v>1150</v>
      </c>
      <c r="CN290" s="59">
        <v>7079.12</v>
      </c>
      <c r="CO290" s="59">
        <v>320.88</v>
      </c>
      <c r="CP290" s="59">
        <v>7400</v>
      </c>
      <c r="CQ290" s="59">
        <v>1113</v>
      </c>
      <c r="CR290" s="59">
        <v>8236200</v>
      </c>
      <c r="CS290" s="59">
        <v>0</v>
      </c>
      <c r="CT290" s="59">
        <v>0</v>
      </c>
      <c r="CU290" s="59">
        <v>0</v>
      </c>
      <c r="CV290" s="59">
        <v>0</v>
      </c>
      <c r="CW290" s="59">
        <v>0</v>
      </c>
      <c r="CX290" s="59">
        <v>0</v>
      </c>
      <c r="CY290" s="59">
        <v>0</v>
      </c>
      <c r="CZ290" s="59">
        <v>207200</v>
      </c>
      <c r="DA290" s="59">
        <v>0</v>
      </c>
      <c r="DB290" s="59">
        <v>8443400</v>
      </c>
      <c r="DC290" s="59">
        <v>5275629</v>
      </c>
      <c r="DD290" s="59">
        <v>3167771</v>
      </c>
      <c r="DE290" s="59">
        <v>3167771</v>
      </c>
      <c r="DF290" s="59">
        <v>7661</v>
      </c>
      <c r="DG290" s="40">
        <v>3160110</v>
      </c>
      <c r="DH290" s="59">
        <v>403035</v>
      </c>
      <c r="DI290" s="59">
        <v>3563145</v>
      </c>
      <c r="DJ290" s="59">
        <v>480378596</v>
      </c>
      <c r="DK290" s="59">
        <v>0</v>
      </c>
      <c r="DL290" s="59">
        <v>0</v>
      </c>
    </row>
    <row r="291" spans="1:116" x14ac:dyDescent="0.2">
      <c r="A291" s="48">
        <v>4368</v>
      </c>
      <c r="B291" s="49" t="s">
        <v>321</v>
      </c>
      <c r="C291" s="37">
        <v>5099062</v>
      </c>
      <c r="D291" s="37">
        <v>806</v>
      </c>
      <c r="E291" s="37">
        <v>800</v>
      </c>
      <c r="F291" s="37">
        <v>220.29</v>
      </c>
      <c r="G291" s="37">
        <v>0</v>
      </c>
      <c r="H291" s="37">
        <v>0</v>
      </c>
      <c r="I291" s="37">
        <v>0</v>
      </c>
      <c r="J291" s="37">
        <v>5237336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5237336</v>
      </c>
      <c r="S291" s="37">
        <v>0</v>
      </c>
      <c r="T291" s="37">
        <v>32733</v>
      </c>
      <c r="U291" s="37">
        <v>32733</v>
      </c>
      <c r="V291" s="37">
        <v>5270069</v>
      </c>
      <c r="W291" s="37">
        <v>4123707</v>
      </c>
      <c r="X291" s="37">
        <v>1146362</v>
      </c>
      <c r="Y291" s="37">
        <v>1146362</v>
      </c>
      <c r="Z291" s="37">
        <v>675</v>
      </c>
      <c r="AA291" s="37">
        <v>1145687</v>
      </c>
      <c r="AB291" s="37">
        <v>563000</v>
      </c>
      <c r="AC291" s="37">
        <v>1708687</v>
      </c>
      <c r="AD291" s="37">
        <v>193509105</v>
      </c>
      <c r="AE291" s="37">
        <v>76500</v>
      </c>
      <c r="AF291" s="37">
        <v>0</v>
      </c>
      <c r="AG291" s="37">
        <v>0</v>
      </c>
      <c r="AH291" s="37">
        <v>0</v>
      </c>
      <c r="AI291" s="49">
        <v>5237336</v>
      </c>
      <c r="AJ291" s="59">
        <v>800</v>
      </c>
      <c r="AK291" s="59">
        <v>6546.67</v>
      </c>
      <c r="AL291" s="59">
        <v>226.68</v>
      </c>
      <c r="AM291" s="59">
        <v>6773.35</v>
      </c>
      <c r="AN291" s="59">
        <v>802</v>
      </c>
      <c r="AO291" s="59">
        <v>5432227</v>
      </c>
      <c r="AP291" s="59">
        <v>0</v>
      </c>
      <c r="AQ291" s="59">
        <v>0</v>
      </c>
      <c r="AR291" s="59">
        <v>0</v>
      </c>
      <c r="AS291" s="59">
        <v>0</v>
      </c>
      <c r="AT291" s="59">
        <v>0</v>
      </c>
      <c r="AU291" s="59">
        <v>0</v>
      </c>
      <c r="AV291" s="59">
        <v>0</v>
      </c>
      <c r="AW291" s="59">
        <v>0</v>
      </c>
      <c r="AX291" s="59">
        <v>0</v>
      </c>
      <c r="AY291" s="59">
        <v>0</v>
      </c>
      <c r="AZ291" s="59">
        <v>5432227</v>
      </c>
      <c r="BA291" s="59">
        <v>4289211</v>
      </c>
      <c r="BB291" s="59">
        <v>1143016</v>
      </c>
      <c r="BC291" s="59">
        <v>1143016</v>
      </c>
      <c r="BD291" s="59">
        <v>664</v>
      </c>
      <c r="BE291" s="59">
        <f t="shared" si="16"/>
        <v>1142352</v>
      </c>
      <c r="BF291" s="59">
        <v>548000</v>
      </c>
      <c r="BG291" s="59">
        <f t="shared" si="17"/>
        <v>1690352</v>
      </c>
      <c r="BH291" s="59">
        <v>200836783</v>
      </c>
      <c r="BI291" s="59">
        <v>0</v>
      </c>
      <c r="BJ291" s="59">
        <v>0</v>
      </c>
      <c r="BK291" s="59">
        <v>5432227</v>
      </c>
      <c r="BL291" s="59">
        <v>802</v>
      </c>
      <c r="BM291" s="59">
        <v>6773.35</v>
      </c>
      <c r="BN291" s="59">
        <v>230.08</v>
      </c>
      <c r="BO291" s="59">
        <v>7003.43</v>
      </c>
      <c r="BP291" s="59">
        <v>795</v>
      </c>
      <c r="BQ291" s="59">
        <v>5567727</v>
      </c>
      <c r="BR291" s="59">
        <v>0</v>
      </c>
      <c r="BS291" s="59">
        <v>0</v>
      </c>
      <c r="BT291" s="59">
        <v>0</v>
      </c>
      <c r="BU291" s="59">
        <v>0</v>
      </c>
      <c r="BV291" s="59">
        <v>0</v>
      </c>
      <c r="BW291" s="59">
        <v>0</v>
      </c>
      <c r="BX291" s="59">
        <v>0</v>
      </c>
      <c r="BY291" s="59">
        <v>35017</v>
      </c>
      <c r="BZ291" s="59">
        <v>0</v>
      </c>
      <c r="CA291" s="59">
        <v>5602744</v>
      </c>
      <c r="CB291" s="59">
        <v>4400919</v>
      </c>
      <c r="CC291" s="59">
        <v>1201825</v>
      </c>
      <c r="CD291" s="59">
        <v>1201825</v>
      </c>
      <c r="CE291" s="59">
        <v>405</v>
      </c>
      <c r="CF291" s="59">
        <f t="shared" si="18"/>
        <v>1201420</v>
      </c>
      <c r="CG291" s="59">
        <v>541001</v>
      </c>
      <c r="CH291" s="59">
        <f t="shared" si="19"/>
        <v>1742421</v>
      </c>
      <c r="CI291" s="59">
        <v>212674193</v>
      </c>
      <c r="CJ291" s="59">
        <v>0</v>
      </c>
      <c r="CK291" s="59">
        <v>0</v>
      </c>
      <c r="CL291" s="59">
        <v>5567727</v>
      </c>
      <c r="CM291" s="59">
        <v>795</v>
      </c>
      <c r="CN291" s="59">
        <v>7003.43</v>
      </c>
      <c r="CO291" s="59">
        <v>396.57</v>
      </c>
      <c r="CP291" s="59">
        <v>7400</v>
      </c>
      <c r="CQ291" s="59">
        <v>785</v>
      </c>
      <c r="CR291" s="59">
        <v>5809000</v>
      </c>
      <c r="CS291" s="59">
        <v>0</v>
      </c>
      <c r="CT291" s="59">
        <v>0</v>
      </c>
      <c r="CU291" s="59">
        <v>0</v>
      </c>
      <c r="CV291" s="59">
        <v>0</v>
      </c>
      <c r="CW291" s="59">
        <v>0</v>
      </c>
      <c r="CX291" s="59">
        <v>0</v>
      </c>
      <c r="CY291" s="59">
        <v>0</v>
      </c>
      <c r="CZ291" s="59">
        <v>59200</v>
      </c>
      <c r="DA291" s="59">
        <v>0</v>
      </c>
      <c r="DB291" s="59">
        <v>5868200</v>
      </c>
      <c r="DC291" s="59">
        <v>4441891</v>
      </c>
      <c r="DD291" s="59">
        <v>1426309</v>
      </c>
      <c r="DE291" s="59">
        <v>1424767</v>
      </c>
      <c r="DF291" s="59">
        <v>483</v>
      </c>
      <c r="DG291" s="40">
        <v>1424284</v>
      </c>
      <c r="DH291" s="59">
        <v>493545</v>
      </c>
      <c r="DI291" s="59">
        <v>1917829</v>
      </c>
      <c r="DJ291" s="59">
        <v>234324008</v>
      </c>
      <c r="DK291" s="59">
        <v>1542</v>
      </c>
      <c r="DL291" s="59">
        <v>0</v>
      </c>
    </row>
    <row r="292" spans="1:116" x14ac:dyDescent="0.2">
      <c r="A292" s="48">
        <v>4389</v>
      </c>
      <c r="B292" s="49" t="s">
        <v>322</v>
      </c>
      <c r="C292" s="37">
        <v>11876350</v>
      </c>
      <c r="D292" s="37">
        <v>1707</v>
      </c>
      <c r="E292" s="37">
        <v>1671</v>
      </c>
      <c r="F292" s="37">
        <v>220.29</v>
      </c>
      <c r="G292" s="37">
        <v>0</v>
      </c>
      <c r="H292" s="37">
        <v>0</v>
      </c>
      <c r="I292" s="37">
        <v>0</v>
      </c>
      <c r="J292" s="37">
        <v>11993987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11993987</v>
      </c>
      <c r="S292" s="37">
        <v>0</v>
      </c>
      <c r="T292" s="37">
        <v>193799</v>
      </c>
      <c r="U292" s="37">
        <v>193799</v>
      </c>
      <c r="V292" s="37">
        <v>12187786</v>
      </c>
      <c r="W292" s="37">
        <v>8377300</v>
      </c>
      <c r="X292" s="37">
        <v>3810486</v>
      </c>
      <c r="Y292" s="37">
        <v>3810485</v>
      </c>
      <c r="Z292" s="37">
        <v>19194</v>
      </c>
      <c r="AA292" s="37">
        <v>3791291</v>
      </c>
      <c r="AB292" s="37">
        <v>1259868</v>
      </c>
      <c r="AC292" s="37">
        <v>5051159</v>
      </c>
      <c r="AD292" s="37">
        <v>409557527</v>
      </c>
      <c r="AE292" s="37">
        <v>1556300</v>
      </c>
      <c r="AF292" s="37">
        <v>1</v>
      </c>
      <c r="AG292" s="37">
        <v>0</v>
      </c>
      <c r="AH292" s="37">
        <v>0</v>
      </c>
      <c r="AI292" s="49">
        <v>11993987</v>
      </c>
      <c r="AJ292" s="59">
        <v>1671</v>
      </c>
      <c r="AK292" s="59">
        <v>7177.73</v>
      </c>
      <c r="AL292" s="59">
        <v>226.68</v>
      </c>
      <c r="AM292" s="59">
        <v>7404.41</v>
      </c>
      <c r="AN292" s="59">
        <v>1629</v>
      </c>
      <c r="AO292" s="59">
        <v>12061784</v>
      </c>
      <c r="AP292" s="59">
        <v>0</v>
      </c>
      <c r="AQ292" s="59">
        <v>0</v>
      </c>
      <c r="AR292" s="59">
        <v>0</v>
      </c>
      <c r="AS292" s="59">
        <v>0</v>
      </c>
      <c r="AT292" s="59">
        <v>0</v>
      </c>
      <c r="AU292" s="59">
        <v>0</v>
      </c>
      <c r="AV292" s="59">
        <v>0</v>
      </c>
      <c r="AW292" s="59">
        <v>0</v>
      </c>
      <c r="AX292" s="59">
        <v>236941</v>
      </c>
      <c r="AY292" s="59">
        <v>0</v>
      </c>
      <c r="AZ292" s="59">
        <v>12298725</v>
      </c>
      <c r="BA292" s="59">
        <v>8812228</v>
      </c>
      <c r="BB292" s="59">
        <v>3486497</v>
      </c>
      <c r="BC292" s="59">
        <v>3486497</v>
      </c>
      <c r="BD292" s="59">
        <v>20560</v>
      </c>
      <c r="BE292" s="59">
        <f t="shared" si="16"/>
        <v>3465937</v>
      </c>
      <c r="BF292" s="59">
        <v>1241614</v>
      </c>
      <c r="BG292" s="59">
        <f t="shared" si="17"/>
        <v>4707551</v>
      </c>
      <c r="BH292" s="59">
        <v>438647119</v>
      </c>
      <c r="BI292" s="59">
        <v>0</v>
      </c>
      <c r="BJ292" s="59">
        <v>0</v>
      </c>
      <c r="BK292" s="59">
        <v>12061784</v>
      </c>
      <c r="BL292" s="59">
        <v>1629</v>
      </c>
      <c r="BM292" s="59">
        <v>7404.41</v>
      </c>
      <c r="BN292" s="59">
        <v>230.08</v>
      </c>
      <c r="BO292" s="59">
        <v>7634.49</v>
      </c>
      <c r="BP292" s="59">
        <v>1602</v>
      </c>
      <c r="BQ292" s="59">
        <v>12230453</v>
      </c>
      <c r="BR292" s="59">
        <v>0</v>
      </c>
      <c r="BS292" s="59">
        <v>4063</v>
      </c>
      <c r="BT292" s="59">
        <v>0</v>
      </c>
      <c r="BU292" s="59">
        <v>0</v>
      </c>
      <c r="BV292" s="59">
        <v>0</v>
      </c>
      <c r="BW292" s="59">
        <v>0</v>
      </c>
      <c r="BX292" s="59">
        <v>0</v>
      </c>
      <c r="BY292" s="59">
        <v>152690</v>
      </c>
      <c r="BZ292" s="59">
        <v>0</v>
      </c>
      <c r="CA292" s="59">
        <v>12387206</v>
      </c>
      <c r="CB292" s="59">
        <v>8915631</v>
      </c>
      <c r="CC292" s="59">
        <v>3471575</v>
      </c>
      <c r="CD292" s="59">
        <v>3471575</v>
      </c>
      <c r="CE292" s="59">
        <v>16013</v>
      </c>
      <c r="CF292" s="59">
        <f t="shared" si="18"/>
        <v>3455562</v>
      </c>
      <c r="CG292" s="59">
        <v>1289426</v>
      </c>
      <c r="CH292" s="59">
        <f t="shared" si="19"/>
        <v>4744988</v>
      </c>
      <c r="CI292" s="59">
        <v>461404839</v>
      </c>
      <c r="CJ292" s="59">
        <v>0</v>
      </c>
      <c r="CK292" s="59">
        <v>0</v>
      </c>
      <c r="CL292" s="59">
        <v>12234516</v>
      </c>
      <c r="CM292" s="59">
        <v>1602</v>
      </c>
      <c r="CN292" s="59">
        <v>7637.03</v>
      </c>
      <c r="CO292" s="59">
        <v>236.98</v>
      </c>
      <c r="CP292" s="59">
        <v>7874.0099999999993</v>
      </c>
      <c r="CQ292" s="59">
        <v>1566</v>
      </c>
      <c r="CR292" s="59">
        <v>12330700</v>
      </c>
      <c r="CS292" s="59">
        <v>0</v>
      </c>
      <c r="CT292" s="59">
        <v>0</v>
      </c>
      <c r="CU292" s="59">
        <v>0</v>
      </c>
      <c r="CV292" s="59">
        <v>0</v>
      </c>
      <c r="CW292" s="59">
        <v>0</v>
      </c>
      <c r="CX292" s="59">
        <v>0</v>
      </c>
      <c r="CY292" s="59">
        <v>0</v>
      </c>
      <c r="CZ292" s="59">
        <v>212598</v>
      </c>
      <c r="DA292" s="59">
        <v>0</v>
      </c>
      <c r="DB292" s="59">
        <v>12543298</v>
      </c>
      <c r="DC292" s="59">
        <v>8850591</v>
      </c>
      <c r="DD292" s="59">
        <v>3692707</v>
      </c>
      <c r="DE292" s="59">
        <v>3580904</v>
      </c>
      <c r="DF292" s="59">
        <v>18031</v>
      </c>
      <c r="DG292" s="40">
        <v>3562873</v>
      </c>
      <c r="DH292" s="59">
        <v>1284000</v>
      </c>
      <c r="DI292" s="59">
        <v>4846873</v>
      </c>
      <c r="DJ292" s="59">
        <v>479737512</v>
      </c>
      <c r="DK292" s="59">
        <v>111803</v>
      </c>
      <c r="DL292" s="59">
        <v>0</v>
      </c>
    </row>
    <row r="293" spans="1:116" x14ac:dyDescent="0.2">
      <c r="A293" s="48">
        <v>4459</v>
      </c>
      <c r="B293" s="49" t="s">
        <v>323</v>
      </c>
      <c r="C293" s="37">
        <v>2607490</v>
      </c>
      <c r="D293" s="37">
        <v>339</v>
      </c>
      <c r="E293" s="37">
        <v>352</v>
      </c>
      <c r="F293" s="37">
        <v>220.29</v>
      </c>
      <c r="G293" s="37">
        <v>0</v>
      </c>
      <c r="H293" s="37">
        <v>0</v>
      </c>
      <c r="I293" s="37">
        <v>0</v>
      </c>
      <c r="J293" s="37">
        <v>2785024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2785024</v>
      </c>
      <c r="S293" s="37">
        <v>0</v>
      </c>
      <c r="T293" s="37">
        <v>0</v>
      </c>
      <c r="U293" s="37">
        <v>0</v>
      </c>
      <c r="V293" s="37">
        <v>2785024</v>
      </c>
      <c r="W293" s="37">
        <v>1926566</v>
      </c>
      <c r="X293" s="37">
        <v>858458</v>
      </c>
      <c r="Y293" s="37">
        <v>858458</v>
      </c>
      <c r="Z293" s="37">
        <v>209</v>
      </c>
      <c r="AA293" s="37">
        <v>858249</v>
      </c>
      <c r="AB293" s="37">
        <v>262218</v>
      </c>
      <c r="AC293" s="37">
        <v>1120467</v>
      </c>
      <c r="AD293" s="37">
        <v>81890106</v>
      </c>
      <c r="AE293" s="37">
        <v>15300</v>
      </c>
      <c r="AF293" s="37">
        <v>0</v>
      </c>
      <c r="AG293" s="37">
        <v>0</v>
      </c>
      <c r="AH293" s="37">
        <v>0</v>
      </c>
      <c r="AI293" s="49">
        <v>2780144</v>
      </c>
      <c r="AJ293" s="59">
        <v>352</v>
      </c>
      <c r="AK293" s="59">
        <v>7898.14</v>
      </c>
      <c r="AL293" s="59">
        <v>226.68</v>
      </c>
      <c r="AM293" s="59">
        <v>8124.8200000000006</v>
      </c>
      <c r="AN293" s="59">
        <v>361</v>
      </c>
      <c r="AO293" s="59">
        <v>2933060</v>
      </c>
      <c r="AP293" s="59">
        <v>0</v>
      </c>
      <c r="AQ293" s="59">
        <v>0</v>
      </c>
      <c r="AR293" s="59">
        <v>0</v>
      </c>
      <c r="AS293" s="59">
        <v>0</v>
      </c>
      <c r="AT293" s="59">
        <v>0</v>
      </c>
      <c r="AU293" s="59">
        <v>0</v>
      </c>
      <c r="AV293" s="59">
        <v>0</v>
      </c>
      <c r="AW293" s="59">
        <v>0</v>
      </c>
      <c r="AX293" s="59">
        <v>0</v>
      </c>
      <c r="AY293" s="59">
        <v>0</v>
      </c>
      <c r="AZ293" s="59">
        <v>2933060</v>
      </c>
      <c r="BA293" s="59">
        <v>2158227</v>
      </c>
      <c r="BB293" s="59">
        <v>774833</v>
      </c>
      <c r="BC293" s="59">
        <v>875257</v>
      </c>
      <c r="BD293" s="59">
        <v>257</v>
      </c>
      <c r="BE293" s="59">
        <f t="shared" si="16"/>
        <v>875000</v>
      </c>
      <c r="BF293" s="59">
        <v>309900</v>
      </c>
      <c r="BG293" s="59">
        <f t="shared" si="17"/>
        <v>1184900</v>
      </c>
      <c r="BH293" s="59">
        <v>89115941</v>
      </c>
      <c r="BI293" s="59">
        <v>0</v>
      </c>
      <c r="BJ293" s="59">
        <v>100424</v>
      </c>
      <c r="BK293" s="59">
        <v>2933060</v>
      </c>
      <c r="BL293" s="59">
        <v>361</v>
      </c>
      <c r="BM293" s="59">
        <v>8124.82</v>
      </c>
      <c r="BN293" s="59">
        <v>230.08</v>
      </c>
      <c r="BO293" s="59">
        <v>8354.9</v>
      </c>
      <c r="BP293" s="59">
        <v>370</v>
      </c>
      <c r="BQ293" s="59">
        <v>3091313</v>
      </c>
      <c r="BR293" s="59">
        <v>0</v>
      </c>
      <c r="BS293" s="59">
        <v>0</v>
      </c>
      <c r="BT293" s="59">
        <v>0</v>
      </c>
      <c r="BU293" s="59">
        <v>0</v>
      </c>
      <c r="BV293" s="59">
        <v>0</v>
      </c>
      <c r="BW293" s="59">
        <v>0</v>
      </c>
      <c r="BX293" s="59">
        <v>0</v>
      </c>
      <c r="BY293" s="59">
        <v>0</v>
      </c>
      <c r="BZ293" s="59">
        <v>0</v>
      </c>
      <c r="CA293" s="59">
        <v>3091313</v>
      </c>
      <c r="CB293" s="59">
        <v>2309123</v>
      </c>
      <c r="CC293" s="59">
        <v>782190</v>
      </c>
      <c r="CD293" s="59">
        <v>782190</v>
      </c>
      <c r="CE293" s="59">
        <v>245</v>
      </c>
      <c r="CF293" s="59">
        <f t="shared" si="18"/>
        <v>781945</v>
      </c>
      <c r="CG293" s="59">
        <v>308000</v>
      </c>
      <c r="CH293" s="59">
        <f t="shared" si="19"/>
        <v>1089945</v>
      </c>
      <c r="CI293" s="59">
        <v>88705813</v>
      </c>
      <c r="CJ293" s="59">
        <v>0</v>
      </c>
      <c r="CK293" s="59">
        <v>0</v>
      </c>
      <c r="CL293" s="59">
        <v>3091313</v>
      </c>
      <c r="CM293" s="59">
        <v>370</v>
      </c>
      <c r="CN293" s="59">
        <v>8354.9</v>
      </c>
      <c r="CO293" s="59">
        <v>236.98</v>
      </c>
      <c r="CP293" s="59">
        <v>8591.8799999999992</v>
      </c>
      <c r="CQ293" s="59">
        <v>370</v>
      </c>
      <c r="CR293" s="59">
        <v>3178996</v>
      </c>
      <c r="CS293" s="59">
        <v>0</v>
      </c>
      <c r="CT293" s="59">
        <v>0</v>
      </c>
      <c r="CU293" s="59">
        <v>0</v>
      </c>
      <c r="CV293" s="59">
        <v>0</v>
      </c>
      <c r="CW293" s="59">
        <v>0</v>
      </c>
      <c r="CX293" s="59">
        <v>0</v>
      </c>
      <c r="CY293" s="59">
        <v>0</v>
      </c>
      <c r="CZ293" s="59">
        <v>0</v>
      </c>
      <c r="DA293" s="59">
        <v>0</v>
      </c>
      <c r="DB293" s="59">
        <v>3178996</v>
      </c>
      <c r="DC293" s="59">
        <v>2433505</v>
      </c>
      <c r="DD293" s="59">
        <v>745491</v>
      </c>
      <c r="DE293" s="59">
        <v>745491</v>
      </c>
      <c r="DF293" s="59">
        <v>489</v>
      </c>
      <c r="DG293" s="40">
        <v>745002</v>
      </c>
      <c r="DH293" s="59">
        <v>338226</v>
      </c>
      <c r="DI293" s="59">
        <v>1083228</v>
      </c>
      <c r="DJ293" s="59">
        <v>97750627</v>
      </c>
      <c r="DK293" s="59">
        <v>0</v>
      </c>
      <c r="DL293" s="59">
        <v>0</v>
      </c>
    </row>
    <row r="294" spans="1:116" x14ac:dyDescent="0.2">
      <c r="A294" s="48">
        <v>4473</v>
      </c>
      <c r="B294" s="49" t="s">
        <v>324</v>
      </c>
      <c r="C294" s="37">
        <v>15900588</v>
      </c>
      <c r="D294" s="37">
        <v>2475</v>
      </c>
      <c r="E294" s="37">
        <v>2473</v>
      </c>
      <c r="F294" s="37">
        <v>220.29</v>
      </c>
      <c r="G294" s="37">
        <v>0</v>
      </c>
      <c r="H294" s="37">
        <v>0</v>
      </c>
      <c r="I294" s="37">
        <v>0</v>
      </c>
      <c r="J294" s="37">
        <v>16432516</v>
      </c>
      <c r="K294" s="37">
        <v>0</v>
      </c>
      <c r="L294" s="37">
        <v>43557</v>
      </c>
      <c r="M294" s="37">
        <v>0</v>
      </c>
      <c r="N294" s="37">
        <v>0</v>
      </c>
      <c r="O294" s="37">
        <v>0</v>
      </c>
      <c r="P294" s="37">
        <v>0</v>
      </c>
      <c r="Q294" s="37">
        <v>43557</v>
      </c>
      <c r="R294" s="37">
        <v>16476073</v>
      </c>
      <c r="S294" s="37">
        <v>0</v>
      </c>
      <c r="T294" s="37">
        <v>13290</v>
      </c>
      <c r="U294" s="37">
        <v>13290</v>
      </c>
      <c r="V294" s="37">
        <v>16489363</v>
      </c>
      <c r="W294" s="37">
        <v>11444433</v>
      </c>
      <c r="X294" s="37">
        <v>5044930</v>
      </c>
      <c r="Y294" s="37">
        <v>5042709</v>
      </c>
      <c r="Z294" s="37">
        <v>36777</v>
      </c>
      <c r="AA294" s="37">
        <v>5005932</v>
      </c>
      <c r="AB294" s="37">
        <v>787613</v>
      </c>
      <c r="AC294" s="37">
        <v>5793545</v>
      </c>
      <c r="AD294" s="37">
        <v>798298289</v>
      </c>
      <c r="AE294" s="37">
        <v>5368000</v>
      </c>
      <c r="AF294" s="37">
        <v>2221</v>
      </c>
      <c r="AG294" s="37">
        <v>0</v>
      </c>
      <c r="AH294" s="37">
        <v>0</v>
      </c>
      <c r="AI294" s="49">
        <v>16451073</v>
      </c>
      <c r="AJ294" s="59">
        <v>2473</v>
      </c>
      <c r="AK294" s="59">
        <v>6652.27</v>
      </c>
      <c r="AL294" s="59">
        <v>226.68</v>
      </c>
      <c r="AM294" s="59">
        <v>6878.9500000000007</v>
      </c>
      <c r="AN294" s="59">
        <v>2483</v>
      </c>
      <c r="AO294" s="59">
        <v>17080433</v>
      </c>
      <c r="AP294" s="59">
        <v>0</v>
      </c>
      <c r="AQ294" s="59">
        <v>27918</v>
      </c>
      <c r="AR294" s="59">
        <v>0</v>
      </c>
      <c r="AS294" s="59">
        <v>0</v>
      </c>
      <c r="AT294" s="59">
        <v>0</v>
      </c>
      <c r="AU294" s="59">
        <v>0</v>
      </c>
      <c r="AV294" s="59">
        <v>0</v>
      </c>
      <c r="AW294" s="59">
        <v>0</v>
      </c>
      <c r="AX294" s="59">
        <v>0</v>
      </c>
      <c r="AY294" s="59">
        <v>0</v>
      </c>
      <c r="AZ294" s="59">
        <v>17108351</v>
      </c>
      <c r="BA294" s="59">
        <v>11640883</v>
      </c>
      <c r="BB294" s="59">
        <v>5467468</v>
      </c>
      <c r="BC294" s="59">
        <v>5467468</v>
      </c>
      <c r="BD294" s="59">
        <v>51557</v>
      </c>
      <c r="BE294" s="59">
        <f t="shared" si="16"/>
        <v>5415911</v>
      </c>
      <c r="BF294" s="59">
        <v>807385</v>
      </c>
      <c r="BG294" s="59">
        <f t="shared" si="17"/>
        <v>6223296</v>
      </c>
      <c r="BH294" s="59">
        <v>858817437</v>
      </c>
      <c r="BI294" s="59">
        <v>0</v>
      </c>
      <c r="BJ294" s="59">
        <v>0</v>
      </c>
      <c r="BK294" s="59">
        <v>17108351</v>
      </c>
      <c r="BL294" s="59">
        <v>2483</v>
      </c>
      <c r="BM294" s="59">
        <v>6890.19</v>
      </c>
      <c r="BN294" s="59">
        <v>230.08</v>
      </c>
      <c r="BO294" s="59">
        <v>7120.2699999999995</v>
      </c>
      <c r="BP294" s="59">
        <v>2488</v>
      </c>
      <c r="BQ294" s="59">
        <v>17715232</v>
      </c>
      <c r="BR294" s="59">
        <v>0</v>
      </c>
      <c r="BS294" s="59">
        <v>15153</v>
      </c>
      <c r="BT294" s="59">
        <v>0</v>
      </c>
      <c r="BU294" s="59">
        <v>0</v>
      </c>
      <c r="BV294" s="59">
        <v>0</v>
      </c>
      <c r="BW294" s="59">
        <v>0</v>
      </c>
      <c r="BX294" s="59">
        <v>0</v>
      </c>
      <c r="BY294" s="59">
        <v>0</v>
      </c>
      <c r="BZ294" s="59">
        <v>0</v>
      </c>
      <c r="CA294" s="59">
        <v>17730385</v>
      </c>
      <c r="CB294" s="59">
        <v>11762869</v>
      </c>
      <c r="CC294" s="59">
        <v>5967516</v>
      </c>
      <c r="CD294" s="59">
        <v>5967517</v>
      </c>
      <c r="CE294" s="59">
        <v>74724</v>
      </c>
      <c r="CF294" s="59">
        <f t="shared" si="18"/>
        <v>5892793</v>
      </c>
      <c r="CG294" s="59">
        <v>830435</v>
      </c>
      <c r="CH294" s="59">
        <f t="shared" si="19"/>
        <v>6723228</v>
      </c>
      <c r="CI294" s="59">
        <v>901300702</v>
      </c>
      <c r="CJ294" s="59">
        <v>0</v>
      </c>
      <c r="CK294" s="59">
        <v>1</v>
      </c>
      <c r="CL294" s="59">
        <v>17730385</v>
      </c>
      <c r="CM294" s="59">
        <v>2488</v>
      </c>
      <c r="CN294" s="59">
        <v>7126.36</v>
      </c>
      <c r="CO294" s="59">
        <v>273.64</v>
      </c>
      <c r="CP294" s="59">
        <v>7400</v>
      </c>
      <c r="CQ294" s="59">
        <v>2480</v>
      </c>
      <c r="CR294" s="59">
        <v>18352000</v>
      </c>
      <c r="CS294" s="59">
        <v>0</v>
      </c>
      <c r="CT294" s="59">
        <v>47108</v>
      </c>
      <c r="CU294" s="59">
        <v>0</v>
      </c>
      <c r="CV294" s="59">
        <v>0</v>
      </c>
      <c r="CW294" s="59">
        <v>0</v>
      </c>
      <c r="CX294" s="59">
        <v>0</v>
      </c>
      <c r="CY294" s="59">
        <v>0</v>
      </c>
      <c r="CZ294" s="59">
        <v>44400</v>
      </c>
      <c r="DA294" s="59">
        <v>0</v>
      </c>
      <c r="DB294" s="59">
        <v>18443508</v>
      </c>
      <c r="DC294" s="59">
        <v>12045937</v>
      </c>
      <c r="DD294" s="59">
        <v>6397571</v>
      </c>
      <c r="DE294" s="59">
        <v>6397571</v>
      </c>
      <c r="DF294" s="59">
        <v>71870</v>
      </c>
      <c r="DG294" s="40">
        <v>6325701</v>
      </c>
      <c r="DH294" s="59">
        <v>711026</v>
      </c>
      <c r="DI294" s="59">
        <v>7036727</v>
      </c>
      <c r="DJ294" s="59">
        <v>950955738</v>
      </c>
      <c r="DK294" s="59">
        <v>0</v>
      </c>
      <c r="DL294" s="59">
        <v>0</v>
      </c>
    </row>
    <row r="295" spans="1:116" x14ac:dyDescent="0.2">
      <c r="A295" s="48">
        <v>4508</v>
      </c>
      <c r="B295" s="49" t="s">
        <v>325</v>
      </c>
      <c r="C295" s="37">
        <v>4180785</v>
      </c>
      <c r="D295" s="37">
        <v>513</v>
      </c>
      <c r="E295" s="37">
        <v>523</v>
      </c>
      <c r="F295" s="37">
        <v>220.29</v>
      </c>
      <c r="G295" s="37">
        <v>0</v>
      </c>
      <c r="H295" s="37">
        <v>0</v>
      </c>
      <c r="I295" s="37">
        <v>0</v>
      </c>
      <c r="J295" s="37">
        <v>4377494</v>
      </c>
      <c r="K295" s="37">
        <v>0</v>
      </c>
      <c r="L295" s="37">
        <v>11231</v>
      </c>
      <c r="M295" s="37">
        <v>0</v>
      </c>
      <c r="N295" s="37">
        <v>0</v>
      </c>
      <c r="O295" s="37">
        <v>0</v>
      </c>
      <c r="P295" s="37">
        <v>0</v>
      </c>
      <c r="Q295" s="37">
        <v>11231</v>
      </c>
      <c r="R295" s="37">
        <v>4388725</v>
      </c>
      <c r="S295" s="37">
        <v>0</v>
      </c>
      <c r="T295" s="37">
        <v>0</v>
      </c>
      <c r="U295" s="37">
        <v>0</v>
      </c>
      <c r="V295" s="37">
        <v>4388725</v>
      </c>
      <c r="W295" s="37">
        <v>2584047</v>
      </c>
      <c r="X295" s="37">
        <v>1804678</v>
      </c>
      <c r="Y295" s="37">
        <v>1796308</v>
      </c>
      <c r="Z295" s="37">
        <v>7713</v>
      </c>
      <c r="AA295" s="37">
        <v>1788595</v>
      </c>
      <c r="AB295" s="37">
        <v>0</v>
      </c>
      <c r="AC295" s="37">
        <v>1788595</v>
      </c>
      <c r="AD295" s="37">
        <v>152859110</v>
      </c>
      <c r="AE295" s="37">
        <v>659200</v>
      </c>
      <c r="AF295" s="37">
        <v>8370</v>
      </c>
      <c r="AG295" s="37">
        <v>0</v>
      </c>
      <c r="AH295" s="37">
        <v>8370</v>
      </c>
      <c r="AI295" s="49">
        <v>4380355</v>
      </c>
      <c r="AJ295" s="59">
        <v>523</v>
      </c>
      <c r="AK295" s="59">
        <v>8375.44</v>
      </c>
      <c r="AL295" s="59">
        <v>226.68</v>
      </c>
      <c r="AM295" s="59">
        <v>8602.1200000000008</v>
      </c>
      <c r="AN295" s="59">
        <v>535</v>
      </c>
      <c r="AO295" s="59">
        <v>4602134</v>
      </c>
      <c r="AP295" s="59">
        <v>6278</v>
      </c>
      <c r="AQ295" s="59">
        <v>0</v>
      </c>
      <c r="AR295" s="59">
        <v>0</v>
      </c>
      <c r="AS295" s="59">
        <v>0</v>
      </c>
      <c r="AT295" s="59">
        <v>0</v>
      </c>
      <c r="AU295" s="59">
        <v>0</v>
      </c>
      <c r="AV295" s="59">
        <v>0</v>
      </c>
      <c r="AW295" s="59">
        <v>0</v>
      </c>
      <c r="AX295" s="59">
        <v>0</v>
      </c>
      <c r="AY295" s="59">
        <v>0</v>
      </c>
      <c r="AZ295" s="59">
        <v>4608412</v>
      </c>
      <c r="BA295" s="59">
        <v>2665189</v>
      </c>
      <c r="BB295" s="59">
        <v>1943223</v>
      </c>
      <c r="BC295" s="59">
        <v>1943223</v>
      </c>
      <c r="BD295" s="59">
        <v>5927</v>
      </c>
      <c r="BE295" s="59">
        <f t="shared" si="16"/>
        <v>1937296</v>
      </c>
      <c r="BF295" s="59">
        <v>0</v>
      </c>
      <c r="BG295" s="59">
        <f t="shared" si="17"/>
        <v>1937296</v>
      </c>
      <c r="BH295" s="59">
        <v>146961728</v>
      </c>
      <c r="BI295" s="59">
        <v>0</v>
      </c>
      <c r="BJ295" s="59">
        <v>0</v>
      </c>
      <c r="BK295" s="59">
        <v>4608412</v>
      </c>
      <c r="BL295" s="59">
        <v>535</v>
      </c>
      <c r="BM295" s="59">
        <v>8613.85</v>
      </c>
      <c r="BN295" s="59">
        <v>230.08</v>
      </c>
      <c r="BO295" s="59">
        <v>8843.93</v>
      </c>
      <c r="BP295" s="59">
        <v>537</v>
      </c>
      <c r="BQ295" s="59">
        <v>4749190</v>
      </c>
      <c r="BR295" s="59">
        <v>0</v>
      </c>
      <c r="BS295" s="59">
        <v>0</v>
      </c>
      <c r="BT295" s="59">
        <v>0</v>
      </c>
      <c r="BU295" s="59">
        <v>0</v>
      </c>
      <c r="BV295" s="59">
        <v>0</v>
      </c>
      <c r="BW295" s="59">
        <v>0</v>
      </c>
      <c r="BX295" s="59">
        <v>0</v>
      </c>
      <c r="BY295" s="59">
        <v>0</v>
      </c>
      <c r="BZ295" s="59">
        <v>0</v>
      </c>
      <c r="CA295" s="59">
        <v>4749190</v>
      </c>
      <c r="CB295" s="59">
        <v>2996454</v>
      </c>
      <c r="CC295" s="59">
        <v>1752736</v>
      </c>
      <c r="CD295" s="59">
        <v>1752736</v>
      </c>
      <c r="CE295" s="59">
        <v>7033</v>
      </c>
      <c r="CF295" s="59">
        <f t="shared" si="18"/>
        <v>1745703</v>
      </c>
      <c r="CG295" s="59">
        <v>0</v>
      </c>
      <c r="CH295" s="59">
        <f t="shared" si="19"/>
        <v>1745703</v>
      </c>
      <c r="CI295" s="59">
        <v>151901040</v>
      </c>
      <c r="CJ295" s="59">
        <v>0</v>
      </c>
      <c r="CK295" s="59">
        <v>0</v>
      </c>
      <c r="CL295" s="59">
        <v>4749190</v>
      </c>
      <c r="CM295" s="59">
        <v>537</v>
      </c>
      <c r="CN295" s="59">
        <v>8843.93</v>
      </c>
      <c r="CO295" s="59">
        <v>236.98</v>
      </c>
      <c r="CP295" s="59">
        <v>9080.91</v>
      </c>
      <c r="CQ295" s="59">
        <v>533</v>
      </c>
      <c r="CR295" s="59">
        <v>4840125</v>
      </c>
      <c r="CS295" s="59">
        <v>0</v>
      </c>
      <c r="CT295" s="59">
        <v>56238</v>
      </c>
      <c r="CU295" s="59">
        <v>0</v>
      </c>
      <c r="CV295" s="59">
        <v>0</v>
      </c>
      <c r="CW295" s="59">
        <v>0</v>
      </c>
      <c r="CX295" s="59">
        <v>0</v>
      </c>
      <c r="CY295" s="59">
        <v>0</v>
      </c>
      <c r="CZ295" s="59">
        <v>27243</v>
      </c>
      <c r="DA295" s="59">
        <v>0</v>
      </c>
      <c r="DB295" s="59">
        <v>4923606</v>
      </c>
      <c r="DC295" s="59">
        <v>3123368</v>
      </c>
      <c r="DD295" s="59">
        <v>1800238</v>
      </c>
      <c r="DE295" s="59">
        <v>1800248</v>
      </c>
      <c r="DF295" s="59">
        <v>6168</v>
      </c>
      <c r="DG295" s="40">
        <v>1794080</v>
      </c>
      <c r="DH295" s="59">
        <v>3000</v>
      </c>
      <c r="DI295" s="59">
        <v>1797080</v>
      </c>
      <c r="DJ295" s="59">
        <v>154524880</v>
      </c>
      <c r="DK295" s="59">
        <v>0</v>
      </c>
      <c r="DL295" s="59">
        <v>10</v>
      </c>
    </row>
    <row r="296" spans="1:116" x14ac:dyDescent="0.2">
      <c r="A296" s="48">
        <v>4515</v>
      </c>
      <c r="B296" s="49" t="s">
        <v>655</v>
      </c>
      <c r="C296" s="37">
        <v>21078892</v>
      </c>
      <c r="D296" s="37">
        <v>2727</v>
      </c>
      <c r="E296" s="37">
        <v>2717</v>
      </c>
      <c r="F296" s="37">
        <v>220.29</v>
      </c>
      <c r="G296" s="37">
        <v>0</v>
      </c>
      <c r="H296" s="37">
        <v>0</v>
      </c>
      <c r="I296" s="37">
        <v>0</v>
      </c>
      <c r="J296" s="37">
        <v>21600123</v>
      </c>
      <c r="K296" s="37">
        <v>0</v>
      </c>
      <c r="L296" s="37">
        <v>7571</v>
      </c>
      <c r="M296" s="37">
        <v>0</v>
      </c>
      <c r="N296" s="37">
        <v>0</v>
      </c>
      <c r="O296" s="37">
        <v>0</v>
      </c>
      <c r="P296" s="37">
        <v>0</v>
      </c>
      <c r="Q296" s="37">
        <v>7571</v>
      </c>
      <c r="R296" s="37">
        <v>21607694</v>
      </c>
      <c r="S296" s="37">
        <v>0</v>
      </c>
      <c r="T296" s="37">
        <v>63600</v>
      </c>
      <c r="U296" s="37">
        <v>63600</v>
      </c>
      <c r="V296" s="37">
        <v>21671294</v>
      </c>
      <c r="W296" s="37">
        <v>11981250</v>
      </c>
      <c r="X296" s="37">
        <v>9690044</v>
      </c>
      <c r="Y296" s="37">
        <v>9690043</v>
      </c>
      <c r="Z296" s="37">
        <v>82799</v>
      </c>
      <c r="AA296" s="37">
        <v>9607244</v>
      </c>
      <c r="AB296" s="37">
        <v>1024199</v>
      </c>
      <c r="AC296" s="37">
        <v>10631443</v>
      </c>
      <c r="AD296" s="37">
        <v>912898004</v>
      </c>
      <c r="AE296" s="37">
        <v>7109800</v>
      </c>
      <c r="AF296" s="37">
        <v>1</v>
      </c>
      <c r="AG296" s="37">
        <v>0</v>
      </c>
      <c r="AH296" s="37">
        <v>0</v>
      </c>
      <c r="AI296" s="49">
        <v>21528157</v>
      </c>
      <c r="AJ296" s="59">
        <v>2717</v>
      </c>
      <c r="AK296" s="59">
        <v>7923.5</v>
      </c>
      <c r="AL296" s="59">
        <v>226.68</v>
      </c>
      <c r="AM296" s="59">
        <v>8150.18</v>
      </c>
      <c r="AN296" s="59">
        <v>2701</v>
      </c>
      <c r="AO296" s="59">
        <v>22013636</v>
      </c>
      <c r="AP296" s="59">
        <v>0</v>
      </c>
      <c r="AQ296" s="59">
        <v>12177</v>
      </c>
      <c r="AR296" s="59">
        <v>0</v>
      </c>
      <c r="AS296" s="59">
        <v>0</v>
      </c>
      <c r="AT296" s="59">
        <v>0</v>
      </c>
      <c r="AU296" s="59">
        <v>0</v>
      </c>
      <c r="AV296" s="59">
        <v>0</v>
      </c>
      <c r="AW296" s="59">
        <v>0</v>
      </c>
      <c r="AX296" s="59">
        <v>97802</v>
      </c>
      <c r="AY296" s="59">
        <v>0</v>
      </c>
      <c r="AZ296" s="59">
        <v>22123615</v>
      </c>
      <c r="BA296" s="59">
        <v>12370311</v>
      </c>
      <c r="BB296" s="59">
        <v>9753304</v>
      </c>
      <c r="BC296" s="59">
        <v>9753303</v>
      </c>
      <c r="BD296" s="59">
        <v>85898</v>
      </c>
      <c r="BE296" s="59">
        <f t="shared" si="16"/>
        <v>9667405</v>
      </c>
      <c r="BF296" s="59">
        <v>1409582</v>
      </c>
      <c r="BG296" s="59">
        <f t="shared" si="17"/>
        <v>11076987</v>
      </c>
      <c r="BH296" s="59">
        <v>969821409</v>
      </c>
      <c r="BI296" s="59">
        <v>1</v>
      </c>
      <c r="BJ296" s="59">
        <v>0</v>
      </c>
      <c r="BK296" s="59">
        <v>22025813</v>
      </c>
      <c r="BL296" s="59">
        <v>2701</v>
      </c>
      <c r="BM296" s="59">
        <v>8154.69</v>
      </c>
      <c r="BN296" s="59">
        <v>230.08</v>
      </c>
      <c r="BO296" s="59">
        <v>8384.77</v>
      </c>
      <c r="BP296" s="59">
        <v>2689</v>
      </c>
      <c r="BQ296" s="59">
        <v>22546647</v>
      </c>
      <c r="BR296" s="59">
        <v>0</v>
      </c>
      <c r="BS296" s="59">
        <v>0</v>
      </c>
      <c r="BT296" s="59">
        <v>0</v>
      </c>
      <c r="BU296" s="59">
        <v>0</v>
      </c>
      <c r="BV296" s="59">
        <v>0</v>
      </c>
      <c r="BW296" s="59">
        <v>0</v>
      </c>
      <c r="BX296" s="59">
        <v>0</v>
      </c>
      <c r="BY296" s="59">
        <v>75463</v>
      </c>
      <c r="BZ296" s="59">
        <v>0</v>
      </c>
      <c r="CA296" s="59">
        <v>22622110</v>
      </c>
      <c r="CB296" s="59">
        <v>12922645</v>
      </c>
      <c r="CC296" s="59">
        <v>9699465</v>
      </c>
      <c r="CD296" s="59">
        <v>9699465</v>
      </c>
      <c r="CE296" s="59">
        <v>69133</v>
      </c>
      <c r="CF296" s="59">
        <f t="shared" si="18"/>
        <v>9630332</v>
      </c>
      <c r="CG296" s="59">
        <v>1452166</v>
      </c>
      <c r="CH296" s="59">
        <f t="shared" si="19"/>
        <v>11082498</v>
      </c>
      <c r="CI296" s="59">
        <v>1038341824</v>
      </c>
      <c r="CJ296" s="59">
        <v>0</v>
      </c>
      <c r="CK296" s="59">
        <v>0</v>
      </c>
      <c r="CL296" s="59">
        <v>22546647</v>
      </c>
      <c r="CM296" s="59">
        <v>2689</v>
      </c>
      <c r="CN296" s="59">
        <v>8384.77</v>
      </c>
      <c r="CO296" s="59">
        <v>236.98</v>
      </c>
      <c r="CP296" s="59">
        <v>8621.75</v>
      </c>
      <c r="CQ296" s="59">
        <v>2681</v>
      </c>
      <c r="CR296" s="59">
        <v>23114912</v>
      </c>
      <c r="CS296" s="59">
        <v>0</v>
      </c>
      <c r="CT296" s="59">
        <v>10198</v>
      </c>
      <c r="CU296" s="59">
        <v>0</v>
      </c>
      <c r="CV296" s="59">
        <v>0</v>
      </c>
      <c r="CW296" s="59">
        <v>0</v>
      </c>
      <c r="CX296" s="59">
        <v>0</v>
      </c>
      <c r="CY296" s="59">
        <v>0</v>
      </c>
      <c r="CZ296" s="59">
        <v>51731</v>
      </c>
      <c r="DA296" s="59">
        <v>0</v>
      </c>
      <c r="DB296" s="59">
        <v>23176841</v>
      </c>
      <c r="DC296" s="59">
        <v>12970273</v>
      </c>
      <c r="DD296" s="59">
        <v>10206568</v>
      </c>
      <c r="DE296" s="59">
        <v>10206568</v>
      </c>
      <c r="DF296" s="59">
        <v>60321</v>
      </c>
      <c r="DG296" s="40">
        <v>10146247</v>
      </c>
      <c r="DH296" s="59">
        <v>1802025</v>
      </c>
      <c r="DI296" s="59">
        <v>11948272</v>
      </c>
      <c r="DJ296" s="59">
        <v>1099873049</v>
      </c>
      <c r="DK296" s="59">
        <v>0</v>
      </c>
      <c r="DL296" s="59">
        <v>0</v>
      </c>
    </row>
    <row r="297" spans="1:116" x14ac:dyDescent="0.2">
      <c r="A297" s="48">
        <v>4501</v>
      </c>
      <c r="B297" s="49" t="s">
        <v>326</v>
      </c>
      <c r="C297" s="37">
        <v>16301304</v>
      </c>
      <c r="D297" s="37">
        <v>2571</v>
      </c>
      <c r="E297" s="37">
        <v>2566</v>
      </c>
      <c r="F297" s="37">
        <v>220.29</v>
      </c>
      <c r="G297" s="37">
        <v>0</v>
      </c>
      <c r="H297" s="37">
        <v>0</v>
      </c>
      <c r="I297" s="37">
        <v>0</v>
      </c>
      <c r="J297" s="37">
        <v>16834859</v>
      </c>
      <c r="K297" s="37">
        <v>0</v>
      </c>
      <c r="L297" s="37">
        <v>3659</v>
      </c>
      <c r="M297" s="37">
        <v>0</v>
      </c>
      <c r="N297" s="37">
        <v>0</v>
      </c>
      <c r="O297" s="37">
        <v>0</v>
      </c>
      <c r="P297" s="37">
        <v>0</v>
      </c>
      <c r="Q297" s="37">
        <v>3659</v>
      </c>
      <c r="R297" s="37">
        <v>16838518</v>
      </c>
      <c r="S297" s="37">
        <v>0</v>
      </c>
      <c r="T297" s="37">
        <v>26243</v>
      </c>
      <c r="U297" s="37">
        <v>26243</v>
      </c>
      <c r="V297" s="37">
        <v>16864761</v>
      </c>
      <c r="W297" s="37">
        <v>12448233</v>
      </c>
      <c r="X297" s="37">
        <v>4416528</v>
      </c>
      <c r="Y297" s="37">
        <v>4416528</v>
      </c>
      <c r="Z297" s="37">
        <v>28602</v>
      </c>
      <c r="AA297" s="37">
        <v>4387926</v>
      </c>
      <c r="AB297" s="37">
        <v>2015135</v>
      </c>
      <c r="AC297" s="37">
        <v>6403061</v>
      </c>
      <c r="AD297" s="37">
        <v>784459531</v>
      </c>
      <c r="AE297" s="37">
        <v>3504100</v>
      </c>
      <c r="AF297" s="37">
        <v>0</v>
      </c>
      <c r="AG297" s="37">
        <v>0</v>
      </c>
      <c r="AH297" s="37">
        <v>0</v>
      </c>
      <c r="AI297" s="49">
        <v>16825269</v>
      </c>
      <c r="AJ297" s="59">
        <v>2566</v>
      </c>
      <c r="AK297" s="59">
        <v>6557</v>
      </c>
      <c r="AL297" s="59">
        <v>226.68</v>
      </c>
      <c r="AM297" s="59">
        <v>6783.68</v>
      </c>
      <c r="AN297" s="59">
        <v>2535</v>
      </c>
      <c r="AO297" s="59">
        <v>17196629</v>
      </c>
      <c r="AP297" s="59">
        <v>0</v>
      </c>
      <c r="AQ297" s="59">
        <v>32958</v>
      </c>
      <c r="AR297" s="59">
        <v>0</v>
      </c>
      <c r="AS297" s="59">
        <v>0</v>
      </c>
      <c r="AT297" s="59">
        <v>0</v>
      </c>
      <c r="AU297" s="59">
        <v>0</v>
      </c>
      <c r="AV297" s="59">
        <v>0</v>
      </c>
      <c r="AW297" s="59">
        <v>0</v>
      </c>
      <c r="AX297" s="59">
        <v>156025</v>
      </c>
      <c r="AY297" s="59">
        <v>0</v>
      </c>
      <c r="AZ297" s="59">
        <v>17385612</v>
      </c>
      <c r="BA297" s="59">
        <v>11909716</v>
      </c>
      <c r="BB297" s="59">
        <v>5475896</v>
      </c>
      <c r="BC297" s="59">
        <v>5475896</v>
      </c>
      <c r="BD297" s="59">
        <v>34166</v>
      </c>
      <c r="BE297" s="59">
        <f t="shared" si="16"/>
        <v>5441730</v>
      </c>
      <c r="BF297" s="59">
        <v>2056859</v>
      </c>
      <c r="BG297" s="59">
        <f t="shared" si="17"/>
        <v>7498589</v>
      </c>
      <c r="BH297" s="59">
        <v>835004199</v>
      </c>
      <c r="BI297" s="59">
        <v>0</v>
      </c>
      <c r="BJ297" s="59">
        <v>0</v>
      </c>
      <c r="BK297" s="59">
        <v>17229587</v>
      </c>
      <c r="BL297" s="59">
        <v>2535</v>
      </c>
      <c r="BM297" s="59">
        <v>6796.68</v>
      </c>
      <c r="BN297" s="59">
        <v>230.08</v>
      </c>
      <c r="BO297" s="59">
        <v>7026.76</v>
      </c>
      <c r="BP297" s="59">
        <v>2526</v>
      </c>
      <c r="BQ297" s="59">
        <v>17749596</v>
      </c>
      <c r="BR297" s="59">
        <v>0</v>
      </c>
      <c r="BS297" s="59">
        <v>32051</v>
      </c>
      <c r="BT297" s="59">
        <v>0</v>
      </c>
      <c r="BU297" s="59">
        <v>0</v>
      </c>
      <c r="BV297" s="59">
        <v>0</v>
      </c>
      <c r="BW297" s="59">
        <v>0</v>
      </c>
      <c r="BX297" s="59">
        <v>0</v>
      </c>
      <c r="BY297" s="59">
        <v>49187</v>
      </c>
      <c r="BZ297" s="59">
        <v>0</v>
      </c>
      <c r="CA297" s="59">
        <v>17830834</v>
      </c>
      <c r="CB297" s="59">
        <v>12275697</v>
      </c>
      <c r="CC297" s="59">
        <v>5555137</v>
      </c>
      <c r="CD297" s="59">
        <v>5555137</v>
      </c>
      <c r="CE297" s="59">
        <v>27781</v>
      </c>
      <c r="CF297" s="59">
        <f t="shared" si="18"/>
        <v>5527356</v>
      </c>
      <c r="CG297" s="59">
        <v>2153440</v>
      </c>
      <c r="CH297" s="59">
        <f t="shared" si="19"/>
        <v>7680796</v>
      </c>
      <c r="CI297" s="59">
        <v>893438511</v>
      </c>
      <c r="CJ297" s="59">
        <v>0</v>
      </c>
      <c r="CK297" s="59">
        <v>0</v>
      </c>
      <c r="CL297" s="59">
        <v>17781647</v>
      </c>
      <c r="CM297" s="59">
        <v>2526</v>
      </c>
      <c r="CN297" s="59">
        <v>7039.45</v>
      </c>
      <c r="CO297" s="59">
        <v>360.54999999999995</v>
      </c>
      <c r="CP297" s="59">
        <v>7400</v>
      </c>
      <c r="CQ297" s="59">
        <v>2535</v>
      </c>
      <c r="CR297" s="59">
        <v>18759000</v>
      </c>
      <c r="CS297" s="59">
        <v>0</v>
      </c>
      <c r="CT297" s="59">
        <v>44583</v>
      </c>
      <c r="CU297" s="59">
        <v>0</v>
      </c>
      <c r="CV297" s="59">
        <v>0</v>
      </c>
      <c r="CW297" s="59">
        <v>0</v>
      </c>
      <c r="CX297" s="59">
        <v>0</v>
      </c>
      <c r="CY297" s="59">
        <v>1500000</v>
      </c>
      <c r="CZ297" s="59">
        <v>0</v>
      </c>
      <c r="DA297" s="59">
        <v>0</v>
      </c>
      <c r="DB297" s="59">
        <v>20303583</v>
      </c>
      <c r="DC297" s="59">
        <v>12943747</v>
      </c>
      <c r="DD297" s="59">
        <v>7359836</v>
      </c>
      <c r="DE297" s="59">
        <v>6677056</v>
      </c>
      <c r="DF297" s="59">
        <v>30277</v>
      </c>
      <c r="DG297" s="40">
        <v>6646779</v>
      </c>
      <c r="DH297" s="59">
        <v>2112296</v>
      </c>
      <c r="DI297" s="59">
        <v>8759075</v>
      </c>
      <c r="DJ297" s="59">
        <v>962798004</v>
      </c>
      <c r="DK297" s="59">
        <v>682780</v>
      </c>
      <c r="DL297" s="59">
        <v>0</v>
      </c>
    </row>
    <row r="298" spans="1:116" x14ac:dyDescent="0.2">
      <c r="A298" s="48">
        <v>4529</v>
      </c>
      <c r="B298" s="49" t="s">
        <v>327</v>
      </c>
      <c r="C298" s="37">
        <v>3521566</v>
      </c>
      <c r="D298" s="37">
        <v>420</v>
      </c>
      <c r="E298" s="37">
        <v>425</v>
      </c>
      <c r="F298" s="37">
        <v>220.29</v>
      </c>
      <c r="G298" s="37">
        <v>0</v>
      </c>
      <c r="H298" s="37">
        <v>0</v>
      </c>
      <c r="I298" s="37">
        <v>0</v>
      </c>
      <c r="J298" s="37">
        <v>3657112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3657112</v>
      </c>
      <c r="S298" s="37">
        <v>0</v>
      </c>
      <c r="T298" s="37">
        <v>0</v>
      </c>
      <c r="U298" s="37">
        <v>0</v>
      </c>
      <c r="V298" s="37">
        <v>3657112</v>
      </c>
      <c r="W298" s="37">
        <v>2812193</v>
      </c>
      <c r="X298" s="37">
        <v>844919</v>
      </c>
      <c r="Y298" s="37">
        <v>844919</v>
      </c>
      <c r="Z298" s="37">
        <v>845</v>
      </c>
      <c r="AA298" s="37">
        <v>844074</v>
      </c>
      <c r="AB298" s="37">
        <v>105830</v>
      </c>
      <c r="AC298" s="37">
        <v>949904</v>
      </c>
      <c r="AD298" s="37">
        <v>66679057</v>
      </c>
      <c r="AE298" s="37">
        <v>59300</v>
      </c>
      <c r="AF298" s="37">
        <v>0</v>
      </c>
      <c r="AG298" s="37">
        <v>0</v>
      </c>
      <c r="AH298" s="37">
        <v>0</v>
      </c>
      <c r="AI298" s="49">
        <v>3657112</v>
      </c>
      <c r="AJ298" s="59">
        <v>425</v>
      </c>
      <c r="AK298" s="59">
        <v>8604.9699999999993</v>
      </c>
      <c r="AL298" s="59">
        <v>226.68</v>
      </c>
      <c r="AM298" s="59">
        <v>8831.65</v>
      </c>
      <c r="AN298" s="59">
        <v>424</v>
      </c>
      <c r="AO298" s="59">
        <v>3744620</v>
      </c>
      <c r="AP298" s="59">
        <v>0</v>
      </c>
      <c r="AQ298" s="59">
        <v>1343</v>
      </c>
      <c r="AR298" s="59">
        <v>0</v>
      </c>
      <c r="AS298" s="59">
        <v>0</v>
      </c>
      <c r="AT298" s="59">
        <v>0</v>
      </c>
      <c r="AU298" s="59">
        <v>0</v>
      </c>
      <c r="AV298" s="59">
        <v>0</v>
      </c>
      <c r="AW298" s="59">
        <v>0</v>
      </c>
      <c r="AX298" s="59">
        <v>8832</v>
      </c>
      <c r="AY298" s="59">
        <v>0</v>
      </c>
      <c r="AZ298" s="59">
        <v>3754795</v>
      </c>
      <c r="BA298" s="59">
        <v>2973865</v>
      </c>
      <c r="BB298" s="59">
        <v>780930</v>
      </c>
      <c r="BC298" s="59">
        <v>780930</v>
      </c>
      <c r="BD298" s="59">
        <v>768</v>
      </c>
      <c r="BE298" s="59">
        <f t="shared" si="16"/>
        <v>780162</v>
      </c>
      <c r="BF298" s="59">
        <v>127080</v>
      </c>
      <c r="BG298" s="59">
        <f t="shared" si="17"/>
        <v>907242</v>
      </c>
      <c r="BH298" s="59">
        <v>72661466</v>
      </c>
      <c r="BI298" s="59">
        <v>0</v>
      </c>
      <c r="BJ298" s="59">
        <v>0</v>
      </c>
      <c r="BK298" s="59">
        <v>3745963</v>
      </c>
      <c r="BL298" s="59">
        <v>423</v>
      </c>
      <c r="BM298" s="59">
        <v>8855.7000000000007</v>
      </c>
      <c r="BN298" s="59">
        <v>230.08</v>
      </c>
      <c r="BO298" s="59">
        <v>9085.7800000000007</v>
      </c>
      <c r="BP298" s="59">
        <v>420</v>
      </c>
      <c r="BQ298" s="59">
        <v>3816028</v>
      </c>
      <c r="BR298" s="59">
        <v>0</v>
      </c>
      <c r="BS298" s="59">
        <v>0</v>
      </c>
      <c r="BT298" s="59">
        <v>0</v>
      </c>
      <c r="BU298" s="59">
        <v>0</v>
      </c>
      <c r="BV298" s="59">
        <v>0</v>
      </c>
      <c r="BW298" s="59">
        <v>0</v>
      </c>
      <c r="BX298" s="59">
        <v>0</v>
      </c>
      <c r="BY298" s="59">
        <v>18172</v>
      </c>
      <c r="BZ298" s="59">
        <v>0</v>
      </c>
      <c r="CA298" s="59">
        <v>3834200</v>
      </c>
      <c r="CB298" s="59">
        <v>2966774</v>
      </c>
      <c r="CC298" s="59">
        <v>867426</v>
      </c>
      <c r="CD298" s="59">
        <v>867679</v>
      </c>
      <c r="CE298" s="59">
        <v>436</v>
      </c>
      <c r="CF298" s="59">
        <f t="shared" si="18"/>
        <v>867243</v>
      </c>
      <c r="CG298" s="59">
        <v>62355</v>
      </c>
      <c r="CH298" s="59">
        <f t="shared" si="19"/>
        <v>929598</v>
      </c>
      <c r="CI298" s="59">
        <v>74634331</v>
      </c>
      <c r="CJ298" s="59">
        <v>0</v>
      </c>
      <c r="CK298" s="59">
        <v>253</v>
      </c>
      <c r="CL298" s="59">
        <v>3816028</v>
      </c>
      <c r="CM298" s="59">
        <v>420</v>
      </c>
      <c r="CN298" s="59">
        <v>9085.7800000000007</v>
      </c>
      <c r="CO298" s="59">
        <v>236.98</v>
      </c>
      <c r="CP298" s="59">
        <v>9322.76</v>
      </c>
      <c r="CQ298" s="59">
        <v>408</v>
      </c>
      <c r="CR298" s="59">
        <v>3803686</v>
      </c>
      <c r="CS298" s="59">
        <v>0</v>
      </c>
      <c r="CT298" s="59">
        <v>0</v>
      </c>
      <c r="CU298" s="59">
        <v>0</v>
      </c>
      <c r="CV298" s="59">
        <v>0</v>
      </c>
      <c r="CW298" s="59">
        <v>0</v>
      </c>
      <c r="CX298" s="59">
        <v>0</v>
      </c>
      <c r="CY298" s="59">
        <v>0</v>
      </c>
      <c r="CZ298" s="59">
        <v>83905</v>
      </c>
      <c r="DA298" s="59">
        <v>0</v>
      </c>
      <c r="DB298" s="59">
        <v>3887591</v>
      </c>
      <c r="DC298" s="59">
        <v>3053411</v>
      </c>
      <c r="DD298" s="59">
        <v>834180</v>
      </c>
      <c r="DE298" s="59">
        <v>834180</v>
      </c>
      <c r="DF298" s="59">
        <v>301</v>
      </c>
      <c r="DG298" s="40">
        <v>833879</v>
      </c>
      <c r="DH298" s="59">
        <v>82315</v>
      </c>
      <c r="DI298" s="59">
        <v>916194</v>
      </c>
      <c r="DJ298" s="59">
        <v>82374189</v>
      </c>
      <c r="DK298" s="59">
        <v>0</v>
      </c>
      <c r="DL298" s="59">
        <v>0</v>
      </c>
    </row>
    <row r="299" spans="1:116" x14ac:dyDescent="0.2">
      <c r="A299" s="48">
        <v>4536</v>
      </c>
      <c r="B299" s="49" t="s">
        <v>328</v>
      </c>
      <c r="C299" s="37">
        <v>7438014</v>
      </c>
      <c r="D299" s="37">
        <v>1112</v>
      </c>
      <c r="E299" s="37">
        <v>1117</v>
      </c>
      <c r="F299" s="37">
        <v>220.29</v>
      </c>
      <c r="G299" s="37">
        <v>0</v>
      </c>
      <c r="H299" s="37">
        <v>0</v>
      </c>
      <c r="I299" s="37">
        <v>0</v>
      </c>
      <c r="J299" s="37">
        <v>7717521</v>
      </c>
      <c r="K299" s="37">
        <v>0</v>
      </c>
      <c r="L299" s="37">
        <v>22281</v>
      </c>
      <c r="M299" s="37">
        <v>0</v>
      </c>
      <c r="N299" s="37">
        <v>0</v>
      </c>
      <c r="O299" s="37">
        <v>200000</v>
      </c>
      <c r="P299" s="37">
        <v>0</v>
      </c>
      <c r="Q299" s="37">
        <v>222281</v>
      </c>
      <c r="R299" s="37">
        <v>7939802</v>
      </c>
      <c r="S299" s="37">
        <v>0</v>
      </c>
      <c r="T299" s="37">
        <v>0</v>
      </c>
      <c r="U299" s="37">
        <v>0</v>
      </c>
      <c r="V299" s="37">
        <v>7939802</v>
      </c>
      <c r="W299" s="37">
        <v>4792477</v>
      </c>
      <c r="X299" s="37">
        <v>3147325</v>
      </c>
      <c r="Y299" s="37">
        <v>3147325</v>
      </c>
      <c r="Z299" s="37">
        <v>4279</v>
      </c>
      <c r="AA299" s="37">
        <v>3143046</v>
      </c>
      <c r="AB299" s="37">
        <v>789620</v>
      </c>
      <c r="AC299" s="37">
        <v>3932666</v>
      </c>
      <c r="AD299" s="37">
        <v>371186192</v>
      </c>
      <c r="AE299" s="37">
        <v>403900</v>
      </c>
      <c r="AF299" s="37">
        <v>0</v>
      </c>
      <c r="AG299" s="37">
        <v>0</v>
      </c>
      <c r="AH299" s="37">
        <v>0</v>
      </c>
      <c r="AI299" s="49">
        <v>7937802</v>
      </c>
      <c r="AJ299" s="59">
        <v>1117</v>
      </c>
      <c r="AK299" s="59">
        <v>7106.36</v>
      </c>
      <c r="AL299" s="59">
        <v>226.68</v>
      </c>
      <c r="AM299" s="59">
        <v>7333.04</v>
      </c>
      <c r="AN299" s="59">
        <v>1104</v>
      </c>
      <c r="AO299" s="59">
        <v>8095676</v>
      </c>
      <c r="AP299" s="59">
        <v>0</v>
      </c>
      <c r="AQ299" s="59">
        <v>0</v>
      </c>
      <c r="AR299" s="59">
        <v>0</v>
      </c>
      <c r="AS299" s="59">
        <v>0</v>
      </c>
      <c r="AT299" s="59">
        <v>0</v>
      </c>
      <c r="AU299" s="59">
        <v>0</v>
      </c>
      <c r="AV299" s="59">
        <v>0</v>
      </c>
      <c r="AW299" s="59">
        <v>0</v>
      </c>
      <c r="AX299" s="59">
        <v>73330</v>
      </c>
      <c r="AY299" s="59">
        <v>0</v>
      </c>
      <c r="AZ299" s="59">
        <v>8169006</v>
      </c>
      <c r="BA299" s="59">
        <v>5059898</v>
      </c>
      <c r="BB299" s="59">
        <v>3109108</v>
      </c>
      <c r="BC299" s="59">
        <v>3109108</v>
      </c>
      <c r="BD299" s="59">
        <v>4397</v>
      </c>
      <c r="BE299" s="59">
        <f t="shared" si="16"/>
        <v>3104711</v>
      </c>
      <c r="BF299" s="59">
        <v>774108</v>
      </c>
      <c r="BG299" s="59">
        <f t="shared" si="17"/>
        <v>3878819</v>
      </c>
      <c r="BH299" s="59">
        <v>415323532</v>
      </c>
      <c r="BI299" s="59">
        <v>0</v>
      </c>
      <c r="BJ299" s="59">
        <v>0</v>
      </c>
      <c r="BK299" s="59">
        <v>8095676</v>
      </c>
      <c r="BL299" s="59">
        <v>1104</v>
      </c>
      <c r="BM299" s="59">
        <v>7333.04</v>
      </c>
      <c r="BN299" s="59">
        <v>230.08</v>
      </c>
      <c r="BO299" s="59">
        <v>7563.12</v>
      </c>
      <c r="BP299" s="59">
        <v>1097</v>
      </c>
      <c r="BQ299" s="59">
        <v>8296743</v>
      </c>
      <c r="BR299" s="59">
        <v>0</v>
      </c>
      <c r="BS299" s="59">
        <v>0</v>
      </c>
      <c r="BT299" s="59">
        <v>0</v>
      </c>
      <c r="BU299" s="59">
        <v>0</v>
      </c>
      <c r="BV299" s="59">
        <v>0</v>
      </c>
      <c r="BW299" s="59">
        <v>0</v>
      </c>
      <c r="BX299" s="59">
        <v>0</v>
      </c>
      <c r="BY299" s="59">
        <v>37816</v>
      </c>
      <c r="BZ299" s="59">
        <v>0</v>
      </c>
      <c r="CA299" s="59">
        <v>8334559</v>
      </c>
      <c r="CB299" s="59">
        <v>4916276</v>
      </c>
      <c r="CC299" s="59">
        <v>3418283</v>
      </c>
      <c r="CD299" s="59">
        <v>3418283</v>
      </c>
      <c r="CE299" s="59">
        <v>4584</v>
      </c>
      <c r="CF299" s="59">
        <f t="shared" si="18"/>
        <v>3413699</v>
      </c>
      <c r="CG299" s="59">
        <v>765895</v>
      </c>
      <c r="CH299" s="59">
        <f t="shared" si="19"/>
        <v>4179594</v>
      </c>
      <c r="CI299" s="59">
        <v>436111755</v>
      </c>
      <c r="CJ299" s="59">
        <v>0</v>
      </c>
      <c r="CK299" s="59">
        <v>0</v>
      </c>
      <c r="CL299" s="59">
        <v>8296743</v>
      </c>
      <c r="CM299" s="59">
        <v>1097</v>
      </c>
      <c r="CN299" s="59">
        <v>7563.12</v>
      </c>
      <c r="CO299" s="59">
        <v>236.98</v>
      </c>
      <c r="CP299" s="59">
        <v>7800.0999999999995</v>
      </c>
      <c r="CQ299" s="59">
        <v>1095</v>
      </c>
      <c r="CR299" s="59">
        <v>8541110</v>
      </c>
      <c r="CS299" s="59">
        <v>0</v>
      </c>
      <c r="CT299" s="59">
        <v>0</v>
      </c>
      <c r="CU299" s="59">
        <v>0</v>
      </c>
      <c r="CV299" s="59">
        <v>0</v>
      </c>
      <c r="CW299" s="59">
        <v>0</v>
      </c>
      <c r="CX299" s="59">
        <v>0</v>
      </c>
      <c r="CY299" s="59">
        <v>0</v>
      </c>
      <c r="CZ299" s="59">
        <v>15600</v>
      </c>
      <c r="DA299" s="59">
        <v>0</v>
      </c>
      <c r="DB299" s="59">
        <v>8556710</v>
      </c>
      <c r="DC299" s="59">
        <v>5034640</v>
      </c>
      <c r="DD299" s="59">
        <v>3522070</v>
      </c>
      <c r="DE299" s="59">
        <v>3514269</v>
      </c>
      <c r="DF299" s="59">
        <v>4256</v>
      </c>
      <c r="DG299" s="40">
        <v>3510013</v>
      </c>
      <c r="DH299" s="59">
        <v>749307</v>
      </c>
      <c r="DI299" s="59">
        <v>4259320</v>
      </c>
      <c r="DJ299" s="59">
        <v>453397228</v>
      </c>
      <c r="DK299" s="59">
        <v>7801</v>
      </c>
      <c r="DL299" s="59">
        <v>0</v>
      </c>
    </row>
    <row r="300" spans="1:116" x14ac:dyDescent="0.2">
      <c r="A300" s="48">
        <v>4543</v>
      </c>
      <c r="B300" s="49" t="s">
        <v>329</v>
      </c>
      <c r="C300" s="37">
        <v>8511209</v>
      </c>
      <c r="D300" s="37">
        <v>1268</v>
      </c>
      <c r="E300" s="37">
        <v>1262</v>
      </c>
      <c r="F300" s="37">
        <v>220.29</v>
      </c>
      <c r="G300" s="37">
        <v>0</v>
      </c>
      <c r="H300" s="37">
        <v>0</v>
      </c>
      <c r="I300" s="37">
        <v>0</v>
      </c>
      <c r="J300" s="37">
        <v>8748941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8748941</v>
      </c>
      <c r="S300" s="37">
        <v>0</v>
      </c>
      <c r="T300" s="37">
        <v>34663</v>
      </c>
      <c r="U300" s="37">
        <v>34663</v>
      </c>
      <c r="V300" s="37">
        <v>8783604</v>
      </c>
      <c r="W300" s="37">
        <v>6603757</v>
      </c>
      <c r="X300" s="37">
        <v>2179847</v>
      </c>
      <c r="Y300" s="37">
        <v>2179847</v>
      </c>
      <c r="Z300" s="37">
        <v>19662</v>
      </c>
      <c r="AA300" s="37">
        <v>2160185</v>
      </c>
      <c r="AB300" s="37">
        <v>1036205</v>
      </c>
      <c r="AC300" s="37">
        <v>3196390</v>
      </c>
      <c r="AD300" s="37">
        <v>313566292</v>
      </c>
      <c r="AE300" s="37">
        <v>1928800</v>
      </c>
      <c r="AF300" s="37">
        <v>0</v>
      </c>
      <c r="AG300" s="37">
        <v>0</v>
      </c>
      <c r="AH300" s="37">
        <v>0</v>
      </c>
      <c r="AI300" s="49">
        <v>8748941</v>
      </c>
      <c r="AJ300" s="59">
        <v>1262</v>
      </c>
      <c r="AK300" s="59">
        <v>6932.6</v>
      </c>
      <c r="AL300" s="59">
        <v>226.68</v>
      </c>
      <c r="AM300" s="59">
        <v>7159.2800000000007</v>
      </c>
      <c r="AN300" s="59">
        <v>1251</v>
      </c>
      <c r="AO300" s="59">
        <v>8956259</v>
      </c>
      <c r="AP300" s="59">
        <v>0</v>
      </c>
      <c r="AQ300" s="59">
        <v>0</v>
      </c>
      <c r="AR300" s="59">
        <v>0</v>
      </c>
      <c r="AS300" s="59">
        <v>0</v>
      </c>
      <c r="AT300" s="59">
        <v>0</v>
      </c>
      <c r="AU300" s="59">
        <v>0</v>
      </c>
      <c r="AV300" s="59">
        <v>0</v>
      </c>
      <c r="AW300" s="59">
        <v>0</v>
      </c>
      <c r="AX300" s="59">
        <v>57274</v>
      </c>
      <c r="AY300" s="59">
        <v>0</v>
      </c>
      <c r="AZ300" s="59">
        <v>9013533</v>
      </c>
      <c r="BA300" s="59">
        <v>6611130</v>
      </c>
      <c r="BB300" s="59">
        <v>2402403</v>
      </c>
      <c r="BC300" s="59">
        <v>2402403</v>
      </c>
      <c r="BD300" s="59">
        <v>17812</v>
      </c>
      <c r="BE300" s="59">
        <f t="shared" si="16"/>
        <v>2384591</v>
      </c>
      <c r="BF300" s="59">
        <v>1167705</v>
      </c>
      <c r="BG300" s="59">
        <f t="shared" si="17"/>
        <v>3552296</v>
      </c>
      <c r="BH300" s="59">
        <v>334424046</v>
      </c>
      <c r="BI300" s="59">
        <v>0</v>
      </c>
      <c r="BJ300" s="59">
        <v>0</v>
      </c>
      <c r="BK300" s="59">
        <v>8956259</v>
      </c>
      <c r="BL300" s="59">
        <v>1251</v>
      </c>
      <c r="BM300" s="59">
        <v>7159.28</v>
      </c>
      <c r="BN300" s="59">
        <v>230.08</v>
      </c>
      <c r="BO300" s="59">
        <v>7389.36</v>
      </c>
      <c r="BP300" s="59">
        <v>1241</v>
      </c>
      <c r="BQ300" s="59">
        <v>9170196</v>
      </c>
      <c r="BR300" s="59">
        <v>0</v>
      </c>
      <c r="BS300" s="59">
        <v>0</v>
      </c>
      <c r="BT300" s="59">
        <v>0</v>
      </c>
      <c r="BU300" s="59">
        <v>0</v>
      </c>
      <c r="BV300" s="59">
        <v>0</v>
      </c>
      <c r="BW300" s="59">
        <v>0</v>
      </c>
      <c r="BX300" s="59">
        <v>0</v>
      </c>
      <c r="BY300" s="59">
        <v>59115</v>
      </c>
      <c r="BZ300" s="59">
        <v>0</v>
      </c>
      <c r="CA300" s="59">
        <v>9229311</v>
      </c>
      <c r="CB300" s="59">
        <v>7012975</v>
      </c>
      <c r="CC300" s="59">
        <v>2216336</v>
      </c>
      <c r="CD300" s="59">
        <v>2223360</v>
      </c>
      <c r="CE300" s="59">
        <v>24573</v>
      </c>
      <c r="CF300" s="59">
        <f t="shared" si="18"/>
        <v>2198787</v>
      </c>
      <c r="CG300" s="59">
        <v>1512680</v>
      </c>
      <c r="CH300" s="59">
        <f t="shared" si="19"/>
        <v>3711467</v>
      </c>
      <c r="CI300" s="59">
        <v>355784892</v>
      </c>
      <c r="CJ300" s="59">
        <v>0</v>
      </c>
      <c r="CK300" s="59">
        <v>7024</v>
      </c>
      <c r="CL300" s="59">
        <v>9170196</v>
      </c>
      <c r="CM300" s="59">
        <v>1241</v>
      </c>
      <c r="CN300" s="59">
        <v>7389.36</v>
      </c>
      <c r="CO300" s="59">
        <v>236.98</v>
      </c>
      <c r="CP300" s="59">
        <v>7626.3399999999992</v>
      </c>
      <c r="CQ300" s="59">
        <v>1248</v>
      </c>
      <c r="CR300" s="59">
        <v>9517672</v>
      </c>
      <c r="CS300" s="59">
        <v>0</v>
      </c>
      <c r="CT300" s="59">
        <v>0</v>
      </c>
      <c r="CU300" s="59">
        <v>0</v>
      </c>
      <c r="CV300" s="59">
        <v>0</v>
      </c>
      <c r="CW300" s="59">
        <v>0</v>
      </c>
      <c r="CX300" s="59">
        <v>0</v>
      </c>
      <c r="CY300" s="59">
        <v>0</v>
      </c>
      <c r="CZ300" s="59">
        <v>0</v>
      </c>
      <c r="DA300" s="59">
        <v>0</v>
      </c>
      <c r="DB300" s="59">
        <v>9517672</v>
      </c>
      <c r="DC300" s="59">
        <v>7076393</v>
      </c>
      <c r="DD300" s="59">
        <v>2441279</v>
      </c>
      <c r="DE300" s="59">
        <v>2494664</v>
      </c>
      <c r="DF300" s="59">
        <v>31671</v>
      </c>
      <c r="DG300" s="40">
        <v>2462993</v>
      </c>
      <c r="DH300" s="59">
        <v>1384005</v>
      </c>
      <c r="DI300" s="59">
        <v>3846998</v>
      </c>
      <c r="DJ300" s="59">
        <v>369603594</v>
      </c>
      <c r="DK300" s="59">
        <v>0</v>
      </c>
      <c r="DL300" s="59">
        <v>53385</v>
      </c>
    </row>
    <row r="301" spans="1:116" x14ac:dyDescent="0.2">
      <c r="A301" s="48">
        <v>4557</v>
      </c>
      <c r="B301" s="49" t="s">
        <v>330</v>
      </c>
      <c r="C301" s="37">
        <v>2830106</v>
      </c>
      <c r="D301" s="37">
        <v>397</v>
      </c>
      <c r="E301" s="37">
        <v>377</v>
      </c>
      <c r="F301" s="37">
        <v>220.29</v>
      </c>
      <c r="G301" s="37">
        <v>0</v>
      </c>
      <c r="H301" s="37">
        <v>0</v>
      </c>
      <c r="I301" s="37">
        <v>0</v>
      </c>
      <c r="J301" s="37">
        <v>2770581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2770581</v>
      </c>
      <c r="S301" s="37">
        <v>0</v>
      </c>
      <c r="T301" s="37">
        <v>110235</v>
      </c>
      <c r="U301" s="37">
        <v>110235</v>
      </c>
      <c r="V301" s="37">
        <v>2880816</v>
      </c>
      <c r="W301" s="37">
        <v>2526953</v>
      </c>
      <c r="X301" s="37">
        <v>353863</v>
      </c>
      <c r="Y301" s="37">
        <v>353863</v>
      </c>
      <c r="Z301" s="37">
        <v>151</v>
      </c>
      <c r="AA301" s="37">
        <v>353712</v>
      </c>
      <c r="AB301" s="37">
        <v>354564</v>
      </c>
      <c r="AC301" s="37">
        <v>708276</v>
      </c>
      <c r="AD301" s="37">
        <v>63363985</v>
      </c>
      <c r="AE301" s="37">
        <v>13500</v>
      </c>
      <c r="AF301" s="37">
        <v>0</v>
      </c>
      <c r="AG301" s="37">
        <v>0</v>
      </c>
      <c r="AH301" s="37">
        <v>0</v>
      </c>
      <c r="AI301" s="49">
        <v>2761881</v>
      </c>
      <c r="AJ301" s="59">
        <v>377</v>
      </c>
      <c r="AK301" s="59">
        <v>7325.94</v>
      </c>
      <c r="AL301" s="59">
        <v>226.68</v>
      </c>
      <c r="AM301" s="59">
        <v>7552.62</v>
      </c>
      <c r="AN301" s="59">
        <v>363</v>
      </c>
      <c r="AO301" s="59">
        <v>2741601</v>
      </c>
      <c r="AP301" s="59">
        <v>0</v>
      </c>
      <c r="AQ301" s="59">
        <v>0</v>
      </c>
      <c r="AR301" s="59">
        <v>0</v>
      </c>
      <c r="AS301" s="59">
        <v>0</v>
      </c>
      <c r="AT301" s="59">
        <v>0</v>
      </c>
      <c r="AU301" s="59">
        <v>0</v>
      </c>
      <c r="AV301" s="59">
        <v>0</v>
      </c>
      <c r="AW301" s="59">
        <v>150000</v>
      </c>
      <c r="AX301" s="59">
        <v>83079</v>
      </c>
      <c r="AY301" s="59">
        <v>0</v>
      </c>
      <c r="AZ301" s="59">
        <v>2974680</v>
      </c>
      <c r="BA301" s="59">
        <v>2455499</v>
      </c>
      <c r="BB301" s="59">
        <v>519181</v>
      </c>
      <c r="BC301" s="59">
        <v>519181</v>
      </c>
      <c r="BD301" s="59">
        <v>196</v>
      </c>
      <c r="BE301" s="59">
        <f t="shared" si="16"/>
        <v>518985</v>
      </c>
      <c r="BF301" s="59">
        <v>361389</v>
      </c>
      <c r="BG301" s="59">
        <f t="shared" si="17"/>
        <v>880374</v>
      </c>
      <c r="BH301" s="59">
        <v>71827818</v>
      </c>
      <c r="BI301" s="59">
        <v>0</v>
      </c>
      <c r="BJ301" s="59">
        <v>0</v>
      </c>
      <c r="BK301" s="59">
        <v>2741601</v>
      </c>
      <c r="BL301" s="59">
        <v>363</v>
      </c>
      <c r="BM301" s="59">
        <v>7552.62</v>
      </c>
      <c r="BN301" s="59">
        <v>230.08</v>
      </c>
      <c r="BO301" s="59">
        <v>7782.7</v>
      </c>
      <c r="BP301" s="59">
        <v>358</v>
      </c>
      <c r="BQ301" s="59">
        <v>2786207</v>
      </c>
      <c r="BR301" s="59">
        <v>0</v>
      </c>
      <c r="BS301" s="59">
        <v>-3504</v>
      </c>
      <c r="BT301" s="59">
        <v>0</v>
      </c>
      <c r="BU301" s="59">
        <v>0</v>
      </c>
      <c r="BV301" s="59">
        <v>0</v>
      </c>
      <c r="BW301" s="59">
        <v>0</v>
      </c>
      <c r="BX301" s="59">
        <v>150000</v>
      </c>
      <c r="BY301" s="59">
        <v>31131</v>
      </c>
      <c r="BZ301" s="59">
        <v>0</v>
      </c>
      <c r="CA301" s="59">
        <v>2963834</v>
      </c>
      <c r="CB301" s="59">
        <v>2504981</v>
      </c>
      <c r="CC301" s="59">
        <v>458853</v>
      </c>
      <c r="CD301" s="59">
        <v>469028</v>
      </c>
      <c r="CE301" s="59">
        <v>181</v>
      </c>
      <c r="CF301" s="59">
        <f t="shared" si="18"/>
        <v>468847</v>
      </c>
      <c r="CG301" s="59">
        <v>369984</v>
      </c>
      <c r="CH301" s="59">
        <f t="shared" si="19"/>
        <v>838831</v>
      </c>
      <c r="CI301" s="59">
        <v>72433582</v>
      </c>
      <c r="CJ301" s="59">
        <v>0</v>
      </c>
      <c r="CK301" s="59">
        <v>10175</v>
      </c>
      <c r="CL301" s="59">
        <v>2782703</v>
      </c>
      <c r="CM301" s="59">
        <v>358</v>
      </c>
      <c r="CN301" s="59">
        <v>7772.91</v>
      </c>
      <c r="CO301" s="59">
        <v>236.98</v>
      </c>
      <c r="CP301" s="59">
        <v>8009.8899999999994</v>
      </c>
      <c r="CQ301" s="59">
        <v>349</v>
      </c>
      <c r="CR301" s="59">
        <v>2795452</v>
      </c>
      <c r="CS301" s="59">
        <v>0</v>
      </c>
      <c r="CT301" s="59">
        <v>32044</v>
      </c>
      <c r="CU301" s="59">
        <v>0</v>
      </c>
      <c r="CV301" s="59">
        <v>0</v>
      </c>
      <c r="CW301" s="59">
        <v>0</v>
      </c>
      <c r="CX301" s="59">
        <v>0</v>
      </c>
      <c r="CY301" s="59">
        <v>150000</v>
      </c>
      <c r="CZ301" s="59">
        <v>56069</v>
      </c>
      <c r="DA301" s="59">
        <v>0</v>
      </c>
      <c r="DB301" s="59">
        <v>3033565</v>
      </c>
      <c r="DC301" s="59">
        <v>2562236</v>
      </c>
      <c r="DD301" s="59">
        <v>471329</v>
      </c>
      <c r="DE301" s="59">
        <v>471329</v>
      </c>
      <c r="DF301" s="59">
        <v>245</v>
      </c>
      <c r="DG301" s="40">
        <v>471084</v>
      </c>
      <c r="DH301" s="59">
        <v>365723</v>
      </c>
      <c r="DI301" s="59">
        <v>836807</v>
      </c>
      <c r="DJ301" s="59">
        <v>80818818</v>
      </c>
      <c r="DK301" s="59">
        <v>0</v>
      </c>
      <c r="DL301" s="59">
        <v>0</v>
      </c>
    </row>
    <row r="302" spans="1:116" x14ac:dyDescent="0.2">
      <c r="A302" s="48">
        <v>4571</v>
      </c>
      <c r="B302" s="49" t="s">
        <v>331</v>
      </c>
      <c r="C302" s="37">
        <v>3713174</v>
      </c>
      <c r="D302" s="37">
        <v>587</v>
      </c>
      <c r="E302" s="37">
        <v>588</v>
      </c>
      <c r="F302" s="37">
        <v>220.29</v>
      </c>
      <c r="G302" s="37">
        <v>0</v>
      </c>
      <c r="H302" s="37">
        <v>0</v>
      </c>
      <c r="I302" s="37">
        <v>0</v>
      </c>
      <c r="J302" s="37">
        <v>3849030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3849030</v>
      </c>
      <c r="S302" s="37">
        <v>0</v>
      </c>
      <c r="T302" s="37">
        <v>0</v>
      </c>
      <c r="U302" s="37">
        <v>0</v>
      </c>
      <c r="V302" s="37">
        <v>3849030</v>
      </c>
      <c r="W302" s="37">
        <v>2888380</v>
      </c>
      <c r="X302" s="37">
        <v>960650</v>
      </c>
      <c r="Y302" s="37">
        <v>960650</v>
      </c>
      <c r="Z302" s="37">
        <v>1388</v>
      </c>
      <c r="AA302" s="37">
        <v>959262</v>
      </c>
      <c r="AB302" s="37">
        <v>314198</v>
      </c>
      <c r="AC302" s="37">
        <v>1273460</v>
      </c>
      <c r="AD302" s="37">
        <v>175197192</v>
      </c>
      <c r="AE302" s="37">
        <v>190900</v>
      </c>
      <c r="AF302" s="37">
        <v>0</v>
      </c>
      <c r="AG302" s="37">
        <v>0</v>
      </c>
      <c r="AH302" s="37">
        <v>0</v>
      </c>
      <c r="AI302" s="49">
        <v>3849030</v>
      </c>
      <c r="AJ302" s="59">
        <v>588</v>
      </c>
      <c r="AK302" s="59">
        <v>6545.97</v>
      </c>
      <c r="AL302" s="59">
        <v>226.68</v>
      </c>
      <c r="AM302" s="59">
        <v>6772.6500000000005</v>
      </c>
      <c r="AN302" s="59">
        <v>577</v>
      </c>
      <c r="AO302" s="59">
        <v>3907819</v>
      </c>
      <c r="AP302" s="59">
        <v>0</v>
      </c>
      <c r="AQ302" s="59">
        <v>22651</v>
      </c>
      <c r="AR302" s="59">
        <v>0</v>
      </c>
      <c r="AS302" s="59">
        <v>0</v>
      </c>
      <c r="AT302" s="59">
        <v>0</v>
      </c>
      <c r="AU302" s="59">
        <v>0</v>
      </c>
      <c r="AV302" s="59">
        <v>0</v>
      </c>
      <c r="AW302" s="59">
        <v>0</v>
      </c>
      <c r="AX302" s="59">
        <v>54181</v>
      </c>
      <c r="AY302" s="59">
        <v>0</v>
      </c>
      <c r="AZ302" s="59">
        <v>3984651</v>
      </c>
      <c r="BA302" s="59">
        <v>2867262</v>
      </c>
      <c r="BB302" s="59">
        <v>1117389</v>
      </c>
      <c r="BC302" s="59">
        <v>1117389</v>
      </c>
      <c r="BD302" s="59">
        <v>1513</v>
      </c>
      <c r="BE302" s="59">
        <f t="shared" si="16"/>
        <v>1115876</v>
      </c>
      <c r="BF302" s="59">
        <v>316385</v>
      </c>
      <c r="BG302" s="59">
        <f t="shared" si="17"/>
        <v>1432261</v>
      </c>
      <c r="BH302" s="59">
        <v>201402907</v>
      </c>
      <c r="BI302" s="59">
        <v>0</v>
      </c>
      <c r="BJ302" s="59">
        <v>0</v>
      </c>
      <c r="BK302" s="59">
        <v>3930470</v>
      </c>
      <c r="BL302" s="59">
        <v>577</v>
      </c>
      <c r="BM302" s="59">
        <v>6811.91</v>
      </c>
      <c r="BN302" s="59">
        <v>230.08</v>
      </c>
      <c r="BO302" s="59">
        <v>7041.99</v>
      </c>
      <c r="BP302" s="59">
        <v>561</v>
      </c>
      <c r="BQ302" s="59">
        <v>3950556</v>
      </c>
      <c r="BR302" s="59">
        <v>0</v>
      </c>
      <c r="BS302" s="59">
        <v>-3610</v>
      </c>
      <c r="BT302" s="59">
        <v>0</v>
      </c>
      <c r="BU302" s="59">
        <v>0</v>
      </c>
      <c r="BV302" s="59">
        <v>500000</v>
      </c>
      <c r="BW302" s="59">
        <v>0</v>
      </c>
      <c r="BX302" s="59">
        <v>0</v>
      </c>
      <c r="BY302" s="59">
        <v>84504</v>
      </c>
      <c r="BZ302" s="59">
        <v>0</v>
      </c>
      <c r="CA302" s="59">
        <v>4531450</v>
      </c>
      <c r="CB302" s="59">
        <v>2693725</v>
      </c>
      <c r="CC302" s="59">
        <v>1837725</v>
      </c>
      <c r="CD302" s="59">
        <v>1637725</v>
      </c>
      <c r="CE302" s="59">
        <v>2945</v>
      </c>
      <c r="CF302" s="59">
        <f t="shared" si="18"/>
        <v>1634780</v>
      </c>
      <c r="CG302" s="59">
        <v>317948</v>
      </c>
      <c r="CH302" s="59">
        <f t="shared" si="19"/>
        <v>1952728</v>
      </c>
      <c r="CI302" s="59">
        <v>225501562</v>
      </c>
      <c r="CJ302" s="59">
        <v>200000</v>
      </c>
      <c r="CK302" s="59">
        <v>0</v>
      </c>
      <c r="CL302" s="59">
        <v>4331450</v>
      </c>
      <c r="CM302" s="59">
        <v>561</v>
      </c>
      <c r="CN302" s="59">
        <v>7720.94</v>
      </c>
      <c r="CO302" s="59">
        <v>236.98</v>
      </c>
      <c r="CP302" s="59">
        <v>7957.9199999999992</v>
      </c>
      <c r="CQ302" s="59">
        <v>537</v>
      </c>
      <c r="CR302" s="59">
        <v>4273403</v>
      </c>
      <c r="CS302" s="59">
        <v>86622</v>
      </c>
      <c r="CT302" s="59">
        <v>0</v>
      </c>
      <c r="CU302" s="59">
        <v>0</v>
      </c>
      <c r="CV302" s="59">
        <v>0</v>
      </c>
      <c r="CW302" s="59">
        <v>0</v>
      </c>
      <c r="CX302" s="59">
        <v>0</v>
      </c>
      <c r="CY302" s="59">
        <v>0</v>
      </c>
      <c r="CZ302" s="59">
        <v>143243</v>
      </c>
      <c r="DA302" s="59">
        <v>0</v>
      </c>
      <c r="DB302" s="59">
        <v>4503268</v>
      </c>
      <c r="DC302" s="59">
        <v>2370808</v>
      </c>
      <c r="DD302" s="59">
        <v>2132460</v>
      </c>
      <c r="DE302" s="59">
        <v>2130201</v>
      </c>
      <c r="DF302" s="59">
        <v>2646</v>
      </c>
      <c r="DG302" s="40">
        <v>2127555</v>
      </c>
      <c r="DH302" s="59">
        <v>299149</v>
      </c>
      <c r="DI302" s="59">
        <v>2426704</v>
      </c>
      <c r="DJ302" s="59">
        <v>245323568</v>
      </c>
      <c r="DK302" s="59">
        <v>2259</v>
      </c>
      <c r="DL302" s="59">
        <v>0</v>
      </c>
    </row>
    <row r="303" spans="1:116" x14ac:dyDescent="0.2">
      <c r="A303" s="48">
        <v>4578</v>
      </c>
      <c r="B303" s="49" t="s">
        <v>332</v>
      </c>
      <c r="C303" s="37">
        <v>7928986</v>
      </c>
      <c r="D303" s="37">
        <v>1175</v>
      </c>
      <c r="E303" s="37">
        <v>1185</v>
      </c>
      <c r="F303" s="37">
        <v>220.29</v>
      </c>
      <c r="G303" s="37">
        <v>0</v>
      </c>
      <c r="H303" s="37">
        <v>0</v>
      </c>
      <c r="I303" s="37">
        <v>0</v>
      </c>
      <c r="J303" s="37">
        <v>8257507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8257507</v>
      </c>
      <c r="S303" s="37">
        <v>350000</v>
      </c>
      <c r="T303" s="37">
        <v>0</v>
      </c>
      <c r="U303" s="37">
        <v>350000</v>
      </c>
      <c r="V303" s="37">
        <v>8607507</v>
      </c>
      <c r="W303" s="37">
        <v>5578000</v>
      </c>
      <c r="X303" s="37">
        <v>3029507</v>
      </c>
      <c r="Y303" s="37">
        <v>3029507</v>
      </c>
      <c r="Z303" s="37">
        <v>3973</v>
      </c>
      <c r="AA303" s="37">
        <v>3025534</v>
      </c>
      <c r="AB303" s="37">
        <v>362745</v>
      </c>
      <c r="AC303" s="37">
        <v>3388279</v>
      </c>
      <c r="AD303" s="37">
        <v>407141869</v>
      </c>
      <c r="AE303" s="37">
        <v>477400</v>
      </c>
      <c r="AF303" s="37">
        <v>0</v>
      </c>
      <c r="AG303" s="37">
        <v>0</v>
      </c>
      <c r="AH303" s="37">
        <v>0</v>
      </c>
      <c r="AI303" s="49">
        <v>8227507</v>
      </c>
      <c r="AJ303" s="59">
        <v>1185</v>
      </c>
      <c r="AK303" s="59">
        <v>6943.04</v>
      </c>
      <c r="AL303" s="59">
        <v>226.68</v>
      </c>
      <c r="AM303" s="59">
        <v>7169.72</v>
      </c>
      <c r="AN303" s="59">
        <v>1197</v>
      </c>
      <c r="AO303" s="59">
        <v>8582155</v>
      </c>
      <c r="AP303" s="59">
        <v>0</v>
      </c>
      <c r="AQ303" s="59">
        <v>0</v>
      </c>
      <c r="AR303" s="59">
        <v>0</v>
      </c>
      <c r="AS303" s="59">
        <v>0</v>
      </c>
      <c r="AT303" s="59">
        <v>0</v>
      </c>
      <c r="AU303" s="59">
        <v>0</v>
      </c>
      <c r="AV303" s="59">
        <v>0</v>
      </c>
      <c r="AW303" s="59">
        <v>350000</v>
      </c>
      <c r="AX303" s="59">
        <v>0</v>
      </c>
      <c r="AY303" s="59">
        <v>0</v>
      </c>
      <c r="AZ303" s="59">
        <v>8932155</v>
      </c>
      <c r="BA303" s="59">
        <v>5389376</v>
      </c>
      <c r="BB303" s="59">
        <v>3542779</v>
      </c>
      <c r="BC303" s="59">
        <v>3542780</v>
      </c>
      <c r="BD303" s="59">
        <v>2269</v>
      </c>
      <c r="BE303" s="59">
        <f t="shared" si="16"/>
        <v>3540511</v>
      </c>
      <c r="BF303" s="59">
        <v>500450</v>
      </c>
      <c r="BG303" s="59">
        <f t="shared" si="17"/>
        <v>4040961</v>
      </c>
      <c r="BH303" s="59">
        <v>473253420</v>
      </c>
      <c r="BI303" s="59">
        <v>0</v>
      </c>
      <c r="BJ303" s="59">
        <v>1</v>
      </c>
      <c r="BK303" s="59">
        <v>8582155</v>
      </c>
      <c r="BL303" s="59">
        <v>1197</v>
      </c>
      <c r="BM303" s="59">
        <v>7169.72</v>
      </c>
      <c r="BN303" s="59">
        <v>230.08</v>
      </c>
      <c r="BO303" s="59">
        <v>7399.8</v>
      </c>
      <c r="BP303" s="59">
        <v>1192</v>
      </c>
      <c r="BQ303" s="59">
        <v>8820562</v>
      </c>
      <c r="BR303" s="59">
        <v>0</v>
      </c>
      <c r="BS303" s="59">
        <v>0</v>
      </c>
      <c r="BT303" s="59">
        <v>0</v>
      </c>
      <c r="BU303" s="59">
        <v>0</v>
      </c>
      <c r="BV303" s="59">
        <v>0</v>
      </c>
      <c r="BW303" s="59">
        <v>0</v>
      </c>
      <c r="BX303" s="59">
        <v>350000</v>
      </c>
      <c r="BY303" s="59">
        <v>29599</v>
      </c>
      <c r="BZ303" s="59">
        <v>0</v>
      </c>
      <c r="CA303" s="59">
        <v>9200161</v>
      </c>
      <c r="CB303" s="59">
        <v>5450099</v>
      </c>
      <c r="CC303" s="59">
        <v>3750062</v>
      </c>
      <c r="CD303" s="59">
        <v>3750044</v>
      </c>
      <c r="CE303" s="59">
        <v>3185</v>
      </c>
      <c r="CF303" s="59">
        <f t="shared" si="18"/>
        <v>3746859</v>
      </c>
      <c r="CG303" s="59">
        <v>494314</v>
      </c>
      <c r="CH303" s="59">
        <f t="shared" si="19"/>
        <v>4241173</v>
      </c>
      <c r="CI303" s="59">
        <v>533105912</v>
      </c>
      <c r="CJ303" s="59">
        <v>18</v>
      </c>
      <c r="CK303" s="59">
        <v>0</v>
      </c>
      <c r="CL303" s="59">
        <v>8820562</v>
      </c>
      <c r="CM303" s="59">
        <v>1192</v>
      </c>
      <c r="CN303" s="59">
        <v>7399.8</v>
      </c>
      <c r="CO303" s="59">
        <v>236.98</v>
      </c>
      <c r="CP303" s="59">
        <v>7636.78</v>
      </c>
      <c r="CQ303" s="59">
        <v>1185</v>
      </c>
      <c r="CR303" s="59">
        <v>9049584</v>
      </c>
      <c r="CS303" s="59">
        <v>18</v>
      </c>
      <c r="CT303" s="59">
        <v>0</v>
      </c>
      <c r="CU303" s="59">
        <v>0</v>
      </c>
      <c r="CV303" s="59">
        <v>0</v>
      </c>
      <c r="CW303" s="59">
        <v>0</v>
      </c>
      <c r="CX303" s="59">
        <v>0</v>
      </c>
      <c r="CY303" s="59">
        <v>700000</v>
      </c>
      <c r="CZ303" s="59">
        <v>38184</v>
      </c>
      <c r="DA303" s="59">
        <v>0</v>
      </c>
      <c r="DB303" s="59">
        <v>9787786</v>
      </c>
      <c r="DC303" s="59">
        <v>5035415</v>
      </c>
      <c r="DD303" s="59">
        <v>4752371</v>
      </c>
      <c r="DE303" s="59">
        <v>4752252</v>
      </c>
      <c r="DF303" s="59">
        <v>7629</v>
      </c>
      <c r="DG303" s="40">
        <v>4744623</v>
      </c>
      <c r="DH303" s="59">
        <v>492818</v>
      </c>
      <c r="DI303" s="59">
        <v>5237441</v>
      </c>
      <c r="DJ303" s="59">
        <v>583233782</v>
      </c>
      <c r="DK303" s="59">
        <v>119</v>
      </c>
      <c r="DL303" s="59">
        <v>0</v>
      </c>
    </row>
    <row r="304" spans="1:116" x14ac:dyDescent="0.2">
      <c r="A304" s="48">
        <v>4606</v>
      </c>
      <c r="B304" s="49" t="s">
        <v>333</v>
      </c>
      <c r="C304" s="37">
        <v>3173416</v>
      </c>
      <c r="D304" s="37">
        <v>495</v>
      </c>
      <c r="E304" s="37">
        <v>497</v>
      </c>
      <c r="F304" s="37">
        <v>220.29</v>
      </c>
      <c r="G304" s="37">
        <v>0</v>
      </c>
      <c r="H304" s="37">
        <v>0</v>
      </c>
      <c r="I304" s="37">
        <v>0</v>
      </c>
      <c r="J304" s="37">
        <v>3295721</v>
      </c>
      <c r="K304" s="37">
        <v>0</v>
      </c>
      <c r="L304" s="37">
        <v>10784</v>
      </c>
      <c r="M304" s="37">
        <v>0</v>
      </c>
      <c r="N304" s="37">
        <v>0</v>
      </c>
      <c r="O304" s="37">
        <v>0</v>
      </c>
      <c r="P304" s="37">
        <v>0</v>
      </c>
      <c r="Q304" s="37">
        <v>10784</v>
      </c>
      <c r="R304" s="37">
        <v>3306505</v>
      </c>
      <c r="S304" s="37">
        <v>0</v>
      </c>
      <c r="T304" s="37">
        <v>0</v>
      </c>
      <c r="U304" s="37">
        <v>0</v>
      </c>
      <c r="V304" s="37">
        <v>3306505</v>
      </c>
      <c r="W304" s="37">
        <v>1277343</v>
      </c>
      <c r="X304" s="37">
        <v>2029162</v>
      </c>
      <c r="Y304" s="37">
        <v>2029162</v>
      </c>
      <c r="Z304" s="37">
        <v>1870</v>
      </c>
      <c r="AA304" s="37">
        <v>2027292</v>
      </c>
      <c r="AB304" s="37">
        <v>340885</v>
      </c>
      <c r="AC304" s="37">
        <v>2368177</v>
      </c>
      <c r="AD304" s="37">
        <v>240040655</v>
      </c>
      <c r="AE304" s="37">
        <v>189500</v>
      </c>
      <c r="AF304" s="37">
        <v>0</v>
      </c>
      <c r="AG304" s="37">
        <v>0</v>
      </c>
      <c r="AH304" s="37">
        <v>0</v>
      </c>
      <c r="AI304" s="49">
        <v>3306505</v>
      </c>
      <c r="AJ304" s="59">
        <v>497</v>
      </c>
      <c r="AK304" s="59">
        <v>6652.93</v>
      </c>
      <c r="AL304" s="59">
        <v>226.68</v>
      </c>
      <c r="AM304" s="59">
        <v>6879.6100000000006</v>
      </c>
      <c r="AN304" s="59">
        <v>482</v>
      </c>
      <c r="AO304" s="59">
        <v>3315972</v>
      </c>
      <c r="AP304" s="59">
        <v>0</v>
      </c>
      <c r="AQ304" s="59">
        <v>1921</v>
      </c>
      <c r="AR304" s="59">
        <v>0</v>
      </c>
      <c r="AS304" s="59">
        <v>0</v>
      </c>
      <c r="AT304" s="59">
        <v>0</v>
      </c>
      <c r="AU304" s="59">
        <v>0</v>
      </c>
      <c r="AV304" s="59">
        <v>0</v>
      </c>
      <c r="AW304" s="59">
        <v>0</v>
      </c>
      <c r="AX304" s="59">
        <v>75676</v>
      </c>
      <c r="AY304" s="59">
        <v>0</v>
      </c>
      <c r="AZ304" s="59">
        <v>3393569</v>
      </c>
      <c r="BA304" s="59">
        <v>1458741</v>
      </c>
      <c r="BB304" s="59">
        <v>1934828</v>
      </c>
      <c r="BC304" s="59">
        <v>1934828</v>
      </c>
      <c r="BD304" s="59">
        <v>2137</v>
      </c>
      <c r="BE304" s="59">
        <f t="shared" si="16"/>
        <v>1932691</v>
      </c>
      <c r="BF304" s="59">
        <v>355020</v>
      </c>
      <c r="BG304" s="59">
        <f t="shared" si="17"/>
        <v>2287711</v>
      </c>
      <c r="BH304" s="59">
        <v>262283704</v>
      </c>
      <c r="BI304" s="59">
        <v>0</v>
      </c>
      <c r="BJ304" s="59">
        <v>0</v>
      </c>
      <c r="BK304" s="59">
        <v>3317893</v>
      </c>
      <c r="BL304" s="59">
        <v>482</v>
      </c>
      <c r="BM304" s="59">
        <v>6883.6</v>
      </c>
      <c r="BN304" s="59">
        <v>230.08</v>
      </c>
      <c r="BO304" s="59">
        <v>7113.68</v>
      </c>
      <c r="BP304" s="59">
        <v>473</v>
      </c>
      <c r="BQ304" s="59">
        <v>3364771</v>
      </c>
      <c r="BR304" s="59">
        <v>0</v>
      </c>
      <c r="BS304" s="59">
        <v>0</v>
      </c>
      <c r="BT304" s="59">
        <v>0</v>
      </c>
      <c r="BU304" s="59">
        <v>0</v>
      </c>
      <c r="BV304" s="59">
        <v>0</v>
      </c>
      <c r="BW304" s="59">
        <v>0</v>
      </c>
      <c r="BX304" s="59">
        <v>0</v>
      </c>
      <c r="BY304" s="59">
        <v>49796</v>
      </c>
      <c r="BZ304" s="59">
        <v>0</v>
      </c>
      <c r="CA304" s="59">
        <v>3414567</v>
      </c>
      <c r="CB304" s="59">
        <v>1190523</v>
      </c>
      <c r="CC304" s="59">
        <v>2224044</v>
      </c>
      <c r="CD304" s="59">
        <v>2224044</v>
      </c>
      <c r="CE304" s="59">
        <v>2102</v>
      </c>
      <c r="CF304" s="59">
        <f t="shared" si="18"/>
        <v>2221942</v>
      </c>
      <c r="CG304" s="59">
        <v>358749</v>
      </c>
      <c r="CH304" s="59">
        <f t="shared" si="19"/>
        <v>2580691</v>
      </c>
      <c r="CI304" s="59">
        <v>276913766</v>
      </c>
      <c r="CJ304" s="59">
        <v>0</v>
      </c>
      <c r="CK304" s="59">
        <v>0</v>
      </c>
      <c r="CL304" s="59">
        <v>3364771</v>
      </c>
      <c r="CM304" s="59">
        <v>473</v>
      </c>
      <c r="CN304" s="59">
        <v>7113.68</v>
      </c>
      <c r="CO304" s="59">
        <v>286.32</v>
      </c>
      <c r="CP304" s="59">
        <v>7400</v>
      </c>
      <c r="CQ304" s="59">
        <v>455</v>
      </c>
      <c r="CR304" s="59">
        <v>3367000</v>
      </c>
      <c r="CS304" s="59">
        <v>0</v>
      </c>
      <c r="CT304" s="59">
        <v>29099</v>
      </c>
      <c r="CU304" s="59">
        <v>0</v>
      </c>
      <c r="CV304" s="59">
        <v>0</v>
      </c>
      <c r="CW304" s="59">
        <v>0</v>
      </c>
      <c r="CX304" s="59">
        <v>0</v>
      </c>
      <c r="CY304" s="59">
        <v>0</v>
      </c>
      <c r="CZ304" s="59">
        <v>103600</v>
      </c>
      <c r="DA304" s="59">
        <v>0</v>
      </c>
      <c r="DB304" s="59">
        <v>3499699</v>
      </c>
      <c r="DC304" s="59">
        <v>1369656</v>
      </c>
      <c r="DD304" s="59">
        <v>2130043</v>
      </c>
      <c r="DE304" s="59">
        <v>2130043</v>
      </c>
      <c r="DF304" s="59">
        <v>1823</v>
      </c>
      <c r="DG304" s="40">
        <v>2128220</v>
      </c>
      <c r="DH304" s="59">
        <v>353458</v>
      </c>
      <c r="DI304" s="59">
        <v>2481678</v>
      </c>
      <c r="DJ304" s="59">
        <v>300697221</v>
      </c>
      <c r="DK304" s="59">
        <v>0</v>
      </c>
      <c r="DL304" s="59">
        <v>0</v>
      </c>
    </row>
    <row r="305" spans="1:116" x14ac:dyDescent="0.2">
      <c r="A305" s="48">
        <v>4613</v>
      </c>
      <c r="B305" s="49" t="s">
        <v>334</v>
      </c>
      <c r="C305" s="37">
        <v>21438231</v>
      </c>
      <c r="D305" s="37">
        <v>3161</v>
      </c>
      <c r="E305" s="37">
        <v>3275</v>
      </c>
      <c r="F305" s="37">
        <v>220.29</v>
      </c>
      <c r="G305" s="37">
        <v>0</v>
      </c>
      <c r="H305" s="37">
        <v>0</v>
      </c>
      <c r="I305" s="37">
        <v>0</v>
      </c>
      <c r="J305" s="37">
        <v>22932827</v>
      </c>
      <c r="K305" s="37">
        <v>0</v>
      </c>
      <c r="L305" s="37">
        <v>210784</v>
      </c>
      <c r="M305" s="37">
        <v>0</v>
      </c>
      <c r="N305" s="37">
        <v>0</v>
      </c>
      <c r="O305" s="37">
        <v>0</v>
      </c>
      <c r="P305" s="37">
        <v>0</v>
      </c>
      <c r="Q305" s="37">
        <v>210784</v>
      </c>
      <c r="R305" s="37">
        <v>23143611</v>
      </c>
      <c r="S305" s="37">
        <v>0</v>
      </c>
      <c r="T305" s="37">
        <v>0</v>
      </c>
      <c r="U305" s="37">
        <v>10000</v>
      </c>
      <c r="V305" s="37">
        <v>23153611</v>
      </c>
      <c r="W305" s="37">
        <v>17095836</v>
      </c>
      <c r="X305" s="37">
        <v>6057775</v>
      </c>
      <c r="Y305" s="37">
        <v>6057775</v>
      </c>
      <c r="Z305" s="37">
        <v>20077</v>
      </c>
      <c r="AA305" s="37">
        <v>6037698</v>
      </c>
      <c r="AB305" s="37">
        <v>3651727</v>
      </c>
      <c r="AC305" s="37">
        <v>9689425</v>
      </c>
      <c r="AD305" s="37">
        <v>832800898</v>
      </c>
      <c r="AE305" s="37">
        <v>1725600</v>
      </c>
      <c r="AF305" s="37">
        <v>0</v>
      </c>
      <c r="AG305" s="37">
        <v>0</v>
      </c>
      <c r="AH305" s="37">
        <v>0</v>
      </c>
      <c r="AI305" s="49">
        <v>23133611</v>
      </c>
      <c r="AJ305" s="59">
        <v>3275</v>
      </c>
      <c r="AK305" s="59">
        <v>7063.7</v>
      </c>
      <c r="AL305" s="59">
        <v>226.68</v>
      </c>
      <c r="AM305" s="59">
        <v>7290.38</v>
      </c>
      <c r="AN305" s="59">
        <v>3357</v>
      </c>
      <c r="AO305" s="59">
        <v>24473806</v>
      </c>
      <c r="AP305" s="59">
        <v>0</v>
      </c>
      <c r="AQ305" s="59">
        <v>69693</v>
      </c>
      <c r="AR305" s="59">
        <v>0</v>
      </c>
      <c r="AS305" s="59">
        <v>0</v>
      </c>
      <c r="AT305" s="59">
        <v>0</v>
      </c>
      <c r="AU305" s="59">
        <v>0</v>
      </c>
      <c r="AV305" s="59">
        <v>0</v>
      </c>
      <c r="AW305" s="59">
        <v>0</v>
      </c>
      <c r="AX305" s="59">
        <v>0</v>
      </c>
      <c r="AY305" s="59">
        <v>0</v>
      </c>
      <c r="AZ305" s="59">
        <v>24543499</v>
      </c>
      <c r="BA305" s="59">
        <v>18458759</v>
      </c>
      <c r="BB305" s="59">
        <v>6084740</v>
      </c>
      <c r="BC305" s="59">
        <v>6077449</v>
      </c>
      <c r="BD305" s="59">
        <v>18237</v>
      </c>
      <c r="BE305" s="59">
        <f t="shared" si="16"/>
        <v>6059212</v>
      </c>
      <c r="BF305" s="59">
        <v>4572821</v>
      </c>
      <c r="BG305" s="59">
        <f t="shared" si="17"/>
        <v>10632033</v>
      </c>
      <c r="BH305" s="59">
        <v>936221967</v>
      </c>
      <c r="BI305" s="59">
        <v>7291</v>
      </c>
      <c r="BJ305" s="59">
        <v>0</v>
      </c>
      <c r="BK305" s="59">
        <v>24536208</v>
      </c>
      <c r="BL305" s="59">
        <v>3357</v>
      </c>
      <c r="BM305" s="59">
        <v>7308.97</v>
      </c>
      <c r="BN305" s="59">
        <v>230.08</v>
      </c>
      <c r="BO305" s="59">
        <v>7539.05</v>
      </c>
      <c r="BP305" s="59">
        <v>3440</v>
      </c>
      <c r="BQ305" s="59">
        <v>25934332</v>
      </c>
      <c r="BR305" s="59">
        <v>5468</v>
      </c>
      <c r="BS305" s="59">
        <v>55295</v>
      </c>
      <c r="BT305" s="59">
        <v>0</v>
      </c>
      <c r="BU305" s="59">
        <v>0</v>
      </c>
      <c r="BV305" s="59">
        <v>0</v>
      </c>
      <c r="BW305" s="59">
        <v>0</v>
      </c>
      <c r="BX305" s="59">
        <v>0</v>
      </c>
      <c r="BY305" s="59">
        <v>0</v>
      </c>
      <c r="BZ305" s="59">
        <v>0</v>
      </c>
      <c r="CA305" s="59">
        <v>25995095</v>
      </c>
      <c r="CB305" s="59">
        <v>18951193</v>
      </c>
      <c r="CC305" s="59">
        <v>7043902</v>
      </c>
      <c r="CD305" s="59">
        <v>7043902</v>
      </c>
      <c r="CE305" s="59">
        <v>17520</v>
      </c>
      <c r="CF305" s="59">
        <f t="shared" si="18"/>
        <v>7026382</v>
      </c>
      <c r="CG305" s="59">
        <v>4166014</v>
      </c>
      <c r="CH305" s="59">
        <f t="shared" si="19"/>
        <v>11192396</v>
      </c>
      <c r="CI305" s="59">
        <v>1010139282</v>
      </c>
      <c r="CJ305" s="59">
        <v>0</v>
      </c>
      <c r="CK305" s="59">
        <v>0</v>
      </c>
      <c r="CL305" s="59">
        <v>25995095</v>
      </c>
      <c r="CM305" s="59">
        <v>3440</v>
      </c>
      <c r="CN305" s="59">
        <v>7556.71</v>
      </c>
      <c r="CO305" s="59">
        <v>236.98</v>
      </c>
      <c r="CP305" s="59">
        <v>7793.69</v>
      </c>
      <c r="CQ305" s="59">
        <v>3490</v>
      </c>
      <c r="CR305" s="59">
        <v>27199978</v>
      </c>
      <c r="CS305" s="59">
        <v>0</v>
      </c>
      <c r="CT305" s="59">
        <v>56925</v>
      </c>
      <c r="CU305" s="59">
        <v>0</v>
      </c>
      <c r="CV305" s="59">
        <v>0</v>
      </c>
      <c r="CW305" s="59">
        <v>0</v>
      </c>
      <c r="CX305" s="59">
        <v>0</v>
      </c>
      <c r="CY305" s="59">
        <v>0</v>
      </c>
      <c r="CZ305" s="59">
        <v>0</v>
      </c>
      <c r="DA305" s="59">
        <v>0</v>
      </c>
      <c r="DB305" s="59">
        <v>27256903</v>
      </c>
      <c r="DC305" s="59">
        <v>19954928</v>
      </c>
      <c r="DD305" s="59">
        <v>7301975</v>
      </c>
      <c r="DE305" s="59">
        <v>7301975</v>
      </c>
      <c r="DF305" s="59">
        <v>14355</v>
      </c>
      <c r="DG305" s="40">
        <v>7287620</v>
      </c>
      <c r="DH305" s="59">
        <v>4409715</v>
      </c>
      <c r="DI305" s="59">
        <v>11697335</v>
      </c>
      <c r="DJ305" s="59">
        <v>1105899915</v>
      </c>
      <c r="DK305" s="59">
        <v>0</v>
      </c>
      <c r="DL305" s="59">
        <v>0</v>
      </c>
    </row>
    <row r="306" spans="1:116" x14ac:dyDescent="0.2">
      <c r="A306" s="48">
        <v>4620</v>
      </c>
      <c r="B306" s="49" t="s">
        <v>335</v>
      </c>
      <c r="C306" s="37">
        <v>142685243</v>
      </c>
      <c r="D306" s="37">
        <v>20909</v>
      </c>
      <c r="E306" s="37">
        <v>20843</v>
      </c>
      <c r="F306" s="37">
        <v>220.29</v>
      </c>
      <c r="G306" s="37">
        <v>0</v>
      </c>
      <c r="H306" s="37">
        <v>0</v>
      </c>
      <c r="I306" s="37">
        <v>0</v>
      </c>
      <c r="J306" s="37">
        <v>146826429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146826429</v>
      </c>
      <c r="S306" s="37">
        <v>3750000</v>
      </c>
      <c r="T306" s="37">
        <v>352220</v>
      </c>
      <c r="U306" s="37">
        <v>4102220</v>
      </c>
      <c r="V306" s="37">
        <v>150928649</v>
      </c>
      <c r="W306" s="37">
        <v>104723281</v>
      </c>
      <c r="X306" s="37">
        <v>46205368</v>
      </c>
      <c r="Y306" s="37">
        <v>46451921</v>
      </c>
      <c r="Z306" s="37">
        <v>391287</v>
      </c>
      <c r="AA306" s="37">
        <v>46060634</v>
      </c>
      <c r="AB306" s="37">
        <v>5126785</v>
      </c>
      <c r="AC306" s="37">
        <v>51187419</v>
      </c>
      <c r="AD306" s="37">
        <v>5739018550</v>
      </c>
      <c r="AE306" s="37">
        <v>43870200</v>
      </c>
      <c r="AF306" s="37">
        <v>0</v>
      </c>
      <c r="AG306" s="37">
        <v>246553</v>
      </c>
      <c r="AH306" s="37">
        <v>0</v>
      </c>
      <c r="AI306" s="49">
        <v>146826429</v>
      </c>
      <c r="AJ306" s="59">
        <v>20843</v>
      </c>
      <c r="AK306" s="59">
        <v>7044.4</v>
      </c>
      <c r="AL306" s="59">
        <v>226.68</v>
      </c>
      <c r="AM306" s="59">
        <v>7271.08</v>
      </c>
      <c r="AN306" s="59">
        <v>20872</v>
      </c>
      <c r="AO306" s="59">
        <v>151761982</v>
      </c>
      <c r="AP306" s="59">
        <v>0</v>
      </c>
      <c r="AQ306" s="59">
        <v>0</v>
      </c>
      <c r="AR306" s="59">
        <v>0</v>
      </c>
      <c r="AS306" s="59">
        <v>0</v>
      </c>
      <c r="AT306" s="59">
        <v>0</v>
      </c>
      <c r="AU306" s="59">
        <v>0</v>
      </c>
      <c r="AV306" s="59">
        <v>0</v>
      </c>
      <c r="AW306" s="59">
        <v>7950000</v>
      </c>
      <c r="AX306" s="59">
        <v>0</v>
      </c>
      <c r="AY306" s="59">
        <v>0</v>
      </c>
      <c r="AZ306" s="59">
        <v>159711982</v>
      </c>
      <c r="BA306" s="59">
        <v>108094892</v>
      </c>
      <c r="BB306" s="59">
        <v>51617090</v>
      </c>
      <c r="BC306" s="59">
        <v>51268078</v>
      </c>
      <c r="BD306" s="59">
        <v>646586</v>
      </c>
      <c r="BE306" s="59">
        <f t="shared" si="16"/>
        <v>50621492</v>
      </c>
      <c r="BF306" s="59">
        <v>2560074</v>
      </c>
      <c r="BG306" s="59">
        <f t="shared" si="17"/>
        <v>53181566</v>
      </c>
      <c r="BH306" s="59">
        <v>6037440250</v>
      </c>
      <c r="BI306" s="59">
        <v>349012</v>
      </c>
      <c r="BJ306" s="59">
        <v>0</v>
      </c>
      <c r="BK306" s="59">
        <v>151761982</v>
      </c>
      <c r="BL306" s="59">
        <v>20872</v>
      </c>
      <c r="BM306" s="59">
        <v>7271.08</v>
      </c>
      <c r="BN306" s="59">
        <v>230.08</v>
      </c>
      <c r="BO306" s="59">
        <v>7501.16</v>
      </c>
      <c r="BP306" s="59">
        <v>20955</v>
      </c>
      <c r="BQ306" s="59">
        <v>157186808</v>
      </c>
      <c r="BR306" s="59">
        <v>0</v>
      </c>
      <c r="BS306" s="59">
        <v>0</v>
      </c>
      <c r="BT306" s="59">
        <v>0</v>
      </c>
      <c r="BU306" s="59">
        <v>0</v>
      </c>
      <c r="BV306" s="59">
        <v>0</v>
      </c>
      <c r="BW306" s="59">
        <v>0</v>
      </c>
      <c r="BX306" s="59">
        <v>7450000</v>
      </c>
      <c r="BY306" s="59">
        <v>0</v>
      </c>
      <c r="BZ306" s="59">
        <v>0</v>
      </c>
      <c r="CA306" s="59">
        <v>164636808</v>
      </c>
      <c r="CB306" s="59">
        <v>118097351</v>
      </c>
      <c r="CC306" s="59">
        <v>46539457</v>
      </c>
      <c r="CD306" s="59">
        <v>46752488</v>
      </c>
      <c r="CE306" s="59">
        <v>1083040</v>
      </c>
      <c r="CF306" s="59">
        <f t="shared" si="18"/>
        <v>45669448</v>
      </c>
      <c r="CG306" s="59">
        <v>2805084</v>
      </c>
      <c r="CH306" s="59">
        <f t="shared" si="19"/>
        <v>48474532</v>
      </c>
      <c r="CI306" s="59">
        <v>6438154350</v>
      </c>
      <c r="CJ306" s="59">
        <v>0</v>
      </c>
      <c r="CK306" s="59">
        <v>213031</v>
      </c>
      <c r="CL306" s="59">
        <v>157186808</v>
      </c>
      <c r="CM306" s="59">
        <v>20955</v>
      </c>
      <c r="CN306" s="59">
        <v>7501.16</v>
      </c>
      <c r="CO306" s="59">
        <v>236.98</v>
      </c>
      <c r="CP306" s="59">
        <v>7738.1399999999994</v>
      </c>
      <c r="CQ306" s="59">
        <v>21023</v>
      </c>
      <c r="CR306" s="59">
        <v>162678917</v>
      </c>
      <c r="CS306" s="59">
        <v>0</v>
      </c>
      <c r="CT306" s="59">
        <v>0</v>
      </c>
      <c r="CU306" s="59">
        <v>0</v>
      </c>
      <c r="CV306" s="59">
        <v>0</v>
      </c>
      <c r="CW306" s="59">
        <v>0</v>
      </c>
      <c r="CX306" s="59">
        <v>0</v>
      </c>
      <c r="CY306" s="59">
        <v>7450000</v>
      </c>
      <c r="CZ306" s="59">
        <v>0</v>
      </c>
      <c r="DA306" s="59">
        <v>0</v>
      </c>
      <c r="DB306" s="59">
        <v>170128917</v>
      </c>
      <c r="DC306" s="59">
        <v>118942842</v>
      </c>
      <c r="DD306" s="59">
        <v>51186075</v>
      </c>
      <c r="DE306" s="59">
        <v>51340837</v>
      </c>
      <c r="DF306" s="59">
        <v>1283549</v>
      </c>
      <c r="DG306" s="40">
        <v>50057288</v>
      </c>
      <c r="DH306" s="59">
        <v>3005986</v>
      </c>
      <c r="DI306" s="59">
        <v>53063274</v>
      </c>
      <c r="DJ306" s="59">
        <v>6874804250</v>
      </c>
      <c r="DK306" s="59">
        <v>0</v>
      </c>
      <c r="DL306" s="59">
        <v>154762</v>
      </c>
    </row>
    <row r="307" spans="1:116" x14ac:dyDescent="0.2">
      <c r="A307" s="48">
        <v>4627</v>
      </c>
      <c r="B307" s="49" t="s">
        <v>336</v>
      </c>
      <c r="C307" s="37">
        <v>4213749</v>
      </c>
      <c r="D307" s="37">
        <v>646</v>
      </c>
      <c r="E307" s="37">
        <v>644</v>
      </c>
      <c r="F307" s="37">
        <v>220.29</v>
      </c>
      <c r="G307" s="37">
        <v>0</v>
      </c>
      <c r="H307" s="37">
        <v>0</v>
      </c>
      <c r="I307" s="37">
        <v>0</v>
      </c>
      <c r="J307" s="37">
        <v>4342569</v>
      </c>
      <c r="K307" s="37">
        <v>0</v>
      </c>
      <c r="L307" s="37">
        <v>47757</v>
      </c>
      <c r="M307" s="37">
        <v>0</v>
      </c>
      <c r="N307" s="37">
        <v>0</v>
      </c>
      <c r="O307" s="37">
        <v>0</v>
      </c>
      <c r="P307" s="37">
        <v>0</v>
      </c>
      <c r="Q307" s="37">
        <v>47757</v>
      </c>
      <c r="R307" s="37">
        <v>4390326</v>
      </c>
      <c r="S307" s="37">
        <v>0</v>
      </c>
      <c r="T307" s="37">
        <v>13486</v>
      </c>
      <c r="U307" s="37">
        <v>13486</v>
      </c>
      <c r="V307" s="37">
        <v>4403812</v>
      </c>
      <c r="W307" s="37">
        <v>2341636</v>
      </c>
      <c r="X307" s="37">
        <v>2062176</v>
      </c>
      <c r="Y307" s="37">
        <v>2055433</v>
      </c>
      <c r="Z307" s="37">
        <v>2407</v>
      </c>
      <c r="AA307" s="37">
        <v>2053026</v>
      </c>
      <c r="AB307" s="37">
        <v>417042</v>
      </c>
      <c r="AC307" s="37">
        <v>2470068</v>
      </c>
      <c r="AD307" s="37">
        <v>403701530</v>
      </c>
      <c r="AE307" s="37">
        <v>393400</v>
      </c>
      <c r="AF307" s="37">
        <v>6743</v>
      </c>
      <c r="AG307" s="37">
        <v>0</v>
      </c>
      <c r="AH307" s="37">
        <v>0</v>
      </c>
      <c r="AI307" s="49">
        <v>4390326</v>
      </c>
      <c r="AJ307" s="59">
        <v>644</v>
      </c>
      <c r="AK307" s="59">
        <v>6817.28</v>
      </c>
      <c r="AL307" s="59">
        <v>226.68</v>
      </c>
      <c r="AM307" s="59">
        <v>7043.96</v>
      </c>
      <c r="AN307" s="59">
        <v>645</v>
      </c>
      <c r="AO307" s="59">
        <v>4543354</v>
      </c>
      <c r="AP307" s="59">
        <v>0</v>
      </c>
      <c r="AQ307" s="59">
        <v>14759</v>
      </c>
      <c r="AR307" s="59">
        <v>0</v>
      </c>
      <c r="AS307" s="59">
        <v>0</v>
      </c>
      <c r="AT307" s="59">
        <v>0</v>
      </c>
      <c r="AU307" s="59">
        <v>0</v>
      </c>
      <c r="AV307" s="59">
        <v>0</v>
      </c>
      <c r="AW307" s="59">
        <v>0</v>
      </c>
      <c r="AX307" s="59">
        <v>0</v>
      </c>
      <c r="AY307" s="59">
        <v>0</v>
      </c>
      <c r="AZ307" s="59">
        <v>4558113</v>
      </c>
      <c r="BA307" s="59">
        <v>2443623</v>
      </c>
      <c r="BB307" s="59">
        <v>2114490</v>
      </c>
      <c r="BC307" s="59">
        <v>2107446</v>
      </c>
      <c r="BD307" s="59">
        <v>1750</v>
      </c>
      <c r="BE307" s="59">
        <f t="shared" si="16"/>
        <v>2105696</v>
      </c>
      <c r="BF307" s="59">
        <v>424757</v>
      </c>
      <c r="BG307" s="59">
        <f t="shared" si="17"/>
        <v>2530453</v>
      </c>
      <c r="BH307" s="59">
        <v>443164635</v>
      </c>
      <c r="BI307" s="59">
        <v>7044</v>
      </c>
      <c r="BJ307" s="59">
        <v>0</v>
      </c>
      <c r="BK307" s="59">
        <v>4551069</v>
      </c>
      <c r="BL307" s="59">
        <v>645</v>
      </c>
      <c r="BM307" s="59">
        <v>7055.92</v>
      </c>
      <c r="BN307" s="59">
        <v>230.08</v>
      </c>
      <c r="BO307" s="59">
        <v>7286</v>
      </c>
      <c r="BP307" s="59">
        <v>649</v>
      </c>
      <c r="BQ307" s="59">
        <v>4728614</v>
      </c>
      <c r="BR307" s="59">
        <v>5283</v>
      </c>
      <c r="BS307" s="59">
        <v>2860</v>
      </c>
      <c r="BT307" s="59">
        <v>0</v>
      </c>
      <c r="BU307" s="59">
        <v>0</v>
      </c>
      <c r="BV307" s="59">
        <v>0</v>
      </c>
      <c r="BW307" s="59">
        <v>0</v>
      </c>
      <c r="BX307" s="59">
        <v>0</v>
      </c>
      <c r="BY307" s="59">
        <v>0</v>
      </c>
      <c r="BZ307" s="59">
        <v>0</v>
      </c>
      <c r="CA307" s="59">
        <v>4736757</v>
      </c>
      <c r="CB307" s="59">
        <v>2598772</v>
      </c>
      <c r="CC307" s="59">
        <v>2137985</v>
      </c>
      <c r="CD307" s="59">
        <v>2130699</v>
      </c>
      <c r="CE307" s="59">
        <v>2515</v>
      </c>
      <c r="CF307" s="59">
        <f t="shared" si="18"/>
        <v>2128184</v>
      </c>
      <c r="CG307" s="59">
        <v>424900</v>
      </c>
      <c r="CH307" s="59">
        <f t="shared" si="19"/>
        <v>2553084</v>
      </c>
      <c r="CI307" s="59">
        <v>487287479</v>
      </c>
      <c r="CJ307" s="59">
        <v>7286</v>
      </c>
      <c r="CK307" s="59">
        <v>0</v>
      </c>
      <c r="CL307" s="59">
        <v>4729471</v>
      </c>
      <c r="CM307" s="59">
        <v>649</v>
      </c>
      <c r="CN307" s="59">
        <v>7287.32</v>
      </c>
      <c r="CO307" s="59">
        <v>236.98</v>
      </c>
      <c r="CP307" s="59">
        <v>7524.2999999999993</v>
      </c>
      <c r="CQ307" s="59">
        <v>661</v>
      </c>
      <c r="CR307" s="59">
        <v>4973562</v>
      </c>
      <c r="CS307" s="59">
        <v>5465</v>
      </c>
      <c r="CT307" s="59">
        <v>25555</v>
      </c>
      <c r="CU307" s="59">
        <v>0</v>
      </c>
      <c r="CV307" s="59">
        <v>0</v>
      </c>
      <c r="CW307" s="59">
        <v>0</v>
      </c>
      <c r="CX307" s="59">
        <v>0</v>
      </c>
      <c r="CY307" s="59">
        <v>0</v>
      </c>
      <c r="CZ307" s="59">
        <v>0</v>
      </c>
      <c r="DA307" s="59">
        <v>0</v>
      </c>
      <c r="DB307" s="59">
        <v>5004582</v>
      </c>
      <c r="DC307" s="59">
        <v>2428316</v>
      </c>
      <c r="DD307" s="59">
        <v>2576266</v>
      </c>
      <c r="DE307" s="59">
        <v>2576266</v>
      </c>
      <c r="DF307" s="59">
        <v>2495</v>
      </c>
      <c r="DG307" s="40">
        <v>2573771</v>
      </c>
      <c r="DH307" s="59">
        <v>424618</v>
      </c>
      <c r="DI307" s="59">
        <v>2998389</v>
      </c>
      <c r="DJ307" s="59">
        <v>527281953</v>
      </c>
      <c r="DK307" s="59">
        <v>0</v>
      </c>
      <c r="DL307" s="59">
        <v>0</v>
      </c>
    </row>
    <row r="308" spans="1:116" x14ac:dyDescent="0.2">
      <c r="A308" s="48">
        <v>4634</v>
      </c>
      <c r="B308" s="49" t="s">
        <v>337</v>
      </c>
      <c r="C308" s="37">
        <v>3820476</v>
      </c>
      <c r="D308" s="37">
        <v>485</v>
      </c>
      <c r="E308" s="37">
        <v>479</v>
      </c>
      <c r="F308" s="37">
        <v>220.29</v>
      </c>
      <c r="G308" s="37">
        <v>0</v>
      </c>
      <c r="H308" s="37">
        <v>0</v>
      </c>
      <c r="I308" s="37">
        <v>0</v>
      </c>
      <c r="J308" s="37">
        <v>3878731</v>
      </c>
      <c r="K308" s="37">
        <v>0</v>
      </c>
      <c r="L308" s="37">
        <v>6574</v>
      </c>
      <c r="M308" s="37">
        <v>0</v>
      </c>
      <c r="N308" s="37">
        <v>0</v>
      </c>
      <c r="O308" s="37">
        <v>0</v>
      </c>
      <c r="P308" s="37">
        <v>0</v>
      </c>
      <c r="Q308" s="37">
        <v>6574</v>
      </c>
      <c r="R308" s="37">
        <v>3885305</v>
      </c>
      <c r="S308" s="37">
        <v>0</v>
      </c>
      <c r="T308" s="37">
        <v>40488</v>
      </c>
      <c r="U308" s="37">
        <v>40488</v>
      </c>
      <c r="V308" s="37">
        <v>3925793</v>
      </c>
      <c r="W308" s="37">
        <v>1953387</v>
      </c>
      <c r="X308" s="37">
        <v>1972406</v>
      </c>
      <c r="Y308" s="37">
        <v>1972406</v>
      </c>
      <c r="Z308" s="37">
        <v>2531</v>
      </c>
      <c r="AA308" s="37">
        <v>1969875</v>
      </c>
      <c r="AB308" s="37">
        <v>110070</v>
      </c>
      <c r="AC308" s="37">
        <v>2079945</v>
      </c>
      <c r="AD308" s="37">
        <v>140545789</v>
      </c>
      <c r="AE308" s="37">
        <v>171000</v>
      </c>
      <c r="AF308" s="37">
        <v>0</v>
      </c>
      <c r="AG308" s="37">
        <v>0</v>
      </c>
      <c r="AH308" s="37">
        <v>0</v>
      </c>
      <c r="AI308" s="49">
        <v>3885305</v>
      </c>
      <c r="AJ308" s="59">
        <v>479</v>
      </c>
      <c r="AK308" s="59">
        <v>8111.28</v>
      </c>
      <c r="AL308" s="59">
        <v>226.68</v>
      </c>
      <c r="AM308" s="59">
        <v>8337.9599999999991</v>
      </c>
      <c r="AN308" s="59">
        <v>467</v>
      </c>
      <c r="AO308" s="59">
        <v>3893827</v>
      </c>
      <c r="AP308" s="59">
        <v>0</v>
      </c>
      <c r="AQ308" s="59">
        <v>0</v>
      </c>
      <c r="AR308" s="59">
        <v>0</v>
      </c>
      <c r="AS308" s="59">
        <v>0</v>
      </c>
      <c r="AT308" s="59">
        <v>0</v>
      </c>
      <c r="AU308" s="59">
        <v>0</v>
      </c>
      <c r="AV308" s="59">
        <v>0</v>
      </c>
      <c r="AW308" s="59">
        <v>0</v>
      </c>
      <c r="AX308" s="59">
        <v>75042</v>
      </c>
      <c r="AY308" s="59">
        <v>0</v>
      </c>
      <c r="AZ308" s="59">
        <v>3968869</v>
      </c>
      <c r="BA308" s="59">
        <v>2208781</v>
      </c>
      <c r="BB308" s="59">
        <v>1760088</v>
      </c>
      <c r="BC308" s="59">
        <v>1760088</v>
      </c>
      <c r="BD308" s="59">
        <v>1792</v>
      </c>
      <c r="BE308" s="59">
        <f t="shared" si="16"/>
        <v>1758296</v>
      </c>
      <c r="BF308" s="59">
        <v>89312</v>
      </c>
      <c r="BG308" s="59">
        <f t="shared" si="17"/>
        <v>1847608</v>
      </c>
      <c r="BH308" s="59">
        <v>148812565</v>
      </c>
      <c r="BI308" s="59">
        <v>0</v>
      </c>
      <c r="BJ308" s="59">
        <v>0</v>
      </c>
      <c r="BK308" s="59">
        <v>3893827</v>
      </c>
      <c r="BL308" s="59">
        <v>467</v>
      </c>
      <c r="BM308" s="59">
        <v>8337.9599999999991</v>
      </c>
      <c r="BN308" s="59">
        <v>230.08</v>
      </c>
      <c r="BO308" s="59">
        <v>8568.0399999999991</v>
      </c>
      <c r="BP308" s="59">
        <v>476</v>
      </c>
      <c r="BQ308" s="59">
        <v>4078387</v>
      </c>
      <c r="BR308" s="59">
        <v>0</v>
      </c>
      <c r="BS308" s="59">
        <v>0</v>
      </c>
      <c r="BT308" s="59">
        <v>0</v>
      </c>
      <c r="BU308" s="59">
        <v>0</v>
      </c>
      <c r="BV308" s="59">
        <v>0</v>
      </c>
      <c r="BW308" s="59">
        <v>0</v>
      </c>
      <c r="BX308" s="59">
        <v>0</v>
      </c>
      <c r="BY308" s="59">
        <v>0</v>
      </c>
      <c r="BZ308" s="59">
        <v>0</v>
      </c>
      <c r="CA308" s="59">
        <v>4078387</v>
      </c>
      <c r="CB308" s="59">
        <v>2291434</v>
      </c>
      <c r="CC308" s="59">
        <v>1786953</v>
      </c>
      <c r="CD308" s="59">
        <v>1786953</v>
      </c>
      <c r="CE308" s="59">
        <v>2511</v>
      </c>
      <c r="CF308" s="59">
        <f t="shared" si="18"/>
        <v>1784442</v>
      </c>
      <c r="CG308" s="59">
        <v>89312</v>
      </c>
      <c r="CH308" s="59">
        <f t="shared" si="19"/>
        <v>1873754</v>
      </c>
      <c r="CI308" s="59">
        <v>149153660</v>
      </c>
      <c r="CJ308" s="59">
        <v>0</v>
      </c>
      <c r="CK308" s="59">
        <v>0</v>
      </c>
      <c r="CL308" s="59">
        <v>4078387</v>
      </c>
      <c r="CM308" s="59">
        <v>476</v>
      </c>
      <c r="CN308" s="59">
        <v>8568.0400000000009</v>
      </c>
      <c r="CO308" s="59">
        <v>236.98</v>
      </c>
      <c r="CP308" s="59">
        <v>8805.02</v>
      </c>
      <c r="CQ308" s="59">
        <v>497</v>
      </c>
      <c r="CR308" s="59">
        <v>4376095</v>
      </c>
      <c r="CS308" s="59">
        <v>0</v>
      </c>
      <c r="CT308" s="59">
        <v>0</v>
      </c>
      <c r="CU308" s="59">
        <v>0</v>
      </c>
      <c r="CV308" s="59">
        <v>0</v>
      </c>
      <c r="CW308" s="59">
        <v>0</v>
      </c>
      <c r="CX308" s="59">
        <v>0</v>
      </c>
      <c r="CY308" s="59">
        <v>0</v>
      </c>
      <c r="CZ308" s="59">
        <v>0</v>
      </c>
      <c r="DA308" s="59">
        <v>0</v>
      </c>
      <c r="DB308" s="59">
        <v>4376095</v>
      </c>
      <c r="DC308" s="59">
        <v>2715488</v>
      </c>
      <c r="DD308" s="59">
        <v>1660607</v>
      </c>
      <c r="DE308" s="59">
        <v>1660607</v>
      </c>
      <c r="DF308" s="59">
        <v>1343</v>
      </c>
      <c r="DG308" s="40">
        <v>1659264</v>
      </c>
      <c r="DH308" s="59">
        <v>89312</v>
      </c>
      <c r="DI308" s="59">
        <v>1748576</v>
      </c>
      <c r="DJ308" s="59">
        <v>154724985</v>
      </c>
      <c r="DK308" s="59">
        <v>0</v>
      </c>
      <c r="DL308" s="59">
        <v>0</v>
      </c>
    </row>
    <row r="309" spans="1:116" x14ac:dyDescent="0.2">
      <c r="A309" s="48">
        <v>4641</v>
      </c>
      <c r="B309" s="49" t="s">
        <v>338</v>
      </c>
      <c r="C309" s="37">
        <v>7466432</v>
      </c>
      <c r="D309" s="37">
        <v>1096</v>
      </c>
      <c r="E309" s="37">
        <v>1083</v>
      </c>
      <c r="F309" s="37">
        <v>220.29</v>
      </c>
      <c r="G309" s="37">
        <v>0</v>
      </c>
      <c r="H309" s="37">
        <v>0</v>
      </c>
      <c r="I309" s="37">
        <v>0</v>
      </c>
      <c r="J309" s="37">
        <v>7616447</v>
      </c>
      <c r="K309" s="37">
        <v>0</v>
      </c>
      <c r="L309" s="37">
        <v>22647</v>
      </c>
      <c r="M309" s="37">
        <v>0</v>
      </c>
      <c r="N309" s="37">
        <v>0</v>
      </c>
      <c r="O309" s="37">
        <v>0</v>
      </c>
      <c r="P309" s="37">
        <v>0</v>
      </c>
      <c r="Q309" s="37">
        <v>22647</v>
      </c>
      <c r="R309" s="37">
        <v>7639094</v>
      </c>
      <c r="S309" s="37">
        <v>0</v>
      </c>
      <c r="T309" s="37">
        <v>70327</v>
      </c>
      <c r="U309" s="37">
        <v>70327</v>
      </c>
      <c r="V309" s="37">
        <v>7709421</v>
      </c>
      <c r="W309" s="37">
        <v>5008887</v>
      </c>
      <c r="X309" s="37">
        <v>2700534</v>
      </c>
      <c r="Y309" s="37">
        <v>2700534</v>
      </c>
      <c r="Z309" s="37">
        <v>4136</v>
      </c>
      <c r="AA309" s="37">
        <v>2696398</v>
      </c>
      <c r="AB309" s="37">
        <v>385800</v>
      </c>
      <c r="AC309" s="37">
        <v>3082198</v>
      </c>
      <c r="AD309" s="37">
        <v>344280823</v>
      </c>
      <c r="AE309" s="37">
        <v>462000</v>
      </c>
      <c r="AF309" s="37">
        <v>0</v>
      </c>
      <c r="AG309" s="37">
        <v>0</v>
      </c>
      <c r="AH309" s="37">
        <v>0</v>
      </c>
      <c r="AI309" s="49">
        <v>7639094</v>
      </c>
      <c r="AJ309" s="59">
        <v>1083</v>
      </c>
      <c r="AK309" s="59">
        <v>7053.64</v>
      </c>
      <c r="AL309" s="59">
        <v>226.68</v>
      </c>
      <c r="AM309" s="59">
        <v>7280.3200000000006</v>
      </c>
      <c r="AN309" s="59">
        <v>1067</v>
      </c>
      <c r="AO309" s="59">
        <v>7768101</v>
      </c>
      <c r="AP309" s="59">
        <v>0</v>
      </c>
      <c r="AQ309" s="59">
        <v>840</v>
      </c>
      <c r="AR309" s="59">
        <v>0</v>
      </c>
      <c r="AS309" s="59">
        <v>0</v>
      </c>
      <c r="AT309" s="59">
        <v>0</v>
      </c>
      <c r="AU309" s="59">
        <v>0</v>
      </c>
      <c r="AV309" s="59">
        <v>0</v>
      </c>
      <c r="AW309" s="59">
        <v>0</v>
      </c>
      <c r="AX309" s="59">
        <v>87364</v>
      </c>
      <c r="AY309" s="59">
        <v>0</v>
      </c>
      <c r="AZ309" s="59">
        <v>7856305</v>
      </c>
      <c r="BA309" s="59">
        <v>4944870</v>
      </c>
      <c r="BB309" s="59">
        <v>2911435</v>
      </c>
      <c r="BC309" s="59">
        <v>2911436</v>
      </c>
      <c r="BD309" s="59">
        <v>3645</v>
      </c>
      <c r="BE309" s="59">
        <f t="shared" si="16"/>
        <v>2907791</v>
      </c>
      <c r="BF309" s="59">
        <v>555897</v>
      </c>
      <c r="BG309" s="59">
        <f t="shared" si="17"/>
        <v>3463688</v>
      </c>
      <c r="BH309" s="59">
        <v>369803053</v>
      </c>
      <c r="BI309" s="59">
        <v>0</v>
      </c>
      <c r="BJ309" s="59">
        <v>1</v>
      </c>
      <c r="BK309" s="59">
        <v>7768941</v>
      </c>
      <c r="BL309" s="59">
        <v>1067</v>
      </c>
      <c r="BM309" s="59">
        <v>7281.11</v>
      </c>
      <c r="BN309" s="59">
        <v>230.08</v>
      </c>
      <c r="BO309" s="59">
        <v>7511.19</v>
      </c>
      <c r="BP309" s="59">
        <v>1037</v>
      </c>
      <c r="BQ309" s="59">
        <v>7789104</v>
      </c>
      <c r="BR309" s="59">
        <v>0</v>
      </c>
      <c r="BS309" s="59">
        <v>3232</v>
      </c>
      <c r="BT309" s="59">
        <v>0</v>
      </c>
      <c r="BU309" s="59">
        <v>0</v>
      </c>
      <c r="BV309" s="59">
        <v>0</v>
      </c>
      <c r="BW309" s="59">
        <v>0</v>
      </c>
      <c r="BX309" s="59">
        <v>0</v>
      </c>
      <c r="BY309" s="59">
        <v>172757</v>
      </c>
      <c r="BZ309" s="59">
        <v>0</v>
      </c>
      <c r="CA309" s="59">
        <v>7965093</v>
      </c>
      <c r="CB309" s="59">
        <v>5084477</v>
      </c>
      <c r="CC309" s="59">
        <v>2880616</v>
      </c>
      <c r="CD309" s="59">
        <v>2873105</v>
      </c>
      <c r="CE309" s="59">
        <v>4846</v>
      </c>
      <c r="CF309" s="59">
        <f t="shared" si="18"/>
        <v>2868259</v>
      </c>
      <c r="CG309" s="59">
        <v>559576</v>
      </c>
      <c r="CH309" s="59">
        <f t="shared" si="19"/>
        <v>3427835</v>
      </c>
      <c r="CI309" s="59">
        <v>399482783</v>
      </c>
      <c r="CJ309" s="59">
        <v>7511</v>
      </c>
      <c r="CK309" s="59">
        <v>0</v>
      </c>
      <c r="CL309" s="59">
        <v>7792336</v>
      </c>
      <c r="CM309" s="59">
        <v>1037</v>
      </c>
      <c r="CN309" s="59">
        <v>7514.31</v>
      </c>
      <c r="CO309" s="59">
        <v>236.98</v>
      </c>
      <c r="CP309" s="59">
        <v>7751.29</v>
      </c>
      <c r="CQ309" s="59">
        <v>1011</v>
      </c>
      <c r="CR309" s="59">
        <v>7836554</v>
      </c>
      <c r="CS309" s="59">
        <v>0</v>
      </c>
      <c r="CT309" s="59">
        <v>0</v>
      </c>
      <c r="CU309" s="59">
        <v>0</v>
      </c>
      <c r="CV309" s="59">
        <v>0</v>
      </c>
      <c r="CW309" s="59">
        <v>0</v>
      </c>
      <c r="CX309" s="59">
        <v>0</v>
      </c>
      <c r="CY309" s="59">
        <v>0</v>
      </c>
      <c r="CZ309" s="59">
        <v>155026</v>
      </c>
      <c r="DA309" s="59">
        <v>0</v>
      </c>
      <c r="DB309" s="59">
        <v>7991580</v>
      </c>
      <c r="DC309" s="59">
        <v>4752286</v>
      </c>
      <c r="DD309" s="59">
        <v>3239294</v>
      </c>
      <c r="DE309" s="59">
        <v>3167275</v>
      </c>
      <c r="DF309" s="59">
        <v>9468</v>
      </c>
      <c r="DG309" s="40">
        <v>3157807</v>
      </c>
      <c r="DH309" s="59">
        <v>566396</v>
      </c>
      <c r="DI309" s="59">
        <v>3724203</v>
      </c>
      <c r="DJ309" s="59">
        <v>429199090</v>
      </c>
      <c r="DK309" s="59">
        <v>72019</v>
      </c>
      <c r="DL309" s="59">
        <v>0</v>
      </c>
    </row>
    <row r="310" spans="1:116" x14ac:dyDescent="0.2">
      <c r="A310" s="48">
        <v>4686</v>
      </c>
      <c r="B310" s="49" t="s">
        <v>339</v>
      </c>
      <c r="C310" s="37">
        <v>2392375</v>
      </c>
      <c r="D310" s="37">
        <v>376</v>
      </c>
      <c r="E310" s="37">
        <v>372</v>
      </c>
      <c r="F310" s="37">
        <v>220.29</v>
      </c>
      <c r="G310" s="37">
        <v>0</v>
      </c>
      <c r="H310" s="37">
        <v>0</v>
      </c>
      <c r="I310" s="37">
        <v>52.16</v>
      </c>
      <c r="J310" s="37">
        <v>2448872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2448872</v>
      </c>
      <c r="S310" s="37">
        <v>0</v>
      </c>
      <c r="T310" s="37">
        <v>19749</v>
      </c>
      <c r="U310" s="37">
        <v>19749</v>
      </c>
      <c r="V310" s="37">
        <v>2468621</v>
      </c>
      <c r="W310" s="37">
        <v>1357199</v>
      </c>
      <c r="X310" s="37">
        <v>1111422</v>
      </c>
      <c r="Y310" s="37">
        <v>1111423</v>
      </c>
      <c r="Z310" s="37">
        <v>5399</v>
      </c>
      <c r="AA310" s="37">
        <v>1106024</v>
      </c>
      <c r="AB310" s="37">
        <v>240</v>
      </c>
      <c r="AC310" s="37">
        <v>1106264</v>
      </c>
      <c r="AD310" s="37">
        <v>223724662</v>
      </c>
      <c r="AE310" s="37">
        <v>1091800</v>
      </c>
      <c r="AF310" s="37">
        <v>0</v>
      </c>
      <c r="AG310" s="37">
        <v>1</v>
      </c>
      <c r="AH310" s="37">
        <v>0</v>
      </c>
      <c r="AI310" s="49">
        <v>2448872</v>
      </c>
      <c r="AJ310" s="59">
        <v>372</v>
      </c>
      <c r="AK310" s="59">
        <v>6582.99</v>
      </c>
      <c r="AL310" s="59">
        <v>226.68</v>
      </c>
      <c r="AM310" s="59">
        <v>6809.67</v>
      </c>
      <c r="AN310" s="59">
        <v>371</v>
      </c>
      <c r="AO310" s="59">
        <v>2526388</v>
      </c>
      <c r="AP310" s="59">
        <v>0</v>
      </c>
      <c r="AQ310" s="59">
        <v>0</v>
      </c>
      <c r="AR310" s="59">
        <v>0</v>
      </c>
      <c r="AS310" s="59">
        <v>0</v>
      </c>
      <c r="AT310" s="59">
        <v>0</v>
      </c>
      <c r="AU310" s="59">
        <v>0</v>
      </c>
      <c r="AV310" s="59">
        <v>0</v>
      </c>
      <c r="AW310" s="59">
        <v>0</v>
      </c>
      <c r="AX310" s="59">
        <v>6810</v>
      </c>
      <c r="AY310" s="59">
        <v>0</v>
      </c>
      <c r="AZ310" s="59">
        <v>2533198</v>
      </c>
      <c r="BA310" s="59">
        <v>1424454</v>
      </c>
      <c r="BB310" s="59">
        <v>1108744</v>
      </c>
      <c r="BC310" s="59">
        <v>1108744</v>
      </c>
      <c r="BD310" s="59">
        <v>5462</v>
      </c>
      <c r="BE310" s="59">
        <f t="shared" si="16"/>
        <v>1103282</v>
      </c>
      <c r="BF310" s="59">
        <v>3403</v>
      </c>
      <c r="BG310" s="59">
        <f t="shared" si="17"/>
        <v>1106685</v>
      </c>
      <c r="BH310" s="59">
        <v>236516633</v>
      </c>
      <c r="BI310" s="59">
        <v>0</v>
      </c>
      <c r="BJ310" s="59">
        <v>0</v>
      </c>
      <c r="BK310" s="59">
        <v>2526388</v>
      </c>
      <c r="BL310" s="59">
        <v>371</v>
      </c>
      <c r="BM310" s="59">
        <v>6809.67</v>
      </c>
      <c r="BN310" s="59">
        <v>230.08</v>
      </c>
      <c r="BO310" s="59">
        <v>7039.75</v>
      </c>
      <c r="BP310" s="59">
        <v>380</v>
      </c>
      <c r="BQ310" s="59">
        <v>2675105</v>
      </c>
      <c r="BR310" s="59">
        <v>0</v>
      </c>
      <c r="BS310" s="59">
        <v>0</v>
      </c>
      <c r="BT310" s="59">
        <v>0</v>
      </c>
      <c r="BU310" s="59">
        <v>0</v>
      </c>
      <c r="BV310" s="59">
        <v>0</v>
      </c>
      <c r="BW310" s="59">
        <v>0</v>
      </c>
      <c r="BX310" s="59">
        <v>0</v>
      </c>
      <c r="BY310" s="59">
        <v>0</v>
      </c>
      <c r="BZ310" s="59">
        <v>0</v>
      </c>
      <c r="CA310" s="59">
        <v>2675105</v>
      </c>
      <c r="CB310" s="59">
        <v>1492763</v>
      </c>
      <c r="CC310" s="59">
        <v>1182342</v>
      </c>
      <c r="CD310" s="59">
        <v>1189382</v>
      </c>
      <c r="CE310" s="59">
        <v>625</v>
      </c>
      <c r="CF310" s="59">
        <f t="shared" si="18"/>
        <v>1188757</v>
      </c>
      <c r="CG310" s="59">
        <v>1640</v>
      </c>
      <c r="CH310" s="59">
        <f t="shared" si="19"/>
        <v>1190397</v>
      </c>
      <c r="CI310" s="59">
        <v>254751062</v>
      </c>
      <c r="CJ310" s="59">
        <v>0</v>
      </c>
      <c r="CK310" s="59">
        <v>7040</v>
      </c>
      <c r="CL310" s="59">
        <v>2675105</v>
      </c>
      <c r="CM310" s="59">
        <v>380</v>
      </c>
      <c r="CN310" s="59">
        <v>7039.75</v>
      </c>
      <c r="CO310" s="59">
        <v>249.57</v>
      </c>
      <c r="CP310" s="59">
        <v>7289.32</v>
      </c>
      <c r="CQ310" s="59">
        <v>390</v>
      </c>
      <c r="CR310" s="59">
        <v>2842835</v>
      </c>
      <c r="CS310" s="59">
        <v>0</v>
      </c>
      <c r="CT310" s="59">
        <v>0</v>
      </c>
      <c r="CU310" s="59">
        <v>0</v>
      </c>
      <c r="CV310" s="59">
        <v>0</v>
      </c>
      <c r="CW310" s="59">
        <v>0</v>
      </c>
      <c r="CX310" s="59">
        <v>0</v>
      </c>
      <c r="CY310" s="59">
        <v>0</v>
      </c>
      <c r="CZ310" s="59">
        <v>0</v>
      </c>
      <c r="DA310" s="59">
        <v>0</v>
      </c>
      <c r="DB310" s="59">
        <v>2842835</v>
      </c>
      <c r="DC310" s="59">
        <v>1591487</v>
      </c>
      <c r="DD310" s="59">
        <v>1251348</v>
      </c>
      <c r="DE310" s="59">
        <v>1251348</v>
      </c>
      <c r="DF310" s="59">
        <v>3660</v>
      </c>
      <c r="DG310" s="40">
        <v>1247688</v>
      </c>
      <c r="DH310" s="59">
        <v>1430</v>
      </c>
      <c r="DI310" s="59">
        <v>1249118</v>
      </c>
      <c r="DJ310" s="59">
        <v>285560579</v>
      </c>
      <c r="DK310" s="59">
        <v>0</v>
      </c>
      <c r="DL310" s="59">
        <v>0</v>
      </c>
    </row>
    <row r="311" spans="1:116" x14ac:dyDescent="0.2">
      <c r="A311" s="48">
        <v>4753</v>
      </c>
      <c r="B311" s="49" t="s">
        <v>340</v>
      </c>
      <c r="C311" s="37">
        <v>15733773</v>
      </c>
      <c r="D311" s="37">
        <v>2415</v>
      </c>
      <c r="E311" s="37">
        <v>2424</v>
      </c>
      <c r="F311" s="37">
        <v>220.29</v>
      </c>
      <c r="G311" s="37">
        <v>0</v>
      </c>
      <c r="H311" s="37">
        <v>0</v>
      </c>
      <c r="I311" s="37">
        <v>0</v>
      </c>
      <c r="J311" s="37">
        <v>16326391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16326391</v>
      </c>
      <c r="S311" s="37">
        <v>0</v>
      </c>
      <c r="T311" s="37">
        <v>0</v>
      </c>
      <c r="U311" s="37">
        <v>0</v>
      </c>
      <c r="V311" s="37">
        <v>16326391</v>
      </c>
      <c r="W311" s="37">
        <v>10862161</v>
      </c>
      <c r="X311" s="37">
        <v>5464230</v>
      </c>
      <c r="Y311" s="37">
        <v>5457495</v>
      </c>
      <c r="Z311" s="37">
        <v>24442</v>
      </c>
      <c r="AA311" s="37">
        <v>5433053</v>
      </c>
      <c r="AB311" s="37">
        <v>952545</v>
      </c>
      <c r="AC311" s="37">
        <v>6385598</v>
      </c>
      <c r="AD311" s="37">
        <v>816779129</v>
      </c>
      <c r="AE311" s="37">
        <v>3126400</v>
      </c>
      <c r="AF311" s="37">
        <v>6735</v>
      </c>
      <c r="AG311" s="37">
        <v>0</v>
      </c>
      <c r="AH311" s="37">
        <v>6735</v>
      </c>
      <c r="AI311" s="49">
        <v>16319656</v>
      </c>
      <c r="AJ311" s="59">
        <v>2424</v>
      </c>
      <c r="AK311" s="59">
        <v>6732.53</v>
      </c>
      <c r="AL311" s="59">
        <v>226.68</v>
      </c>
      <c r="AM311" s="59">
        <v>6959.21</v>
      </c>
      <c r="AN311" s="59">
        <v>2446</v>
      </c>
      <c r="AO311" s="59">
        <v>17022228</v>
      </c>
      <c r="AP311" s="59">
        <v>5051</v>
      </c>
      <c r="AQ311" s="59">
        <v>0</v>
      </c>
      <c r="AR311" s="59">
        <v>0</v>
      </c>
      <c r="AS311" s="59">
        <v>0</v>
      </c>
      <c r="AT311" s="59">
        <v>0</v>
      </c>
      <c r="AU311" s="59">
        <v>0</v>
      </c>
      <c r="AV311" s="59">
        <v>0</v>
      </c>
      <c r="AW311" s="59">
        <v>0</v>
      </c>
      <c r="AX311" s="59">
        <v>0</v>
      </c>
      <c r="AY311" s="59">
        <v>0</v>
      </c>
      <c r="AZ311" s="59">
        <v>17027279</v>
      </c>
      <c r="BA311" s="59">
        <v>10855851</v>
      </c>
      <c r="BB311" s="59">
        <v>6171428</v>
      </c>
      <c r="BC311" s="59">
        <v>6171430</v>
      </c>
      <c r="BD311" s="59">
        <v>23948</v>
      </c>
      <c r="BE311" s="59">
        <f t="shared" si="16"/>
        <v>6147482</v>
      </c>
      <c r="BF311" s="59">
        <v>1100464</v>
      </c>
      <c r="BG311" s="59">
        <f t="shared" si="17"/>
        <v>7247946</v>
      </c>
      <c r="BH311" s="59">
        <v>874803984</v>
      </c>
      <c r="BI311" s="59">
        <v>0</v>
      </c>
      <c r="BJ311" s="59">
        <v>2</v>
      </c>
      <c r="BK311" s="59">
        <v>17027279</v>
      </c>
      <c r="BL311" s="59">
        <v>2446</v>
      </c>
      <c r="BM311" s="59">
        <v>6961.28</v>
      </c>
      <c r="BN311" s="59">
        <v>230.08</v>
      </c>
      <c r="BO311" s="59">
        <v>7191.36</v>
      </c>
      <c r="BP311" s="59">
        <v>2453</v>
      </c>
      <c r="BQ311" s="59">
        <v>17640406</v>
      </c>
      <c r="BR311" s="59">
        <v>0</v>
      </c>
      <c r="BS311" s="59">
        <v>-10665</v>
      </c>
      <c r="BT311" s="59">
        <v>0</v>
      </c>
      <c r="BU311" s="59">
        <v>0</v>
      </c>
      <c r="BV311" s="59">
        <v>0</v>
      </c>
      <c r="BW311" s="59">
        <v>0</v>
      </c>
      <c r="BX311" s="59">
        <v>0</v>
      </c>
      <c r="BY311" s="59">
        <v>0</v>
      </c>
      <c r="BZ311" s="59">
        <v>0</v>
      </c>
      <c r="CA311" s="59">
        <v>17629741</v>
      </c>
      <c r="CB311" s="59">
        <v>11332756</v>
      </c>
      <c r="CC311" s="59">
        <v>6296985</v>
      </c>
      <c r="CD311" s="59">
        <v>6289794</v>
      </c>
      <c r="CE311" s="59">
        <v>22260</v>
      </c>
      <c r="CF311" s="59">
        <f t="shared" si="18"/>
        <v>6267534</v>
      </c>
      <c r="CG311" s="59">
        <v>1303308</v>
      </c>
      <c r="CH311" s="59">
        <f t="shared" si="19"/>
        <v>7570842</v>
      </c>
      <c r="CI311" s="59">
        <v>930824066</v>
      </c>
      <c r="CJ311" s="59">
        <v>7191</v>
      </c>
      <c r="CK311" s="59">
        <v>0</v>
      </c>
      <c r="CL311" s="59">
        <v>17622550</v>
      </c>
      <c r="CM311" s="59">
        <v>2453</v>
      </c>
      <c r="CN311" s="59">
        <v>7184.08</v>
      </c>
      <c r="CO311" s="59">
        <v>236.98</v>
      </c>
      <c r="CP311" s="59">
        <v>7421.0599999999995</v>
      </c>
      <c r="CQ311" s="59">
        <v>2450</v>
      </c>
      <c r="CR311" s="59">
        <v>18181597</v>
      </c>
      <c r="CS311" s="59">
        <v>5393</v>
      </c>
      <c r="CT311" s="59">
        <v>0</v>
      </c>
      <c r="CU311" s="59">
        <v>0</v>
      </c>
      <c r="CV311" s="59">
        <v>0</v>
      </c>
      <c r="CW311" s="59">
        <v>750000</v>
      </c>
      <c r="CX311" s="59">
        <v>0</v>
      </c>
      <c r="CY311" s="59">
        <v>0</v>
      </c>
      <c r="CZ311" s="59">
        <v>14842</v>
      </c>
      <c r="DA311" s="59">
        <v>0</v>
      </c>
      <c r="DB311" s="59">
        <v>18951832</v>
      </c>
      <c r="DC311" s="59">
        <v>11737379</v>
      </c>
      <c r="DD311" s="59">
        <v>7214453</v>
      </c>
      <c r="DE311" s="59">
        <v>7214453</v>
      </c>
      <c r="DF311" s="59">
        <v>22357</v>
      </c>
      <c r="DG311" s="40">
        <v>7192096</v>
      </c>
      <c r="DH311" s="59">
        <v>1241442</v>
      </c>
      <c r="DI311" s="59">
        <v>8433538</v>
      </c>
      <c r="DJ311" s="59">
        <v>989953576</v>
      </c>
      <c r="DK311" s="59">
        <v>0</v>
      </c>
      <c r="DL311" s="59">
        <v>0</v>
      </c>
    </row>
    <row r="312" spans="1:116" x14ac:dyDescent="0.2">
      <c r="A312" s="48">
        <v>4760</v>
      </c>
      <c r="B312" s="49" t="s">
        <v>341</v>
      </c>
      <c r="C312" s="37">
        <v>4766563</v>
      </c>
      <c r="D312" s="37">
        <v>700</v>
      </c>
      <c r="E312" s="37">
        <v>715</v>
      </c>
      <c r="F312" s="37">
        <v>220.29</v>
      </c>
      <c r="G312" s="37">
        <v>0</v>
      </c>
      <c r="H312" s="37">
        <v>0</v>
      </c>
      <c r="I312" s="37">
        <v>0</v>
      </c>
      <c r="J312" s="37">
        <v>5026214</v>
      </c>
      <c r="K312" s="37">
        <v>0</v>
      </c>
      <c r="L312" s="37">
        <v>19140</v>
      </c>
      <c r="M312" s="37">
        <v>0</v>
      </c>
      <c r="N312" s="37">
        <v>0</v>
      </c>
      <c r="O312" s="37">
        <v>0</v>
      </c>
      <c r="P312" s="37">
        <v>0</v>
      </c>
      <c r="Q312" s="37">
        <v>19140</v>
      </c>
      <c r="R312" s="37">
        <v>5045354</v>
      </c>
      <c r="S312" s="37">
        <v>0</v>
      </c>
      <c r="T312" s="37">
        <v>0</v>
      </c>
      <c r="U312" s="37">
        <v>0</v>
      </c>
      <c r="V312" s="37">
        <v>5045354</v>
      </c>
      <c r="W312" s="37">
        <v>3523971</v>
      </c>
      <c r="X312" s="37">
        <v>1521383</v>
      </c>
      <c r="Y312" s="37">
        <v>1521817</v>
      </c>
      <c r="Z312" s="37">
        <v>1466</v>
      </c>
      <c r="AA312" s="37">
        <v>1520351</v>
      </c>
      <c r="AB312" s="37">
        <v>639285</v>
      </c>
      <c r="AC312" s="37">
        <v>2159636</v>
      </c>
      <c r="AD312" s="37">
        <v>191749751</v>
      </c>
      <c r="AE312" s="37">
        <v>130200</v>
      </c>
      <c r="AF312" s="37">
        <v>0</v>
      </c>
      <c r="AG312" s="37">
        <v>434</v>
      </c>
      <c r="AH312" s="37">
        <v>0</v>
      </c>
      <c r="AI312" s="49">
        <v>5045354</v>
      </c>
      <c r="AJ312" s="59">
        <v>715</v>
      </c>
      <c r="AK312" s="59">
        <v>7056.44</v>
      </c>
      <c r="AL312" s="59">
        <v>226.68</v>
      </c>
      <c r="AM312" s="59">
        <v>7283.12</v>
      </c>
      <c r="AN312" s="59">
        <v>721</v>
      </c>
      <c r="AO312" s="59">
        <v>5251130</v>
      </c>
      <c r="AP312" s="59">
        <v>0</v>
      </c>
      <c r="AQ312" s="59">
        <v>9375</v>
      </c>
      <c r="AR312" s="59">
        <v>0</v>
      </c>
      <c r="AS312" s="59">
        <v>0</v>
      </c>
      <c r="AT312" s="59">
        <v>0</v>
      </c>
      <c r="AU312" s="59">
        <v>0</v>
      </c>
      <c r="AV312" s="59">
        <v>0</v>
      </c>
      <c r="AW312" s="59">
        <v>0</v>
      </c>
      <c r="AX312" s="59">
        <v>0</v>
      </c>
      <c r="AY312" s="59">
        <v>0</v>
      </c>
      <c r="AZ312" s="59">
        <v>5260505</v>
      </c>
      <c r="BA312" s="59">
        <v>3816723</v>
      </c>
      <c r="BB312" s="59">
        <v>1443782</v>
      </c>
      <c r="BC312" s="59">
        <v>1443782</v>
      </c>
      <c r="BD312" s="59">
        <v>2506</v>
      </c>
      <c r="BE312" s="59">
        <f t="shared" si="16"/>
        <v>1441276</v>
      </c>
      <c r="BF312" s="59">
        <v>642710</v>
      </c>
      <c r="BG312" s="59">
        <f t="shared" si="17"/>
        <v>2083986</v>
      </c>
      <c r="BH312" s="59">
        <v>211850172</v>
      </c>
      <c r="BI312" s="59">
        <v>0</v>
      </c>
      <c r="BJ312" s="59">
        <v>0</v>
      </c>
      <c r="BK312" s="59">
        <v>5260505</v>
      </c>
      <c r="BL312" s="59">
        <v>721</v>
      </c>
      <c r="BM312" s="59">
        <v>7296.12</v>
      </c>
      <c r="BN312" s="59">
        <v>230.08</v>
      </c>
      <c r="BO312" s="59">
        <v>7526.2</v>
      </c>
      <c r="BP312" s="59">
        <v>721</v>
      </c>
      <c r="BQ312" s="59">
        <v>5426390</v>
      </c>
      <c r="BR312" s="59">
        <v>0</v>
      </c>
      <c r="BS312" s="59">
        <v>12000</v>
      </c>
      <c r="BT312" s="59">
        <v>0</v>
      </c>
      <c r="BU312" s="59">
        <v>0</v>
      </c>
      <c r="BV312" s="59">
        <v>0</v>
      </c>
      <c r="BW312" s="59">
        <v>0</v>
      </c>
      <c r="BX312" s="59">
        <v>0</v>
      </c>
      <c r="BY312" s="59">
        <v>0</v>
      </c>
      <c r="BZ312" s="59">
        <v>0</v>
      </c>
      <c r="CA312" s="59">
        <v>5438390</v>
      </c>
      <c r="CB312" s="59">
        <v>3931261</v>
      </c>
      <c r="CC312" s="59">
        <v>1507129</v>
      </c>
      <c r="CD312" s="59">
        <v>1507145</v>
      </c>
      <c r="CE312" s="59">
        <v>1740</v>
      </c>
      <c r="CF312" s="59">
        <f t="shared" si="18"/>
        <v>1505405</v>
      </c>
      <c r="CG312" s="59">
        <v>659826</v>
      </c>
      <c r="CH312" s="59">
        <f t="shared" si="19"/>
        <v>2165231</v>
      </c>
      <c r="CI312" s="59">
        <v>219466583</v>
      </c>
      <c r="CJ312" s="59">
        <v>0</v>
      </c>
      <c r="CK312" s="59">
        <v>16</v>
      </c>
      <c r="CL312" s="59">
        <v>5438390</v>
      </c>
      <c r="CM312" s="59">
        <v>721</v>
      </c>
      <c r="CN312" s="59">
        <v>7542.84</v>
      </c>
      <c r="CO312" s="59">
        <v>236.98</v>
      </c>
      <c r="CP312" s="59">
        <v>7779.82</v>
      </c>
      <c r="CQ312" s="59">
        <v>713</v>
      </c>
      <c r="CR312" s="59">
        <v>5547012</v>
      </c>
      <c r="CS312" s="59">
        <v>0</v>
      </c>
      <c r="CT312" s="59">
        <v>4520</v>
      </c>
      <c r="CU312" s="59">
        <v>0</v>
      </c>
      <c r="CV312" s="59">
        <v>0</v>
      </c>
      <c r="CW312" s="59">
        <v>0</v>
      </c>
      <c r="CX312" s="59">
        <v>0</v>
      </c>
      <c r="CY312" s="59">
        <v>0</v>
      </c>
      <c r="CZ312" s="59">
        <v>46679</v>
      </c>
      <c r="DA312" s="59">
        <v>0</v>
      </c>
      <c r="DB312" s="59">
        <v>5598211</v>
      </c>
      <c r="DC312" s="59">
        <v>3955893</v>
      </c>
      <c r="DD312" s="59">
        <v>1642318</v>
      </c>
      <c r="DE312" s="59">
        <v>1644800</v>
      </c>
      <c r="DF312" s="59">
        <v>1627</v>
      </c>
      <c r="DG312" s="40">
        <v>1643173</v>
      </c>
      <c r="DH312" s="59">
        <v>675810</v>
      </c>
      <c r="DI312" s="59">
        <v>2318983</v>
      </c>
      <c r="DJ312" s="59">
        <v>237939110</v>
      </c>
      <c r="DK312" s="59">
        <v>0</v>
      </c>
      <c r="DL312" s="59">
        <v>2482</v>
      </c>
    </row>
    <row r="313" spans="1:116" x14ac:dyDescent="0.2">
      <c r="A313" s="48">
        <v>4781</v>
      </c>
      <c r="B313" s="49" t="s">
        <v>342</v>
      </c>
      <c r="C313" s="37">
        <v>24572983</v>
      </c>
      <c r="D313" s="37">
        <v>3432</v>
      </c>
      <c r="E313" s="37">
        <v>3409</v>
      </c>
      <c r="F313" s="37">
        <v>220.29</v>
      </c>
      <c r="G313" s="37">
        <v>0</v>
      </c>
      <c r="H313" s="37">
        <v>0</v>
      </c>
      <c r="I313" s="37">
        <v>0</v>
      </c>
      <c r="J313" s="37">
        <v>25159272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25159272</v>
      </c>
      <c r="S313" s="37">
        <v>0</v>
      </c>
      <c r="T313" s="37">
        <v>125464</v>
      </c>
      <c r="U313" s="37">
        <v>125464</v>
      </c>
      <c r="V313" s="37">
        <v>25284736</v>
      </c>
      <c r="W313" s="37">
        <v>13249469</v>
      </c>
      <c r="X313" s="37">
        <v>12035267</v>
      </c>
      <c r="Y313" s="37">
        <v>12042648</v>
      </c>
      <c r="Z313" s="37">
        <v>50545</v>
      </c>
      <c r="AA313" s="37">
        <v>11992103</v>
      </c>
      <c r="AB313" s="37">
        <v>1847917</v>
      </c>
      <c r="AC313" s="37">
        <v>13840020</v>
      </c>
      <c r="AD313" s="37">
        <v>1398208842</v>
      </c>
      <c r="AE313" s="37">
        <v>5106400</v>
      </c>
      <c r="AF313" s="37">
        <v>0</v>
      </c>
      <c r="AG313" s="37">
        <v>7381</v>
      </c>
      <c r="AH313" s="37">
        <v>0</v>
      </c>
      <c r="AI313" s="49">
        <v>25159272</v>
      </c>
      <c r="AJ313" s="59">
        <v>3409</v>
      </c>
      <c r="AK313" s="59">
        <v>7380.25</v>
      </c>
      <c r="AL313" s="59">
        <v>226.68</v>
      </c>
      <c r="AM313" s="59">
        <v>7606.93</v>
      </c>
      <c r="AN313" s="59">
        <v>3363</v>
      </c>
      <c r="AO313" s="59">
        <v>25582106</v>
      </c>
      <c r="AP313" s="59">
        <v>0</v>
      </c>
      <c r="AQ313" s="59">
        <v>0</v>
      </c>
      <c r="AR313" s="59">
        <v>0</v>
      </c>
      <c r="AS313" s="59">
        <v>0</v>
      </c>
      <c r="AT313" s="59">
        <v>0</v>
      </c>
      <c r="AU313" s="59">
        <v>0</v>
      </c>
      <c r="AV313" s="59">
        <v>0</v>
      </c>
      <c r="AW313" s="59">
        <v>0</v>
      </c>
      <c r="AX313" s="59">
        <v>266243</v>
      </c>
      <c r="AY313" s="59">
        <v>0</v>
      </c>
      <c r="AZ313" s="59">
        <v>25848349</v>
      </c>
      <c r="BA313" s="59">
        <v>12387722</v>
      </c>
      <c r="BB313" s="59">
        <v>13460627</v>
      </c>
      <c r="BC313" s="59">
        <v>13460627</v>
      </c>
      <c r="BD313" s="59">
        <v>48363</v>
      </c>
      <c r="BE313" s="59">
        <f t="shared" si="16"/>
        <v>13412264</v>
      </c>
      <c r="BF313" s="59">
        <v>1843084</v>
      </c>
      <c r="BG313" s="59">
        <f t="shared" si="17"/>
        <v>15255348</v>
      </c>
      <c r="BH313" s="59">
        <v>1541545154</v>
      </c>
      <c r="BI313" s="59">
        <v>0</v>
      </c>
      <c r="BJ313" s="59">
        <v>0</v>
      </c>
      <c r="BK313" s="59">
        <v>25582106</v>
      </c>
      <c r="BL313" s="59">
        <v>3363</v>
      </c>
      <c r="BM313" s="59">
        <v>7606.93</v>
      </c>
      <c r="BN313" s="59">
        <v>230.08</v>
      </c>
      <c r="BO313" s="59">
        <v>7837.01</v>
      </c>
      <c r="BP313" s="59">
        <v>3311</v>
      </c>
      <c r="BQ313" s="59">
        <v>25948340</v>
      </c>
      <c r="BR313" s="59">
        <v>0</v>
      </c>
      <c r="BS313" s="59">
        <v>0</v>
      </c>
      <c r="BT313" s="59">
        <v>0</v>
      </c>
      <c r="BU313" s="59">
        <v>0</v>
      </c>
      <c r="BV313" s="59">
        <v>0</v>
      </c>
      <c r="BW313" s="59">
        <v>0</v>
      </c>
      <c r="BX313" s="59">
        <v>0</v>
      </c>
      <c r="BY313" s="59">
        <v>305643</v>
      </c>
      <c r="BZ313" s="59">
        <v>0</v>
      </c>
      <c r="CA313" s="59">
        <v>26253983</v>
      </c>
      <c r="CB313" s="59">
        <v>12145111</v>
      </c>
      <c r="CC313" s="59">
        <v>14108872</v>
      </c>
      <c r="CD313" s="59">
        <v>14108872</v>
      </c>
      <c r="CE313" s="59">
        <v>98456</v>
      </c>
      <c r="CF313" s="59">
        <f t="shared" si="18"/>
        <v>14010416</v>
      </c>
      <c r="CG313" s="59">
        <v>1857815</v>
      </c>
      <c r="CH313" s="59">
        <f t="shared" si="19"/>
        <v>15868231</v>
      </c>
      <c r="CI313" s="59">
        <v>1700592809</v>
      </c>
      <c r="CJ313" s="59">
        <v>0</v>
      </c>
      <c r="CK313" s="59">
        <v>0</v>
      </c>
      <c r="CL313" s="59">
        <v>25948340</v>
      </c>
      <c r="CM313" s="59">
        <v>3311</v>
      </c>
      <c r="CN313" s="59">
        <v>7837.01</v>
      </c>
      <c r="CO313" s="59">
        <v>236.98</v>
      </c>
      <c r="CP313" s="59">
        <v>8073.99</v>
      </c>
      <c r="CQ313" s="59">
        <v>3237</v>
      </c>
      <c r="CR313" s="59">
        <v>26135506</v>
      </c>
      <c r="CS313" s="59">
        <v>0</v>
      </c>
      <c r="CT313" s="59">
        <v>101500</v>
      </c>
      <c r="CU313" s="59">
        <v>0</v>
      </c>
      <c r="CV313" s="59">
        <v>0</v>
      </c>
      <c r="CW313" s="59">
        <v>0</v>
      </c>
      <c r="CX313" s="59">
        <v>0</v>
      </c>
      <c r="CY313" s="59">
        <v>0</v>
      </c>
      <c r="CZ313" s="59">
        <v>452143</v>
      </c>
      <c r="DA313" s="59">
        <v>0</v>
      </c>
      <c r="DB313" s="59">
        <v>26689149</v>
      </c>
      <c r="DC313" s="59">
        <v>11337277</v>
      </c>
      <c r="DD313" s="59">
        <v>15351872</v>
      </c>
      <c r="DE313" s="59">
        <v>15351872</v>
      </c>
      <c r="DF313" s="59">
        <v>56292</v>
      </c>
      <c r="DG313" s="40">
        <v>15295580</v>
      </c>
      <c r="DH313" s="59">
        <v>1879915</v>
      </c>
      <c r="DI313" s="59">
        <v>17175495</v>
      </c>
      <c r="DJ313" s="59">
        <v>1809830420</v>
      </c>
      <c r="DK313" s="59">
        <v>0</v>
      </c>
      <c r="DL313" s="59">
        <v>0</v>
      </c>
    </row>
    <row r="314" spans="1:116" x14ac:dyDescent="0.2">
      <c r="A314" s="48">
        <v>4795</v>
      </c>
      <c r="B314" s="49" t="s">
        <v>343</v>
      </c>
      <c r="C314" s="37">
        <v>3941511</v>
      </c>
      <c r="D314" s="37">
        <v>618</v>
      </c>
      <c r="E314" s="37">
        <v>600</v>
      </c>
      <c r="F314" s="37">
        <v>220.29</v>
      </c>
      <c r="G314" s="37">
        <v>0</v>
      </c>
      <c r="H314" s="37">
        <v>0</v>
      </c>
      <c r="I314" s="37">
        <v>0</v>
      </c>
      <c r="J314" s="37">
        <v>3958884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3958884</v>
      </c>
      <c r="S314" s="37">
        <v>140000</v>
      </c>
      <c r="T314" s="37">
        <v>92374</v>
      </c>
      <c r="U314" s="37">
        <v>232374</v>
      </c>
      <c r="V314" s="37">
        <v>4191258</v>
      </c>
      <c r="W314" s="37">
        <v>3325659</v>
      </c>
      <c r="X314" s="37">
        <v>865599</v>
      </c>
      <c r="Y314" s="37">
        <v>865441</v>
      </c>
      <c r="Z314" s="37">
        <v>1341</v>
      </c>
      <c r="AA314" s="37">
        <v>864100</v>
      </c>
      <c r="AB314" s="37">
        <v>521144</v>
      </c>
      <c r="AC314" s="37">
        <v>1385244</v>
      </c>
      <c r="AD314" s="37">
        <v>139735730</v>
      </c>
      <c r="AE314" s="37">
        <v>135300</v>
      </c>
      <c r="AF314" s="37">
        <v>158</v>
      </c>
      <c r="AG314" s="37">
        <v>0</v>
      </c>
      <c r="AH314" s="37">
        <v>0</v>
      </c>
      <c r="AI314" s="49">
        <v>3958884</v>
      </c>
      <c r="AJ314" s="59">
        <v>600</v>
      </c>
      <c r="AK314" s="59">
        <v>6598.14</v>
      </c>
      <c r="AL314" s="59">
        <v>226.68</v>
      </c>
      <c r="AM314" s="59">
        <v>6824.8200000000006</v>
      </c>
      <c r="AN314" s="59">
        <v>581</v>
      </c>
      <c r="AO314" s="59">
        <v>3965220</v>
      </c>
      <c r="AP314" s="59">
        <v>0</v>
      </c>
      <c r="AQ314" s="59">
        <v>0</v>
      </c>
      <c r="AR314" s="59">
        <v>0</v>
      </c>
      <c r="AS314" s="59">
        <v>0</v>
      </c>
      <c r="AT314" s="59">
        <v>0</v>
      </c>
      <c r="AU314" s="59">
        <v>0</v>
      </c>
      <c r="AV314" s="59">
        <v>0</v>
      </c>
      <c r="AW314" s="59">
        <v>140000</v>
      </c>
      <c r="AX314" s="59">
        <v>95547</v>
      </c>
      <c r="AY314" s="59">
        <v>0</v>
      </c>
      <c r="AZ314" s="59">
        <v>4200767</v>
      </c>
      <c r="BA314" s="59">
        <v>3188967</v>
      </c>
      <c r="BB314" s="59">
        <v>1011800</v>
      </c>
      <c r="BC314" s="59">
        <v>1011795</v>
      </c>
      <c r="BD314" s="59">
        <v>987</v>
      </c>
      <c r="BE314" s="59">
        <f t="shared" si="16"/>
        <v>1010808</v>
      </c>
      <c r="BF314" s="59">
        <v>466483</v>
      </c>
      <c r="BG314" s="59">
        <f t="shared" si="17"/>
        <v>1477291</v>
      </c>
      <c r="BH314" s="59">
        <v>159044013</v>
      </c>
      <c r="BI314" s="59">
        <v>5</v>
      </c>
      <c r="BJ314" s="59">
        <v>0</v>
      </c>
      <c r="BK314" s="59">
        <v>3965220</v>
      </c>
      <c r="BL314" s="59">
        <v>581</v>
      </c>
      <c r="BM314" s="59">
        <v>6824.82</v>
      </c>
      <c r="BN314" s="59">
        <v>230.08</v>
      </c>
      <c r="BO314" s="59">
        <v>7054.9</v>
      </c>
      <c r="BP314" s="59">
        <v>568</v>
      </c>
      <c r="BQ314" s="59">
        <v>4007183</v>
      </c>
      <c r="BR314" s="59">
        <v>0</v>
      </c>
      <c r="BS314" s="59">
        <v>0</v>
      </c>
      <c r="BT314" s="59">
        <v>0</v>
      </c>
      <c r="BU314" s="59">
        <v>0</v>
      </c>
      <c r="BV314" s="59">
        <v>0</v>
      </c>
      <c r="BW314" s="59">
        <v>0</v>
      </c>
      <c r="BX314" s="59">
        <v>0</v>
      </c>
      <c r="BY314" s="59">
        <v>70549</v>
      </c>
      <c r="BZ314" s="59">
        <v>0</v>
      </c>
      <c r="CA314" s="59">
        <v>4077732</v>
      </c>
      <c r="CB314" s="59">
        <v>3045814</v>
      </c>
      <c r="CC314" s="59">
        <v>1031918</v>
      </c>
      <c r="CD314" s="59">
        <v>1032800</v>
      </c>
      <c r="CE314" s="59">
        <v>970</v>
      </c>
      <c r="CF314" s="59">
        <f t="shared" si="18"/>
        <v>1031830</v>
      </c>
      <c r="CG314" s="59">
        <v>505758</v>
      </c>
      <c r="CH314" s="59">
        <f t="shared" si="19"/>
        <v>1537588</v>
      </c>
      <c r="CI314" s="59">
        <v>185640843</v>
      </c>
      <c r="CJ314" s="59">
        <v>0</v>
      </c>
      <c r="CK314" s="59">
        <v>882</v>
      </c>
      <c r="CL314" s="59">
        <v>4007183</v>
      </c>
      <c r="CM314" s="59">
        <v>568</v>
      </c>
      <c r="CN314" s="59">
        <v>7054.9</v>
      </c>
      <c r="CO314" s="59">
        <v>345.1</v>
      </c>
      <c r="CP314" s="59">
        <v>7400</v>
      </c>
      <c r="CQ314" s="59">
        <v>551</v>
      </c>
      <c r="CR314" s="59">
        <v>4077400</v>
      </c>
      <c r="CS314" s="59">
        <v>0</v>
      </c>
      <c r="CT314" s="59">
        <v>15644</v>
      </c>
      <c r="CU314" s="59">
        <v>0</v>
      </c>
      <c r="CV314" s="59">
        <v>0</v>
      </c>
      <c r="CW314" s="59">
        <v>0</v>
      </c>
      <c r="CX314" s="59">
        <v>0</v>
      </c>
      <c r="CY314" s="59">
        <v>0</v>
      </c>
      <c r="CZ314" s="59">
        <v>96200</v>
      </c>
      <c r="DA314" s="59">
        <v>0</v>
      </c>
      <c r="DB314" s="59">
        <v>4189244</v>
      </c>
      <c r="DC314" s="59">
        <v>3004457</v>
      </c>
      <c r="DD314" s="59">
        <v>1184787</v>
      </c>
      <c r="DE314" s="59">
        <v>1199587</v>
      </c>
      <c r="DF314" s="59">
        <v>719</v>
      </c>
      <c r="DG314" s="40">
        <v>1198868</v>
      </c>
      <c r="DH314" s="59">
        <v>509345</v>
      </c>
      <c r="DI314" s="59">
        <v>1708213</v>
      </c>
      <c r="DJ314" s="59">
        <v>193264798</v>
      </c>
      <c r="DK314" s="59">
        <v>0</v>
      </c>
      <c r="DL314" s="59">
        <v>14800</v>
      </c>
    </row>
    <row r="315" spans="1:116" x14ac:dyDescent="0.2">
      <c r="A315" s="48">
        <v>4802</v>
      </c>
      <c r="B315" s="49" t="s">
        <v>344</v>
      </c>
      <c r="C315" s="37">
        <v>18085913</v>
      </c>
      <c r="D315" s="37">
        <v>2827</v>
      </c>
      <c r="E315" s="37">
        <v>2776</v>
      </c>
      <c r="F315" s="37">
        <v>220.29</v>
      </c>
      <c r="G315" s="37">
        <v>0</v>
      </c>
      <c r="H315" s="37">
        <v>0</v>
      </c>
      <c r="I315" s="37">
        <v>0</v>
      </c>
      <c r="J315" s="37">
        <v>18371152</v>
      </c>
      <c r="K315" s="37">
        <v>0</v>
      </c>
      <c r="L315" s="37">
        <v>140375</v>
      </c>
      <c r="M315" s="37">
        <v>0</v>
      </c>
      <c r="N315" s="37">
        <v>0</v>
      </c>
      <c r="O315" s="37">
        <v>0</v>
      </c>
      <c r="P315" s="37">
        <v>0</v>
      </c>
      <c r="Q315" s="37">
        <v>140375</v>
      </c>
      <c r="R315" s="37">
        <v>18511527</v>
      </c>
      <c r="S315" s="37">
        <v>0</v>
      </c>
      <c r="T315" s="37">
        <v>251478</v>
      </c>
      <c r="U315" s="37">
        <v>251478</v>
      </c>
      <c r="V315" s="37">
        <v>18763005</v>
      </c>
      <c r="W315" s="37">
        <v>13579552</v>
      </c>
      <c r="X315" s="37">
        <v>5183453</v>
      </c>
      <c r="Y315" s="37">
        <v>5178086</v>
      </c>
      <c r="Z315" s="37">
        <v>34227</v>
      </c>
      <c r="AA315" s="37">
        <v>5143859</v>
      </c>
      <c r="AB315" s="37">
        <v>1436248</v>
      </c>
      <c r="AC315" s="37">
        <v>6580107</v>
      </c>
      <c r="AD315" s="37">
        <v>796539844</v>
      </c>
      <c r="AE315" s="37">
        <v>4143300</v>
      </c>
      <c r="AF315" s="37">
        <v>5367</v>
      </c>
      <c r="AG315" s="37">
        <v>0</v>
      </c>
      <c r="AH315" s="37">
        <v>0</v>
      </c>
      <c r="AI315" s="49">
        <v>18511527</v>
      </c>
      <c r="AJ315" s="59">
        <v>2776</v>
      </c>
      <c r="AK315" s="59">
        <v>6668.42</v>
      </c>
      <c r="AL315" s="59">
        <v>226.68</v>
      </c>
      <c r="AM315" s="59">
        <v>6895.1</v>
      </c>
      <c r="AN315" s="59">
        <v>2736</v>
      </c>
      <c r="AO315" s="59">
        <v>18864994</v>
      </c>
      <c r="AP315" s="59">
        <v>0</v>
      </c>
      <c r="AQ315" s="59">
        <v>137122</v>
      </c>
      <c r="AR315" s="59">
        <v>0</v>
      </c>
      <c r="AS315" s="59">
        <v>0</v>
      </c>
      <c r="AT315" s="59">
        <v>0</v>
      </c>
      <c r="AU315" s="59">
        <v>0</v>
      </c>
      <c r="AV315" s="59">
        <v>0</v>
      </c>
      <c r="AW315" s="59">
        <v>0</v>
      </c>
      <c r="AX315" s="59">
        <v>206853</v>
      </c>
      <c r="AY315" s="59">
        <v>0</v>
      </c>
      <c r="AZ315" s="59">
        <v>19208969</v>
      </c>
      <c r="BA315" s="59">
        <v>13186959</v>
      </c>
      <c r="BB315" s="59">
        <v>6022010</v>
      </c>
      <c r="BC315" s="59">
        <v>6036916</v>
      </c>
      <c r="BD315" s="59">
        <v>29578</v>
      </c>
      <c r="BE315" s="59">
        <f t="shared" si="16"/>
        <v>6007338</v>
      </c>
      <c r="BF315" s="59">
        <v>1046839</v>
      </c>
      <c r="BG315" s="59">
        <f t="shared" si="17"/>
        <v>7054177</v>
      </c>
      <c r="BH315" s="59">
        <v>908505969</v>
      </c>
      <c r="BI315" s="59">
        <v>0</v>
      </c>
      <c r="BJ315" s="59">
        <v>14906</v>
      </c>
      <c r="BK315" s="59">
        <v>19002116</v>
      </c>
      <c r="BL315" s="59">
        <v>2736</v>
      </c>
      <c r="BM315" s="59">
        <v>6945.22</v>
      </c>
      <c r="BN315" s="59">
        <v>230.08</v>
      </c>
      <c r="BO315" s="59">
        <v>7175.3</v>
      </c>
      <c r="BP315" s="59">
        <v>2681</v>
      </c>
      <c r="BQ315" s="59">
        <v>19236979</v>
      </c>
      <c r="BR315" s="59">
        <v>0</v>
      </c>
      <c r="BS315" s="59">
        <v>273704</v>
      </c>
      <c r="BT315" s="59">
        <v>0</v>
      </c>
      <c r="BU315" s="59">
        <v>0</v>
      </c>
      <c r="BV315" s="59">
        <v>0</v>
      </c>
      <c r="BW315" s="59">
        <v>0</v>
      </c>
      <c r="BX315" s="59">
        <v>0</v>
      </c>
      <c r="BY315" s="59">
        <v>294187</v>
      </c>
      <c r="BZ315" s="59">
        <v>0</v>
      </c>
      <c r="CA315" s="59">
        <v>19804870</v>
      </c>
      <c r="CB315" s="59">
        <v>13141437</v>
      </c>
      <c r="CC315" s="59">
        <v>6663433</v>
      </c>
      <c r="CD315" s="59">
        <v>6670609</v>
      </c>
      <c r="CE315" s="59">
        <v>26511</v>
      </c>
      <c r="CF315" s="59">
        <f t="shared" si="18"/>
        <v>6644098</v>
      </c>
      <c r="CG315" s="59">
        <v>1023838</v>
      </c>
      <c r="CH315" s="59">
        <f t="shared" si="19"/>
        <v>7667936</v>
      </c>
      <c r="CI315" s="59">
        <v>972977085</v>
      </c>
      <c r="CJ315" s="59">
        <v>0</v>
      </c>
      <c r="CK315" s="59">
        <v>7176</v>
      </c>
      <c r="CL315" s="59">
        <v>19510683</v>
      </c>
      <c r="CM315" s="59">
        <v>2681</v>
      </c>
      <c r="CN315" s="59">
        <v>7277.39</v>
      </c>
      <c r="CO315" s="59">
        <v>236.98</v>
      </c>
      <c r="CP315" s="59">
        <v>7514.37</v>
      </c>
      <c r="CQ315" s="59">
        <v>2651</v>
      </c>
      <c r="CR315" s="59">
        <v>19920595</v>
      </c>
      <c r="CS315" s="59">
        <v>0</v>
      </c>
      <c r="CT315" s="59">
        <v>226109</v>
      </c>
      <c r="CU315" s="59">
        <v>0</v>
      </c>
      <c r="CV315" s="59">
        <v>0</v>
      </c>
      <c r="CW315" s="59">
        <v>0</v>
      </c>
      <c r="CX315" s="59">
        <v>0</v>
      </c>
      <c r="CY315" s="59">
        <v>0</v>
      </c>
      <c r="CZ315" s="59">
        <v>172831</v>
      </c>
      <c r="DA315" s="59">
        <v>0</v>
      </c>
      <c r="DB315" s="59">
        <v>20319535</v>
      </c>
      <c r="DC315" s="59">
        <v>13128563</v>
      </c>
      <c r="DD315" s="59">
        <v>7190972</v>
      </c>
      <c r="DE315" s="59">
        <v>7190972</v>
      </c>
      <c r="DF315" s="59">
        <v>27759</v>
      </c>
      <c r="DG315" s="40">
        <v>7163213</v>
      </c>
      <c r="DH315" s="59">
        <v>1098592</v>
      </c>
      <c r="DI315" s="59">
        <v>8261805</v>
      </c>
      <c r="DJ315" s="59">
        <v>1055202370</v>
      </c>
      <c r="DK315" s="59">
        <v>0</v>
      </c>
      <c r="DL315" s="59">
        <v>0</v>
      </c>
    </row>
    <row r="316" spans="1:116" x14ac:dyDescent="0.2">
      <c r="A316" s="48">
        <v>4820</v>
      </c>
      <c r="B316" s="51" t="s">
        <v>345</v>
      </c>
      <c r="C316" s="37">
        <v>3235723</v>
      </c>
      <c r="D316" s="37">
        <v>428</v>
      </c>
      <c r="E316" s="37">
        <v>428</v>
      </c>
      <c r="F316" s="37">
        <v>220.29</v>
      </c>
      <c r="G316" s="37">
        <v>0</v>
      </c>
      <c r="H316" s="37">
        <v>0</v>
      </c>
      <c r="I316" s="37">
        <v>0</v>
      </c>
      <c r="J316" s="37">
        <v>3330007</v>
      </c>
      <c r="K316" s="37">
        <v>11110</v>
      </c>
      <c r="L316" s="37">
        <v>0</v>
      </c>
      <c r="M316" s="37">
        <v>0</v>
      </c>
      <c r="N316" s="37">
        <v>0</v>
      </c>
      <c r="O316" s="37">
        <v>0</v>
      </c>
      <c r="P316" s="37">
        <v>0</v>
      </c>
      <c r="Q316" s="37">
        <v>11110</v>
      </c>
      <c r="R316" s="37">
        <v>3341117</v>
      </c>
      <c r="S316" s="37">
        <v>0</v>
      </c>
      <c r="T316" s="37">
        <v>0</v>
      </c>
      <c r="U316" s="37">
        <v>0</v>
      </c>
      <c r="V316" s="37">
        <v>3341117</v>
      </c>
      <c r="W316" s="37">
        <v>1123306</v>
      </c>
      <c r="X316" s="37">
        <v>2217811</v>
      </c>
      <c r="Y316" s="37">
        <v>2217811</v>
      </c>
      <c r="Z316" s="37">
        <v>3347</v>
      </c>
      <c r="AA316" s="37">
        <v>2214464</v>
      </c>
      <c r="AB316" s="37">
        <v>230030</v>
      </c>
      <c r="AC316" s="37">
        <v>2444494</v>
      </c>
      <c r="AD316" s="37">
        <v>338326524</v>
      </c>
      <c r="AE316" s="37">
        <v>463300</v>
      </c>
      <c r="AF316" s="37">
        <v>0</v>
      </c>
      <c r="AG316" s="37">
        <v>0</v>
      </c>
      <c r="AH316" s="37">
        <v>0</v>
      </c>
      <c r="AI316" s="49">
        <v>3341117</v>
      </c>
      <c r="AJ316" s="59">
        <v>428</v>
      </c>
      <c r="AK316" s="59">
        <v>7806.35</v>
      </c>
      <c r="AL316" s="59">
        <v>226.68</v>
      </c>
      <c r="AM316" s="59">
        <v>8033.0300000000007</v>
      </c>
      <c r="AN316" s="59">
        <v>433</v>
      </c>
      <c r="AO316" s="59">
        <v>3478302</v>
      </c>
      <c r="AP316" s="59">
        <v>0</v>
      </c>
      <c r="AQ316" s="59">
        <v>0</v>
      </c>
      <c r="AR316" s="59">
        <v>0</v>
      </c>
      <c r="AS316" s="59">
        <v>0</v>
      </c>
      <c r="AT316" s="59">
        <v>0</v>
      </c>
      <c r="AU316" s="59">
        <v>0</v>
      </c>
      <c r="AV316" s="59">
        <v>0</v>
      </c>
      <c r="AW316" s="59">
        <v>0</v>
      </c>
      <c r="AX316" s="59">
        <v>0</v>
      </c>
      <c r="AY316" s="59">
        <v>0</v>
      </c>
      <c r="AZ316" s="59">
        <v>3478302</v>
      </c>
      <c r="BA316" s="59">
        <v>1051747</v>
      </c>
      <c r="BB316" s="59">
        <v>2426555</v>
      </c>
      <c r="BC316" s="59">
        <v>2426555</v>
      </c>
      <c r="BD316" s="59">
        <v>3329</v>
      </c>
      <c r="BE316" s="59">
        <f t="shared" si="16"/>
        <v>2423226</v>
      </c>
      <c r="BF316" s="59">
        <v>233915</v>
      </c>
      <c r="BG316" s="59">
        <f t="shared" si="17"/>
        <v>2657141</v>
      </c>
      <c r="BH316" s="59">
        <v>373339517</v>
      </c>
      <c r="BI316" s="59">
        <v>0</v>
      </c>
      <c r="BJ316" s="59">
        <v>0</v>
      </c>
      <c r="BK316" s="59">
        <v>3478302</v>
      </c>
      <c r="BL316" s="59">
        <v>433</v>
      </c>
      <c r="BM316" s="59">
        <v>8033.03</v>
      </c>
      <c r="BN316" s="59">
        <v>230.08</v>
      </c>
      <c r="BO316" s="59">
        <v>8263.11</v>
      </c>
      <c r="BP316" s="59">
        <v>437</v>
      </c>
      <c r="BQ316" s="59">
        <v>3610979</v>
      </c>
      <c r="BR316" s="59">
        <v>0</v>
      </c>
      <c r="BS316" s="59">
        <v>0</v>
      </c>
      <c r="BT316" s="59">
        <v>0</v>
      </c>
      <c r="BU316" s="59">
        <v>0</v>
      </c>
      <c r="BV316" s="59">
        <v>0</v>
      </c>
      <c r="BW316" s="59">
        <v>0</v>
      </c>
      <c r="BX316" s="59">
        <v>0</v>
      </c>
      <c r="BY316" s="59">
        <v>0</v>
      </c>
      <c r="BZ316" s="59">
        <v>0</v>
      </c>
      <c r="CA316" s="59">
        <v>3610979</v>
      </c>
      <c r="CB316" s="59">
        <v>1040684</v>
      </c>
      <c r="CC316" s="59">
        <v>2570295</v>
      </c>
      <c r="CD316" s="59">
        <v>2570295</v>
      </c>
      <c r="CE316" s="59">
        <v>8728</v>
      </c>
      <c r="CF316" s="59">
        <f t="shared" si="18"/>
        <v>2561567</v>
      </c>
      <c r="CG316" s="59">
        <v>240528</v>
      </c>
      <c r="CH316" s="59">
        <f t="shared" si="19"/>
        <v>2802095</v>
      </c>
      <c r="CI316" s="59">
        <v>404356261</v>
      </c>
      <c r="CJ316" s="59">
        <v>0</v>
      </c>
      <c r="CK316" s="59">
        <v>0</v>
      </c>
      <c r="CL316" s="59">
        <v>3610979</v>
      </c>
      <c r="CM316" s="59">
        <v>437</v>
      </c>
      <c r="CN316" s="59">
        <v>8263.11</v>
      </c>
      <c r="CO316" s="59">
        <v>236.98</v>
      </c>
      <c r="CP316" s="59">
        <v>8500.09</v>
      </c>
      <c r="CQ316" s="59">
        <v>448</v>
      </c>
      <c r="CR316" s="59">
        <v>3808040</v>
      </c>
      <c r="CS316" s="59">
        <v>0</v>
      </c>
      <c r="CT316" s="59">
        <v>0</v>
      </c>
      <c r="CU316" s="59">
        <v>0</v>
      </c>
      <c r="CV316" s="59">
        <v>0</v>
      </c>
      <c r="CW316" s="59">
        <v>0</v>
      </c>
      <c r="CX316" s="59">
        <v>0</v>
      </c>
      <c r="CY316" s="59">
        <v>0</v>
      </c>
      <c r="CZ316" s="59">
        <v>0</v>
      </c>
      <c r="DA316" s="59">
        <v>0</v>
      </c>
      <c r="DB316" s="59">
        <v>3808040</v>
      </c>
      <c r="DC316" s="59">
        <v>1043222</v>
      </c>
      <c r="DD316" s="59">
        <v>2764818</v>
      </c>
      <c r="DE316" s="59">
        <v>2762971</v>
      </c>
      <c r="DF316" s="59">
        <v>6653</v>
      </c>
      <c r="DG316" s="40">
        <v>2756318</v>
      </c>
      <c r="DH316" s="59">
        <v>245928</v>
      </c>
      <c r="DI316" s="59">
        <v>3002246</v>
      </c>
      <c r="DJ316" s="59">
        <v>442177797</v>
      </c>
      <c r="DK316" s="59">
        <v>1847</v>
      </c>
      <c r="DL316" s="59">
        <v>0</v>
      </c>
    </row>
    <row r="317" spans="1:116" x14ac:dyDescent="0.2">
      <c r="A317" s="48">
        <v>4843</v>
      </c>
      <c r="B317" s="51" t="s">
        <v>656</v>
      </c>
      <c r="C317" s="37">
        <v>1779165</v>
      </c>
      <c r="D317" s="37">
        <v>235</v>
      </c>
      <c r="E317" s="37">
        <v>231</v>
      </c>
      <c r="F317" s="37">
        <v>220.29</v>
      </c>
      <c r="G317" s="37">
        <v>0</v>
      </c>
      <c r="H317" s="37">
        <v>0</v>
      </c>
      <c r="I317" s="37">
        <v>0</v>
      </c>
      <c r="J317" s="37">
        <v>1799767</v>
      </c>
      <c r="K317" s="37">
        <v>0</v>
      </c>
      <c r="L317" s="37">
        <v>0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1799767</v>
      </c>
      <c r="S317" s="37">
        <v>0</v>
      </c>
      <c r="T317" s="37">
        <v>23374</v>
      </c>
      <c r="U317" s="37">
        <v>23374</v>
      </c>
      <c r="V317" s="37">
        <v>1823141</v>
      </c>
      <c r="W317" s="37">
        <v>413540</v>
      </c>
      <c r="X317" s="37">
        <v>1409601</v>
      </c>
      <c r="Y317" s="37">
        <v>1409441</v>
      </c>
      <c r="Z317" s="37">
        <v>134</v>
      </c>
      <c r="AA317" s="37">
        <v>1409307</v>
      </c>
      <c r="AB317" s="37">
        <v>410896</v>
      </c>
      <c r="AC317" s="37">
        <v>1820203</v>
      </c>
      <c r="AD317" s="37">
        <v>199256294</v>
      </c>
      <c r="AE317" s="37">
        <v>14700</v>
      </c>
      <c r="AF317" s="37">
        <v>160</v>
      </c>
      <c r="AG317" s="37">
        <v>0</v>
      </c>
      <c r="AH317" s="37">
        <v>0</v>
      </c>
      <c r="AI317" s="49">
        <v>1799767</v>
      </c>
      <c r="AJ317" s="59">
        <v>231</v>
      </c>
      <c r="AK317" s="59">
        <v>7791.2</v>
      </c>
      <c r="AL317" s="59">
        <v>226.68</v>
      </c>
      <c r="AM317" s="59">
        <v>8017.88</v>
      </c>
      <c r="AN317" s="59">
        <v>237</v>
      </c>
      <c r="AO317" s="59">
        <v>1900238</v>
      </c>
      <c r="AP317" s="59">
        <v>0</v>
      </c>
      <c r="AQ317" s="59">
        <v>0</v>
      </c>
      <c r="AR317" s="59">
        <v>0</v>
      </c>
      <c r="AS317" s="59">
        <v>0</v>
      </c>
      <c r="AT317" s="59">
        <v>0</v>
      </c>
      <c r="AU317" s="59">
        <v>0</v>
      </c>
      <c r="AV317" s="59">
        <v>0</v>
      </c>
      <c r="AW317" s="59">
        <v>0</v>
      </c>
      <c r="AX317" s="59">
        <v>0</v>
      </c>
      <c r="AY317" s="59">
        <v>0</v>
      </c>
      <c r="AZ317" s="59">
        <v>1900238</v>
      </c>
      <c r="BA317" s="59">
        <v>354446</v>
      </c>
      <c r="BB317" s="59">
        <v>1545792</v>
      </c>
      <c r="BC317" s="59">
        <v>1545792</v>
      </c>
      <c r="BD317" s="59">
        <v>163</v>
      </c>
      <c r="BE317" s="59">
        <f t="shared" si="16"/>
        <v>1545629</v>
      </c>
      <c r="BF317" s="59">
        <v>313191</v>
      </c>
      <c r="BG317" s="59">
        <f t="shared" si="17"/>
        <v>1858820</v>
      </c>
      <c r="BH317" s="59">
        <v>216033662</v>
      </c>
      <c r="BI317" s="59">
        <v>0</v>
      </c>
      <c r="BJ317" s="59">
        <v>0</v>
      </c>
      <c r="BK317" s="59">
        <v>1900238</v>
      </c>
      <c r="BL317" s="59">
        <v>237</v>
      </c>
      <c r="BM317" s="59">
        <v>8017.88</v>
      </c>
      <c r="BN317" s="59">
        <v>230.08</v>
      </c>
      <c r="BO317" s="59">
        <v>8247.9600000000009</v>
      </c>
      <c r="BP317" s="59">
        <v>257</v>
      </c>
      <c r="BQ317" s="59">
        <v>2119726</v>
      </c>
      <c r="BR317" s="59">
        <v>0</v>
      </c>
      <c r="BS317" s="59">
        <v>19788</v>
      </c>
      <c r="BT317" s="59">
        <v>0</v>
      </c>
      <c r="BU317" s="59">
        <v>0</v>
      </c>
      <c r="BV317" s="59">
        <v>0</v>
      </c>
      <c r="BW317" s="59">
        <v>0</v>
      </c>
      <c r="BX317" s="59">
        <v>0</v>
      </c>
      <c r="BY317" s="59">
        <v>0</v>
      </c>
      <c r="BZ317" s="59">
        <v>0</v>
      </c>
      <c r="CA317" s="59">
        <v>2139514</v>
      </c>
      <c r="CB317" s="59">
        <v>494980</v>
      </c>
      <c r="CC317" s="59">
        <v>1644534</v>
      </c>
      <c r="CD317" s="59">
        <v>1644534</v>
      </c>
      <c r="CE317" s="59">
        <v>132</v>
      </c>
      <c r="CF317" s="59">
        <f t="shared" si="18"/>
        <v>1644402</v>
      </c>
      <c r="CG317" s="59">
        <v>340821</v>
      </c>
      <c r="CH317" s="59">
        <f t="shared" si="19"/>
        <v>1985223</v>
      </c>
      <c r="CI317" s="59">
        <v>233780484</v>
      </c>
      <c r="CJ317" s="59">
        <v>0</v>
      </c>
      <c r="CK317" s="59">
        <v>0</v>
      </c>
      <c r="CL317" s="59">
        <v>2139514</v>
      </c>
      <c r="CM317" s="59">
        <v>257</v>
      </c>
      <c r="CN317" s="59">
        <v>8324.9599999999991</v>
      </c>
      <c r="CO317" s="59">
        <v>236.98</v>
      </c>
      <c r="CP317" s="59">
        <v>8561.9399999999987</v>
      </c>
      <c r="CQ317" s="59">
        <v>278</v>
      </c>
      <c r="CR317" s="59">
        <v>2380219</v>
      </c>
      <c r="CS317" s="59">
        <v>0</v>
      </c>
      <c r="CT317" s="59">
        <v>0</v>
      </c>
      <c r="CU317" s="59">
        <v>0</v>
      </c>
      <c r="CV317" s="59">
        <v>0</v>
      </c>
      <c r="CW317" s="59">
        <v>0</v>
      </c>
      <c r="CX317" s="59">
        <v>0</v>
      </c>
      <c r="CY317" s="59">
        <v>0</v>
      </c>
      <c r="CZ317" s="59">
        <v>0</v>
      </c>
      <c r="DA317" s="59">
        <v>0</v>
      </c>
      <c r="DB317" s="59">
        <v>2380219</v>
      </c>
      <c r="DC317" s="59">
        <v>961509</v>
      </c>
      <c r="DD317" s="59">
        <v>1418710</v>
      </c>
      <c r="DE317" s="59">
        <v>1418710</v>
      </c>
      <c r="DF317" s="59">
        <v>173</v>
      </c>
      <c r="DG317" s="40">
        <v>1418537</v>
      </c>
      <c r="DH317" s="59">
        <v>347165</v>
      </c>
      <c r="DI317" s="59">
        <v>1765702</v>
      </c>
      <c r="DJ317" s="59">
        <v>254690546</v>
      </c>
      <c r="DK317" s="59">
        <v>0</v>
      </c>
      <c r="DL317" s="59">
        <v>0</v>
      </c>
    </row>
    <row r="318" spans="1:116" x14ac:dyDescent="0.2">
      <c r="A318" s="48">
        <v>4851</v>
      </c>
      <c r="B318" s="49" t="s">
        <v>346</v>
      </c>
      <c r="C318" s="37">
        <v>11993287</v>
      </c>
      <c r="D318" s="37">
        <v>1720</v>
      </c>
      <c r="E318" s="37">
        <v>1669</v>
      </c>
      <c r="F318" s="37">
        <v>220.29</v>
      </c>
      <c r="G318" s="37">
        <v>0</v>
      </c>
      <c r="H318" s="37">
        <v>0</v>
      </c>
      <c r="I318" s="37">
        <v>0</v>
      </c>
      <c r="J318" s="37">
        <v>12005334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12005334</v>
      </c>
      <c r="S318" s="37">
        <v>0</v>
      </c>
      <c r="T318" s="37">
        <v>273339</v>
      </c>
      <c r="U318" s="37">
        <v>273339</v>
      </c>
      <c r="V318" s="37">
        <v>12278673</v>
      </c>
      <c r="W318" s="37">
        <v>9352251</v>
      </c>
      <c r="X318" s="37">
        <v>2926422</v>
      </c>
      <c r="Y318" s="37">
        <v>2939049</v>
      </c>
      <c r="Z318" s="37">
        <v>12627</v>
      </c>
      <c r="AA318" s="37">
        <v>2926422</v>
      </c>
      <c r="AB318" s="37">
        <v>1949621</v>
      </c>
      <c r="AC318" s="37">
        <v>4876043</v>
      </c>
      <c r="AD318" s="37">
        <v>394279611</v>
      </c>
      <c r="AE318" s="37">
        <v>1021000</v>
      </c>
      <c r="AF318" s="37">
        <v>0</v>
      </c>
      <c r="AG318" s="37">
        <v>12627</v>
      </c>
      <c r="AH318" s="37">
        <v>0</v>
      </c>
      <c r="AI318" s="49">
        <v>12005334</v>
      </c>
      <c r="AJ318" s="59">
        <v>1669</v>
      </c>
      <c r="AK318" s="59">
        <v>7193.13</v>
      </c>
      <c r="AL318" s="59">
        <v>226.68</v>
      </c>
      <c r="AM318" s="59">
        <v>7419.81</v>
      </c>
      <c r="AN318" s="59">
        <v>1627</v>
      </c>
      <c r="AO318" s="59">
        <v>12072031</v>
      </c>
      <c r="AP318" s="59">
        <v>0</v>
      </c>
      <c r="AQ318" s="59">
        <v>-27584</v>
      </c>
      <c r="AR318" s="59">
        <v>0</v>
      </c>
      <c r="AS318" s="59">
        <v>0</v>
      </c>
      <c r="AT318" s="59">
        <v>125000</v>
      </c>
      <c r="AU318" s="59">
        <v>0</v>
      </c>
      <c r="AV318" s="59">
        <v>0</v>
      </c>
      <c r="AW318" s="59">
        <v>0</v>
      </c>
      <c r="AX318" s="59">
        <v>237434</v>
      </c>
      <c r="AY318" s="59">
        <v>0</v>
      </c>
      <c r="AZ318" s="59">
        <v>12406881</v>
      </c>
      <c r="BA318" s="59">
        <v>9038416</v>
      </c>
      <c r="BB318" s="59">
        <v>3368465</v>
      </c>
      <c r="BC318" s="59">
        <v>3368465</v>
      </c>
      <c r="BD318" s="59">
        <v>13304</v>
      </c>
      <c r="BE318" s="59">
        <f t="shared" si="16"/>
        <v>3355161</v>
      </c>
      <c r="BF318" s="59">
        <v>2224934</v>
      </c>
      <c r="BG318" s="59">
        <f t="shared" si="17"/>
        <v>5580095</v>
      </c>
      <c r="BH318" s="59">
        <v>425595581</v>
      </c>
      <c r="BI318" s="59">
        <v>0</v>
      </c>
      <c r="BJ318" s="59">
        <v>0</v>
      </c>
      <c r="BK318" s="59">
        <v>12169447</v>
      </c>
      <c r="BL318" s="59">
        <v>1627</v>
      </c>
      <c r="BM318" s="59">
        <v>7479.68</v>
      </c>
      <c r="BN318" s="59">
        <v>230.08</v>
      </c>
      <c r="BO318" s="59">
        <v>7709.76</v>
      </c>
      <c r="BP318" s="59">
        <v>1574</v>
      </c>
      <c r="BQ318" s="59">
        <v>12135162</v>
      </c>
      <c r="BR318" s="59">
        <v>0</v>
      </c>
      <c r="BS318" s="59">
        <v>-11970</v>
      </c>
      <c r="BT318" s="59">
        <v>0</v>
      </c>
      <c r="BU318" s="59">
        <v>0</v>
      </c>
      <c r="BV318" s="59">
        <v>0</v>
      </c>
      <c r="BW318" s="59">
        <v>0</v>
      </c>
      <c r="BX318" s="59">
        <v>0</v>
      </c>
      <c r="BY318" s="59">
        <v>308390</v>
      </c>
      <c r="BZ318" s="59">
        <v>0</v>
      </c>
      <c r="CA318" s="59">
        <v>12431582</v>
      </c>
      <c r="CB318" s="59">
        <v>9135101</v>
      </c>
      <c r="CC318" s="59">
        <v>3296481</v>
      </c>
      <c r="CD318" s="59">
        <v>3296481</v>
      </c>
      <c r="CE318" s="59">
        <v>18122</v>
      </c>
      <c r="CF318" s="59">
        <f t="shared" si="18"/>
        <v>3278359</v>
      </c>
      <c r="CG318" s="59">
        <v>2285071</v>
      </c>
      <c r="CH318" s="59">
        <f t="shared" si="19"/>
        <v>5563430</v>
      </c>
      <c r="CI318" s="59">
        <v>442528444</v>
      </c>
      <c r="CJ318" s="59">
        <v>0</v>
      </c>
      <c r="CK318" s="59">
        <v>0</v>
      </c>
      <c r="CL318" s="59">
        <v>12123192</v>
      </c>
      <c r="CM318" s="59">
        <v>1574</v>
      </c>
      <c r="CN318" s="59">
        <v>7702.16</v>
      </c>
      <c r="CO318" s="59">
        <v>236.98</v>
      </c>
      <c r="CP318" s="59">
        <v>7939.1399999999994</v>
      </c>
      <c r="CQ318" s="59">
        <v>1540</v>
      </c>
      <c r="CR318" s="59">
        <v>12226276</v>
      </c>
      <c r="CS318" s="59">
        <v>0</v>
      </c>
      <c r="CT318" s="59">
        <v>0</v>
      </c>
      <c r="CU318" s="59">
        <v>0</v>
      </c>
      <c r="CV318" s="59">
        <v>0</v>
      </c>
      <c r="CW318" s="59">
        <v>0</v>
      </c>
      <c r="CX318" s="59">
        <v>0</v>
      </c>
      <c r="CY318" s="59">
        <v>0</v>
      </c>
      <c r="CZ318" s="59">
        <v>206418</v>
      </c>
      <c r="DA318" s="59">
        <v>0</v>
      </c>
      <c r="DB318" s="59">
        <v>12432694</v>
      </c>
      <c r="DC318" s="59">
        <v>9149263</v>
      </c>
      <c r="DD318" s="59">
        <v>3283431</v>
      </c>
      <c r="DE318" s="59">
        <v>3283431</v>
      </c>
      <c r="DF318" s="59">
        <v>11559</v>
      </c>
      <c r="DG318" s="40">
        <v>3271872</v>
      </c>
      <c r="DH318" s="59">
        <v>2298477</v>
      </c>
      <c r="DI318" s="59">
        <v>5570349</v>
      </c>
      <c r="DJ318" s="59">
        <v>465341270</v>
      </c>
      <c r="DK318" s="59">
        <v>0</v>
      </c>
      <c r="DL318" s="59">
        <v>0</v>
      </c>
    </row>
    <row r="319" spans="1:116" x14ac:dyDescent="0.2">
      <c r="A319" s="48">
        <v>3122</v>
      </c>
      <c r="B319" s="49" t="s">
        <v>347</v>
      </c>
      <c r="C319" s="37">
        <v>2670784</v>
      </c>
      <c r="D319" s="37">
        <v>315</v>
      </c>
      <c r="E319" s="37">
        <v>342</v>
      </c>
      <c r="F319" s="37">
        <v>220.29</v>
      </c>
      <c r="G319" s="37">
        <v>0</v>
      </c>
      <c r="H319" s="37">
        <v>0</v>
      </c>
      <c r="I319" s="37">
        <v>0</v>
      </c>
      <c r="J319" s="37">
        <v>2975048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2975048</v>
      </c>
      <c r="S319" s="37">
        <v>0</v>
      </c>
      <c r="T319" s="37">
        <v>0</v>
      </c>
      <c r="U319" s="37">
        <v>0</v>
      </c>
      <c r="V319" s="37">
        <v>2975048</v>
      </c>
      <c r="W319" s="37">
        <v>1682393</v>
      </c>
      <c r="X319" s="37">
        <v>1292655</v>
      </c>
      <c r="Y319" s="37">
        <v>1283956</v>
      </c>
      <c r="Z319" s="37">
        <v>141</v>
      </c>
      <c r="AA319" s="37">
        <v>1283815</v>
      </c>
      <c r="AB319" s="37">
        <v>310133</v>
      </c>
      <c r="AC319" s="37">
        <v>1593948</v>
      </c>
      <c r="AD319" s="37">
        <v>153534558</v>
      </c>
      <c r="AE319" s="37">
        <v>13600</v>
      </c>
      <c r="AF319" s="37">
        <v>8699</v>
      </c>
      <c r="AG319" s="37">
        <v>0</v>
      </c>
      <c r="AH319" s="37">
        <v>8699</v>
      </c>
      <c r="AI319" s="49">
        <v>2966349</v>
      </c>
      <c r="AJ319" s="59">
        <v>342</v>
      </c>
      <c r="AK319" s="59">
        <v>8673.5400000000009</v>
      </c>
      <c r="AL319" s="59">
        <v>226.68</v>
      </c>
      <c r="AM319" s="59">
        <v>8900.2200000000012</v>
      </c>
      <c r="AN319" s="59">
        <v>359</v>
      </c>
      <c r="AO319" s="59">
        <v>3195179</v>
      </c>
      <c r="AP319" s="59">
        <v>6524</v>
      </c>
      <c r="AQ319" s="59">
        <v>0</v>
      </c>
      <c r="AR319" s="59">
        <v>0</v>
      </c>
      <c r="AS319" s="59">
        <v>0</v>
      </c>
      <c r="AT319" s="59">
        <v>0</v>
      </c>
      <c r="AU319" s="59">
        <v>0</v>
      </c>
      <c r="AV319" s="59">
        <v>0</v>
      </c>
      <c r="AW319" s="59">
        <v>0</v>
      </c>
      <c r="AX319" s="59">
        <v>0</v>
      </c>
      <c r="AY319" s="59">
        <v>0</v>
      </c>
      <c r="AZ319" s="59">
        <v>3201703</v>
      </c>
      <c r="BA319" s="59">
        <v>1878955</v>
      </c>
      <c r="BB319" s="59">
        <v>1322748</v>
      </c>
      <c r="BC319" s="59">
        <v>1322748</v>
      </c>
      <c r="BD319" s="59">
        <v>139</v>
      </c>
      <c r="BE319" s="59">
        <f t="shared" si="16"/>
        <v>1322609</v>
      </c>
      <c r="BF319" s="59">
        <v>356058</v>
      </c>
      <c r="BG319" s="59">
        <f t="shared" si="17"/>
        <v>1678667</v>
      </c>
      <c r="BH319" s="59">
        <v>167278940</v>
      </c>
      <c r="BI319" s="59">
        <v>0</v>
      </c>
      <c r="BJ319" s="59">
        <v>0</v>
      </c>
      <c r="BK319" s="59">
        <v>3201703</v>
      </c>
      <c r="BL319" s="59">
        <v>359</v>
      </c>
      <c r="BM319" s="59">
        <v>8918.39</v>
      </c>
      <c r="BN319" s="59">
        <v>230.08</v>
      </c>
      <c r="BO319" s="59">
        <v>9148.4699999999993</v>
      </c>
      <c r="BP319" s="59">
        <v>372</v>
      </c>
      <c r="BQ319" s="59">
        <v>3403231</v>
      </c>
      <c r="BR319" s="59">
        <v>0</v>
      </c>
      <c r="BS319" s="59">
        <v>0</v>
      </c>
      <c r="BT319" s="59">
        <v>0</v>
      </c>
      <c r="BU319" s="59">
        <v>0</v>
      </c>
      <c r="BV319" s="59">
        <v>0</v>
      </c>
      <c r="BW319" s="59">
        <v>0</v>
      </c>
      <c r="BX319" s="59">
        <v>0</v>
      </c>
      <c r="BY319" s="59">
        <v>0</v>
      </c>
      <c r="BZ319" s="59">
        <v>0</v>
      </c>
      <c r="CA319" s="59">
        <v>3403231</v>
      </c>
      <c r="CB319" s="59">
        <v>2023003</v>
      </c>
      <c r="CC319" s="59">
        <v>1380228</v>
      </c>
      <c r="CD319" s="59">
        <v>1371079</v>
      </c>
      <c r="CE319" s="59">
        <v>50</v>
      </c>
      <c r="CF319" s="59">
        <f t="shared" si="18"/>
        <v>1371029</v>
      </c>
      <c r="CG319" s="59">
        <v>379223</v>
      </c>
      <c r="CH319" s="59">
        <f t="shared" si="19"/>
        <v>1750252</v>
      </c>
      <c r="CI319" s="59">
        <v>187365293</v>
      </c>
      <c r="CJ319" s="59">
        <v>9149</v>
      </c>
      <c r="CK319" s="59">
        <v>0</v>
      </c>
      <c r="CL319" s="59">
        <v>3394082</v>
      </c>
      <c r="CM319" s="59">
        <v>372</v>
      </c>
      <c r="CN319" s="59">
        <v>9123.8799999999992</v>
      </c>
      <c r="CO319" s="59">
        <v>236.98</v>
      </c>
      <c r="CP319" s="59">
        <v>9360.8599999999988</v>
      </c>
      <c r="CQ319" s="59">
        <v>380</v>
      </c>
      <c r="CR319" s="59">
        <v>3557127</v>
      </c>
      <c r="CS319" s="59">
        <v>6862</v>
      </c>
      <c r="CT319" s="59">
        <v>0</v>
      </c>
      <c r="CU319" s="59">
        <v>0</v>
      </c>
      <c r="CV319" s="59">
        <v>0</v>
      </c>
      <c r="CW319" s="59">
        <v>0</v>
      </c>
      <c r="CX319" s="59">
        <v>0</v>
      </c>
      <c r="CY319" s="59">
        <v>0</v>
      </c>
      <c r="CZ319" s="59">
        <v>0</v>
      </c>
      <c r="DA319" s="59">
        <v>0</v>
      </c>
      <c r="DB319" s="59">
        <v>3563989</v>
      </c>
      <c r="DC319" s="59">
        <v>2127493</v>
      </c>
      <c r="DD319" s="59">
        <v>1436496</v>
      </c>
      <c r="DE319" s="59">
        <v>1445857</v>
      </c>
      <c r="DF319" s="59">
        <v>139</v>
      </c>
      <c r="DG319" s="40">
        <v>1445718</v>
      </c>
      <c r="DH319" s="59">
        <v>419857</v>
      </c>
      <c r="DI319" s="59">
        <v>1865575</v>
      </c>
      <c r="DJ319" s="59">
        <v>203742689</v>
      </c>
      <c r="DK319" s="59">
        <v>0</v>
      </c>
      <c r="DL319" s="59">
        <v>9361</v>
      </c>
    </row>
    <row r="320" spans="1:116" x14ac:dyDescent="0.2">
      <c r="A320" s="48">
        <v>4865</v>
      </c>
      <c r="B320" s="49" t="s">
        <v>348</v>
      </c>
      <c r="C320" s="37">
        <v>3845186</v>
      </c>
      <c r="D320" s="37">
        <v>542</v>
      </c>
      <c r="E320" s="37">
        <v>544</v>
      </c>
      <c r="F320" s="37">
        <v>220.29</v>
      </c>
      <c r="G320" s="37">
        <v>0</v>
      </c>
      <c r="H320" s="37">
        <v>0</v>
      </c>
      <c r="I320" s="37">
        <v>0</v>
      </c>
      <c r="J320" s="37">
        <v>3979213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3979213</v>
      </c>
      <c r="S320" s="37">
        <v>0</v>
      </c>
      <c r="T320" s="37">
        <v>0</v>
      </c>
      <c r="U320" s="37">
        <v>0</v>
      </c>
      <c r="V320" s="37">
        <v>3979213</v>
      </c>
      <c r="W320" s="37">
        <v>2864752</v>
      </c>
      <c r="X320" s="37">
        <v>1114461</v>
      </c>
      <c r="Y320" s="37">
        <v>1114461</v>
      </c>
      <c r="Z320" s="37">
        <v>624</v>
      </c>
      <c r="AA320" s="37">
        <v>1113837</v>
      </c>
      <c r="AB320" s="37">
        <v>301345</v>
      </c>
      <c r="AC320" s="37">
        <v>1415182</v>
      </c>
      <c r="AD320" s="37">
        <v>131151126</v>
      </c>
      <c r="AE320" s="37">
        <v>57800</v>
      </c>
      <c r="AF320" s="37">
        <v>0</v>
      </c>
      <c r="AG320" s="37">
        <v>0</v>
      </c>
      <c r="AH320" s="37">
        <v>0</v>
      </c>
      <c r="AI320" s="49">
        <v>3979213</v>
      </c>
      <c r="AJ320" s="59">
        <v>544</v>
      </c>
      <c r="AK320" s="59">
        <v>7314.73</v>
      </c>
      <c r="AL320" s="59">
        <v>226.68</v>
      </c>
      <c r="AM320" s="59">
        <v>7541.41</v>
      </c>
      <c r="AN320" s="59">
        <v>546</v>
      </c>
      <c r="AO320" s="59">
        <v>4117610</v>
      </c>
      <c r="AP320" s="59">
        <v>0</v>
      </c>
      <c r="AQ320" s="59">
        <v>-504</v>
      </c>
      <c r="AR320" s="59">
        <v>0</v>
      </c>
      <c r="AS320" s="59">
        <v>0</v>
      </c>
      <c r="AT320" s="59">
        <v>0</v>
      </c>
      <c r="AU320" s="59">
        <v>0</v>
      </c>
      <c r="AV320" s="59">
        <v>0</v>
      </c>
      <c r="AW320" s="59">
        <v>0</v>
      </c>
      <c r="AX320" s="59">
        <v>0</v>
      </c>
      <c r="AY320" s="59">
        <v>0</v>
      </c>
      <c r="AZ320" s="59">
        <v>4117106</v>
      </c>
      <c r="BA320" s="59">
        <v>3000720</v>
      </c>
      <c r="BB320" s="59">
        <v>1116386</v>
      </c>
      <c r="BC320" s="59">
        <v>1116386</v>
      </c>
      <c r="BD320" s="59">
        <v>848</v>
      </c>
      <c r="BE320" s="59">
        <f t="shared" si="16"/>
        <v>1115538</v>
      </c>
      <c r="BF320" s="59">
        <v>293790</v>
      </c>
      <c r="BG320" s="59">
        <f t="shared" si="17"/>
        <v>1409328</v>
      </c>
      <c r="BH320" s="59">
        <v>146448622</v>
      </c>
      <c r="BI320" s="59">
        <v>0</v>
      </c>
      <c r="BJ320" s="59">
        <v>0</v>
      </c>
      <c r="BK320" s="59">
        <v>4117106</v>
      </c>
      <c r="BL320" s="59">
        <v>546</v>
      </c>
      <c r="BM320" s="59">
        <v>7540.49</v>
      </c>
      <c r="BN320" s="59">
        <v>230.08</v>
      </c>
      <c r="BO320" s="59">
        <v>7770.57</v>
      </c>
      <c r="BP320" s="59">
        <v>554</v>
      </c>
      <c r="BQ320" s="59">
        <v>4304896</v>
      </c>
      <c r="BR320" s="59">
        <v>0</v>
      </c>
      <c r="BS320" s="59">
        <v>0</v>
      </c>
      <c r="BT320" s="59">
        <v>0</v>
      </c>
      <c r="BU320" s="59">
        <v>0</v>
      </c>
      <c r="BV320" s="59">
        <v>0</v>
      </c>
      <c r="BW320" s="59">
        <v>0</v>
      </c>
      <c r="BX320" s="59">
        <v>0</v>
      </c>
      <c r="BY320" s="59">
        <v>0</v>
      </c>
      <c r="BZ320" s="59">
        <v>0</v>
      </c>
      <c r="CA320" s="59">
        <v>4304896</v>
      </c>
      <c r="CB320" s="59">
        <v>3099230</v>
      </c>
      <c r="CC320" s="59">
        <v>1205666</v>
      </c>
      <c r="CD320" s="59">
        <v>1205666</v>
      </c>
      <c r="CE320" s="59">
        <v>1062</v>
      </c>
      <c r="CF320" s="59">
        <f t="shared" si="18"/>
        <v>1204604</v>
      </c>
      <c r="CG320" s="59">
        <v>292868</v>
      </c>
      <c r="CH320" s="59">
        <f t="shared" si="19"/>
        <v>1497472</v>
      </c>
      <c r="CI320" s="59">
        <v>157058428</v>
      </c>
      <c r="CJ320" s="59">
        <v>0</v>
      </c>
      <c r="CK320" s="59">
        <v>0</v>
      </c>
      <c r="CL320" s="59">
        <v>4304896</v>
      </c>
      <c r="CM320" s="59">
        <v>554</v>
      </c>
      <c r="CN320" s="59">
        <v>7770.57</v>
      </c>
      <c r="CO320" s="59">
        <v>236.98</v>
      </c>
      <c r="CP320" s="59">
        <v>8007.5499999999993</v>
      </c>
      <c r="CQ320" s="59">
        <v>553</v>
      </c>
      <c r="CR320" s="59">
        <v>4428175</v>
      </c>
      <c r="CS320" s="59">
        <v>0</v>
      </c>
      <c r="CT320" s="59">
        <v>1606</v>
      </c>
      <c r="CU320" s="59">
        <v>0</v>
      </c>
      <c r="CV320" s="59">
        <v>0</v>
      </c>
      <c r="CW320" s="59">
        <v>0</v>
      </c>
      <c r="CX320" s="59">
        <v>0</v>
      </c>
      <c r="CY320" s="59">
        <v>0</v>
      </c>
      <c r="CZ320" s="59">
        <v>8008</v>
      </c>
      <c r="DA320" s="59">
        <v>0</v>
      </c>
      <c r="DB320" s="59">
        <v>4437789</v>
      </c>
      <c r="DC320" s="59">
        <v>3289301</v>
      </c>
      <c r="DD320" s="59">
        <v>1148488</v>
      </c>
      <c r="DE320" s="59">
        <v>1148488</v>
      </c>
      <c r="DF320" s="59">
        <v>761</v>
      </c>
      <c r="DG320" s="40">
        <v>1147727</v>
      </c>
      <c r="DH320" s="59">
        <v>292595</v>
      </c>
      <c r="DI320" s="59">
        <v>1440322</v>
      </c>
      <c r="DJ320" s="59">
        <v>163863660</v>
      </c>
      <c r="DK320" s="59">
        <v>0</v>
      </c>
      <c r="DL320" s="59">
        <v>0</v>
      </c>
    </row>
    <row r="321" spans="1:116" x14ac:dyDescent="0.2">
      <c r="A321" s="48">
        <v>4872</v>
      </c>
      <c r="B321" s="49" t="s">
        <v>657</v>
      </c>
      <c r="C321" s="37">
        <v>11481074</v>
      </c>
      <c r="D321" s="37">
        <v>1591</v>
      </c>
      <c r="E321" s="37">
        <v>1592</v>
      </c>
      <c r="F321" s="37">
        <v>220.29</v>
      </c>
      <c r="G321" s="37">
        <v>0</v>
      </c>
      <c r="H321" s="37">
        <v>0</v>
      </c>
      <c r="I321" s="37">
        <v>0</v>
      </c>
      <c r="J321" s="37">
        <v>11838988</v>
      </c>
      <c r="K321" s="37">
        <v>0</v>
      </c>
      <c r="L321" s="37">
        <v>23365</v>
      </c>
      <c r="M321" s="37">
        <v>0</v>
      </c>
      <c r="N321" s="37">
        <v>0</v>
      </c>
      <c r="O321" s="37">
        <v>0</v>
      </c>
      <c r="P321" s="37">
        <v>0</v>
      </c>
      <c r="Q321" s="37">
        <v>23365</v>
      </c>
      <c r="R321" s="37">
        <v>11862353</v>
      </c>
      <c r="S321" s="37">
        <v>0</v>
      </c>
      <c r="T321" s="37">
        <v>0</v>
      </c>
      <c r="U321" s="37">
        <v>0</v>
      </c>
      <c r="V321" s="37">
        <v>11862353</v>
      </c>
      <c r="W321" s="37">
        <v>7652390</v>
      </c>
      <c r="X321" s="37">
        <v>4209963</v>
      </c>
      <c r="Y321" s="37">
        <v>4209962</v>
      </c>
      <c r="Z321" s="37">
        <v>35189</v>
      </c>
      <c r="AA321" s="37">
        <v>4174773</v>
      </c>
      <c r="AB321" s="37">
        <v>1550987</v>
      </c>
      <c r="AC321" s="37">
        <v>5725760</v>
      </c>
      <c r="AD321" s="37">
        <v>460806707</v>
      </c>
      <c r="AE321" s="37">
        <v>2832000</v>
      </c>
      <c r="AF321" s="37">
        <v>1</v>
      </c>
      <c r="AG321" s="37">
        <v>0</v>
      </c>
      <c r="AH321" s="37">
        <v>1</v>
      </c>
      <c r="AI321" s="49">
        <v>11818522</v>
      </c>
      <c r="AJ321" s="59">
        <v>1592</v>
      </c>
      <c r="AK321" s="59">
        <v>7423.69</v>
      </c>
      <c r="AL321" s="59">
        <v>226.68</v>
      </c>
      <c r="AM321" s="59">
        <v>7650.37</v>
      </c>
      <c r="AN321" s="59">
        <v>1621</v>
      </c>
      <c r="AO321" s="59">
        <v>12401250</v>
      </c>
      <c r="AP321" s="59">
        <v>1</v>
      </c>
      <c r="AQ321" s="59">
        <v>39739</v>
      </c>
      <c r="AR321" s="59">
        <v>0</v>
      </c>
      <c r="AS321" s="59">
        <v>0</v>
      </c>
      <c r="AT321" s="59">
        <v>0</v>
      </c>
      <c r="AU321" s="59">
        <v>0</v>
      </c>
      <c r="AV321" s="59">
        <v>0</v>
      </c>
      <c r="AW321" s="59">
        <v>0</v>
      </c>
      <c r="AX321" s="59">
        <v>0</v>
      </c>
      <c r="AY321" s="59">
        <v>0</v>
      </c>
      <c r="AZ321" s="59">
        <v>12440990</v>
      </c>
      <c r="BA321" s="59">
        <v>8223536</v>
      </c>
      <c r="BB321" s="59">
        <v>4217454</v>
      </c>
      <c r="BC321" s="59">
        <v>4217454</v>
      </c>
      <c r="BD321" s="59">
        <v>39634</v>
      </c>
      <c r="BE321" s="59">
        <f t="shared" si="16"/>
        <v>4177820</v>
      </c>
      <c r="BF321" s="59">
        <v>1595101</v>
      </c>
      <c r="BG321" s="59">
        <f t="shared" si="17"/>
        <v>5772921</v>
      </c>
      <c r="BH321" s="59">
        <v>487676153</v>
      </c>
      <c r="BI321" s="59">
        <v>0</v>
      </c>
      <c r="BJ321" s="59">
        <v>0</v>
      </c>
      <c r="BK321" s="59">
        <v>12440990</v>
      </c>
      <c r="BL321" s="59">
        <v>1621</v>
      </c>
      <c r="BM321" s="59">
        <v>7674.89</v>
      </c>
      <c r="BN321" s="59">
        <v>230.08</v>
      </c>
      <c r="BO321" s="59">
        <v>7904.97</v>
      </c>
      <c r="BP321" s="59">
        <v>1670</v>
      </c>
      <c r="BQ321" s="59">
        <v>13201300</v>
      </c>
      <c r="BR321" s="59">
        <v>0</v>
      </c>
      <c r="BS321" s="59">
        <v>34041</v>
      </c>
      <c r="BT321" s="59">
        <v>0</v>
      </c>
      <c r="BU321" s="59">
        <v>0</v>
      </c>
      <c r="BV321" s="59">
        <v>0</v>
      </c>
      <c r="BW321" s="59">
        <v>0</v>
      </c>
      <c r="BX321" s="59">
        <v>0</v>
      </c>
      <c r="BY321" s="59">
        <v>0</v>
      </c>
      <c r="BZ321" s="59">
        <v>0</v>
      </c>
      <c r="CA321" s="59">
        <v>13235341</v>
      </c>
      <c r="CB321" s="59">
        <v>9264952</v>
      </c>
      <c r="CC321" s="59">
        <v>3970389</v>
      </c>
      <c r="CD321" s="59">
        <v>3970389</v>
      </c>
      <c r="CE321" s="59">
        <v>35738</v>
      </c>
      <c r="CF321" s="59">
        <f t="shared" si="18"/>
        <v>3934651</v>
      </c>
      <c r="CG321" s="59">
        <v>1697744</v>
      </c>
      <c r="CH321" s="59">
        <f t="shared" si="19"/>
        <v>5632395</v>
      </c>
      <c r="CI321" s="59">
        <v>493456737</v>
      </c>
      <c r="CJ321" s="59">
        <v>0</v>
      </c>
      <c r="CK321" s="59">
        <v>0</v>
      </c>
      <c r="CL321" s="59">
        <v>13235341</v>
      </c>
      <c r="CM321" s="59">
        <v>1670</v>
      </c>
      <c r="CN321" s="59">
        <v>7925.35</v>
      </c>
      <c r="CO321" s="59">
        <v>236.98</v>
      </c>
      <c r="CP321" s="59">
        <v>8162.33</v>
      </c>
      <c r="CQ321" s="59">
        <v>1699</v>
      </c>
      <c r="CR321" s="59">
        <v>13867799</v>
      </c>
      <c r="CS321" s="59">
        <v>0</v>
      </c>
      <c r="CT321" s="59">
        <v>27374</v>
      </c>
      <c r="CU321" s="59">
        <v>0</v>
      </c>
      <c r="CV321" s="59">
        <v>0</v>
      </c>
      <c r="CW321" s="59">
        <v>0</v>
      </c>
      <c r="CX321" s="59">
        <v>0</v>
      </c>
      <c r="CY321" s="59">
        <v>0</v>
      </c>
      <c r="CZ321" s="59">
        <v>0</v>
      </c>
      <c r="DA321" s="59">
        <v>0</v>
      </c>
      <c r="DB321" s="59">
        <v>13895173</v>
      </c>
      <c r="DC321" s="59">
        <v>9966772</v>
      </c>
      <c r="DD321" s="59">
        <v>3928401</v>
      </c>
      <c r="DE321" s="59">
        <v>3936563</v>
      </c>
      <c r="DF321" s="59">
        <v>34535</v>
      </c>
      <c r="DG321" s="40">
        <v>3902028</v>
      </c>
      <c r="DH321" s="59">
        <v>1673528</v>
      </c>
      <c r="DI321" s="59">
        <v>5575556</v>
      </c>
      <c r="DJ321" s="59">
        <v>506391606</v>
      </c>
      <c r="DK321" s="59">
        <v>0</v>
      </c>
      <c r="DL321" s="59">
        <v>8162</v>
      </c>
    </row>
    <row r="322" spans="1:116" x14ac:dyDescent="0.2">
      <c r="A322" s="48">
        <v>4893</v>
      </c>
      <c r="B322" s="49" t="s">
        <v>349</v>
      </c>
      <c r="C322" s="37">
        <v>20008578</v>
      </c>
      <c r="D322" s="37">
        <v>2872</v>
      </c>
      <c r="E322" s="37">
        <v>2906</v>
      </c>
      <c r="F322" s="37">
        <v>220.29</v>
      </c>
      <c r="G322" s="37">
        <v>0</v>
      </c>
      <c r="H322" s="37">
        <v>0</v>
      </c>
      <c r="I322" s="37">
        <v>0</v>
      </c>
      <c r="J322" s="37">
        <v>20885625</v>
      </c>
      <c r="K322" s="37">
        <v>0</v>
      </c>
      <c r="L322" s="37">
        <v>13325</v>
      </c>
      <c r="M322" s="37">
        <v>0</v>
      </c>
      <c r="N322" s="37">
        <v>0</v>
      </c>
      <c r="O322" s="37">
        <v>0</v>
      </c>
      <c r="P322" s="37">
        <v>0</v>
      </c>
      <c r="Q322" s="37">
        <v>13325</v>
      </c>
      <c r="R322" s="37">
        <v>20898950</v>
      </c>
      <c r="S322" s="37">
        <v>0</v>
      </c>
      <c r="T322" s="37">
        <v>0</v>
      </c>
      <c r="U322" s="37">
        <v>0</v>
      </c>
      <c r="V322" s="37">
        <v>20898950</v>
      </c>
      <c r="W322" s="37">
        <v>13357235</v>
      </c>
      <c r="X322" s="37">
        <v>7541715</v>
      </c>
      <c r="Y322" s="37">
        <v>7556090</v>
      </c>
      <c r="Z322" s="37">
        <v>18888</v>
      </c>
      <c r="AA322" s="37">
        <v>7537202</v>
      </c>
      <c r="AB322" s="37">
        <v>2356167</v>
      </c>
      <c r="AC322" s="37">
        <v>9893369</v>
      </c>
      <c r="AD322" s="37">
        <v>978848461</v>
      </c>
      <c r="AE322" s="37">
        <v>1868800</v>
      </c>
      <c r="AF322" s="37">
        <v>0</v>
      </c>
      <c r="AG322" s="37">
        <v>14375</v>
      </c>
      <c r="AH322" s="37">
        <v>0</v>
      </c>
      <c r="AI322" s="49">
        <v>20898950</v>
      </c>
      <c r="AJ322" s="59">
        <v>2906</v>
      </c>
      <c r="AK322" s="59">
        <v>7191.66</v>
      </c>
      <c r="AL322" s="59">
        <v>226.68</v>
      </c>
      <c r="AM322" s="59">
        <v>7418.34</v>
      </c>
      <c r="AN322" s="59">
        <v>2902</v>
      </c>
      <c r="AO322" s="59">
        <v>21528023</v>
      </c>
      <c r="AP322" s="59">
        <v>0</v>
      </c>
      <c r="AQ322" s="59">
        <v>0</v>
      </c>
      <c r="AR322" s="59">
        <v>0</v>
      </c>
      <c r="AS322" s="59">
        <v>0</v>
      </c>
      <c r="AT322" s="59">
        <v>0</v>
      </c>
      <c r="AU322" s="59">
        <v>0</v>
      </c>
      <c r="AV322" s="59">
        <v>0</v>
      </c>
      <c r="AW322" s="59">
        <v>0</v>
      </c>
      <c r="AX322" s="59">
        <v>22255</v>
      </c>
      <c r="AY322" s="59">
        <v>0</v>
      </c>
      <c r="AZ322" s="59">
        <v>21550278</v>
      </c>
      <c r="BA322" s="59">
        <v>13331573</v>
      </c>
      <c r="BB322" s="59">
        <v>8218705</v>
      </c>
      <c r="BC322" s="59">
        <v>8226123</v>
      </c>
      <c r="BD322" s="59">
        <v>16696</v>
      </c>
      <c r="BE322" s="59">
        <f t="shared" si="16"/>
        <v>8209427</v>
      </c>
      <c r="BF322" s="59">
        <v>2879403</v>
      </c>
      <c r="BG322" s="59">
        <f t="shared" si="17"/>
        <v>11088830</v>
      </c>
      <c r="BH322" s="59">
        <v>1097715346</v>
      </c>
      <c r="BI322" s="59">
        <v>0</v>
      </c>
      <c r="BJ322" s="59">
        <v>7418</v>
      </c>
      <c r="BK322" s="59">
        <v>21528023</v>
      </c>
      <c r="BL322" s="59">
        <v>2902</v>
      </c>
      <c r="BM322" s="59">
        <v>7418.34</v>
      </c>
      <c r="BN322" s="59">
        <v>230.08</v>
      </c>
      <c r="BO322" s="59">
        <v>7648.42</v>
      </c>
      <c r="BP322" s="59">
        <v>2918</v>
      </c>
      <c r="BQ322" s="59">
        <v>22318090</v>
      </c>
      <c r="BR322" s="59">
        <v>0</v>
      </c>
      <c r="BS322" s="59">
        <v>17193</v>
      </c>
      <c r="BT322" s="59">
        <v>0</v>
      </c>
      <c r="BU322" s="59">
        <v>0</v>
      </c>
      <c r="BV322" s="59">
        <v>0</v>
      </c>
      <c r="BW322" s="59">
        <v>0</v>
      </c>
      <c r="BX322" s="59">
        <v>0</v>
      </c>
      <c r="BY322" s="59">
        <v>0</v>
      </c>
      <c r="BZ322" s="59">
        <v>0</v>
      </c>
      <c r="CA322" s="59">
        <v>22335283</v>
      </c>
      <c r="CB322" s="59">
        <v>13427216</v>
      </c>
      <c r="CC322" s="59">
        <v>8908067</v>
      </c>
      <c r="CD322" s="59">
        <v>8931012</v>
      </c>
      <c r="CE322" s="59">
        <v>15945</v>
      </c>
      <c r="CF322" s="59">
        <f t="shared" si="18"/>
        <v>8915067</v>
      </c>
      <c r="CG322" s="59">
        <v>3233275</v>
      </c>
      <c r="CH322" s="59">
        <f t="shared" si="19"/>
        <v>12148342</v>
      </c>
      <c r="CI322" s="59">
        <v>1175679090</v>
      </c>
      <c r="CJ322" s="59">
        <v>0</v>
      </c>
      <c r="CK322" s="59">
        <v>22945</v>
      </c>
      <c r="CL322" s="59">
        <v>22335283</v>
      </c>
      <c r="CM322" s="59">
        <v>2918</v>
      </c>
      <c r="CN322" s="59">
        <v>7654.31</v>
      </c>
      <c r="CO322" s="59">
        <v>236.98</v>
      </c>
      <c r="CP322" s="59">
        <v>7891.29</v>
      </c>
      <c r="CQ322" s="59">
        <v>2947</v>
      </c>
      <c r="CR322" s="59">
        <v>23255632</v>
      </c>
      <c r="CS322" s="59">
        <v>0</v>
      </c>
      <c r="CT322" s="59">
        <v>0</v>
      </c>
      <c r="CU322" s="59">
        <v>0</v>
      </c>
      <c r="CV322" s="59">
        <v>0</v>
      </c>
      <c r="CW322" s="59">
        <v>0</v>
      </c>
      <c r="CX322" s="59">
        <v>0</v>
      </c>
      <c r="CY322" s="59">
        <v>0</v>
      </c>
      <c r="CZ322" s="59">
        <v>0</v>
      </c>
      <c r="DA322" s="59">
        <v>0</v>
      </c>
      <c r="DB322" s="59">
        <v>23255632</v>
      </c>
      <c r="DC322" s="59">
        <v>13818517</v>
      </c>
      <c r="DD322" s="59">
        <v>9437115</v>
      </c>
      <c r="DE322" s="59">
        <v>9437115</v>
      </c>
      <c r="DF322" s="59">
        <v>13767</v>
      </c>
      <c r="DG322" s="40">
        <v>9423348</v>
      </c>
      <c r="DH322" s="59">
        <v>3235839</v>
      </c>
      <c r="DI322" s="59">
        <v>12659187</v>
      </c>
      <c r="DJ322" s="59">
        <v>1343350236</v>
      </c>
      <c r="DK322" s="59">
        <v>0</v>
      </c>
      <c r="DL322" s="59">
        <v>0</v>
      </c>
    </row>
    <row r="323" spans="1:116" x14ac:dyDescent="0.2">
      <c r="A323" s="37">
        <v>4904</v>
      </c>
      <c r="B323" s="37" t="s">
        <v>350</v>
      </c>
      <c r="C323" s="37">
        <v>5797975</v>
      </c>
      <c r="D323" s="37">
        <v>704</v>
      </c>
      <c r="E323" s="37">
        <v>688</v>
      </c>
      <c r="F323" s="37">
        <v>220.29</v>
      </c>
      <c r="G323" s="37">
        <v>0</v>
      </c>
      <c r="H323" s="37">
        <v>0</v>
      </c>
      <c r="I323" s="37">
        <v>0</v>
      </c>
      <c r="J323" s="37">
        <v>5817762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5817762</v>
      </c>
      <c r="S323" s="37">
        <v>0</v>
      </c>
      <c r="T323" s="37">
        <v>101473</v>
      </c>
      <c r="U323" s="37">
        <v>101473</v>
      </c>
      <c r="V323" s="37">
        <v>5919235</v>
      </c>
      <c r="W323" s="37">
        <v>4057290</v>
      </c>
      <c r="X323" s="37">
        <v>1861945</v>
      </c>
      <c r="Y323" s="37">
        <v>1861945</v>
      </c>
      <c r="Z323" s="37">
        <v>959</v>
      </c>
      <c r="AA323" s="37">
        <v>1860986</v>
      </c>
      <c r="AB323" s="37">
        <v>0</v>
      </c>
      <c r="AC323" s="37">
        <v>1860986</v>
      </c>
      <c r="AD323" s="37">
        <v>127654340</v>
      </c>
      <c r="AE323" s="37">
        <v>65800</v>
      </c>
      <c r="AF323" s="37">
        <v>0</v>
      </c>
      <c r="AG323" s="37">
        <v>0</v>
      </c>
      <c r="AH323" s="37">
        <v>0</v>
      </c>
      <c r="AI323" s="49">
        <v>5817762</v>
      </c>
      <c r="AJ323" s="59">
        <v>688</v>
      </c>
      <c r="AK323" s="59">
        <v>8456.0499999999993</v>
      </c>
      <c r="AL323" s="59">
        <v>226.68</v>
      </c>
      <c r="AM323" s="59">
        <v>8682.73</v>
      </c>
      <c r="AN323" s="59">
        <v>676</v>
      </c>
      <c r="AO323" s="59">
        <v>5869525</v>
      </c>
      <c r="AP323" s="59">
        <v>0</v>
      </c>
      <c r="AQ323" s="59">
        <v>0</v>
      </c>
      <c r="AR323" s="59">
        <v>0</v>
      </c>
      <c r="AS323" s="59">
        <v>0</v>
      </c>
      <c r="AT323" s="59">
        <v>0</v>
      </c>
      <c r="AU323" s="59">
        <v>0</v>
      </c>
      <c r="AV323" s="59">
        <v>0</v>
      </c>
      <c r="AW323" s="59">
        <v>0</v>
      </c>
      <c r="AX323" s="59">
        <v>78145</v>
      </c>
      <c r="AY323" s="59">
        <v>0</v>
      </c>
      <c r="AZ323" s="59">
        <v>5947670</v>
      </c>
      <c r="BA323" s="59">
        <v>4270818</v>
      </c>
      <c r="BB323" s="59">
        <v>1676852</v>
      </c>
      <c r="BC323" s="59">
        <v>1676852</v>
      </c>
      <c r="BD323" s="59">
        <v>1592</v>
      </c>
      <c r="BE323" s="59">
        <f t="shared" si="16"/>
        <v>1675260</v>
      </c>
      <c r="BF323" s="59">
        <v>390</v>
      </c>
      <c r="BG323" s="59">
        <f t="shared" si="17"/>
        <v>1675650</v>
      </c>
      <c r="BH323" s="59">
        <v>137109678</v>
      </c>
      <c r="BI323" s="59">
        <v>0</v>
      </c>
      <c r="BJ323" s="59">
        <v>0</v>
      </c>
      <c r="BK323" s="59">
        <v>5869525</v>
      </c>
      <c r="BL323" s="59">
        <v>676</v>
      </c>
      <c r="BM323" s="59">
        <v>8682.73</v>
      </c>
      <c r="BN323" s="59">
        <v>230.08</v>
      </c>
      <c r="BO323" s="59">
        <v>8912.81</v>
      </c>
      <c r="BP323" s="59">
        <v>645</v>
      </c>
      <c r="BQ323" s="59">
        <v>5748762</v>
      </c>
      <c r="BR323" s="59">
        <v>0</v>
      </c>
      <c r="BS323" s="59">
        <v>0</v>
      </c>
      <c r="BT323" s="59">
        <v>0</v>
      </c>
      <c r="BU323" s="59">
        <v>0</v>
      </c>
      <c r="BV323" s="59">
        <v>0</v>
      </c>
      <c r="BW323" s="59">
        <v>0</v>
      </c>
      <c r="BX323" s="59">
        <v>0</v>
      </c>
      <c r="BY323" s="59">
        <v>204995</v>
      </c>
      <c r="BZ323" s="59">
        <v>0</v>
      </c>
      <c r="CA323" s="59">
        <v>5953757</v>
      </c>
      <c r="CB323" s="59">
        <v>4714218</v>
      </c>
      <c r="CC323" s="59">
        <v>1239539</v>
      </c>
      <c r="CD323" s="59">
        <v>1239539</v>
      </c>
      <c r="CE323" s="59">
        <v>688</v>
      </c>
      <c r="CF323" s="59">
        <f t="shared" si="18"/>
        <v>1238851</v>
      </c>
      <c r="CG323" s="59">
        <v>1214</v>
      </c>
      <c r="CH323" s="59">
        <f t="shared" si="19"/>
        <v>1240065</v>
      </c>
      <c r="CI323" s="59">
        <v>130889230</v>
      </c>
      <c r="CJ323" s="59">
        <v>0</v>
      </c>
      <c r="CK323" s="59">
        <v>0</v>
      </c>
      <c r="CL323" s="59">
        <v>5748762</v>
      </c>
      <c r="CM323" s="59">
        <v>645</v>
      </c>
      <c r="CN323" s="59">
        <v>8912.81</v>
      </c>
      <c r="CO323" s="59">
        <v>236.98</v>
      </c>
      <c r="CP323" s="59">
        <v>9149.7899999999991</v>
      </c>
      <c r="CQ323" s="59">
        <v>618</v>
      </c>
      <c r="CR323" s="59">
        <v>5654570</v>
      </c>
      <c r="CS323" s="59">
        <v>0</v>
      </c>
      <c r="CT323" s="59">
        <v>0</v>
      </c>
      <c r="CU323" s="59">
        <v>0</v>
      </c>
      <c r="CV323" s="59">
        <v>0</v>
      </c>
      <c r="CW323" s="59">
        <v>0</v>
      </c>
      <c r="CX323" s="59">
        <v>0</v>
      </c>
      <c r="CY323" s="59">
        <v>0</v>
      </c>
      <c r="CZ323" s="59">
        <v>182996</v>
      </c>
      <c r="DA323" s="59">
        <v>0</v>
      </c>
      <c r="DB323" s="59">
        <v>5837566</v>
      </c>
      <c r="DC323" s="59">
        <v>4229216</v>
      </c>
      <c r="DD323" s="59">
        <v>1608350</v>
      </c>
      <c r="DE323" s="59">
        <v>1608350</v>
      </c>
      <c r="DF323" s="59">
        <v>1731</v>
      </c>
      <c r="DG323" s="40">
        <v>1606619</v>
      </c>
      <c r="DH323" s="59">
        <v>31</v>
      </c>
      <c r="DI323" s="59">
        <v>1606650</v>
      </c>
      <c r="DJ323" s="59">
        <v>134225378</v>
      </c>
      <c r="DK323" s="59">
        <v>0</v>
      </c>
      <c r="DL323" s="59">
        <v>0</v>
      </c>
    </row>
    <row r="324" spans="1:116" x14ac:dyDescent="0.2">
      <c r="A324" s="48">
        <v>5523</v>
      </c>
      <c r="B324" s="49" t="s">
        <v>351</v>
      </c>
      <c r="C324" s="37">
        <v>10836492</v>
      </c>
      <c r="D324" s="37">
        <v>1584</v>
      </c>
      <c r="E324" s="37">
        <v>1601</v>
      </c>
      <c r="F324" s="37">
        <v>220.29</v>
      </c>
      <c r="G324" s="37">
        <v>0</v>
      </c>
      <c r="H324" s="37">
        <v>0</v>
      </c>
      <c r="I324" s="37">
        <v>0</v>
      </c>
      <c r="J324" s="37">
        <v>11305478</v>
      </c>
      <c r="K324" s="37">
        <v>0</v>
      </c>
      <c r="L324" s="37">
        <v>0</v>
      </c>
      <c r="M324" s="37">
        <v>0</v>
      </c>
      <c r="N324" s="37">
        <v>0</v>
      </c>
      <c r="O324" s="37">
        <v>0</v>
      </c>
      <c r="P324" s="37">
        <v>0</v>
      </c>
      <c r="Q324" s="37">
        <v>0</v>
      </c>
      <c r="R324" s="37">
        <v>11305478</v>
      </c>
      <c r="S324" s="37">
        <v>0</v>
      </c>
      <c r="T324" s="37">
        <v>0</v>
      </c>
      <c r="U324" s="37">
        <v>0</v>
      </c>
      <c r="V324" s="37">
        <v>11305478</v>
      </c>
      <c r="W324" s="37">
        <v>7021200</v>
      </c>
      <c r="X324" s="37">
        <v>4284278</v>
      </c>
      <c r="Y324" s="37">
        <v>4284278</v>
      </c>
      <c r="Z324" s="37">
        <v>12235</v>
      </c>
      <c r="AA324" s="37">
        <v>4272043</v>
      </c>
      <c r="AB324" s="37">
        <v>813906</v>
      </c>
      <c r="AC324" s="37">
        <v>5085949</v>
      </c>
      <c r="AD324" s="37">
        <v>560989675</v>
      </c>
      <c r="AE324" s="37">
        <v>1349500</v>
      </c>
      <c r="AF324" s="37">
        <v>0</v>
      </c>
      <c r="AG324" s="37">
        <v>0</v>
      </c>
      <c r="AH324" s="37">
        <v>0</v>
      </c>
      <c r="AI324" s="49">
        <v>11305478</v>
      </c>
      <c r="AJ324" s="59">
        <v>1601</v>
      </c>
      <c r="AK324" s="59">
        <v>7061.51</v>
      </c>
      <c r="AL324" s="59">
        <v>226.68</v>
      </c>
      <c r="AM324" s="59">
        <v>7288.1900000000005</v>
      </c>
      <c r="AN324" s="59">
        <v>1599</v>
      </c>
      <c r="AO324" s="59">
        <v>11653816</v>
      </c>
      <c r="AP324" s="59">
        <v>0</v>
      </c>
      <c r="AQ324" s="59">
        <v>0</v>
      </c>
      <c r="AR324" s="59">
        <v>0</v>
      </c>
      <c r="AS324" s="59">
        <v>0</v>
      </c>
      <c r="AT324" s="59">
        <v>0</v>
      </c>
      <c r="AU324" s="59">
        <v>0</v>
      </c>
      <c r="AV324" s="59">
        <v>0</v>
      </c>
      <c r="AW324" s="59">
        <v>0</v>
      </c>
      <c r="AX324" s="59">
        <v>14576</v>
      </c>
      <c r="AY324" s="59">
        <v>0</v>
      </c>
      <c r="AZ324" s="59">
        <v>11668392</v>
      </c>
      <c r="BA324" s="59">
        <v>7053421</v>
      </c>
      <c r="BB324" s="59">
        <v>4614971</v>
      </c>
      <c r="BC324" s="59">
        <v>4614971</v>
      </c>
      <c r="BD324" s="59">
        <v>11099</v>
      </c>
      <c r="BE324" s="59">
        <f t="shared" si="16"/>
        <v>4603872</v>
      </c>
      <c r="BF324" s="59">
        <v>842409</v>
      </c>
      <c r="BG324" s="59">
        <f t="shared" si="17"/>
        <v>5446281</v>
      </c>
      <c r="BH324" s="59">
        <v>612142801</v>
      </c>
      <c r="BI324" s="59">
        <v>0</v>
      </c>
      <c r="BJ324" s="59">
        <v>0</v>
      </c>
      <c r="BK324" s="59">
        <v>11653816</v>
      </c>
      <c r="BL324" s="59">
        <v>1599</v>
      </c>
      <c r="BM324" s="59">
        <v>7288.19</v>
      </c>
      <c r="BN324" s="59">
        <v>230.08</v>
      </c>
      <c r="BO324" s="59">
        <v>7518.2699999999995</v>
      </c>
      <c r="BP324" s="59">
        <v>1571</v>
      </c>
      <c r="BQ324" s="59">
        <v>11811202</v>
      </c>
      <c r="BR324" s="59">
        <v>0</v>
      </c>
      <c r="BS324" s="59">
        <v>0</v>
      </c>
      <c r="BT324" s="59">
        <v>0</v>
      </c>
      <c r="BU324" s="59">
        <v>0</v>
      </c>
      <c r="BV324" s="59">
        <v>0</v>
      </c>
      <c r="BW324" s="59">
        <v>0</v>
      </c>
      <c r="BX324" s="59">
        <v>0</v>
      </c>
      <c r="BY324" s="59">
        <v>157884</v>
      </c>
      <c r="BZ324" s="59">
        <v>0</v>
      </c>
      <c r="CA324" s="59">
        <v>11969086</v>
      </c>
      <c r="CB324" s="59">
        <v>6883910</v>
      </c>
      <c r="CC324" s="59">
        <v>5085176</v>
      </c>
      <c r="CD324" s="59">
        <v>5085176</v>
      </c>
      <c r="CE324" s="59">
        <v>11740</v>
      </c>
      <c r="CF324" s="59">
        <f t="shared" si="18"/>
        <v>5073436</v>
      </c>
      <c r="CG324" s="59">
        <v>865382</v>
      </c>
      <c r="CH324" s="59">
        <f t="shared" si="19"/>
        <v>5938818</v>
      </c>
      <c r="CI324" s="59">
        <v>644224149</v>
      </c>
      <c r="CJ324" s="59">
        <v>0</v>
      </c>
      <c r="CK324" s="59">
        <v>0</v>
      </c>
      <c r="CL324" s="59">
        <v>11811202</v>
      </c>
      <c r="CM324" s="59">
        <v>1571</v>
      </c>
      <c r="CN324" s="59">
        <v>7518.27</v>
      </c>
      <c r="CO324" s="59">
        <v>236.98</v>
      </c>
      <c r="CP324" s="59">
        <v>7755.25</v>
      </c>
      <c r="CQ324" s="59">
        <v>1532</v>
      </c>
      <c r="CR324" s="59">
        <v>11881043</v>
      </c>
      <c r="CS324" s="59">
        <v>0</v>
      </c>
      <c r="CT324" s="59">
        <v>0</v>
      </c>
      <c r="CU324" s="59">
        <v>0</v>
      </c>
      <c r="CV324" s="59">
        <v>0</v>
      </c>
      <c r="CW324" s="59">
        <v>0</v>
      </c>
      <c r="CX324" s="59">
        <v>0</v>
      </c>
      <c r="CY324" s="59">
        <v>0</v>
      </c>
      <c r="CZ324" s="59">
        <v>224902</v>
      </c>
      <c r="DA324" s="59">
        <v>0</v>
      </c>
      <c r="DB324" s="59">
        <v>12105945</v>
      </c>
      <c r="DC324" s="59">
        <v>6822765</v>
      </c>
      <c r="DD324" s="59">
        <v>5283180</v>
      </c>
      <c r="DE324" s="59">
        <v>5283180</v>
      </c>
      <c r="DF324" s="59">
        <v>11714</v>
      </c>
      <c r="DG324" s="40">
        <v>5271466</v>
      </c>
      <c r="DH324" s="59">
        <v>887646</v>
      </c>
      <c r="DI324" s="59">
        <v>6159112</v>
      </c>
      <c r="DJ324" s="59">
        <v>679361942</v>
      </c>
      <c r="DK324" s="59">
        <v>0</v>
      </c>
      <c r="DL324" s="59">
        <v>0</v>
      </c>
    </row>
    <row r="325" spans="1:116" x14ac:dyDescent="0.2">
      <c r="A325" s="48">
        <v>3850</v>
      </c>
      <c r="B325" s="49" t="s">
        <v>352</v>
      </c>
      <c r="C325" s="37">
        <v>6663179</v>
      </c>
      <c r="D325" s="37">
        <v>975</v>
      </c>
      <c r="E325" s="37">
        <v>948</v>
      </c>
      <c r="F325" s="37">
        <v>220.29</v>
      </c>
      <c r="G325" s="37">
        <v>0</v>
      </c>
      <c r="H325" s="37">
        <v>0</v>
      </c>
      <c r="I325" s="37">
        <v>0</v>
      </c>
      <c r="J325" s="37">
        <v>6687495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6687495</v>
      </c>
      <c r="S325" s="37">
        <v>0</v>
      </c>
      <c r="T325" s="37">
        <v>141086</v>
      </c>
      <c r="U325" s="37">
        <v>141086</v>
      </c>
      <c r="V325" s="37">
        <v>6828581</v>
      </c>
      <c r="W325" s="37">
        <v>5415552</v>
      </c>
      <c r="X325" s="37">
        <v>1413029</v>
      </c>
      <c r="Y325" s="37">
        <v>1413030</v>
      </c>
      <c r="Z325" s="37">
        <v>1992</v>
      </c>
      <c r="AA325" s="37">
        <v>1411038</v>
      </c>
      <c r="AB325" s="37">
        <v>783925</v>
      </c>
      <c r="AC325" s="37">
        <v>2194963</v>
      </c>
      <c r="AD325" s="37">
        <v>183199448</v>
      </c>
      <c r="AE325" s="37">
        <v>166300</v>
      </c>
      <c r="AF325" s="37">
        <v>0</v>
      </c>
      <c r="AG325" s="37">
        <v>1</v>
      </c>
      <c r="AH325" s="37">
        <v>0</v>
      </c>
      <c r="AI325" s="49">
        <v>6687495</v>
      </c>
      <c r="AJ325" s="59">
        <v>948</v>
      </c>
      <c r="AK325" s="59">
        <v>7054.32</v>
      </c>
      <c r="AL325" s="59">
        <v>226.68</v>
      </c>
      <c r="AM325" s="59">
        <v>7281</v>
      </c>
      <c r="AN325" s="59">
        <v>918</v>
      </c>
      <c r="AO325" s="59">
        <v>6683958</v>
      </c>
      <c r="AP325" s="59">
        <v>0</v>
      </c>
      <c r="AQ325" s="59">
        <v>0</v>
      </c>
      <c r="AR325" s="59">
        <v>0</v>
      </c>
      <c r="AS325" s="59">
        <v>0</v>
      </c>
      <c r="AT325" s="59">
        <v>0</v>
      </c>
      <c r="AU325" s="59">
        <v>0</v>
      </c>
      <c r="AV325" s="59">
        <v>0</v>
      </c>
      <c r="AW325" s="59">
        <v>0</v>
      </c>
      <c r="AX325" s="59">
        <v>167463</v>
      </c>
      <c r="AY325" s="59">
        <v>0</v>
      </c>
      <c r="AZ325" s="59">
        <v>6851421</v>
      </c>
      <c r="BA325" s="59">
        <v>5392141</v>
      </c>
      <c r="BB325" s="59">
        <v>1459280</v>
      </c>
      <c r="BC325" s="59">
        <v>1459279</v>
      </c>
      <c r="BD325" s="59">
        <v>1475</v>
      </c>
      <c r="BE325" s="59">
        <f t="shared" si="16"/>
        <v>1457804</v>
      </c>
      <c r="BF325" s="59">
        <v>779744</v>
      </c>
      <c r="BG325" s="59">
        <f t="shared" si="17"/>
        <v>2237548</v>
      </c>
      <c r="BH325" s="59">
        <v>197188224</v>
      </c>
      <c r="BI325" s="59">
        <v>1</v>
      </c>
      <c r="BJ325" s="59">
        <v>0</v>
      </c>
      <c r="BK325" s="59">
        <v>6683958</v>
      </c>
      <c r="BL325" s="59">
        <v>918</v>
      </c>
      <c r="BM325" s="59">
        <v>7281</v>
      </c>
      <c r="BN325" s="59">
        <v>230.08</v>
      </c>
      <c r="BO325" s="59">
        <v>7511.08</v>
      </c>
      <c r="BP325" s="59">
        <v>899</v>
      </c>
      <c r="BQ325" s="59">
        <v>6752461</v>
      </c>
      <c r="BR325" s="59">
        <v>0</v>
      </c>
      <c r="BS325" s="59">
        <v>0</v>
      </c>
      <c r="BT325" s="59">
        <v>0</v>
      </c>
      <c r="BU325" s="59">
        <v>0</v>
      </c>
      <c r="BV325" s="59">
        <v>0</v>
      </c>
      <c r="BW325" s="59">
        <v>0</v>
      </c>
      <c r="BX325" s="59">
        <v>0</v>
      </c>
      <c r="BY325" s="59">
        <v>105155</v>
      </c>
      <c r="BZ325" s="59">
        <v>0</v>
      </c>
      <c r="CA325" s="59">
        <v>6857616</v>
      </c>
      <c r="CB325" s="59">
        <v>5574410</v>
      </c>
      <c r="CC325" s="59">
        <v>1283206</v>
      </c>
      <c r="CD325" s="59">
        <v>1283206</v>
      </c>
      <c r="CE325" s="59">
        <v>2153</v>
      </c>
      <c r="CF325" s="59">
        <f t="shared" si="18"/>
        <v>1281053</v>
      </c>
      <c r="CG325" s="59">
        <v>779997</v>
      </c>
      <c r="CH325" s="59">
        <f t="shared" si="19"/>
        <v>2061050</v>
      </c>
      <c r="CI325" s="59">
        <v>210187157</v>
      </c>
      <c r="CJ325" s="59">
        <v>0</v>
      </c>
      <c r="CK325" s="59">
        <v>0</v>
      </c>
      <c r="CL325" s="59">
        <v>6752461</v>
      </c>
      <c r="CM325" s="59">
        <v>899</v>
      </c>
      <c r="CN325" s="59">
        <v>7511.08</v>
      </c>
      <c r="CO325" s="59">
        <v>236.98</v>
      </c>
      <c r="CP325" s="59">
        <v>7748.0599999999995</v>
      </c>
      <c r="CQ325" s="59">
        <v>882</v>
      </c>
      <c r="CR325" s="59">
        <v>6833789</v>
      </c>
      <c r="CS325" s="59">
        <v>0</v>
      </c>
      <c r="CT325" s="59">
        <v>0</v>
      </c>
      <c r="CU325" s="59">
        <v>0</v>
      </c>
      <c r="CV325" s="59">
        <v>0</v>
      </c>
      <c r="CW325" s="59">
        <v>0</v>
      </c>
      <c r="CX325" s="59">
        <v>0</v>
      </c>
      <c r="CY325" s="59">
        <v>0</v>
      </c>
      <c r="CZ325" s="59">
        <v>100725</v>
      </c>
      <c r="DA325" s="59">
        <v>0</v>
      </c>
      <c r="DB325" s="59">
        <v>6934514</v>
      </c>
      <c r="DC325" s="59">
        <v>5610632</v>
      </c>
      <c r="DD325" s="59">
        <v>1323882</v>
      </c>
      <c r="DE325" s="59">
        <v>1323882</v>
      </c>
      <c r="DF325" s="59">
        <v>1615</v>
      </c>
      <c r="DG325" s="40">
        <v>1322267</v>
      </c>
      <c r="DH325" s="59">
        <v>789838</v>
      </c>
      <c r="DI325" s="59">
        <v>2112105</v>
      </c>
      <c r="DJ325" s="59">
        <v>217872540</v>
      </c>
      <c r="DK325" s="59">
        <v>0</v>
      </c>
      <c r="DL325" s="59">
        <v>0</v>
      </c>
    </row>
    <row r="326" spans="1:116" x14ac:dyDescent="0.2">
      <c r="A326" s="48">
        <v>4956</v>
      </c>
      <c r="B326" s="49" t="s">
        <v>353</v>
      </c>
      <c r="C326" s="37">
        <v>7312951</v>
      </c>
      <c r="D326" s="37">
        <v>1039</v>
      </c>
      <c r="E326" s="37">
        <v>1024</v>
      </c>
      <c r="F326" s="37">
        <v>220.29</v>
      </c>
      <c r="G326" s="37">
        <v>0</v>
      </c>
      <c r="H326" s="37">
        <v>0</v>
      </c>
      <c r="I326" s="37">
        <v>0</v>
      </c>
      <c r="J326" s="37">
        <v>7432950</v>
      </c>
      <c r="K326" s="37">
        <v>0</v>
      </c>
      <c r="L326" s="37">
        <v>308</v>
      </c>
      <c r="M326" s="37">
        <v>0</v>
      </c>
      <c r="N326" s="37">
        <v>0</v>
      </c>
      <c r="O326" s="37">
        <v>0</v>
      </c>
      <c r="P326" s="37">
        <v>0</v>
      </c>
      <c r="Q326" s="37">
        <v>308</v>
      </c>
      <c r="R326" s="37">
        <v>7433258</v>
      </c>
      <c r="S326" s="37">
        <v>430000</v>
      </c>
      <c r="T326" s="37">
        <v>79846</v>
      </c>
      <c r="U326" s="37">
        <v>509846</v>
      </c>
      <c r="V326" s="37">
        <v>7943104</v>
      </c>
      <c r="W326" s="37">
        <v>5501441</v>
      </c>
      <c r="X326" s="37">
        <v>2441663</v>
      </c>
      <c r="Y326" s="37">
        <v>2441663</v>
      </c>
      <c r="Z326" s="37">
        <v>1391</v>
      </c>
      <c r="AA326" s="37">
        <v>2440272</v>
      </c>
      <c r="AB326" s="37">
        <v>731315</v>
      </c>
      <c r="AC326" s="37">
        <v>3171587</v>
      </c>
      <c r="AD326" s="37">
        <v>242195511</v>
      </c>
      <c r="AE326" s="37">
        <v>106200</v>
      </c>
      <c r="AF326" s="37">
        <v>0</v>
      </c>
      <c r="AG326" s="37">
        <v>0</v>
      </c>
      <c r="AH326" s="37">
        <v>0</v>
      </c>
      <c r="AI326" s="49">
        <v>7433258</v>
      </c>
      <c r="AJ326" s="59">
        <v>1024</v>
      </c>
      <c r="AK326" s="59">
        <v>7259.04</v>
      </c>
      <c r="AL326" s="59">
        <v>226.68</v>
      </c>
      <c r="AM326" s="59">
        <v>7485.72</v>
      </c>
      <c r="AN326" s="59">
        <v>1010</v>
      </c>
      <c r="AO326" s="59">
        <v>7560577</v>
      </c>
      <c r="AP326" s="59">
        <v>0</v>
      </c>
      <c r="AQ326" s="59">
        <v>6804</v>
      </c>
      <c r="AR326" s="59">
        <v>0</v>
      </c>
      <c r="AS326" s="59">
        <v>0</v>
      </c>
      <c r="AT326" s="59">
        <v>0</v>
      </c>
      <c r="AU326" s="59">
        <v>0</v>
      </c>
      <c r="AV326" s="59">
        <v>0</v>
      </c>
      <c r="AW326" s="59">
        <v>430000</v>
      </c>
      <c r="AX326" s="59">
        <v>82343</v>
      </c>
      <c r="AY326" s="59">
        <v>0</v>
      </c>
      <c r="AZ326" s="59">
        <v>8079724</v>
      </c>
      <c r="BA326" s="59">
        <v>5841323</v>
      </c>
      <c r="BB326" s="59">
        <v>2238401</v>
      </c>
      <c r="BC326" s="59">
        <v>2238401</v>
      </c>
      <c r="BD326" s="59">
        <v>1739</v>
      </c>
      <c r="BE326" s="59">
        <f t="shared" si="16"/>
        <v>2236662</v>
      </c>
      <c r="BF326" s="59">
        <v>725429</v>
      </c>
      <c r="BG326" s="59">
        <f t="shared" si="17"/>
        <v>2962091</v>
      </c>
      <c r="BH326" s="59">
        <v>257001563</v>
      </c>
      <c r="BI326" s="59">
        <v>0</v>
      </c>
      <c r="BJ326" s="59">
        <v>0</v>
      </c>
      <c r="BK326" s="59">
        <v>7567381</v>
      </c>
      <c r="BL326" s="59">
        <v>1010</v>
      </c>
      <c r="BM326" s="59">
        <v>7492.46</v>
      </c>
      <c r="BN326" s="59">
        <v>230.08</v>
      </c>
      <c r="BO326" s="59">
        <v>7722.54</v>
      </c>
      <c r="BP326" s="59">
        <v>1021</v>
      </c>
      <c r="BQ326" s="59">
        <v>7884713</v>
      </c>
      <c r="BR326" s="59">
        <v>0</v>
      </c>
      <c r="BS326" s="59">
        <v>2200</v>
      </c>
      <c r="BT326" s="59">
        <v>0</v>
      </c>
      <c r="BU326" s="59">
        <v>0</v>
      </c>
      <c r="BV326" s="59">
        <v>0</v>
      </c>
      <c r="BW326" s="59">
        <v>0</v>
      </c>
      <c r="BX326" s="59">
        <v>430000</v>
      </c>
      <c r="BY326" s="59">
        <v>0</v>
      </c>
      <c r="BZ326" s="59">
        <v>0</v>
      </c>
      <c r="CA326" s="59">
        <v>8316913</v>
      </c>
      <c r="CB326" s="59">
        <v>6078700</v>
      </c>
      <c r="CC326" s="59">
        <v>2238213</v>
      </c>
      <c r="CD326" s="59">
        <v>2238213</v>
      </c>
      <c r="CE326" s="59">
        <v>2213</v>
      </c>
      <c r="CF326" s="59">
        <f t="shared" si="18"/>
        <v>2236000</v>
      </c>
      <c r="CG326" s="59">
        <v>776620</v>
      </c>
      <c r="CH326" s="59">
        <f t="shared" si="19"/>
        <v>3012620</v>
      </c>
      <c r="CI326" s="59">
        <v>259299873</v>
      </c>
      <c r="CJ326" s="59">
        <v>0</v>
      </c>
      <c r="CK326" s="59">
        <v>0</v>
      </c>
      <c r="CL326" s="59">
        <v>7886913</v>
      </c>
      <c r="CM326" s="59">
        <v>1021</v>
      </c>
      <c r="CN326" s="59">
        <v>7724.69</v>
      </c>
      <c r="CO326" s="59">
        <v>236.98</v>
      </c>
      <c r="CP326" s="59">
        <v>7961.6699999999992</v>
      </c>
      <c r="CQ326" s="59">
        <v>1020</v>
      </c>
      <c r="CR326" s="59">
        <v>8120903</v>
      </c>
      <c r="CS326" s="59">
        <v>0</v>
      </c>
      <c r="CT326" s="59">
        <v>25573</v>
      </c>
      <c r="CU326" s="59">
        <v>0</v>
      </c>
      <c r="CV326" s="59">
        <v>0</v>
      </c>
      <c r="CW326" s="59">
        <v>0</v>
      </c>
      <c r="CX326" s="59">
        <v>0</v>
      </c>
      <c r="CY326" s="59">
        <v>430000</v>
      </c>
      <c r="CZ326" s="59">
        <v>7962</v>
      </c>
      <c r="DA326" s="59">
        <v>0</v>
      </c>
      <c r="DB326" s="59">
        <v>8584438</v>
      </c>
      <c r="DC326" s="59">
        <v>6478313</v>
      </c>
      <c r="DD326" s="59">
        <v>2106125</v>
      </c>
      <c r="DE326" s="59">
        <v>2106125</v>
      </c>
      <c r="DF326" s="59">
        <v>1636</v>
      </c>
      <c r="DG326" s="40">
        <v>2104489</v>
      </c>
      <c r="DH326" s="59">
        <v>796820</v>
      </c>
      <c r="DI326" s="59">
        <v>2901309</v>
      </c>
      <c r="DJ326" s="59">
        <v>267009739</v>
      </c>
      <c r="DK326" s="59">
        <v>0</v>
      </c>
      <c r="DL326" s="59">
        <v>0</v>
      </c>
    </row>
    <row r="327" spans="1:116" x14ac:dyDescent="0.2">
      <c r="A327" s="48">
        <v>4963</v>
      </c>
      <c r="B327" s="49" t="s">
        <v>354</v>
      </c>
      <c r="C327" s="37">
        <v>5236480</v>
      </c>
      <c r="D327" s="37">
        <v>773</v>
      </c>
      <c r="E327" s="37">
        <v>766</v>
      </c>
      <c r="F327" s="37">
        <v>220.29</v>
      </c>
      <c r="G327" s="37">
        <v>0</v>
      </c>
      <c r="H327" s="37">
        <v>0</v>
      </c>
      <c r="I327" s="37">
        <v>0</v>
      </c>
      <c r="J327" s="37">
        <v>5357802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5357802</v>
      </c>
      <c r="S327" s="37">
        <v>0</v>
      </c>
      <c r="T327" s="37">
        <v>34973</v>
      </c>
      <c r="U327" s="37">
        <v>34973</v>
      </c>
      <c r="V327" s="37">
        <v>5392775</v>
      </c>
      <c r="W327" s="37">
        <v>3801940</v>
      </c>
      <c r="X327" s="37">
        <v>1590835</v>
      </c>
      <c r="Y327" s="37">
        <v>1590835</v>
      </c>
      <c r="Z327" s="37">
        <v>2269</v>
      </c>
      <c r="AA327" s="37">
        <v>1588566</v>
      </c>
      <c r="AB327" s="37">
        <v>680000</v>
      </c>
      <c r="AC327" s="37">
        <v>2268566</v>
      </c>
      <c r="AD327" s="37">
        <v>192550673</v>
      </c>
      <c r="AE327" s="37">
        <v>192600</v>
      </c>
      <c r="AF327" s="37">
        <v>0</v>
      </c>
      <c r="AG327" s="37">
        <v>0</v>
      </c>
      <c r="AH327" s="37">
        <v>0</v>
      </c>
      <c r="AI327" s="49">
        <v>5357802</v>
      </c>
      <c r="AJ327" s="59">
        <v>766</v>
      </c>
      <c r="AK327" s="59">
        <v>6994.52</v>
      </c>
      <c r="AL327" s="59">
        <v>226.68</v>
      </c>
      <c r="AM327" s="59">
        <v>7221.2000000000007</v>
      </c>
      <c r="AN327" s="59">
        <v>757</v>
      </c>
      <c r="AO327" s="59">
        <v>5466448</v>
      </c>
      <c r="AP327" s="59">
        <v>0</v>
      </c>
      <c r="AQ327" s="59">
        <v>2933</v>
      </c>
      <c r="AR327" s="59">
        <v>0</v>
      </c>
      <c r="AS327" s="59">
        <v>0</v>
      </c>
      <c r="AT327" s="59">
        <v>0</v>
      </c>
      <c r="AU327" s="59">
        <v>0</v>
      </c>
      <c r="AV327" s="59">
        <v>0</v>
      </c>
      <c r="AW327" s="59">
        <v>0</v>
      </c>
      <c r="AX327" s="59">
        <v>50548</v>
      </c>
      <c r="AY327" s="59">
        <v>0</v>
      </c>
      <c r="AZ327" s="59">
        <v>5519929</v>
      </c>
      <c r="BA327" s="59">
        <v>3966992</v>
      </c>
      <c r="BB327" s="59">
        <v>1552937</v>
      </c>
      <c r="BC327" s="59">
        <v>1553588</v>
      </c>
      <c r="BD327" s="59">
        <v>2143</v>
      </c>
      <c r="BE327" s="59">
        <f t="shared" si="16"/>
        <v>1551445</v>
      </c>
      <c r="BF327" s="59">
        <v>676305</v>
      </c>
      <c r="BG327" s="59">
        <f t="shared" si="17"/>
        <v>2227750</v>
      </c>
      <c r="BH327" s="59">
        <v>211457348</v>
      </c>
      <c r="BI327" s="59">
        <v>0</v>
      </c>
      <c r="BJ327" s="59">
        <v>651</v>
      </c>
      <c r="BK327" s="59">
        <v>5469381</v>
      </c>
      <c r="BL327" s="59">
        <v>757</v>
      </c>
      <c r="BM327" s="59">
        <v>7225.07</v>
      </c>
      <c r="BN327" s="59">
        <v>230.08</v>
      </c>
      <c r="BO327" s="59">
        <v>7455.15</v>
      </c>
      <c r="BP327" s="59">
        <v>750</v>
      </c>
      <c r="BQ327" s="59">
        <v>5591363</v>
      </c>
      <c r="BR327" s="59">
        <v>0</v>
      </c>
      <c r="BS327" s="59">
        <v>0</v>
      </c>
      <c r="BT327" s="59">
        <v>0</v>
      </c>
      <c r="BU327" s="59">
        <v>0</v>
      </c>
      <c r="BV327" s="59">
        <v>0</v>
      </c>
      <c r="BW327" s="59">
        <v>0</v>
      </c>
      <c r="BX327" s="59">
        <v>0</v>
      </c>
      <c r="BY327" s="59">
        <v>37276</v>
      </c>
      <c r="BZ327" s="59">
        <v>0</v>
      </c>
      <c r="CA327" s="59">
        <v>5628639</v>
      </c>
      <c r="CB327" s="59">
        <v>4133462</v>
      </c>
      <c r="CC327" s="59">
        <v>1495177</v>
      </c>
      <c r="CD327" s="59">
        <v>1495179</v>
      </c>
      <c r="CE327" s="59">
        <v>2042</v>
      </c>
      <c r="CF327" s="59">
        <f t="shared" si="18"/>
        <v>1493137</v>
      </c>
      <c r="CG327" s="59">
        <v>684000</v>
      </c>
      <c r="CH327" s="59">
        <f t="shared" si="19"/>
        <v>2177137</v>
      </c>
      <c r="CI327" s="59">
        <v>229426090</v>
      </c>
      <c r="CJ327" s="59">
        <v>0</v>
      </c>
      <c r="CK327" s="59">
        <v>2</v>
      </c>
      <c r="CL327" s="59">
        <v>5591363</v>
      </c>
      <c r="CM327" s="59">
        <v>750</v>
      </c>
      <c r="CN327" s="59">
        <v>7455.15</v>
      </c>
      <c r="CO327" s="59">
        <v>236.98</v>
      </c>
      <c r="CP327" s="59">
        <v>7692.1299999999992</v>
      </c>
      <c r="CQ327" s="59">
        <v>736</v>
      </c>
      <c r="CR327" s="59">
        <v>5661408</v>
      </c>
      <c r="CS327" s="59">
        <v>0</v>
      </c>
      <c r="CT327" s="59">
        <v>0</v>
      </c>
      <c r="CU327" s="59">
        <v>0</v>
      </c>
      <c r="CV327" s="59">
        <v>0</v>
      </c>
      <c r="CW327" s="59">
        <v>0</v>
      </c>
      <c r="CX327" s="59">
        <v>0</v>
      </c>
      <c r="CY327" s="59">
        <v>0</v>
      </c>
      <c r="CZ327" s="59">
        <v>84613</v>
      </c>
      <c r="DA327" s="59">
        <v>0</v>
      </c>
      <c r="DB327" s="59">
        <v>5746021</v>
      </c>
      <c r="DC327" s="59">
        <v>3959731</v>
      </c>
      <c r="DD327" s="59">
        <v>1786290</v>
      </c>
      <c r="DE327" s="59">
        <v>1786290</v>
      </c>
      <c r="DF327" s="59">
        <v>2224</v>
      </c>
      <c r="DG327" s="40">
        <v>1784066</v>
      </c>
      <c r="DH327" s="59">
        <v>664000</v>
      </c>
      <c r="DI327" s="59">
        <v>2448066</v>
      </c>
      <c r="DJ327" s="59">
        <v>246940739</v>
      </c>
      <c r="DK327" s="59">
        <v>0</v>
      </c>
      <c r="DL327" s="59">
        <v>0</v>
      </c>
    </row>
    <row r="328" spans="1:116" x14ac:dyDescent="0.2">
      <c r="A328" s="48">
        <v>1673</v>
      </c>
      <c r="B328" s="49" t="s">
        <v>355</v>
      </c>
      <c r="C328" s="37">
        <v>6442459</v>
      </c>
      <c r="D328" s="37">
        <v>943</v>
      </c>
      <c r="E328" s="37">
        <v>866</v>
      </c>
      <c r="F328" s="37">
        <v>220.29</v>
      </c>
      <c r="G328" s="37">
        <v>0</v>
      </c>
      <c r="H328" s="37">
        <v>0</v>
      </c>
      <c r="I328" s="37">
        <v>0</v>
      </c>
      <c r="J328" s="37">
        <v>6107179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6107179</v>
      </c>
      <c r="S328" s="37">
        <v>0</v>
      </c>
      <c r="T328" s="37">
        <v>409026</v>
      </c>
      <c r="U328" s="37">
        <v>409026</v>
      </c>
      <c r="V328" s="37">
        <v>6516205</v>
      </c>
      <c r="W328" s="37">
        <v>5538515</v>
      </c>
      <c r="X328" s="37">
        <v>977690</v>
      </c>
      <c r="Y328" s="37">
        <v>977690</v>
      </c>
      <c r="Z328" s="37">
        <v>2353</v>
      </c>
      <c r="AA328" s="37">
        <v>975337</v>
      </c>
      <c r="AB328" s="37">
        <v>306568</v>
      </c>
      <c r="AC328" s="37">
        <v>1281905</v>
      </c>
      <c r="AD328" s="37">
        <v>125739348</v>
      </c>
      <c r="AE328" s="37">
        <v>230800</v>
      </c>
      <c r="AF328" s="37">
        <v>0</v>
      </c>
      <c r="AG328" s="37">
        <v>0</v>
      </c>
      <c r="AH328" s="37">
        <v>0</v>
      </c>
      <c r="AI328" s="49">
        <v>6107179</v>
      </c>
      <c r="AJ328" s="59">
        <v>866</v>
      </c>
      <c r="AK328" s="59">
        <v>7052.17</v>
      </c>
      <c r="AL328" s="59">
        <v>226.68</v>
      </c>
      <c r="AM328" s="59">
        <v>7278.85</v>
      </c>
      <c r="AN328" s="59">
        <v>792</v>
      </c>
      <c r="AO328" s="59">
        <v>5764849</v>
      </c>
      <c r="AP328" s="59">
        <v>0</v>
      </c>
      <c r="AQ328" s="59">
        <v>0</v>
      </c>
      <c r="AR328" s="59">
        <v>0</v>
      </c>
      <c r="AS328" s="59">
        <v>0</v>
      </c>
      <c r="AT328" s="59">
        <v>0</v>
      </c>
      <c r="AU328" s="59">
        <v>0</v>
      </c>
      <c r="AV328" s="59">
        <v>0</v>
      </c>
      <c r="AW328" s="59">
        <v>0</v>
      </c>
      <c r="AX328" s="59">
        <v>407616</v>
      </c>
      <c r="AY328" s="59">
        <v>0</v>
      </c>
      <c r="AZ328" s="59">
        <v>6172465</v>
      </c>
      <c r="BA328" s="59">
        <v>4951079</v>
      </c>
      <c r="BB328" s="59">
        <v>1221386</v>
      </c>
      <c r="BC328" s="59">
        <v>1214107</v>
      </c>
      <c r="BD328" s="59">
        <v>2089</v>
      </c>
      <c r="BE328" s="59">
        <f t="shared" ref="BE328:BE391" si="20">BC328-BD328</f>
        <v>1212018</v>
      </c>
      <c r="BF328" s="59">
        <v>261105</v>
      </c>
      <c r="BG328" s="59">
        <f t="shared" ref="BG328:BG391" si="21">BE328+BF328</f>
        <v>1473123</v>
      </c>
      <c r="BH328" s="59">
        <v>136238853</v>
      </c>
      <c r="BI328" s="59">
        <v>7279</v>
      </c>
      <c r="BJ328" s="59">
        <v>0</v>
      </c>
      <c r="BK328" s="59">
        <v>5764849</v>
      </c>
      <c r="BL328" s="59">
        <v>792</v>
      </c>
      <c r="BM328" s="59">
        <v>7278.85</v>
      </c>
      <c r="BN328" s="59">
        <v>230.08</v>
      </c>
      <c r="BO328" s="59">
        <v>7508.93</v>
      </c>
      <c r="BP328" s="59">
        <v>709</v>
      </c>
      <c r="BQ328" s="59">
        <v>5323831</v>
      </c>
      <c r="BR328" s="59">
        <v>0</v>
      </c>
      <c r="BS328" s="59">
        <v>0</v>
      </c>
      <c r="BT328" s="59">
        <v>0</v>
      </c>
      <c r="BU328" s="59">
        <v>0</v>
      </c>
      <c r="BV328" s="59">
        <v>0</v>
      </c>
      <c r="BW328" s="59">
        <v>0</v>
      </c>
      <c r="BX328" s="59">
        <v>0</v>
      </c>
      <c r="BY328" s="59">
        <v>465554</v>
      </c>
      <c r="BZ328" s="59">
        <v>0</v>
      </c>
      <c r="CA328" s="59">
        <v>5789385</v>
      </c>
      <c r="CB328" s="59">
        <v>4746118</v>
      </c>
      <c r="CC328" s="59">
        <v>1043267</v>
      </c>
      <c r="CD328" s="59">
        <v>1043267</v>
      </c>
      <c r="CE328" s="59">
        <v>2211</v>
      </c>
      <c r="CF328" s="59">
        <f t="shared" ref="CF328:CF391" si="22">CD328-CE328</f>
        <v>1041056</v>
      </c>
      <c r="CG328" s="59">
        <v>580344</v>
      </c>
      <c r="CH328" s="59">
        <f t="shared" ref="CH328:CH391" si="23">CF328+CG328</f>
        <v>1621400</v>
      </c>
      <c r="CI328" s="59">
        <v>146242082</v>
      </c>
      <c r="CJ328" s="59">
        <v>0</v>
      </c>
      <c r="CK328" s="59">
        <v>0</v>
      </c>
      <c r="CL328" s="59">
        <v>5323831</v>
      </c>
      <c r="CM328" s="59">
        <v>709</v>
      </c>
      <c r="CN328" s="59">
        <v>7508.93</v>
      </c>
      <c r="CO328" s="59">
        <v>236.98</v>
      </c>
      <c r="CP328" s="59">
        <v>7745.91</v>
      </c>
      <c r="CQ328" s="59">
        <v>684</v>
      </c>
      <c r="CR328" s="59">
        <v>5298202</v>
      </c>
      <c r="CS328" s="59">
        <v>0</v>
      </c>
      <c r="CT328" s="59">
        <v>0</v>
      </c>
      <c r="CU328" s="59">
        <v>0</v>
      </c>
      <c r="CV328" s="59">
        <v>0</v>
      </c>
      <c r="CW328" s="59">
        <v>0</v>
      </c>
      <c r="CX328" s="59">
        <v>0</v>
      </c>
      <c r="CY328" s="59">
        <v>0</v>
      </c>
      <c r="CZ328" s="59">
        <v>147172</v>
      </c>
      <c r="DA328" s="59">
        <v>0</v>
      </c>
      <c r="DB328" s="59">
        <v>5445374</v>
      </c>
      <c r="DC328" s="59">
        <v>4570419</v>
      </c>
      <c r="DD328" s="59">
        <v>874955</v>
      </c>
      <c r="DE328" s="59">
        <v>875035</v>
      </c>
      <c r="DF328" s="59">
        <v>2043</v>
      </c>
      <c r="DG328" s="40">
        <v>872992</v>
      </c>
      <c r="DH328" s="59">
        <v>779835</v>
      </c>
      <c r="DI328" s="59">
        <v>1652827</v>
      </c>
      <c r="DJ328" s="59">
        <v>148774541</v>
      </c>
      <c r="DK328" s="59">
        <v>0</v>
      </c>
      <c r="DL328" s="59">
        <v>80</v>
      </c>
    </row>
    <row r="329" spans="1:116" x14ac:dyDescent="0.2">
      <c r="A329" s="48">
        <v>4998</v>
      </c>
      <c r="B329" s="49" t="s">
        <v>356</v>
      </c>
      <c r="C329" s="37">
        <v>1077877</v>
      </c>
      <c r="D329" s="37">
        <v>136</v>
      </c>
      <c r="E329" s="37">
        <v>134</v>
      </c>
      <c r="F329" s="37">
        <v>220.29</v>
      </c>
      <c r="G329" s="37">
        <v>0</v>
      </c>
      <c r="H329" s="37">
        <v>0</v>
      </c>
      <c r="I329" s="37">
        <v>0</v>
      </c>
      <c r="J329" s="37">
        <v>1091545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1091545</v>
      </c>
      <c r="S329" s="37">
        <v>0</v>
      </c>
      <c r="T329" s="37">
        <v>16292</v>
      </c>
      <c r="U329" s="37">
        <v>16292</v>
      </c>
      <c r="V329" s="37">
        <v>1107837</v>
      </c>
      <c r="W329" s="37">
        <v>632638</v>
      </c>
      <c r="X329" s="37">
        <v>475199</v>
      </c>
      <c r="Y329" s="37">
        <v>467000</v>
      </c>
      <c r="Z329" s="37">
        <v>142</v>
      </c>
      <c r="AA329" s="37">
        <v>466858</v>
      </c>
      <c r="AB329" s="37">
        <v>55712</v>
      </c>
      <c r="AC329" s="37">
        <v>522570</v>
      </c>
      <c r="AD329" s="37">
        <v>53031382</v>
      </c>
      <c r="AE329" s="37">
        <v>14400</v>
      </c>
      <c r="AF329" s="37">
        <v>8199</v>
      </c>
      <c r="AG329" s="37">
        <v>0</v>
      </c>
      <c r="AH329" s="37">
        <v>0</v>
      </c>
      <c r="AI329" s="49">
        <v>1091545</v>
      </c>
      <c r="AJ329" s="59">
        <v>134</v>
      </c>
      <c r="AK329" s="59">
        <v>8145.86</v>
      </c>
      <c r="AL329" s="59">
        <v>226.68</v>
      </c>
      <c r="AM329" s="59">
        <v>8372.5399999999991</v>
      </c>
      <c r="AN329" s="59">
        <v>136</v>
      </c>
      <c r="AO329" s="59">
        <v>1138665</v>
      </c>
      <c r="AP329" s="59">
        <v>0</v>
      </c>
      <c r="AQ329" s="59">
        <v>0</v>
      </c>
      <c r="AR329" s="59">
        <v>0</v>
      </c>
      <c r="AS329" s="59">
        <v>0</v>
      </c>
      <c r="AT329" s="59">
        <v>0</v>
      </c>
      <c r="AU329" s="59">
        <v>0</v>
      </c>
      <c r="AV329" s="59">
        <v>0</v>
      </c>
      <c r="AW329" s="59">
        <v>0</v>
      </c>
      <c r="AX329" s="59">
        <v>0</v>
      </c>
      <c r="AY329" s="59">
        <v>0</v>
      </c>
      <c r="AZ329" s="59">
        <v>1138665</v>
      </c>
      <c r="BA329" s="59">
        <v>743591</v>
      </c>
      <c r="BB329" s="59">
        <v>395074</v>
      </c>
      <c r="BC329" s="59">
        <v>394231</v>
      </c>
      <c r="BD329" s="59">
        <v>231</v>
      </c>
      <c r="BE329" s="59">
        <f t="shared" si="20"/>
        <v>394000</v>
      </c>
      <c r="BF329" s="59">
        <v>73728</v>
      </c>
      <c r="BG329" s="59">
        <f t="shared" si="21"/>
        <v>467728</v>
      </c>
      <c r="BH329" s="59">
        <v>56993734</v>
      </c>
      <c r="BI329" s="59">
        <v>843</v>
      </c>
      <c r="BJ329" s="59">
        <v>0</v>
      </c>
      <c r="BK329" s="59">
        <v>1137822</v>
      </c>
      <c r="BL329" s="59">
        <v>136</v>
      </c>
      <c r="BM329" s="59">
        <v>8366.34</v>
      </c>
      <c r="BN329" s="59">
        <v>230.08</v>
      </c>
      <c r="BO329" s="59">
        <v>8596.42</v>
      </c>
      <c r="BP329" s="59">
        <v>144</v>
      </c>
      <c r="BQ329" s="59">
        <v>1237884</v>
      </c>
      <c r="BR329" s="59">
        <v>632</v>
      </c>
      <c r="BS329" s="59">
        <v>0</v>
      </c>
      <c r="BT329" s="59">
        <v>0</v>
      </c>
      <c r="BU329" s="59">
        <v>0</v>
      </c>
      <c r="BV329" s="59">
        <v>0</v>
      </c>
      <c r="BW329" s="59">
        <v>0</v>
      </c>
      <c r="BX329" s="59">
        <v>0</v>
      </c>
      <c r="BY329" s="59">
        <v>0</v>
      </c>
      <c r="BZ329" s="59">
        <v>0</v>
      </c>
      <c r="CA329" s="59">
        <v>1238516</v>
      </c>
      <c r="CB329" s="59">
        <v>810034</v>
      </c>
      <c r="CC329" s="59">
        <v>428482</v>
      </c>
      <c r="CD329" s="59">
        <v>428000</v>
      </c>
      <c r="CE329" s="59">
        <v>177</v>
      </c>
      <c r="CF329" s="59">
        <f t="shared" si="22"/>
        <v>427823</v>
      </c>
      <c r="CG329" s="59">
        <v>96113</v>
      </c>
      <c r="CH329" s="59">
        <f t="shared" si="23"/>
        <v>523936</v>
      </c>
      <c r="CI329" s="59">
        <v>72848586</v>
      </c>
      <c r="CJ329" s="59">
        <v>482</v>
      </c>
      <c r="CK329" s="59">
        <v>0</v>
      </c>
      <c r="CL329" s="59">
        <v>1238034</v>
      </c>
      <c r="CM329" s="59">
        <v>144</v>
      </c>
      <c r="CN329" s="59">
        <v>8597.4599999999991</v>
      </c>
      <c r="CO329" s="59">
        <v>236.98</v>
      </c>
      <c r="CP329" s="59">
        <v>8834.4399999999987</v>
      </c>
      <c r="CQ329" s="59">
        <v>144</v>
      </c>
      <c r="CR329" s="59">
        <v>1272159</v>
      </c>
      <c r="CS329" s="59">
        <v>362</v>
      </c>
      <c r="CT329" s="59">
        <v>0</v>
      </c>
      <c r="CU329" s="59">
        <v>0</v>
      </c>
      <c r="CV329" s="59">
        <v>0</v>
      </c>
      <c r="CW329" s="59">
        <v>0</v>
      </c>
      <c r="CX329" s="59">
        <v>0</v>
      </c>
      <c r="CY329" s="59">
        <v>0</v>
      </c>
      <c r="CZ329" s="59">
        <v>0</v>
      </c>
      <c r="DA329" s="59">
        <v>0</v>
      </c>
      <c r="DB329" s="59">
        <v>1272521</v>
      </c>
      <c r="DC329" s="59">
        <v>824615</v>
      </c>
      <c r="DD329" s="59">
        <v>447906</v>
      </c>
      <c r="DE329" s="59">
        <v>447000</v>
      </c>
      <c r="DF329" s="59">
        <v>344</v>
      </c>
      <c r="DG329" s="40">
        <v>446656</v>
      </c>
      <c r="DH329" s="59">
        <v>42128</v>
      </c>
      <c r="DI329" s="59">
        <v>488784</v>
      </c>
      <c r="DJ329" s="59">
        <v>70255283</v>
      </c>
      <c r="DK329" s="59">
        <v>906</v>
      </c>
      <c r="DL329" s="59">
        <v>0</v>
      </c>
    </row>
    <row r="330" spans="1:116" x14ac:dyDescent="0.2">
      <c r="A330" s="48">
        <v>2422</v>
      </c>
      <c r="B330" s="49" t="s">
        <v>357</v>
      </c>
      <c r="C330" s="37">
        <v>6761679</v>
      </c>
      <c r="D330" s="37">
        <v>976</v>
      </c>
      <c r="E330" s="37">
        <v>984</v>
      </c>
      <c r="F330" s="37">
        <v>220.29</v>
      </c>
      <c r="G330" s="37">
        <v>0</v>
      </c>
      <c r="H330" s="37">
        <v>0</v>
      </c>
      <c r="I330" s="37">
        <v>0</v>
      </c>
      <c r="J330" s="37">
        <v>7033868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7033868</v>
      </c>
      <c r="S330" s="37">
        <v>0</v>
      </c>
      <c r="T330" s="37">
        <v>0</v>
      </c>
      <c r="U330" s="37">
        <v>0</v>
      </c>
      <c r="V330" s="37">
        <v>7033868</v>
      </c>
      <c r="W330" s="37">
        <v>5538424</v>
      </c>
      <c r="X330" s="37">
        <v>1495444</v>
      </c>
      <c r="Y330" s="37">
        <v>1495444</v>
      </c>
      <c r="Z330" s="37">
        <v>1837</v>
      </c>
      <c r="AA330" s="37">
        <v>1493607</v>
      </c>
      <c r="AB330" s="37">
        <v>1002223</v>
      </c>
      <c r="AC330" s="37">
        <v>2495830</v>
      </c>
      <c r="AD330" s="37">
        <v>225519879</v>
      </c>
      <c r="AE330" s="37">
        <v>166000</v>
      </c>
      <c r="AF330" s="37">
        <v>0</v>
      </c>
      <c r="AG330" s="37">
        <v>0</v>
      </c>
      <c r="AH330" s="37">
        <v>0</v>
      </c>
      <c r="AI330" s="49">
        <v>7033868</v>
      </c>
      <c r="AJ330" s="59">
        <v>984</v>
      </c>
      <c r="AK330" s="59">
        <v>7148.24</v>
      </c>
      <c r="AL330" s="59">
        <v>226.68</v>
      </c>
      <c r="AM330" s="59">
        <v>7374.92</v>
      </c>
      <c r="AN330" s="59">
        <v>991</v>
      </c>
      <c r="AO330" s="59">
        <v>7308546</v>
      </c>
      <c r="AP330" s="59">
        <v>0</v>
      </c>
      <c r="AQ330" s="59">
        <v>0</v>
      </c>
      <c r="AR330" s="59">
        <v>0</v>
      </c>
      <c r="AS330" s="59">
        <v>0</v>
      </c>
      <c r="AT330" s="59">
        <v>0</v>
      </c>
      <c r="AU330" s="59">
        <v>0</v>
      </c>
      <c r="AV330" s="59">
        <v>0</v>
      </c>
      <c r="AW330" s="59">
        <v>0</v>
      </c>
      <c r="AX330" s="59">
        <v>0</v>
      </c>
      <c r="AY330" s="59">
        <v>0</v>
      </c>
      <c r="AZ330" s="59">
        <v>7308546</v>
      </c>
      <c r="BA330" s="59">
        <v>5634629</v>
      </c>
      <c r="BB330" s="59">
        <v>1673917</v>
      </c>
      <c r="BC330" s="59">
        <v>1673917</v>
      </c>
      <c r="BD330" s="59">
        <v>2013</v>
      </c>
      <c r="BE330" s="59">
        <f t="shared" si="20"/>
        <v>1671904</v>
      </c>
      <c r="BF330" s="59">
        <v>1033608</v>
      </c>
      <c r="BG330" s="59">
        <f t="shared" si="21"/>
        <v>2705512</v>
      </c>
      <c r="BH330" s="59">
        <v>260078239</v>
      </c>
      <c r="BI330" s="59">
        <v>0</v>
      </c>
      <c r="BJ330" s="59">
        <v>0</v>
      </c>
      <c r="BK330" s="59">
        <v>7308546</v>
      </c>
      <c r="BL330" s="59">
        <v>991</v>
      </c>
      <c r="BM330" s="59">
        <v>7374.92</v>
      </c>
      <c r="BN330" s="59">
        <v>230.08</v>
      </c>
      <c r="BO330" s="59">
        <v>7605</v>
      </c>
      <c r="BP330" s="59">
        <v>1011</v>
      </c>
      <c r="BQ330" s="59">
        <v>7688655</v>
      </c>
      <c r="BR330" s="59">
        <v>0</v>
      </c>
      <c r="BS330" s="59">
        <v>0</v>
      </c>
      <c r="BT330" s="59">
        <v>0</v>
      </c>
      <c r="BU330" s="59">
        <v>0</v>
      </c>
      <c r="BV330" s="59">
        <v>0</v>
      </c>
      <c r="BW330" s="59">
        <v>0</v>
      </c>
      <c r="BX330" s="59">
        <v>0</v>
      </c>
      <c r="BY330" s="59">
        <v>0</v>
      </c>
      <c r="BZ330" s="59">
        <v>0</v>
      </c>
      <c r="CA330" s="59">
        <v>7688655</v>
      </c>
      <c r="CB330" s="59">
        <v>5736935</v>
      </c>
      <c r="CC330" s="59">
        <v>1951720</v>
      </c>
      <c r="CD330" s="59">
        <v>1959325</v>
      </c>
      <c r="CE330" s="59">
        <v>1404</v>
      </c>
      <c r="CF330" s="59">
        <f t="shared" si="22"/>
        <v>1957921</v>
      </c>
      <c r="CG330" s="59">
        <v>1039370</v>
      </c>
      <c r="CH330" s="59">
        <f t="shared" si="23"/>
        <v>2997291</v>
      </c>
      <c r="CI330" s="59">
        <v>330145742</v>
      </c>
      <c r="CJ330" s="59">
        <v>0</v>
      </c>
      <c r="CK330" s="59">
        <v>7605</v>
      </c>
      <c r="CL330" s="59">
        <v>7688655</v>
      </c>
      <c r="CM330" s="59">
        <v>1011</v>
      </c>
      <c r="CN330" s="59">
        <v>7605</v>
      </c>
      <c r="CO330" s="59">
        <v>236.98</v>
      </c>
      <c r="CP330" s="59">
        <v>7841.98</v>
      </c>
      <c r="CQ330" s="59">
        <v>1042</v>
      </c>
      <c r="CR330" s="59">
        <v>8171343</v>
      </c>
      <c r="CS330" s="59">
        <v>0</v>
      </c>
      <c r="CT330" s="59">
        <v>58670</v>
      </c>
      <c r="CU330" s="59">
        <v>0</v>
      </c>
      <c r="CV330" s="59">
        <v>0</v>
      </c>
      <c r="CW330" s="59">
        <v>0</v>
      </c>
      <c r="CX330" s="59">
        <v>0</v>
      </c>
      <c r="CY330" s="59">
        <v>0</v>
      </c>
      <c r="CZ330" s="59">
        <v>0</v>
      </c>
      <c r="DA330" s="59">
        <v>0</v>
      </c>
      <c r="DB330" s="59">
        <v>8230013</v>
      </c>
      <c r="DC330" s="59">
        <v>5801313</v>
      </c>
      <c r="DD330" s="59">
        <v>2428700</v>
      </c>
      <c r="DE330" s="59">
        <v>2335030</v>
      </c>
      <c r="DF330" s="59">
        <v>1719</v>
      </c>
      <c r="DG330" s="40">
        <v>2333311</v>
      </c>
      <c r="DH330" s="59">
        <v>1110294</v>
      </c>
      <c r="DI330" s="59">
        <v>3443605</v>
      </c>
      <c r="DJ330" s="59">
        <v>393090149</v>
      </c>
      <c r="DK330" s="59">
        <v>93670</v>
      </c>
      <c r="DL330" s="59">
        <v>0</v>
      </c>
    </row>
    <row r="331" spans="1:116" x14ac:dyDescent="0.2">
      <c r="A331" s="48">
        <v>5019</v>
      </c>
      <c r="B331" s="49" t="s">
        <v>358</v>
      </c>
      <c r="C331" s="37">
        <v>8011521</v>
      </c>
      <c r="D331" s="37">
        <v>1079</v>
      </c>
      <c r="E331" s="37">
        <v>1086</v>
      </c>
      <c r="F331" s="37">
        <v>220.29</v>
      </c>
      <c r="G331" s="37">
        <v>0</v>
      </c>
      <c r="H331" s="37">
        <v>0</v>
      </c>
      <c r="I331" s="37">
        <v>0</v>
      </c>
      <c r="J331" s="37">
        <v>8302731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8302731</v>
      </c>
      <c r="S331" s="37">
        <v>0</v>
      </c>
      <c r="T331" s="37">
        <v>0</v>
      </c>
      <c r="U331" s="37">
        <v>0</v>
      </c>
      <c r="V331" s="37">
        <v>8302731</v>
      </c>
      <c r="W331" s="37">
        <v>5198075</v>
      </c>
      <c r="X331" s="37">
        <v>3104656</v>
      </c>
      <c r="Y331" s="37">
        <v>3107769</v>
      </c>
      <c r="Z331" s="37">
        <v>3113</v>
      </c>
      <c r="AA331" s="37">
        <v>3104656</v>
      </c>
      <c r="AB331" s="37">
        <v>598806</v>
      </c>
      <c r="AC331" s="37">
        <v>3703462</v>
      </c>
      <c r="AD331" s="37">
        <v>366382133</v>
      </c>
      <c r="AE331" s="37">
        <v>308000</v>
      </c>
      <c r="AF331" s="37">
        <v>0</v>
      </c>
      <c r="AG331" s="37">
        <v>3113</v>
      </c>
      <c r="AH331" s="37">
        <v>0</v>
      </c>
      <c r="AI331" s="49">
        <v>8282731</v>
      </c>
      <c r="AJ331" s="59">
        <v>1086</v>
      </c>
      <c r="AK331" s="59">
        <v>7626.82</v>
      </c>
      <c r="AL331" s="59">
        <v>226.68</v>
      </c>
      <c r="AM331" s="59">
        <v>7853.5</v>
      </c>
      <c r="AN331" s="59">
        <v>1094</v>
      </c>
      <c r="AO331" s="59">
        <v>8591729</v>
      </c>
      <c r="AP331" s="59">
        <v>0</v>
      </c>
      <c r="AQ331" s="59">
        <v>-278</v>
      </c>
      <c r="AR331" s="59">
        <v>0</v>
      </c>
      <c r="AS331" s="59">
        <v>0</v>
      </c>
      <c r="AT331" s="59">
        <v>0</v>
      </c>
      <c r="AU331" s="59">
        <v>0</v>
      </c>
      <c r="AV331" s="59">
        <v>0</v>
      </c>
      <c r="AW331" s="59">
        <v>0</v>
      </c>
      <c r="AX331" s="59">
        <v>0</v>
      </c>
      <c r="AY331" s="59">
        <v>0</v>
      </c>
      <c r="AZ331" s="59">
        <v>8591451</v>
      </c>
      <c r="BA331" s="59">
        <v>5217588</v>
      </c>
      <c r="BB331" s="59">
        <v>3373863</v>
      </c>
      <c r="BC331" s="59">
        <v>3390086</v>
      </c>
      <c r="BD331" s="59">
        <v>4757</v>
      </c>
      <c r="BE331" s="59">
        <f t="shared" si="20"/>
        <v>3385329</v>
      </c>
      <c r="BF331" s="59">
        <v>451008</v>
      </c>
      <c r="BG331" s="59">
        <f t="shared" si="21"/>
        <v>3836337</v>
      </c>
      <c r="BH331" s="59">
        <v>422194881</v>
      </c>
      <c r="BI331" s="59">
        <v>0</v>
      </c>
      <c r="BJ331" s="59">
        <v>16223</v>
      </c>
      <c r="BK331" s="59">
        <v>8591451</v>
      </c>
      <c r="BL331" s="59">
        <v>1094</v>
      </c>
      <c r="BM331" s="59">
        <v>7853.25</v>
      </c>
      <c r="BN331" s="59">
        <v>230.08</v>
      </c>
      <c r="BO331" s="59">
        <v>8083.33</v>
      </c>
      <c r="BP331" s="59">
        <v>1103</v>
      </c>
      <c r="BQ331" s="59">
        <v>8915913</v>
      </c>
      <c r="BR331" s="59">
        <v>0</v>
      </c>
      <c r="BS331" s="59">
        <v>45638</v>
      </c>
      <c r="BT331" s="59">
        <v>0</v>
      </c>
      <c r="BU331" s="59">
        <v>0</v>
      </c>
      <c r="BV331" s="59">
        <v>0</v>
      </c>
      <c r="BW331" s="59">
        <v>0</v>
      </c>
      <c r="BX331" s="59">
        <v>0</v>
      </c>
      <c r="BY331" s="59">
        <v>0</v>
      </c>
      <c r="BZ331" s="59">
        <v>0</v>
      </c>
      <c r="CA331" s="59">
        <v>8961551</v>
      </c>
      <c r="CB331" s="59">
        <v>5125951</v>
      </c>
      <c r="CC331" s="59">
        <v>3835600</v>
      </c>
      <c r="CD331" s="59">
        <v>3806600</v>
      </c>
      <c r="CE331" s="59">
        <v>3765</v>
      </c>
      <c r="CF331" s="59">
        <f t="shared" si="22"/>
        <v>3802835</v>
      </c>
      <c r="CG331" s="59">
        <v>493058</v>
      </c>
      <c r="CH331" s="59">
        <f t="shared" si="23"/>
        <v>4295893</v>
      </c>
      <c r="CI331" s="59">
        <v>473580942</v>
      </c>
      <c r="CJ331" s="59">
        <v>29000</v>
      </c>
      <c r="CK331" s="59">
        <v>0</v>
      </c>
      <c r="CL331" s="59">
        <v>8932551</v>
      </c>
      <c r="CM331" s="59">
        <v>1103</v>
      </c>
      <c r="CN331" s="59">
        <v>8098.41</v>
      </c>
      <c r="CO331" s="59">
        <v>236.98</v>
      </c>
      <c r="CP331" s="59">
        <v>8335.39</v>
      </c>
      <c r="CQ331" s="59">
        <v>1108</v>
      </c>
      <c r="CR331" s="59">
        <v>9235612</v>
      </c>
      <c r="CS331" s="59">
        <v>21750</v>
      </c>
      <c r="CT331" s="59">
        <v>1190</v>
      </c>
      <c r="CU331" s="59">
        <v>0</v>
      </c>
      <c r="CV331" s="59">
        <v>0</v>
      </c>
      <c r="CW331" s="59">
        <v>0</v>
      </c>
      <c r="CX331" s="59">
        <v>0</v>
      </c>
      <c r="CY331" s="59">
        <v>0</v>
      </c>
      <c r="CZ331" s="59">
        <v>0</v>
      </c>
      <c r="DA331" s="59">
        <v>0</v>
      </c>
      <c r="DB331" s="59">
        <v>9258552</v>
      </c>
      <c r="DC331" s="59">
        <v>5302402</v>
      </c>
      <c r="DD331" s="59">
        <v>3956150</v>
      </c>
      <c r="DE331" s="59">
        <v>3940891</v>
      </c>
      <c r="DF331" s="59">
        <v>3746</v>
      </c>
      <c r="DG331" s="40">
        <v>3937145</v>
      </c>
      <c r="DH331" s="59">
        <v>446258</v>
      </c>
      <c r="DI331" s="59">
        <v>4383403</v>
      </c>
      <c r="DJ331" s="59">
        <v>526756085</v>
      </c>
      <c r="DK331" s="59">
        <v>15259</v>
      </c>
      <c r="DL331" s="59">
        <v>0</v>
      </c>
    </row>
    <row r="332" spans="1:116" x14ac:dyDescent="0.2">
      <c r="A332" s="48">
        <v>5026</v>
      </c>
      <c r="B332" s="49" t="s">
        <v>359</v>
      </c>
      <c r="C332" s="37">
        <v>9301344</v>
      </c>
      <c r="D332" s="37">
        <v>1198</v>
      </c>
      <c r="E332" s="37">
        <v>1189</v>
      </c>
      <c r="F332" s="37">
        <v>220.29</v>
      </c>
      <c r="G332" s="37">
        <v>0</v>
      </c>
      <c r="H332" s="37">
        <v>0</v>
      </c>
      <c r="I332" s="37">
        <v>0</v>
      </c>
      <c r="J332" s="37">
        <v>9493392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9493392</v>
      </c>
      <c r="S332" s="37">
        <v>0</v>
      </c>
      <c r="T332" s="37">
        <v>55890</v>
      </c>
      <c r="U332" s="37">
        <v>55890</v>
      </c>
      <c r="V332" s="37">
        <v>9549282</v>
      </c>
      <c r="W332" s="37">
        <v>6766164</v>
      </c>
      <c r="X332" s="37">
        <v>2783118</v>
      </c>
      <c r="Y332" s="37">
        <v>2791103</v>
      </c>
      <c r="Z332" s="37">
        <v>31299</v>
      </c>
      <c r="AA332" s="37">
        <v>2759804</v>
      </c>
      <c r="AB332" s="37">
        <v>1127354</v>
      </c>
      <c r="AC332" s="37">
        <v>3887158</v>
      </c>
      <c r="AD332" s="37">
        <v>366293000</v>
      </c>
      <c r="AE332" s="37">
        <v>2949400</v>
      </c>
      <c r="AF332" s="37">
        <v>0</v>
      </c>
      <c r="AG332" s="37">
        <v>7985</v>
      </c>
      <c r="AH332" s="37">
        <v>0</v>
      </c>
      <c r="AI332" s="49">
        <v>9489055</v>
      </c>
      <c r="AJ332" s="59">
        <v>1189</v>
      </c>
      <c r="AK332" s="59">
        <v>7980.7</v>
      </c>
      <c r="AL332" s="59">
        <v>226.68</v>
      </c>
      <c r="AM332" s="59">
        <v>8207.3799999999992</v>
      </c>
      <c r="AN332" s="59">
        <v>1164</v>
      </c>
      <c r="AO332" s="59">
        <v>9553390</v>
      </c>
      <c r="AP332" s="59">
        <v>0</v>
      </c>
      <c r="AQ332" s="59">
        <v>0</v>
      </c>
      <c r="AR332" s="59">
        <v>0</v>
      </c>
      <c r="AS332" s="59">
        <v>0</v>
      </c>
      <c r="AT332" s="59">
        <v>0</v>
      </c>
      <c r="AU332" s="59">
        <v>0</v>
      </c>
      <c r="AV332" s="59">
        <v>0</v>
      </c>
      <c r="AW332" s="59">
        <v>0</v>
      </c>
      <c r="AX332" s="59">
        <v>155940</v>
      </c>
      <c r="AY332" s="59">
        <v>0</v>
      </c>
      <c r="AZ332" s="59">
        <v>9709330</v>
      </c>
      <c r="BA332" s="59">
        <v>6884438</v>
      </c>
      <c r="BB332" s="59">
        <v>2824892</v>
      </c>
      <c r="BC332" s="59">
        <v>2833100</v>
      </c>
      <c r="BD332" s="59">
        <v>27868</v>
      </c>
      <c r="BE332" s="59">
        <f t="shared" si="20"/>
        <v>2805232</v>
      </c>
      <c r="BF332" s="59">
        <v>1254205</v>
      </c>
      <c r="BG332" s="59">
        <f t="shared" si="21"/>
        <v>4059437</v>
      </c>
      <c r="BH332" s="59">
        <v>389222200</v>
      </c>
      <c r="BI332" s="59">
        <v>0</v>
      </c>
      <c r="BJ332" s="59">
        <v>8208</v>
      </c>
      <c r="BK332" s="59">
        <v>9553390</v>
      </c>
      <c r="BL332" s="59">
        <v>1164</v>
      </c>
      <c r="BM332" s="59">
        <v>8207.3799999999992</v>
      </c>
      <c r="BN332" s="59">
        <v>230.08</v>
      </c>
      <c r="BO332" s="59">
        <v>8437.4599999999991</v>
      </c>
      <c r="BP332" s="59">
        <v>1129</v>
      </c>
      <c r="BQ332" s="59">
        <v>9525892</v>
      </c>
      <c r="BR332" s="59">
        <v>0</v>
      </c>
      <c r="BS332" s="59">
        <v>40929</v>
      </c>
      <c r="BT332" s="59">
        <v>0</v>
      </c>
      <c r="BU332" s="59">
        <v>0</v>
      </c>
      <c r="BV332" s="59">
        <v>0</v>
      </c>
      <c r="BW332" s="59">
        <v>0</v>
      </c>
      <c r="BX332" s="59">
        <v>0</v>
      </c>
      <c r="BY332" s="59">
        <v>219374</v>
      </c>
      <c r="BZ332" s="59">
        <v>0</v>
      </c>
      <c r="CA332" s="59">
        <v>9786195</v>
      </c>
      <c r="CB332" s="59">
        <v>7026748</v>
      </c>
      <c r="CC332" s="59">
        <v>2759447</v>
      </c>
      <c r="CD332" s="59">
        <v>2742573</v>
      </c>
      <c r="CE332" s="59">
        <v>25996</v>
      </c>
      <c r="CF332" s="59">
        <f t="shared" si="22"/>
        <v>2716577</v>
      </c>
      <c r="CG332" s="59">
        <v>1642108</v>
      </c>
      <c r="CH332" s="59">
        <f t="shared" si="23"/>
        <v>4358685</v>
      </c>
      <c r="CI332" s="59">
        <v>420572300</v>
      </c>
      <c r="CJ332" s="59">
        <v>16874</v>
      </c>
      <c r="CK332" s="59">
        <v>0</v>
      </c>
      <c r="CL332" s="59">
        <v>9566821</v>
      </c>
      <c r="CM332" s="59">
        <v>1129</v>
      </c>
      <c r="CN332" s="59">
        <v>8473.7099999999991</v>
      </c>
      <c r="CO332" s="59">
        <v>236.98</v>
      </c>
      <c r="CP332" s="59">
        <v>8710.6899999999987</v>
      </c>
      <c r="CQ332" s="59">
        <v>1087</v>
      </c>
      <c r="CR332" s="59">
        <v>9468520</v>
      </c>
      <c r="CS332" s="59">
        <v>0</v>
      </c>
      <c r="CT332" s="59">
        <v>8104</v>
      </c>
      <c r="CU332" s="59">
        <v>0</v>
      </c>
      <c r="CV332" s="59">
        <v>0</v>
      </c>
      <c r="CW332" s="59">
        <v>0</v>
      </c>
      <c r="CX332" s="59">
        <v>0</v>
      </c>
      <c r="CY332" s="59">
        <v>0</v>
      </c>
      <c r="CZ332" s="59">
        <v>278742</v>
      </c>
      <c r="DA332" s="59">
        <v>0</v>
      </c>
      <c r="DB332" s="59">
        <v>9755366</v>
      </c>
      <c r="DC332" s="59">
        <v>6433786</v>
      </c>
      <c r="DD332" s="59">
        <v>3321580</v>
      </c>
      <c r="DE332" s="59">
        <v>3321580</v>
      </c>
      <c r="DF332" s="59">
        <v>52226</v>
      </c>
      <c r="DG332" s="40">
        <v>3269354</v>
      </c>
      <c r="DH332" s="59">
        <v>1265554</v>
      </c>
      <c r="DI332" s="59">
        <v>4534908</v>
      </c>
      <c r="DJ332" s="59">
        <v>437805900</v>
      </c>
      <c r="DK332" s="59">
        <v>0</v>
      </c>
      <c r="DL332" s="59">
        <v>0</v>
      </c>
    </row>
    <row r="333" spans="1:116" x14ac:dyDescent="0.2">
      <c r="A333" s="48">
        <v>5068</v>
      </c>
      <c r="B333" s="49" t="s">
        <v>360</v>
      </c>
      <c r="C333" s="37">
        <v>6855005</v>
      </c>
      <c r="D333" s="37">
        <v>1069</v>
      </c>
      <c r="E333" s="37">
        <v>1082</v>
      </c>
      <c r="F333" s="37">
        <v>220.29</v>
      </c>
      <c r="G333" s="37">
        <v>0</v>
      </c>
      <c r="H333" s="37">
        <v>0</v>
      </c>
      <c r="I333" s="37">
        <v>0</v>
      </c>
      <c r="J333" s="37">
        <v>7176722</v>
      </c>
      <c r="K333" s="37">
        <v>0</v>
      </c>
      <c r="L333" s="37">
        <v>88087</v>
      </c>
      <c r="M333" s="37">
        <v>0</v>
      </c>
      <c r="N333" s="37">
        <v>0</v>
      </c>
      <c r="O333" s="37">
        <v>0</v>
      </c>
      <c r="P333" s="37">
        <v>0</v>
      </c>
      <c r="Q333" s="37">
        <v>88087</v>
      </c>
      <c r="R333" s="37">
        <v>7264809</v>
      </c>
      <c r="S333" s="37">
        <v>0</v>
      </c>
      <c r="T333" s="37">
        <v>0</v>
      </c>
      <c r="U333" s="37">
        <v>0</v>
      </c>
      <c r="V333" s="37">
        <v>7264809</v>
      </c>
      <c r="W333" s="37">
        <v>5365132</v>
      </c>
      <c r="X333" s="37">
        <v>1899677</v>
      </c>
      <c r="Y333" s="37">
        <v>1912893</v>
      </c>
      <c r="Z333" s="37">
        <v>1445</v>
      </c>
      <c r="AA333" s="37">
        <v>1911448</v>
      </c>
      <c r="AB333" s="37">
        <v>768750</v>
      </c>
      <c r="AC333" s="37">
        <v>2680198</v>
      </c>
      <c r="AD333" s="37">
        <v>460209718</v>
      </c>
      <c r="AE333" s="37">
        <v>248100</v>
      </c>
      <c r="AF333" s="37">
        <v>0</v>
      </c>
      <c r="AG333" s="37">
        <v>13216</v>
      </c>
      <c r="AH333" s="37">
        <v>0</v>
      </c>
      <c r="AI333" s="49">
        <v>7264809</v>
      </c>
      <c r="AJ333" s="59">
        <v>1082</v>
      </c>
      <c r="AK333" s="59">
        <v>6714.24</v>
      </c>
      <c r="AL333" s="59">
        <v>226.68</v>
      </c>
      <c r="AM333" s="59">
        <v>6940.92</v>
      </c>
      <c r="AN333" s="59">
        <v>1126</v>
      </c>
      <c r="AO333" s="59">
        <v>7815476</v>
      </c>
      <c r="AP333" s="59">
        <v>0</v>
      </c>
      <c r="AQ333" s="59">
        <v>45909</v>
      </c>
      <c r="AR333" s="59">
        <v>0</v>
      </c>
      <c r="AS333" s="59">
        <v>0</v>
      </c>
      <c r="AT333" s="59">
        <v>0</v>
      </c>
      <c r="AU333" s="59">
        <v>0</v>
      </c>
      <c r="AV333" s="59">
        <v>0</v>
      </c>
      <c r="AW333" s="59">
        <v>0</v>
      </c>
      <c r="AX333" s="59">
        <v>0</v>
      </c>
      <c r="AY333" s="59">
        <v>0</v>
      </c>
      <c r="AZ333" s="59">
        <v>7861385</v>
      </c>
      <c r="BA333" s="59">
        <v>5648109</v>
      </c>
      <c r="BB333" s="59">
        <v>2213276</v>
      </c>
      <c r="BC333" s="59">
        <v>2213276</v>
      </c>
      <c r="BD333" s="59">
        <v>2567</v>
      </c>
      <c r="BE333" s="59">
        <f t="shared" si="20"/>
        <v>2210709</v>
      </c>
      <c r="BF333" s="59">
        <v>766968</v>
      </c>
      <c r="BG333" s="59">
        <f t="shared" si="21"/>
        <v>2977677</v>
      </c>
      <c r="BH333" s="59">
        <v>502196023</v>
      </c>
      <c r="BI333" s="59">
        <v>0</v>
      </c>
      <c r="BJ333" s="59">
        <v>0</v>
      </c>
      <c r="BK333" s="59">
        <v>7861385</v>
      </c>
      <c r="BL333" s="59">
        <v>1126</v>
      </c>
      <c r="BM333" s="59">
        <v>6981.69</v>
      </c>
      <c r="BN333" s="59">
        <v>230.08</v>
      </c>
      <c r="BO333" s="59">
        <v>7211.7699999999995</v>
      </c>
      <c r="BP333" s="59">
        <v>1139</v>
      </c>
      <c r="BQ333" s="59">
        <v>8214206</v>
      </c>
      <c r="BR333" s="59">
        <v>0</v>
      </c>
      <c r="BS333" s="59">
        <v>13452</v>
      </c>
      <c r="BT333" s="59">
        <v>0</v>
      </c>
      <c r="BU333" s="59">
        <v>0</v>
      </c>
      <c r="BV333" s="59">
        <v>0</v>
      </c>
      <c r="BW333" s="59">
        <v>0</v>
      </c>
      <c r="BX333" s="59">
        <v>0</v>
      </c>
      <c r="BY333" s="59">
        <v>0</v>
      </c>
      <c r="BZ333" s="59">
        <v>0</v>
      </c>
      <c r="CA333" s="59">
        <v>8227658</v>
      </c>
      <c r="CB333" s="59">
        <v>6286640</v>
      </c>
      <c r="CC333" s="59">
        <v>1941018</v>
      </c>
      <c r="CD333" s="59">
        <v>1941018</v>
      </c>
      <c r="CE333" s="59">
        <v>2833</v>
      </c>
      <c r="CF333" s="59">
        <f t="shared" si="22"/>
        <v>1938185</v>
      </c>
      <c r="CG333" s="59">
        <v>783343</v>
      </c>
      <c r="CH333" s="59">
        <f t="shared" si="23"/>
        <v>2721528</v>
      </c>
      <c r="CI333" s="59">
        <v>568512768</v>
      </c>
      <c r="CJ333" s="59">
        <v>0</v>
      </c>
      <c r="CK333" s="59">
        <v>0</v>
      </c>
      <c r="CL333" s="59">
        <v>8227658</v>
      </c>
      <c r="CM333" s="59">
        <v>1139</v>
      </c>
      <c r="CN333" s="59">
        <v>7223.58</v>
      </c>
      <c r="CO333" s="59">
        <v>236.98</v>
      </c>
      <c r="CP333" s="59">
        <v>7460.5599999999995</v>
      </c>
      <c r="CQ333" s="59">
        <v>1170</v>
      </c>
      <c r="CR333" s="59">
        <v>8728855</v>
      </c>
      <c r="CS333" s="59">
        <v>0</v>
      </c>
      <c r="CT333" s="59">
        <v>799</v>
      </c>
      <c r="CU333" s="59">
        <v>0</v>
      </c>
      <c r="CV333" s="59">
        <v>0</v>
      </c>
      <c r="CW333" s="59">
        <v>0</v>
      </c>
      <c r="CX333" s="59">
        <v>0</v>
      </c>
      <c r="CY333" s="59">
        <v>0</v>
      </c>
      <c r="CZ333" s="59">
        <v>0</v>
      </c>
      <c r="DA333" s="59">
        <v>0</v>
      </c>
      <c r="DB333" s="59">
        <v>8729654</v>
      </c>
      <c r="DC333" s="59">
        <v>6149929</v>
      </c>
      <c r="DD333" s="59">
        <v>2579725</v>
      </c>
      <c r="DE333" s="59">
        <v>2579725</v>
      </c>
      <c r="DF333" s="59">
        <v>3570</v>
      </c>
      <c r="DG333" s="40">
        <v>2576155</v>
      </c>
      <c r="DH333" s="59">
        <v>792465</v>
      </c>
      <c r="DI333" s="59">
        <v>3368620</v>
      </c>
      <c r="DJ333" s="59">
        <v>614399726</v>
      </c>
      <c r="DK333" s="59">
        <v>0</v>
      </c>
      <c r="DL333" s="59">
        <v>0</v>
      </c>
    </row>
    <row r="334" spans="1:116" x14ac:dyDescent="0.2">
      <c r="A334" s="48">
        <v>5100</v>
      </c>
      <c r="B334" s="49" t="s">
        <v>361</v>
      </c>
      <c r="C334" s="37">
        <v>18039685</v>
      </c>
      <c r="D334" s="37">
        <v>2566</v>
      </c>
      <c r="E334" s="37">
        <v>2602</v>
      </c>
      <c r="F334" s="37">
        <v>220.29</v>
      </c>
      <c r="G334" s="37">
        <v>0</v>
      </c>
      <c r="H334" s="37">
        <v>0</v>
      </c>
      <c r="I334" s="37">
        <v>0</v>
      </c>
      <c r="J334" s="37">
        <v>18865957</v>
      </c>
      <c r="K334" s="37">
        <v>14</v>
      </c>
      <c r="L334" s="37">
        <v>-6644</v>
      </c>
      <c r="M334" s="37">
        <v>0</v>
      </c>
      <c r="N334" s="37">
        <v>187845</v>
      </c>
      <c r="O334" s="37">
        <v>0</v>
      </c>
      <c r="P334" s="37">
        <v>0</v>
      </c>
      <c r="Q334" s="37">
        <v>181215</v>
      </c>
      <c r="R334" s="37">
        <v>19047172</v>
      </c>
      <c r="S334" s="37">
        <v>0</v>
      </c>
      <c r="T334" s="37">
        <v>0</v>
      </c>
      <c r="U334" s="37">
        <v>0</v>
      </c>
      <c r="V334" s="37">
        <v>19047172</v>
      </c>
      <c r="W334" s="37">
        <v>10733373</v>
      </c>
      <c r="X334" s="37">
        <v>8313799</v>
      </c>
      <c r="Y334" s="37">
        <v>8306549</v>
      </c>
      <c r="Z334" s="37">
        <v>32978</v>
      </c>
      <c r="AA334" s="37">
        <v>8273571</v>
      </c>
      <c r="AB334" s="37">
        <v>1775288</v>
      </c>
      <c r="AC334" s="37">
        <v>10048859</v>
      </c>
      <c r="AD334" s="37">
        <v>955180309</v>
      </c>
      <c r="AE334" s="37">
        <v>3134700</v>
      </c>
      <c r="AF334" s="37">
        <v>7250</v>
      </c>
      <c r="AG334" s="37">
        <v>0</v>
      </c>
      <c r="AH334" s="37">
        <v>7250</v>
      </c>
      <c r="AI334" s="49">
        <v>18989922</v>
      </c>
      <c r="AJ334" s="59">
        <v>2602</v>
      </c>
      <c r="AK334" s="59">
        <v>7298.2</v>
      </c>
      <c r="AL334" s="59">
        <v>226.68</v>
      </c>
      <c r="AM334" s="59">
        <v>7524.88</v>
      </c>
      <c r="AN334" s="59">
        <v>2617</v>
      </c>
      <c r="AO334" s="59">
        <v>19692611</v>
      </c>
      <c r="AP334" s="59">
        <v>5438</v>
      </c>
      <c r="AQ334" s="59">
        <v>-12587</v>
      </c>
      <c r="AR334" s="59">
        <v>0</v>
      </c>
      <c r="AS334" s="59">
        <v>0</v>
      </c>
      <c r="AT334" s="59">
        <v>0</v>
      </c>
      <c r="AU334" s="59">
        <v>0</v>
      </c>
      <c r="AV334" s="59">
        <v>0</v>
      </c>
      <c r="AW334" s="59">
        <v>0</v>
      </c>
      <c r="AX334" s="59">
        <v>0</v>
      </c>
      <c r="AY334" s="59">
        <v>0</v>
      </c>
      <c r="AZ334" s="59">
        <v>19685462</v>
      </c>
      <c r="BA334" s="59">
        <v>11434919</v>
      </c>
      <c r="BB334" s="59">
        <v>8250543</v>
      </c>
      <c r="BC334" s="59">
        <v>8254883</v>
      </c>
      <c r="BD334" s="59">
        <v>36089</v>
      </c>
      <c r="BE334" s="59">
        <f t="shared" si="20"/>
        <v>8218794</v>
      </c>
      <c r="BF334" s="59">
        <v>1873386</v>
      </c>
      <c r="BG334" s="59">
        <f t="shared" si="21"/>
        <v>10092180</v>
      </c>
      <c r="BH334" s="59">
        <v>1039829033</v>
      </c>
      <c r="BI334" s="59">
        <v>0</v>
      </c>
      <c r="BJ334" s="59">
        <v>4340</v>
      </c>
      <c r="BK334" s="59">
        <v>19685462</v>
      </c>
      <c r="BL334" s="59">
        <v>2617</v>
      </c>
      <c r="BM334" s="59">
        <v>7522.15</v>
      </c>
      <c r="BN334" s="59">
        <v>230.08</v>
      </c>
      <c r="BO334" s="59">
        <v>7752.23</v>
      </c>
      <c r="BP334" s="59">
        <v>2649</v>
      </c>
      <c r="BQ334" s="59">
        <v>20535657</v>
      </c>
      <c r="BR334" s="59">
        <v>0</v>
      </c>
      <c r="BS334" s="59">
        <v>0</v>
      </c>
      <c r="BT334" s="59">
        <v>0</v>
      </c>
      <c r="BU334" s="59">
        <v>0</v>
      </c>
      <c r="BV334" s="59">
        <v>0</v>
      </c>
      <c r="BW334" s="59">
        <v>0</v>
      </c>
      <c r="BX334" s="59">
        <v>0</v>
      </c>
      <c r="BY334" s="59">
        <v>0</v>
      </c>
      <c r="BZ334" s="59">
        <v>0</v>
      </c>
      <c r="CA334" s="59">
        <v>20535657</v>
      </c>
      <c r="CB334" s="59">
        <v>11823756</v>
      </c>
      <c r="CC334" s="59">
        <v>8711901</v>
      </c>
      <c r="CD334" s="59">
        <v>8711901</v>
      </c>
      <c r="CE334" s="59">
        <v>39002</v>
      </c>
      <c r="CF334" s="59">
        <f t="shared" si="22"/>
        <v>8672899</v>
      </c>
      <c r="CG334" s="59">
        <v>1992291</v>
      </c>
      <c r="CH334" s="59">
        <f t="shared" si="23"/>
        <v>10665190</v>
      </c>
      <c r="CI334" s="59">
        <v>1100168453</v>
      </c>
      <c r="CJ334" s="59">
        <v>0</v>
      </c>
      <c r="CK334" s="59">
        <v>0</v>
      </c>
      <c r="CL334" s="59">
        <v>20535657</v>
      </c>
      <c r="CM334" s="59">
        <v>2649</v>
      </c>
      <c r="CN334" s="59">
        <v>7752.23</v>
      </c>
      <c r="CO334" s="59">
        <v>236.98</v>
      </c>
      <c r="CP334" s="59">
        <v>7989.2099999999991</v>
      </c>
      <c r="CQ334" s="59">
        <v>2652</v>
      </c>
      <c r="CR334" s="59">
        <v>21187385</v>
      </c>
      <c r="CS334" s="59">
        <v>0</v>
      </c>
      <c r="CT334" s="59">
        <v>0</v>
      </c>
      <c r="CU334" s="59">
        <v>0</v>
      </c>
      <c r="CV334" s="59">
        <v>72880</v>
      </c>
      <c r="CW334" s="59">
        <v>0</v>
      </c>
      <c r="CX334" s="59">
        <v>0</v>
      </c>
      <c r="CY334" s="59">
        <v>0</v>
      </c>
      <c r="CZ334" s="59">
        <v>0</v>
      </c>
      <c r="DA334" s="59">
        <v>0</v>
      </c>
      <c r="DB334" s="59">
        <v>21260265</v>
      </c>
      <c r="DC334" s="59">
        <v>12363257</v>
      </c>
      <c r="DD334" s="59">
        <v>8897008</v>
      </c>
      <c r="DE334" s="59">
        <v>8897008</v>
      </c>
      <c r="DF334" s="59">
        <v>48152</v>
      </c>
      <c r="DG334" s="40">
        <v>8848856</v>
      </c>
      <c r="DH334" s="59">
        <v>2075892</v>
      </c>
      <c r="DI334" s="59">
        <v>10924748</v>
      </c>
      <c r="DJ334" s="59">
        <v>1169116766</v>
      </c>
      <c r="DK334" s="59">
        <v>0</v>
      </c>
      <c r="DL334" s="59">
        <v>0</v>
      </c>
    </row>
    <row r="335" spans="1:116" x14ac:dyDescent="0.2">
      <c r="A335" s="48">
        <v>5124</v>
      </c>
      <c r="B335" s="49" t="s">
        <v>362</v>
      </c>
      <c r="C335" s="37">
        <v>2806878</v>
      </c>
      <c r="D335" s="37">
        <v>412</v>
      </c>
      <c r="E335" s="37">
        <v>384</v>
      </c>
      <c r="F335" s="37">
        <v>220.29</v>
      </c>
      <c r="G335" s="37">
        <v>0</v>
      </c>
      <c r="H335" s="37">
        <v>0</v>
      </c>
      <c r="I335" s="37">
        <v>0</v>
      </c>
      <c r="J335" s="37">
        <v>2700710</v>
      </c>
      <c r="K335" s="37">
        <v>0</v>
      </c>
      <c r="L335" s="37">
        <v>20062</v>
      </c>
      <c r="M335" s="37">
        <v>0</v>
      </c>
      <c r="N335" s="37">
        <v>0</v>
      </c>
      <c r="O335" s="37">
        <v>0</v>
      </c>
      <c r="P335" s="37">
        <v>0</v>
      </c>
      <c r="Q335" s="37">
        <v>20062</v>
      </c>
      <c r="R335" s="37">
        <v>2720772</v>
      </c>
      <c r="S335" s="37">
        <v>90000</v>
      </c>
      <c r="T335" s="37">
        <v>147695</v>
      </c>
      <c r="U335" s="37">
        <v>237695</v>
      </c>
      <c r="V335" s="37">
        <v>2958467</v>
      </c>
      <c r="W335" s="37">
        <v>2123124</v>
      </c>
      <c r="X335" s="37">
        <v>835343</v>
      </c>
      <c r="Y335" s="37">
        <v>835065</v>
      </c>
      <c r="Z335" s="37">
        <v>364</v>
      </c>
      <c r="AA335" s="37">
        <v>834701</v>
      </c>
      <c r="AB335" s="37">
        <v>48749</v>
      </c>
      <c r="AC335" s="37">
        <v>883450</v>
      </c>
      <c r="AD335" s="37">
        <v>80103785</v>
      </c>
      <c r="AE335" s="37">
        <v>33000</v>
      </c>
      <c r="AF335" s="37">
        <v>278</v>
      </c>
      <c r="AG335" s="37">
        <v>0</v>
      </c>
      <c r="AH335" s="37">
        <v>0</v>
      </c>
      <c r="AI335" s="49">
        <v>2719772</v>
      </c>
      <c r="AJ335" s="59">
        <v>384</v>
      </c>
      <c r="AK335" s="59">
        <v>7082.74</v>
      </c>
      <c r="AL335" s="59">
        <v>226.68</v>
      </c>
      <c r="AM335" s="59">
        <v>7309.42</v>
      </c>
      <c r="AN335" s="59">
        <v>355</v>
      </c>
      <c r="AO335" s="59">
        <v>2594844</v>
      </c>
      <c r="AP335" s="59">
        <v>0</v>
      </c>
      <c r="AQ335" s="59">
        <v>0</v>
      </c>
      <c r="AR335" s="59">
        <v>0</v>
      </c>
      <c r="AS335" s="59">
        <v>0</v>
      </c>
      <c r="AT335" s="59">
        <v>0</v>
      </c>
      <c r="AU335" s="59">
        <v>0</v>
      </c>
      <c r="AV335" s="59">
        <v>0</v>
      </c>
      <c r="AW335" s="59">
        <v>125000</v>
      </c>
      <c r="AX335" s="59">
        <v>160807</v>
      </c>
      <c r="AY335" s="59">
        <v>0</v>
      </c>
      <c r="AZ335" s="59">
        <v>2880651</v>
      </c>
      <c r="BA335" s="59">
        <v>2003254</v>
      </c>
      <c r="BB335" s="59">
        <v>877397</v>
      </c>
      <c r="BC335" s="59">
        <v>876502</v>
      </c>
      <c r="BD335" s="59">
        <v>735</v>
      </c>
      <c r="BE335" s="59">
        <f t="shared" si="20"/>
        <v>875767</v>
      </c>
      <c r="BF335" s="59">
        <v>1000</v>
      </c>
      <c r="BG335" s="59">
        <f t="shared" si="21"/>
        <v>876767</v>
      </c>
      <c r="BH335" s="59">
        <v>85778587</v>
      </c>
      <c r="BI335" s="59">
        <v>895</v>
      </c>
      <c r="BJ335" s="59">
        <v>0</v>
      </c>
      <c r="BK335" s="59">
        <v>2594844</v>
      </c>
      <c r="BL335" s="59">
        <v>355</v>
      </c>
      <c r="BM335" s="59">
        <v>7309.42</v>
      </c>
      <c r="BN335" s="59">
        <v>230.08</v>
      </c>
      <c r="BO335" s="59">
        <v>7539.5</v>
      </c>
      <c r="BP335" s="59">
        <v>336</v>
      </c>
      <c r="BQ335" s="59">
        <v>2533272</v>
      </c>
      <c r="BR335" s="59">
        <v>0</v>
      </c>
      <c r="BS335" s="59">
        <v>0</v>
      </c>
      <c r="BT335" s="59">
        <v>0</v>
      </c>
      <c r="BU335" s="59">
        <v>0</v>
      </c>
      <c r="BV335" s="59">
        <v>0</v>
      </c>
      <c r="BW335" s="59">
        <v>0</v>
      </c>
      <c r="BX335" s="59">
        <v>125000</v>
      </c>
      <c r="BY335" s="59">
        <v>105553</v>
      </c>
      <c r="BZ335" s="59">
        <v>0</v>
      </c>
      <c r="CA335" s="59">
        <v>2763825</v>
      </c>
      <c r="CB335" s="59">
        <v>1868632</v>
      </c>
      <c r="CC335" s="59">
        <v>895193</v>
      </c>
      <c r="CD335" s="59">
        <v>895193</v>
      </c>
      <c r="CE335" s="59">
        <v>586</v>
      </c>
      <c r="CF335" s="59">
        <f t="shared" si="22"/>
        <v>894607</v>
      </c>
      <c r="CG335" s="59">
        <v>2000</v>
      </c>
      <c r="CH335" s="59">
        <f t="shared" si="23"/>
        <v>896607</v>
      </c>
      <c r="CI335" s="59">
        <v>85962467</v>
      </c>
      <c r="CJ335" s="59">
        <v>0</v>
      </c>
      <c r="CK335" s="59">
        <v>0</v>
      </c>
      <c r="CL335" s="59">
        <v>2533272</v>
      </c>
      <c r="CM335" s="59">
        <v>336</v>
      </c>
      <c r="CN335" s="59">
        <v>7539.5</v>
      </c>
      <c r="CO335" s="59">
        <v>236.98</v>
      </c>
      <c r="CP335" s="59">
        <v>7776.48</v>
      </c>
      <c r="CQ335" s="59">
        <v>321</v>
      </c>
      <c r="CR335" s="59">
        <v>2496250</v>
      </c>
      <c r="CS335" s="59">
        <v>0</v>
      </c>
      <c r="CT335" s="59">
        <v>0</v>
      </c>
      <c r="CU335" s="59">
        <v>0</v>
      </c>
      <c r="CV335" s="59">
        <v>0</v>
      </c>
      <c r="CW335" s="59">
        <v>0</v>
      </c>
      <c r="CX335" s="59">
        <v>0</v>
      </c>
      <c r="CY335" s="59">
        <v>125000</v>
      </c>
      <c r="CZ335" s="59">
        <v>85541</v>
      </c>
      <c r="DA335" s="59">
        <v>0</v>
      </c>
      <c r="DB335" s="59">
        <v>2706791</v>
      </c>
      <c r="DC335" s="59">
        <v>1901819</v>
      </c>
      <c r="DD335" s="59">
        <v>804972</v>
      </c>
      <c r="DE335" s="59">
        <v>804972</v>
      </c>
      <c r="DF335" s="59">
        <v>335</v>
      </c>
      <c r="DG335" s="40">
        <v>804637</v>
      </c>
      <c r="DH335" s="59">
        <v>2642</v>
      </c>
      <c r="DI335" s="59">
        <v>807279</v>
      </c>
      <c r="DJ335" s="59">
        <v>89229689</v>
      </c>
      <c r="DK335" s="59">
        <v>0</v>
      </c>
      <c r="DL335" s="59">
        <v>0</v>
      </c>
    </row>
    <row r="336" spans="1:116" x14ac:dyDescent="0.2">
      <c r="A336" s="48">
        <v>5130</v>
      </c>
      <c r="B336" s="49" t="s">
        <v>363</v>
      </c>
      <c r="C336" s="37">
        <v>5578883</v>
      </c>
      <c r="D336" s="37">
        <v>660</v>
      </c>
      <c r="E336" s="37">
        <v>664</v>
      </c>
      <c r="F336" s="37">
        <v>220.29</v>
      </c>
      <c r="G336" s="37">
        <v>0</v>
      </c>
      <c r="H336" s="37">
        <v>0</v>
      </c>
      <c r="I336" s="37">
        <v>0</v>
      </c>
      <c r="J336" s="37">
        <v>5758965</v>
      </c>
      <c r="K336" s="37">
        <v>6350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6350</v>
      </c>
      <c r="R336" s="37">
        <v>5765315</v>
      </c>
      <c r="S336" s="37">
        <v>0</v>
      </c>
      <c r="T336" s="37">
        <v>0</v>
      </c>
      <c r="U336" s="37">
        <v>0</v>
      </c>
      <c r="V336" s="37">
        <v>5765315</v>
      </c>
      <c r="W336" s="37">
        <v>344448</v>
      </c>
      <c r="X336" s="37">
        <v>5420867</v>
      </c>
      <c r="Y336" s="37">
        <v>5420867</v>
      </c>
      <c r="Z336" s="37">
        <v>1157</v>
      </c>
      <c r="AA336" s="37">
        <v>5419710</v>
      </c>
      <c r="AB336" s="37">
        <v>160000</v>
      </c>
      <c r="AC336" s="37">
        <v>5579710</v>
      </c>
      <c r="AD336" s="37">
        <v>773526614</v>
      </c>
      <c r="AE336" s="37">
        <v>160400</v>
      </c>
      <c r="AF336" s="37">
        <v>0</v>
      </c>
      <c r="AG336" s="37">
        <v>0</v>
      </c>
      <c r="AH336" s="37">
        <v>0</v>
      </c>
      <c r="AI336" s="49">
        <v>5765315</v>
      </c>
      <c r="AJ336" s="59">
        <v>664</v>
      </c>
      <c r="AK336" s="59">
        <v>8682.7000000000007</v>
      </c>
      <c r="AL336" s="59">
        <v>226.68</v>
      </c>
      <c r="AM336" s="59">
        <v>8909.380000000001</v>
      </c>
      <c r="AN336" s="59">
        <v>659</v>
      </c>
      <c r="AO336" s="59">
        <v>5871281</v>
      </c>
      <c r="AP336" s="59">
        <v>0</v>
      </c>
      <c r="AQ336" s="59">
        <v>0</v>
      </c>
      <c r="AR336" s="59">
        <v>0</v>
      </c>
      <c r="AS336" s="59">
        <v>0</v>
      </c>
      <c r="AT336" s="59">
        <v>0</v>
      </c>
      <c r="AU336" s="59">
        <v>0</v>
      </c>
      <c r="AV336" s="59">
        <v>0</v>
      </c>
      <c r="AW336" s="59">
        <v>0</v>
      </c>
      <c r="AX336" s="59">
        <v>35638</v>
      </c>
      <c r="AY336" s="59">
        <v>0</v>
      </c>
      <c r="AZ336" s="59">
        <v>5906919</v>
      </c>
      <c r="BA336" s="59">
        <v>294682</v>
      </c>
      <c r="BB336" s="59">
        <v>5612237</v>
      </c>
      <c r="BC336" s="59">
        <v>5612237</v>
      </c>
      <c r="BD336" s="59">
        <v>1510</v>
      </c>
      <c r="BE336" s="59">
        <f t="shared" si="20"/>
        <v>5610727</v>
      </c>
      <c r="BF336" s="59">
        <v>18000</v>
      </c>
      <c r="BG336" s="59">
        <f t="shared" si="21"/>
        <v>5628727</v>
      </c>
      <c r="BH336" s="59">
        <v>900097065</v>
      </c>
      <c r="BI336" s="59">
        <v>0</v>
      </c>
      <c r="BJ336" s="59">
        <v>0</v>
      </c>
      <c r="BK336" s="59">
        <v>5871281</v>
      </c>
      <c r="BL336" s="59">
        <v>659</v>
      </c>
      <c r="BM336" s="59">
        <v>8909.3799999999992</v>
      </c>
      <c r="BN336" s="59">
        <v>230.08</v>
      </c>
      <c r="BO336" s="59">
        <v>9139.4599999999991</v>
      </c>
      <c r="BP336" s="59">
        <v>651</v>
      </c>
      <c r="BQ336" s="59">
        <v>5949788</v>
      </c>
      <c r="BR336" s="59">
        <v>0</v>
      </c>
      <c r="BS336" s="59">
        <v>0</v>
      </c>
      <c r="BT336" s="59">
        <v>0</v>
      </c>
      <c r="BU336" s="59">
        <v>0</v>
      </c>
      <c r="BV336" s="59">
        <v>0</v>
      </c>
      <c r="BW336" s="59">
        <v>0</v>
      </c>
      <c r="BX336" s="59">
        <v>0</v>
      </c>
      <c r="BY336" s="59">
        <v>54837</v>
      </c>
      <c r="BZ336" s="59">
        <v>0</v>
      </c>
      <c r="CA336" s="59">
        <v>6004625</v>
      </c>
      <c r="CB336" s="59">
        <v>249903</v>
      </c>
      <c r="CC336" s="59">
        <v>5754722</v>
      </c>
      <c r="CD336" s="59">
        <v>5754722</v>
      </c>
      <c r="CE336" s="59">
        <v>6386</v>
      </c>
      <c r="CF336" s="59">
        <f t="shared" si="22"/>
        <v>5748336</v>
      </c>
      <c r="CG336" s="59">
        <v>21231</v>
      </c>
      <c r="CH336" s="59">
        <f t="shared" si="23"/>
        <v>5769567</v>
      </c>
      <c r="CI336" s="59">
        <v>950580598</v>
      </c>
      <c r="CJ336" s="59">
        <v>0</v>
      </c>
      <c r="CK336" s="59">
        <v>0</v>
      </c>
      <c r="CL336" s="59">
        <v>5949788</v>
      </c>
      <c r="CM336" s="59">
        <v>651</v>
      </c>
      <c r="CN336" s="59">
        <v>9139.4599999999991</v>
      </c>
      <c r="CO336" s="59">
        <v>236.98</v>
      </c>
      <c r="CP336" s="59">
        <v>9376.4399999999987</v>
      </c>
      <c r="CQ336" s="59">
        <v>644</v>
      </c>
      <c r="CR336" s="59">
        <v>6038427</v>
      </c>
      <c r="CS336" s="59">
        <v>0</v>
      </c>
      <c r="CT336" s="59">
        <v>0</v>
      </c>
      <c r="CU336" s="59">
        <v>0</v>
      </c>
      <c r="CV336" s="59">
        <v>0</v>
      </c>
      <c r="CW336" s="59">
        <v>0</v>
      </c>
      <c r="CX336" s="59">
        <v>0</v>
      </c>
      <c r="CY336" s="59">
        <v>0</v>
      </c>
      <c r="CZ336" s="59">
        <v>46882</v>
      </c>
      <c r="DA336" s="59">
        <v>0</v>
      </c>
      <c r="DB336" s="59">
        <v>6085309</v>
      </c>
      <c r="DC336" s="59">
        <v>212329</v>
      </c>
      <c r="DD336" s="59">
        <v>5872980</v>
      </c>
      <c r="DE336" s="59">
        <v>5872980</v>
      </c>
      <c r="DF336" s="59">
        <v>3581</v>
      </c>
      <c r="DG336" s="40">
        <v>5869399</v>
      </c>
      <c r="DH336" s="59">
        <v>20655</v>
      </c>
      <c r="DI336" s="59">
        <v>5890054</v>
      </c>
      <c r="DJ336" s="59">
        <v>1031250778</v>
      </c>
      <c r="DK336" s="59">
        <v>0</v>
      </c>
      <c r="DL336" s="59">
        <v>0</v>
      </c>
    </row>
    <row r="337" spans="1:116" x14ac:dyDescent="0.2">
      <c r="A337" s="48">
        <v>5138</v>
      </c>
      <c r="B337" s="49" t="s">
        <v>364</v>
      </c>
      <c r="C337" s="37">
        <v>15712258</v>
      </c>
      <c r="D337" s="37">
        <v>2406</v>
      </c>
      <c r="E337" s="37">
        <v>2428</v>
      </c>
      <c r="F337" s="37">
        <v>220.29</v>
      </c>
      <c r="G337" s="37">
        <v>0</v>
      </c>
      <c r="H337" s="37">
        <v>0</v>
      </c>
      <c r="I337" s="37">
        <v>0</v>
      </c>
      <c r="J337" s="37">
        <v>16390797</v>
      </c>
      <c r="K337" s="37">
        <v>0</v>
      </c>
      <c r="L337" s="37">
        <v>42688</v>
      </c>
      <c r="M337" s="37">
        <v>0</v>
      </c>
      <c r="N337" s="37">
        <v>6451</v>
      </c>
      <c r="O337" s="37">
        <v>0</v>
      </c>
      <c r="P337" s="37">
        <v>0</v>
      </c>
      <c r="Q337" s="37">
        <v>49139</v>
      </c>
      <c r="R337" s="37">
        <v>16439936</v>
      </c>
      <c r="S337" s="37">
        <v>0</v>
      </c>
      <c r="T337" s="37">
        <v>0</v>
      </c>
      <c r="U337" s="37">
        <v>0</v>
      </c>
      <c r="V337" s="37">
        <v>16439936</v>
      </c>
      <c r="W337" s="37">
        <v>13119471</v>
      </c>
      <c r="X337" s="37">
        <v>3320465</v>
      </c>
      <c r="Y337" s="37">
        <v>3309000</v>
      </c>
      <c r="Z337" s="37">
        <v>3326</v>
      </c>
      <c r="AA337" s="37">
        <v>3305674</v>
      </c>
      <c r="AB337" s="37">
        <v>1072516</v>
      </c>
      <c r="AC337" s="37">
        <v>4378190</v>
      </c>
      <c r="AD337" s="37">
        <v>460864206</v>
      </c>
      <c r="AE337" s="37">
        <v>350100</v>
      </c>
      <c r="AF337" s="37">
        <v>11465</v>
      </c>
      <c r="AG337" s="37">
        <v>0</v>
      </c>
      <c r="AH337" s="37">
        <v>11465</v>
      </c>
      <c r="AI337" s="49">
        <v>16428471</v>
      </c>
      <c r="AJ337" s="59">
        <v>2428</v>
      </c>
      <c r="AK337" s="59">
        <v>6766.26</v>
      </c>
      <c r="AL337" s="59">
        <v>226.68</v>
      </c>
      <c r="AM337" s="59">
        <v>6992.9400000000005</v>
      </c>
      <c r="AN337" s="59">
        <v>2441</v>
      </c>
      <c r="AO337" s="59">
        <v>17069767</v>
      </c>
      <c r="AP337" s="59">
        <v>8599</v>
      </c>
      <c r="AQ337" s="59">
        <v>53050</v>
      </c>
      <c r="AR337" s="59">
        <v>0</v>
      </c>
      <c r="AS337" s="59">
        <v>0</v>
      </c>
      <c r="AT337" s="59">
        <v>0</v>
      </c>
      <c r="AU337" s="59">
        <v>0</v>
      </c>
      <c r="AV337" s="59">
        <v>0</v>
      </c>
      <c r="AW337" s="59">
        <v>0</v>
      </c>
      <c r="AX337" s="59">
        <v>0</v>
      </c>
      <c r="AY337" s="59">
        <v>0</v>
      </c>
      <c r="AZ337" s="59">
        <v>17131416</v>
      </c>
      <c r="BA337" s="59">
        <v>13770423</v>
      </c>
      <c r="BB337" s="59">
        <v>3360993</v>
      </c>
      <c r="BC337" s="59">
        <v>3361126</v>
      </c>
      <c r="BD337" s="59">
        <v>5632</v>
      </c>
      <c r="BE337" s="59">
        <f t="shared" si="20"/>
        <v>3355494</v>
      </c>
      <c r="BF337" s="59">
        <v>1185000</v>
      </c>
      <c r="BG337" s="59">
        <f t="shared" si="21"/>
        <v>4540494</v>
      </c>
      <c r="BH337" s="59">
        <v>493595257</v>
      </c>
      <c r="BI337" s="59">
        <v>0</v>
      </c>
      <c r="BJ337" s="59">
        <v>133</v>
      </c>
      <c r="BK337" s="59">
        <v>17131416</v>
      </c>
      <c r="BL337" s="59">
        <v>2441</v>
      </c>
      <c r="BM337" s="59">
        <v>7018.2</v>
      </c>
      <c r="BN337" s="59">
        <v>230.08</v>
      </c>
      <c r="BO337" s="59">
        <v>7248.28</v>
      </c>
      <c r="BP337" s="59">
        <v>2452</v>
      </c>
      <c r="BQ337" s="59">
        <v>17772783</v>
      </c>
      <c r="BR337" s="59">
        <v>0</v>
      </c>
      <c r="BS337" s="59">
        <v>46701</v>
      </c>
      <c r="BT337" s="59">
        <v>0</v>
      </c>
      <c r="BU337" s="59">
        <v>0</v>
      </c>
      <c r="BV337" s="59">
        <v>0</v>
      </c>
      <c r="BW337" s="59">
        <v>0</v>
      </c>
      <c r="BX337" s="59">
        <v>0</v>
      </c>
      <c r="BY337" s="59">
        <v>0</v>
      </c>
      <c r="BZ337" s="59">
        <v>0</v>
      </c>
      <c r="CA337" s="59">
        <v>17819484</v>
      </c>
      <c r="CB337" s="59">
        <v>14400745</v>
      </c>
      <c r="CC337" s="59">
        <v>3418739</v>
      </c>
      <c r="CD337" s="59">
        <v>3418744</v>
      </c>
      <c r="CE337" s="59">
        <v>5226</v>
      </c>
      <c r="CF337" s="59">
        <f t="shared" si="22"/>
        <v>3413518</v>
      </c>
      <c r="CG337" s="59">
        <v>1125394</v>
      </c>
      <c r="CH337" s="59">
        <f t="shared" si="23"/>
        <v>4538912</v>
      </c>
      <c r="CI337" s="59">
        <v>536380460</v>
      </c>
      <c r="CJ337" s="59">
        <v>0</v>
      </c>
      <c r="CK337" s="59">
        <v>5</v>
      </c>
      <c r="CL337" s="59">
        <v>17819484</v>
      </c>
      <c r="CM337" s="59">
        <v>2452</v>
      </c>
      <c r="CN337" s="59">
        <v>7267.33</v>
      </c>
      <c r="CO337" s="59">
        <v>236.98</v>
      </c>
      <c r="CP337" s="59">
        <v>7504.3099999999995</v>
      </c>
      <c r="CQ337" s="59">
        <v>2458</v>
      </c>
      <c r="CR337" s="59">
        <v>18445594</v>
      </c>
      <c r="CS337" s="59">
        <v>0</v>
      </c>
      <c r="CT337" s="59">
        <v>62972</v>
      </c>
      <c r="CU337" s="59">
        <v>0</v>
      </c>
      <c r="CV337" s="59">
        <v>18745</v>
      </c>
      <c r="CW337" s="59">
        <v>0</v>
      </c>
      <c r="CX337" s="59">
        <v>0</v>
      </c>
      <c r="CY337" s="59">
        <v>0</v>
      </c>
      <c r="CZ337" s="59">
        <v>0</v>
      </c>
      <c r="DA337" s="59">
        <v>0</v>
      </c>
      <c r="DB337" s="59">
        <v>18527311</v>
      </c>
      <c r="DC337" s="59">
        <v>14756555</v>
      </c>
      <c r="DD337" s="59">
        <v>3770756</v>
      </c>
      <c r="DE337" s="59">
        <v>3711524</v>
      </c>
      <c r="DF337" s="59">
        <v>7058</v>
      </c>
      <c r="DG337" s="40">
        <v>3704466</v>
      </c>
      <c r="DH337" s="59">
        <v>1094841</v>
      </c>
      <c r="DI337" s="59">
        <v>4799307</v>
      </c>
      <c r="DJ337" s="59">
        <v>567080636</v>
      </c>
      <c r="DK337" s="59">
        <v>59232</v>
      </c>
      <c r="DL337" s="59">
        <v>0</v>
      </c>
    </row>
    <row r="338" spans="1:116" x14ac:dyDescent="0.2">
      <c r="A338" s="48">
        <v>5258</v>
      </c>
      <c r="B338" s="49" t="s">
        <v>365</v>
      </c>
      <c r="C338" s="37">
        <v>2142791</v>
      </c>
      <c r="D338" s="37">
        <v>281</v>
      </c>
      <c r="E338" s="37">
        <v>285</v>
      </c>
      <c r="F338" s="37">
        <v>220.29</v>
      </c>
      <c r="G338" s="37">
        <v>0</v>
      </c>
      <c r="H338" s="37">
        <v>0</v>
      </c>
      <c r="I338" s="37">
        <v>0</v>
      </c>
      <c r="J338" s="37">
        <v>2236076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2236076</v>
      </c>
      <c r="S338" s="37">
        <v>0</v>
      </c>
      <c r="T338" s="37">
        <v>0</v>
      </c>
      <c r="U338" s="37">
        <v>0</v>
      </c>
      <c r="V338" s="37">
        <v>2236076</v>
      </c>
      <c r="W338" s="37">
        <v>1763424</v>
      </c>
      <c r="X338" s="37">
        <v>472652</v>
      </c>
      <c r="Y338" s="37">
        <v>472647</v>
      </c>
      <c r="Z338" s="37">
        <v>320</v>
      </c>
      <c r="AA338" s="37">
        <v>472327</v>
      </c>
      <c r="AB338" s="37">
        <v>206500</v>
      </c>
      <c r="AC338" s="37">
        <v>678827</v>
      </c>
      <c r="AD338" s="37">
        <v>75910958</v>
      </c>
      <c r="AE338" s="37">
        <v>35800</v>
      </c>
      <c r="AF338" s="37">
        <v>5</v>
      </c>
      <c r="AG338" s="37">
        <v>0</v>
      </c>
      <c r="AH338" s="37">
        <v>5</v>
      </c>
      <c r="AI338" s="49">
        <v>2229659</v>
      </c>
      <c r="AJ338" s="59">
        <v>285</v>
      </c>
      <c r="AK338" s="59">
        <v>7823.36</v>
      </c>
      <c r="AL338" s="59">
        <v>226.68</v>
      </c>
      <c r="AM338" s="59">
        <v>8050.04</v>
      </c>
      <c r="AN338" s="59">
        <v>289</v>
      </c>
      <c r="AO338" s="59">
        <v>2326462</v>
      </c>
      <c r="AP338" s="59">
        <v>5</v>
      </c>
      <c r="AQ338" s="59">
        <v>0</v>
      </c>
      <c r="AR338" s="59">
        <v>0</v>
      </c>
      <c r="AS338" s="59">
        <v>0</v>
      </c>
      <c r="AT338" s="59">
        <v>0</v>
      </c>
      <c r="AU338" s="59">
        <v>0</v>
      </c>
      <c r="AV338" s="59">
        <v>0</v>
      </c>
      <c r="AW338" s="59">
        <v>0</v>
      </c>
      <c r="AX338" s="59">
        <v>0</v>
      </c>
      <c r="AY338" s="59">
        <v>0</v>
      </c>
      <c r="AZ338" s="59">
        <v>2326467</v>
      </c>
      <c r="BA338" s="59">
        <v>1903794</v>
      </c>
      <c r="BB338" s="59">
        <v>422673</v>
      </c>
      <c r="BC338" s="59">
        <v>422670</v>
      </c>
      <c r="BD338" s="59">
        <v>370</v>
      </c>
      <c r="BE338" s="59">
        <f t="shared" si="20"/>
        <v>422300</v>
      </c>
      <c r="BF338" s="59">
        <v>218133</v>
      </c>
      <c r="BG338" s="59">
        <f t="shared" si="21"/>
        <v>640433</v>
      </c>
      <c r="BH338" s="59">
        <v>82345242</v>
      </c>
      <c r="BI338" s="59">
        <v>3</v>
      </c>
      <c r="BJ338" s="59">
        <v>0</v>
      </c>
      <c r="BK338" s="59">
        <v>2326464</v>
      </c>
      <c r="BL338" s="59">
        <v>289</v>
      </c>
      <c r="BM338" s="59">
        <v>8050.05</v>
      </c>
      <c r="BN338" s="59">
        <v>230.08</v>
      </c>
      <c r="BO338" s="59">
        <v>8280.130000000001</v>
      </c>
      <c r="BP338" s="59">
        <v>287</v>
      </c>
      <c r="BQ338" s="59">
        <v>2376397</v>
      </c>
      <c r="BR338" s="59">
        <v>3</v>
      </c>
      <c r="BS338" s="59">
        <v>0</v>
      </c>
      <c r="BT338" s="59">
        <v>0</v>
      </c>
      <c r="BU338" s="59">
        <v>0</v>
      </c>
      <c r="BV338" s="59">
        <v>0</v>
      </c>
      <c r="BW338" s="59">
        <v>0</v>
      </c>
      <c r="BX338" s="59">
        <v>0</v>
      </c>
      <c r="BY338" s="59">
        <v>16560</v>
      </c>
      <c r="BZ338" s="59">
        <v>0</v>
      </c>
      <c r="CA338" s="59">
        <v>2392960</v>
      </c>
      <c r="CB338" s="59">
        <v>1951251</v>
      </c>
      <c r="CC338" s="59">
        <v>441709</v>
      </c>
      <c r="CD338" s="59">
        <v>442327</v>
      </c>
      <c r="CE338" s="59">
        <v>622</v>
      </c>
      <c r="CF338" s="59">
        <f t="shared" si="22"/>
        <v>441705</v>
      </c>
      <c r="CG338" s="59">
        <v>219942</v>
      </c>
      <c r="CH338" s="59">
        <f t="shared" si="23"/>
        <v>661647</v>
      </c>
      <c r="CI338" s="59">
        <v>82659545</v>
      </c>
      <c r="CJ338" s="59">
        <v>0</v>
      </c>
      <c r="CK338" s="59">
        <v>618</v>
      </c>
      <c r="CL338" s="59">
        <v>2376400</v>
      </c>
      <c r="CM338" s="59">
        <v>287</v>
      </c>
      <c r="CN338" s="59">
        <v>8280.14</v>
      </c>
      <c r="CO338" s="59">
        <v>236.98</v>
      </c>
      <c r="CP338" s="59">
        <v>8517.119999999999</v>
      </c>
      <c r="CQ338" s="59">
        <v>285</v>
      </c>
      <c r="CR338" s="59">
        <v>2427379</v>
      </c>
      <c r="CS338" s="59">
        <v>0</v>
      </c>
      <c r="CT338" s="59">
        <v>0</v>
      </c>
      <c r="CU338" s="59">
        <v>0</v>
      </c>
      <c r="CV338" s="59">
        <v>0</v>
      </c>
      <c r="CW338" s="59">
        <v>0</v>
      </c>
      <c r="CX338" s="59">
        <v>0</v>
      </c>
      <c r="CY338" s="59">
        <v>0</v>
      </c>
      <c r="CZ338" s="59">
        <v>17034</v>
      </c>
      <c r="DA338" s="59">
        <v>0</v>
      </c>
      <c r="DB338" s="59">
        <v>2444413</v>
      </c>
      <c r="DC338" s="59">
        <v>2012280</v>
      </c>
      <c r="DD338" s="59">
        <v>432133</v>
      </c>
      <c r="DE338" s="59">
        <v>432133</v>
      </c>
      <c r="DF338" s="59">
        <v>633</v>
      </c>
      <c r="DG338" s="40">
        <v>431500</v>
      </c>
      <c r="DH338" s="59">
        <v>225324</v>
      </c>
      <c r="DI338" s="59">
        <v>656824</v>
      </c>
      <c r="DJ338" s="59">
        <v>85443437</v>
      </c>
      <c r="DK338" s="59">
        <v>0</v>
      </c>
      <c r="DL338" s="59">
        <v>0</v>
      </c>
    </row>
    <row r="339" spans="1:116" x14ac:dyDescent="0.2">
      <c r="A339" s="48">
        <v>5264</v>
      </c>
      <c r="B339" s="49" t="s">
        <v>659</v>
      </c>
      <c r="C339" s="37">
        <v>17646198</v>
      </c>
      <c r="D339" s="37">
        <v>2788</v>
      </c>
      <c r="E339" s="37">
        <v>2812</v>
      </c>
      <c r="F339" s="37">
        <v>220.29</v>
      </c>
      <c r="G339" s="37">
        <v>0</v>
      </c>
      <c r="H339" s="37">
        <v>0</v>
      </c>
      <c r="I339" s="37">
        <v>0</v>
      </c>
      <c r="J339" s="37">
        <v>18417560</v>
      </c>
      <c r="K339" s="37">
        <v>0</v>
      </c>
      <c r="L339" s="37">
        <v>23717</v>
      </c>
      <c r="M339" s="37">
        <v>0</v>
      </c>
      <c r="N339" s="37">
        <v>5188</v>
      </c>
      <c r="O339" s="37">
        <v>0</v>
      </c>
      <c r="P339" s="37">
        <v>0</v>
      </c>
      <c r="Q339" s="37">
        <v>28905</v>
      </c>
      <c r="R339" s="37">
        <v>18446465</v>
      </c>
      <c r="S339" s="37">
        <v>0</v>
      </c>
      <c r="T339" s="37">
        <v>0</v>
      </c>
      <c r="U339" s="37">
        <v>0</v>
      </c>
      <c r="V339" s="37">
        <v>18446465</v>
      </c>
      <c r="W339" s="37">
        <v>13319899</v>
      </c>
      <c r="X339" s="37">
        <v>5126566</v>
      </c>
      <c r="Y339" s="37">
        <v>5120016</v>
      </c>
      <c r="Z339" s="37">
        <v>24573</v>
      </c>
      <c r="AA339" s="37">
        <v>5095443</v>
      </c>
      <c r="AB339" s="37">
        <v>1752286</v>
      </c>
      <c r="AC339" s="37">
        <v>6847729</v>
      </c>
      <c r="AD339" s="37">
        <v>900058683</v>
      </c>
      <c r="AE339" s="37">
        <v>3229800</v>
      </c>
      <c r="AF339" s="37">
        <v>6550</v>
      </c>
      <c r="AG339" s="37">
        <v>0</v>
      </c>
      <c r="AH339" s="37">
        <v>6550</v>
      </c>
      <c r="AI339" s="49">
        <v>18416296</v>
      </c>
      <c r="AJ339" s="59">
        <v>2812</v>
      </c>
      <c r="AK339" s="59">
        <v>6549.18</v>
      </c>
      <c r="AL339" s="59">
        <v>226.68</v>
      </c>
      <c r="AM339" s="59">
        <v>6775.8600000000006</v>
      </c>
      <c r="AN339" s="59">
        <v>2826</v>
      </c>
      <c r="AO339" s="59">
        <v>19148580</v>
      </c>
      <c r="AP339" s="59">
        <v>4913</v>
      </c>
      <c r="AQ339" s="59">
        <v>-12339</v>
      </c>
      <c r="AR339" s="59">
        <v>0</v>
      </c>
      <c r="AS339" s="59">
        <v>0</v>
      </c>
      <c r="AT339" s="59">
        <v>0</v>
      </c>
      <c r="AU339" s="59">
        <v>0</v>
      </c>
      <c r="AV339" s="59">
        <v>0</v>
      </c>
      <c r="AW339" s="59">
        <v>0</v>
      </c>
      <c r="AX339" s="59">
        <v>0</v>
      </c>
      <c r="AY339" s="59">
        <v>0</v>
      </c>
      <c r="AZ339" s="59">
        <v>19141154</v>
      </c>
      <c r="BA339" s="59">
        <v>13468566</v>
      </c>
      <c r="BB339" s="59">
        <v>5672588</v>
      </c>
      <c r="BC339" s="59">
        <v>5672855</v>
      </c>
      <c r="BD339" s="59">
        <v>31736</v>
      </c>
      <c r="BE339" s="59">
        <f t="shared" si="20"/>
        <v>5641119</v>
      </c>
      <c r="BF339" s="59">
        <v>1704788</v>
      </c>
      <c r="BG339" s="59">
        <f t="shared" si="21"/>
        <v>7345907</v>
      </c>
      <c r="BH339" s="59">
        <v>970920965</v>
      </c>
      <c r="BI339" s="59">
        <v>0</v>
      </c>
      <c r="BJ339" s="59">
        <v>267</v>
      </c>
      <c r="BK339" s="59">
        <v>19141154</v>
      </c>
      <c r="BL339" s="59">
        <v>2826</v>
      </c>
      <c r="BM339" s="59">
        <v>6773.23</v>
      </c>
      <c r="BN339" s="59">
        <v>230.08</v>
      </c>
      <c r="BO339" s="59">
        <v>7003.3099999999995</v>
      </c>
      <c r="BP339" s="59">
        <v>2837</v>
      </c>
      <c r="BQ339" s="59">
        <v>19868390</v>
      </c>
      <c r="BR339" s="59">
        <v>0</v>
      </c>
      <c r="BS339" s="59">
        <v>40457</v>
      </c>
      <c r="BT339" s="59">
        <v>0</v>
      </c>
      <c r="BU339" s="59">
        <v>0</v>
      </c>
      <c r="BV339" s="59">
        <v>0</v>
      </c>
      <c r="BW339" s="59">
        <v>0</v>
      </c>
      <c r="BX339" s="59">
        <v>0</v>
      </c>
      <c r="BY339" s="59">
        <v>0</v>
      </c>
      <c r="BZ339" s="59">
        <v>0</v>
      </c>
      <c r="CA339" s="59">
        <v>19908847</v>
      </c>
      <c r="CB339" s="59">
        <v>13842049</v>
      </c>
      <c r="CC339" s="59">
        <v>6066798</v>
      </c>
      <c r="CD339" s="59">
        <v>6066798</v>
      </c>
      <c r="CE339" s="59">
        <v>30013</v>
      </c>
      <c r="CF339" s="59">
        <f t="shared" si="22"/>
        <v>6036785</v>
      </c>
      <c r="CG339" s="59">
        <v>1881565</v>
      </c>
      <c r="CH339" s="59">
        <f t="shared" si="23"/>
        <v>7918350</v>
      </c>
      <c r="CI339" s="59">
        <v>1028307063</v>
      </c>
      <c r="CJ339" s="59">
        <v>0</v>
      </c>
      <c r="CK339" s="59">
        <v>0</v>
      </c>
      <c r="CL339" s="59">
        <v>19908847</v>
      </c>
      <c r="CM339" s="59">
        <v>2837</v>
      </c>
      <c r="CN339" s="59">
        <v>7017.57</v>
      </c>
      <c r="CO339" s="59">
        <v>382.42999999999995</v>
      </c>
      <c r="CP339" s="59">
        <v>7400</v>
      </c>
      <c r="CQ339" s="59">
        <v>2829</v>
      </c>
      <c r="CR339" s="59">
        <v>20934600</v>
      </c>
      <c r="CS339" s="59">
        <v>0</v>
      </c>
      <c r="CT339" s="59">
        <v>32425</v>
      </c>
      <c r="CU339" s="59">
        <v>0</v>
      </c>
      <c r="CV339" s="59">
        <v>0</v>
      </c>
      <c r="CW339" s="59">
        <v>0</v>
      </c>
      <c r="CX339" s="59">
        <v>0</v>
      </c>
      <c r="CY339" s="59">
        <v>0</v>
      </c>
      <c r="CZ339" s="59">
        <v>44400</v>
      </c>
      <c r="DA339" s="59">
        <v>0</v>
      </c>
      <c r="DB339" s="59">
        <v>21011425</v>
      </c>
      <c r="DC339" s="59">
        <v>14263271</v>
      </c>
      <c r="DD339" s="59">
        <v>6748154</v>
      </c>
      <c r="DE339" s="59">
        <v>6748457</v>
      </c>
      <c r="DF339" s="59">
        <v>29647</v>
      </c>
      <c r="DG339" s="40">
        <v>6718810</v>
      </c>
      <c r="DH339" s="59">
        <v>1906208</v>
      </c>
      <c r="DI339" s="59">
        <v>8625018</v>
      </c>
      <c r="DJ339" s="59">
        <v>1111635838</v>
      </c>
      <c r="DK339" s="59">
        <v>0</v>
      </c>
      <c r="DL339" s="59">
        <v>303</v>
      </c>
    </row>
    <row r="340" spans="1:116" x14ac:dyDescent="0.2">
      <c r="A340" s="48">
        <v>5271</v>
      </c>
      <c r="B340" s="49" t="s">
        <v>366</v>
      </c>
      <c r="C340" s="37">
        <v>72681354</v>
      </c>
      <c r="D340" s="37">
        <v>9719</v>
      </c>
      <c r="E340" s="37">
        <v>9830</v>
      </c>
      <c r="F340" s="37">
        <v>220.29</v>
      </c>
      <c r="G340" s="37">
        <v>0</v>
      </c>
      <c r="H340" s="37">
        <v>0</v>
      </c>
      <c r="I340" s="37">
        <v>0</v>
      </c>
      <c r="J340" s="37">
        <v>75676845</v>
      </c>
      <c r="K340" s="37">
        <v>0</v>
      </c>
      <c r="L340" s="37">
        <v>1168955</v>
      </c>
      <c r="M340" s="37">
        <v>0</v>
      </c>
      <c r="N340" s="37">
        <v>0</v>
      </c>
      <c r="O340" s="37">
        <v>0</v>
      </c>
      <c r="P340" s="37">
        <v>0</v>
      </c>
      <c r="Q340" s="37">
        <v>1168955</v>
      </c>
      <c r="R340" s="37">
        <v>76845800</v>
      </c>
      <c r="S340" s="37">
        <v>0</v>
      </c>
      <c r="T340" s="37">
        <v>0</v>
      </c>
      <c r="U340" s="37">
        <v>0</v>
      </c>
      <c r="V340" s="37">
        <v>76845800</v>
      </c>
      <c r="W340" s="37">
        <v>49387045</v>
      </c>
      <c r="X340" s="37">
        <v>27458755</v>
      </c>
      <c r="Y340" s="37">
        <v>27397136</v>
      </c>
      <c r="Z340" s="37">
        <v>323175</v>
      </c>
      <c r="AA340" s="37">
        <v>27073961</v>
      </c>
      <c r="AB340" s="37">
        <v>2914752</v>
      </c>
      <c r="AC340" s="37">
        <v>29988713</v>
      </c>
      <c r="AD340" s="37">
        <v>2479911594</v>
      </c>
      <c r="AE340" s="37">
        <v>26724900</v>
      </c>
      <c r="AF340" s="37">
        <v>61619</v>
      </c>
      <c r="AG340" s="37">
        <v>0</v>
      </c>
      <c r="AH340" s="37">
        <v>61619</v>
      </c>
      <c r="AI340" s="49">
        <v>75943861</v>
      </c>
      <c r="AJ340" s="59">
        <v>9830</v>
      </c>
      <c r="AK340" s="59">
        <v>7725.72</v>
      </c>
      <c r="AL340" s="59">
        <v>226.68</v>
      </c>
      <c r="AM340" s="59">
        <v>7952.4000000000005</v>
      </c>
      <c r="AN340" s="59">
        <v>9949</v>
      </c>
      <c r="AO340" s="59">
        <v>79118428</v>
      </c>
      <c r="AP340" s="59">
        <v>46214</v>
      </c>
      <c r="AQ340" s="59">
        <v>1913216</v>
      </c>
      <c r="AR340" s="59">
        <v>0</v>
      </c>
      <c r="AS340" s="59">
        <v>0</v>
      </c>
      <c r="AT340" s="59">
        <v>0</v>
      </c>
      <c r="AU340" s="59">
        <v>0</v>
      </c>
      <c r="AV340" s="59">
        <v>0</v>
      </c>
      <c r="AW340" s="59">
        <v>0</v>
      </c>
      <c r="AX340" s="59">
        <v>0</v>
      </c>
      <c r="AY340" s="59">
        <v>0</v>
      </c>
      <c r="AZ340" s="59">
        <v>81077858</v>
      </c>
      <c r="BA340" s="59">
        <v>53157713</v>
      </c>
      <c r="BB340" s="59">
        <v>27920145</v>
      </c>
      <c r="BC340" s="59">
        <v>27912192</v>
      </c>
      <c r="BD340" s="59">
        <v>269865</v>
      </c>
      <c r="BE340" s="59">
        <f t="shared" si="20"/>
        <v>27642327</v>
      </c>
      <c r="BF340" s="59">
        <v>3933145</v>
      </c>
      <c r="BG340" s="59">
        <f t="shared" si="21"/>
        <v>31575472</v>
      </c>
      <c r="BH340" s="59">
        <v>2591840560</v>
      </c>
      <c r="BI340" s="59">
        <v>7953</v>
      </c>
      <c r="BJ340" s="59">
        <v>0</v>
      </c>
      <c r="BK340" s="59">
        <v>81069905</v>
      </c>
      <c r="BL340" s="59">
        <v>9949</v>
      </c>
      <c r="BM340" s="59">
        <v>8148.55</v>
      </c>
      <c r="BN340" s="59">
        <v>230.08</v>
      </c>
      <c r="BO340" s="59">
        <v>8378.630000000001</v>
      </c>
      <c r="BP340" s="59">
        <v>10051</v>
      </c>
      <c r="BQ340" s="59">
        <v>84213610</v>
      </c>
      <c r="BR340" s="59">
        <v>5965</v>
      </c>
      <c r="BS340" s="59">
        <v>718820</v>
      </c>
      <c r="BT340" s="59">
        <v>0</v>
      </c>
      <c r="BU340" s="59">
        <v>0</v>
      </c>
      <c r="BV340" s="59">
        <v>0</v>
      </c>
      <c r="BW340" s="59">
        <v>0</v>
      </c>
      <c r="BX340" s="59">
        <v>0</v>
      </c>
      <c r="BY340" s="59">
        <v>0</v>
      </c>
      <c r="BZ340" s="59">
        <v>0</v>
      </c>
      <c r="CA340" s="59">
        <v>84938395</v>
      </c>
      <c r="CB340" s="59">
        <v>56583977</v>
      </c>
      <c r="CC340" s="59">
        <v>28354418</v>
      </c>
      <c r="CD340" s="59">
        <v>28337661</v>
      </c>
      <c r="CE340" s="59">
        <v>270602</v>
      </c>
      <c r="CF340" s="59">
        <f t="shared" si="22"/>
        <v>28067059</v>
      </c>
      <c r="CG340" s="59">
        <v>3928964</v>
      </c>
      <c r="CH340" s="59">
        <f t="shared" si="23"/>
        <v>31996023</v>
      </c>
      <c r="CI340" s="59">
        <v>2730780362</v>
      </c>
      <c r="CJ340" s="59">
        <v>16757</v>
      </c>
      <c r="CK340" s="59">
        <v>0</v>
      </c>
      <c r="CL340" s="59">
        <v>84921638</v>
      </c>
      <c r="CM340" s="59">
        <v>10051</v>
      </c>
      <c r="CN340" s="59">
        <v>8449.07</v>
      </c>
      <c r="CO340" s="59">
        <v>236.98</v>
      </c>
      <c r="CP340" s="59">
        <v>8686.0499999999993</v>
      </c>
      <c r="CQ340" s="59">
        <v>10085</v>
      </c>
      <c r="CR340" s="59">
        <v>87598814</v>
      </c>
      <c r="CS340" s="59">
        <v>12568</v>
      </c>
      <c r="CT340" s="59">
        <v>454425</v>
      </c>
      <c r="CU340" s="59">
        <v>0</v>
      </c>
      <c r="CV340" s="59">
        <v>0</v>
      </c>
      <c r="CW340" s="59">
        <v>0</v>
      </c>
      <c r="CX340" s="59">
        <v>0</v>
      </c>
      <c r="CY340" s="59">
        <v>0</v>
      </c>
      <c r="CZ340" s="59">
        <v>0</v>
      </c>
      <c r="DA340" s="59">
        <v>0</v>
      </c>
      <c r="DB340" s="59">
        <v>88065807</v>
      </c>
      <c r="DC340" s="59">
        <v>58848408</v>
      </c>
      <c r="DD340" s="59">
        <v>29217399</v>
      </c>
      <c r="DE340" s="59">
        <v>29208714</v>
      </c>
      <c r="DF340" s="59">
        <v>274798</v>
      </c>
      <c r="DG340" s="40">
        <v>28933916</v>
      </c>
      <c r="DH340" s="59">
        <v>3205397</v>
      </c>
      <c r="DI340" s="59">
        <v>32139313</v>
      </c>
      <c r="DJ340" s="59">
        <v>2866938518</v>
      </c>
      <c r="DK340" s="59">
        <v>8685</v>
      </c>
      <c r="DL340" s="59">
        <v>0</v>
      </c>
    </row>
    <row r="341" spans="1:116" x14ac:dyDescent="0.2">
      <c r="A341" s="48">
        <v>5278</v>
      </c>
      <c r="B341" s="49" t="s">
        <v>367</v>
      </c>
      <c r="C341" s="37">
        <v>10698092</v>
      </c>
      <c r="D341" s="37">
        <v>1628</v>
      </c>
      <c r="E341" s="37">
        <v>1644</v>
      </c>
      <c r="F341" s="37">
        <v>220.29</v>
      </c>
      <c r="G341" s="37">
        <v>0</v>
      </c>
      <c r="H341" s="37">
        <v>0</v>
      </c>
      <c r="I341" s="37">
        <v>0</v>
      </c>
      <c r="J341" s="37">
        <v>11165390</v>
      </c>
      <c r="K341" s="37">
        <v>0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0</v>
      </c>
      <c r="R341" s="37">
        <v>11165390</v>
      </c>
      <c r="S341" s="37">
        <v>0</v>
      </c>
      <c r="T341" s="37">
        <v>0</v>
      </c>
      <c r="U341" s="37">
        <v>0</v>
      </c>
      <c r="V341" s="37">
        <v>11165390</v>
      </c>
      <c r="W341" s="37">
        <v>7473622</v>
      </c>
      <c r="X341" s="37">
        <v>3691768</v>
      </c>
      <c r="Y341" s="37">
        <v>3691768</v>
      </c>
      <c r="Z341" s="37">
        <v>51462</v>
      </c>
      <c r="AA341" s="37">
        <v>3640306</v>
      </c>
      <c r="AB341" s="37">
        <v>1139062</v>
      </c>
      <c r="AC341" s="37">
        <v>4779368</v>
      </c>
      <c r="AD341" s="37">
        <v>509727684</v>
      </c>
      <c r="AE341" s="37">
        <v>5488500</v>
      </c>
      <c r="AF341" s="37">
        <v>0</v>
      </c>
      <c r="AG341" s="37">
        <v>0</v>
      </c>
      <c r="AH341" s="37">
        <v>0</v>
      </c>
      <c r="AI341" s="49">
        <v>11133996</v>
      </c>
      <c r="AJ341" s="59">
        <v>1644</v>
      </c>
      <c r="AK341" s="59">
        <v>6772.5</v>
      </c>
      <c r="AL341" s="59">
        <v>226.68</v>
      </c>
      <c r="AM341" s="59">
        <v>6999.18</v>
      </c>
      <c r="AN341" s="59">
        <v>1662</v>
      </c>
      <c r="AO341" s="59">
        <v>11632637</v>
      </c>
      <c r="AP341" s="59">
        <v>0</v>
      </c>
      <c r="AQ341" s="59">
        <v>69033</v>
      </c>
      <c r="AR341" s="59">
        <v>0</v>
      </c>
      <c r="AS341" s="59">
        <v>0</v>
      </c>
      <c r="AT341" s="59">
        <v>0</v>
      </c>
      <c r="AU341" s="59">
        <v>0</v>
      </c>
      <c r="AV341" s="59">
        <v>0</v>
      </c>
      <c r="AW341" s="59">
        <v>0</v>
      </c>
      <c r="AX341" s="59">
        <v>0</v>
      </c>
      <c r="AY341" s="59">
        <v>0</v>
      </c>
      <c r="AZ341" s="59">
        <v>11701670</v>
      </c>
      <c r="BA341" s="59">
        <v>7970638</v>
      </c>
      <c r="BB341" s="59">
        <v>3731032</v>
      </c>
      <c r="BC341" s="59">
        <v>3720632</v>
      </c>
      <c r="BD341" s="59">
        <v>58661</v>
      </c>
      <c r="BE341" s="59">
        <f t="shared" si="20"/>
        <v>3661971</v>
      </c>
      <c r="BF341" s="59">
        <v>1271457</v>
      </c>
      <c r="BG341" s="59">
        <f t="shared" si="21"/>
        <v>4933428</v>
      </c>
      <c r="BH341" s="59">
        <v>534144708</v>
      </c>
      <c r="BI341" s="59">
        <v>10400</v>
      </c>
      <c r="BJ341" s="59">
        <v>0</v>
      </c>
      <c r="BK341" s="59">
        <v>11691270</v>
      </c>
      <c r="BL341" s="59">
        <v>1662</v>
      </c>
      <c r="BM341" s="59">
        <v>7034.46</v>
      </c>
      <c r="BN341" s="59">
        <v>230.08</v>
      </c>
      <c r="BO341" s="59">
        <v>7264.54</v>
      </c>
      <c r="BP341" s="59">
        <v>1672</v>
      </c>
      <c r="BQ341" s="59">
        <v>12146311</v>
      </c>
      <c r="BR341" s="59">
        <v>7800</v>
      </c>
      <c r="BS341" s="59">
        <v>4787</v>
      </c>
      <c r="BT341" s="59">
        <v>0</v>
      </c>
      <c r="BU341" s="59">
        <v>0</v>
      </c>
      <c r="BV341" s="59">
        <v>0</v>
      </c>
      <c r="BW341" s="59">
        <v>0</v>
      </c>
      <c r="BX341" s="59">
        <v>0</v>
      </c>
      <c r="BY341" s="59">
        <v>0</v>
      </c>
      <c r="BZ341" s="59">
        <v>0</v>
      </c>
      <c r="CA341" s="59">
        <v>12158898</v>
      </c>
      <c r="CB341" s="59">
        <v>8451637</v>
      </c>
      <c r="CC341" s="59">
        <v>3707261</v>
      </c>
      <c r="CD341" s="59">
        <v>3707262</v>
      </c>
      <c r="CE341" s="59">
        <v>35852</v>
      </c>
      <c r="CF341" s="59">
        <f t="shared" si="22"/>
        <v>3671410</v>
      </c>
      <c r="CG341" s="59">
        <v>1340066</v>
      </c>
      <c r="CH341" s="59">
        <f t="shared" si="23"/>
        <v>5011476</v>
      </c>
      <c r="CI341" s="59">
        <v>562427918</v>
      </c>
      <c r="CJ341" s="59">
        <v>0</v>
      </c>
      <c r="CK341" s="59">
        <v>1</v>
      </c>
      <c r="CL341" s="59">
        <v>12158898</v>
      </c>
      <c r="CM341" s="59">
        <v>1672</v>
      </c>
      <c r="CN341" s="59">
        <v>7272.07</v>
      </c>
      <c r="CO341" s="59">
        <v>236.98</v>
      </c>
      <c r="CP341" s="59">
        <v>7509.0499999999993</v>
      </c>
      <c r="CQ341" s="59">
        <v>1668</v>
      </c>
      <c r="CR341" s="59">
        <v>12525095</v>
      </c>
      <c r="CS341" s="59">
        <v>0</v>
      </c>
      <c r="CT341" s="59">
        <v>33467</v>
      </c>
      <c r="CU341" s="59">
        <v>0</v>
      </c>
      <c r="CV341" s="59">
        <v>0</v>
      </c>
      <c r="CW341" s="59">
        <v>0</v>
      </c>
      <c r="CX341" s="59">
        <v>0</v>
      </c>
      <c r="CY341" s="59">
        <v>0</v>
      </c>
      <c r="CZ341" s="59">
        <v>22527</v>
      </c>
      <c r="DA341" s="59">
        <v>0</v>
      </c>
      <c r="DB341" s="59">
        <v>12581089</v>
      </c>
      <c r="DC341" s="59">
        <v>8709453</v>
      </c>
      <c r="DD341" s="59">
        <v>3871636</v>
      </c>
      <c r="DE341" s="59">
        <v>3871636</v>
      </c>
      <c r="DF341" s="59">
        <v>34838</v>
      </c>
      <c r="DG341" s="40">
        <v>3836798</v>
      </c>
      <c r="DH341" s="59">
        <v>1398931</v>
      </c>
      <c r="DI341" s="59">
        <v>5235729</v>
      </c>
      <c r="DJ341" s="59">
        <v>615173139</v>
      </c>
      <c r="DK341" s="59">
        <v>0</v>
      </c>
      <c r="DL341" s="59">
        <v>0</v>
      </c>
    </row>
    <row r="342" spans="1:116" x14ac:dyDescent="0.2">
      <c r="A342" s="48">
        <v>5306</v>
      </c>
      <c r="B342" s="49" t="s">
        <v>368</v>
      </c>
      <c r="C342" s="37">
        <v>4224658</v>
      </c>
      <c r="D342" s="37">
        <v>591</v>
      </c>
      <c r="E342" s="37">
        <v>570</v>
      </c>
      <c r="F342" s="37">
        <v>220.29</v>
      </c>
      <c r="G342" s="37">
        <v>0</v>
      </c>
      <c r="H342" s="37">
        <v>0</v>
      </c>
      <c r="I342" s="37">
        <v>0</v>
      </c>
      <c r="J342" s="37">
        <v>4200108</v>
      </c>
      <c r="K342" s="37">
        <v>0</v>
      </c>
      <c r="L342" s="37">
        <v>-776</v>
      </c>
      <c r="M342" s="37">
        <v>0</v>
      </c>
      <c r="N342" s="37">
        <v>0</v>
      </c>
      <c r="O342" s="37">
        <v>0</v>
      </c>
      <c r="P342" s="37">
        <v>0</v>
      </c>
      <c r="Q342" s="37">
        <v>-776</v>
      </c>
      <c r="R342" s="37">
        <v>4199332</v>
      </c>
      <c r="S342" s="37">
        <v>0</v>
      </c>
      <c r="T342" s="37">
        <v>117898</v>
      </c>
      <c r="U342" s="37">
        <v>117898</v>
      </c>
      <c r="V342" s="37">
        <v>4317230</v>
      </c>
      <c r="W342" s="37">
        <v>2520224</v>
      </c>
      <c r="X342" s="37">
        <v>1797006</v>
      </c>
      <c r="Y342" s="37">
        <v>1806891</v>
      </c>
      <c r="Z342" s="37">
        <v>1641</v>
      </c>
      <c r="AA342" s="37">
        <v>1805250</v>
      </c>
      <c r="AB342" s="37">
        <v>347283</v>
      </c>
      <c r="AC342" s="37">
        <v>2152533</v>
      </c>
      <c r="AD342" s="37">
        <v>198199529</v>
      </c>
      <c r="AE342" s="37">
        <v>151100</v>
      </c>
      <c r="AF342" s="37">
        <v>0</v>
      </c>
      <c r="AG342" s="37">
        <v>9885</v>
      </c>
      <c r="AH342" s="37">
        <v>0</v>
      </c>
      <c r="AI342" s="49">
        <v>4189332</v>
      </c>
      <c r="AJ342" s="59">
        <v>570</v>
      </c>
      <c r="AK342" s="59">
        <v>7349.71</v>
      </c>
      <c r="AL342" s="59">
        <v>226.68</v>
      </c>
      <c r="AM342" s="59">
        <v>7576.39</v>
      </c>
      <c r="AN342" s="59">
        <v>559</v>
      </c>
      <c r="AO342" s="59">
        <v>4235202</v>
      </c>
      <c r="AP342" s="59">
        <v>0</v>
      </c>
      <c r="AQ342" s="59">
        <v>0</v>
      </c>
      <c r="AR342" s="59">
        <v>0</v>
      </c>
      <c r="AS342" s="59">
        <v>0</v>
      </c>
      <c r="AT342" s="59">
        <v>0</v>
      </c>
      <c r="AU342" s="59">
        <v>0</v>
      </c>
      <c r="AV342" s="59">
        <v>0</v>
      </c>
      <c r="AW342" s="59">
        <v>0</v>
      </c>
      <c r="AX342" s="59">
        <v>60611</v>
      </c>
      <c r="AY342" s="59">
        <v>0</v>
      </c>
      <c r="AZ342" s="59">
        <v>4295813</v>
      </c>
      <c r="BA342" s="59">
        <v>2358705</v>
      </c>
      <c r="BB342" s="59">
        <v>1937108</v>
      </c>
      <c r="BC342" s="59">
        <v>1945725</v>
      </c>
      <c r="BD342" s="59">
        <v>1041</v>
      </c>
      <c r="BE342" s="59">
        <f t="shared" si="20"/>
        <v>1944684</v>
      </c>
      <c r="BF342" s="59">
        <v>348358</v>
      </c>
      <c r="BG342" s="59">
        <f t="shared" si="21"/>
        <v>2293042</v>
      </c>
      <c r="BH342" s="59">
        <v>226742069</v>
      </c>
      <c r="BI342" s="59">
        <v>0</v>
      </c>
      <c r="BJ342" s="59">
        <v>8617</v>
      </c>
      <c r="BK342" s="59">
        <v>4235202</v>
      </c>
      <c r="BL342" s="59">
        <v>559</v>
      </c>
      <c r="BM342" s="59">
        <v>7576.39</v>
      </c>
      <c r="BN342" s="59">
        <v>230.08</v>
      </c>
      <c r="BO342" s="59">
        <v>7806.47</v>
      </c>
      <c r="BP342" s="59">
        <v>556</v>
      </c>
      <c r="BQ342" s="59">
        <v>4340397</v>
      </c>
      <c r="BR342" s="59">
        <v>0</v>
      </c>
      <c r="BS342" s="59">
        <v>42723</v>
      </c>
      <c r="BT342" s="59">
        <v>0</v>
      </c>
      <c r="BU342" s="59">
        <v>0</v>
      </c>
      <c r="BV342" s="59">
        <v>0</v>
      </c>
      <c r="BW342" s="59">
        <v>0</v>
      </c>
      <c r="BX342" s="59">
        <v>0</v>
      </c>
      <c r="BY342" s="59">
        <v>15613</v>
      </c>
      <c r="BZ342" s="59">
        <v>0</v>
      </c>
      <c r="CA342" s="59">
        <v>4398733</v>
      </c>
      <c r="CB342" s="59">
        <v>2387485</v>
      </c>
      <c r="CC342" s="59">
        <v>2011248</v>
      </c>
      <c r="CD342" s="59">
        <v>2011248</v>
      </c>
      <c r="CE342" s="59">
        <v>2374</v>
      </c>
      <c r="CF342" s="59">
        <f t="shared" si="22"/>
        <v>2008874</v>
      </c>
      <c r="CG342" s="59">
        <v>358787</v>
      </c>
      <c r="CH342" s="59">
        <f t="shared" si="23"/>
        <v>2367661</v>
      </c>
      <c r="CI342" s="59">
        <v>241216471</v>
      </c>
      <c r="CJ342" s="59">
        <v>0</v>
      </c>
      <c r="CK342" s="59">
        <v>0</v>
      </c>
      <c r="CL342" s="59">
        <v>4383120</v>
      </c>
      <c r="CM342" s="59">
        <v>556</v>
      </c>
      <c r="CN342" s="59">
        <v>7883.31</v>
      </c>
      <c r="CO342" s="59">
        <v>236.98</v>
      </c>
      <c r="CP342" s="59">
        <v>8120.29</v>
      </c>
      <c r="CQ342" s="59">
        <v>565</v>
      </c>
      <c r="CR342" s="59">
        <v>4587964</v>
      </c>
      <c r="CS342" s="59">
        <v>0</v>
      </c>
      <c r="CT342" s="59">
        <v>17134</v>
      </c>
      <c r="CU342" s="59">
        <v>0</v>
      </c>
      <c r="CV342" s="59">
        <v>7922</v>
      </c>
      <c r="CW342" s="59">
        <v>0</v>
      </c>
      <c r="CX342" s="59">
        <v>0</v>
      </c>
      <c r="CY342" s="59">
        <v>0</v>
      </c>
      <c r="CZ342" s="59">
        <v>0</v>
      </c>
      <c r="DA342" s="59">
        <v>0</v>
      </c>
      <c r="DB342" s="59">
        <v>4613020</v>
      </c>
      <c r="DC342" s="59">
        <v>2459440</v>
      </c>
      <c r="DD342" s="59">
        <v>2153580</v>
      </c>
      <c r="DE342" s="59">
        <v>2145460</v>
      </c>
      <c r="DF342" s="59">
        <v>1841</v>
      </c>
      <c r="DG342" s="40">
        <v>2143619</v>
      </c>
      <c r="DH342" s="59">
        <v>368553</v>
      </c>
      <c r="DI342" s="59">
        <v>2512172</v>
      </c>
      <c r="DJ342" s="59">
        <v>268057728</v>
      </c>
      <c r="DK342" s="59">
        <v>8120</v>
      </c>
      <c r="DL342" s="59">
        <v>0</v>
      </c>
    </row>
    <row r="343" spans="1:116" x14ac:dyDescent="0.2">
      <c r="A343" s="48">
        <v>5348</v>
      </c>
      <c r="B343" s="49" t="s">
        <v>369</v>
      </c>
      <c r="C343" s="37">
        <v>5747930</v>
      </c>
      <c r="D343" s="37">
        <v>825</v>
      </c>
      <c r="E343" s="37">
        <v>821</v>
      </c>
      <c r="F343" s="37">
        <v>220.29</v>
      </c>
      <c r="G343" s="37">
        <v>0</v>
      </c>
      <c r="H343" s="37">
        <v>0</v>
      </c>
      <c r="I343" s="37">
        <v>0</v>
      </c>
      <c r="J343" s="37">
        <v>5900921</v>
      </c>
      <c r="K343" s="37">
        <v>0</v>
      </c>
      <c r="L343" s="37">
        <v>16185</v>
      </c>
      <c r="M343" s="37">
        <v>0</v>
      </c>
      <c r="N343" s="37">
        <v>0</v>
      </c>
      <c r="O343" s="37">
        <v>0</v>
      </c>
      <c r="P343" s="37">
        <v>0</v>
      </c>
      <c r="Q343" s="37">
        <v>16185</v>
      </c>
      <c r="R343" s="37">
        <v>5917106</v>
      </c>
      <c r="S343" s="37">
        <v>0</v>
      </c>
      <c r="T343" s="37">
        <v>21562</v>
      </c>
      <c r="U343" s="37">
        <v>21562</v>
      </c>
      <c r="V343" s="37">
        <v>5938668</v>
      </c>
      <c r="W343" s="37">
        <v>4607690</v>
      </c>
      <c r="X343" s="37">
        <v>1330978</v>
      </c>
      <c r="Y343" s="37">
        <v>1330978</v>
      </c>
      <c r="Z343" s="37">
        <v>106</v>
      </c>
      <c r="AA343" s="37">
        <v>1330872</v>
      </c>
      <c r="AB343" s="37">
        <v>675075</v>
      </c>
      <c r="AC343" s="37">
        <v>2005947</v>
      </c>
      <c r="AD343" s="37">
        <v>169693355</v>
      </c>
      <c r="AE343" s="37">
        <v>9000</v>
      </c>
      <c r="AF343" s="37">
        <v>0</v>
      </c>
      <c r="AG343" s="37">
        <v>0</v>
      </c>
      <c r="AH343" s="37">
        <v>0</v>
      </c>
      <c r="AI343" s="49">
        <v>5915606</v>
      </c>
      <c r="AJ343" s="59">
        <v>821</v>
      </c>
      <c r="AK343" s="59">
        <v>7205.37</v>
      </c>
      <c r="AL343" s="59">
        <v>226.68</v>
      </c>
      <c r="AM343" s="59">
        <v>7432.05</v>
      </c>
      <c r="AN343" s="59">
        <v>819</v>
      </c>
      <c r="AO343" s="59">
        <v>6086849</v>
      </c>
      <c r="AP343" s="59">
        <v>0</v>
      </c>
      <c r="AQ343" s="59">
        <v>0</v>
      </c>
      <c r="AR343" s="59">
        <v>0</v>
      </c>
      <c r="AS343" s="59">
        <v>0</v>
      </c>
      <c r="AT343" s="59">
        <v>0</v>
      </c>
      <c r="AU343" s="59">
        <v>0</v>
      </c>
      <c r="AV343" s="59">
        <v>0</v>
      </c>
      <c r="AW343" s="59">
        <v>0</v>
      </c>
      <c r="AX343" s="59">
        <v>14864</v>
      </c>
      <c r="AY343" s="59">
        <v>0</v>
      </c>
      <c r="AZ343" s="59">
        <v>6101713</v>
      </c>
      <c r="BA343" s="59">
        <v>4786204</v>
      </c>
      <c r="BB343" s="59">
        <v>1315509</v>
      </c>
      <c r="BC343" s="59">
        <v>1315509</v>
      </c>
      <c r="BD343" s="59">
        <v>788</v>
      </c>
      <c r="BE343" s="59">
        <f t="shared" si="20"/>
        <v>1314721</v>
      </c>
      <c r="BF343" s="59">
        <v>616604</v>
      </c>
      <c r="BG343" s="59">
        <f t="shared" si="21"/>
        <v>1931325</v>
      </c>
      <c r="BH343" s="59">
        <v>186652146</v>
      </c>
      <c r="BI343" s="59">
        <v>0</v>
      </c>
      <c r="BJ343" s="59">
        <v>0</v>
      </c>
      <c r="BK343" s="59">
        <v>6086849</v>
      </c>
      <c r="BL343" s="59">
        <v>819</v>
      </c>
      <c r="BM343" s="59">
        <v>7432.05</v>
      </c>
      <c r="BN343" s="59">
        <v>230.08</v>
      </c>
      <c r="BO343" s="59">
        <v>7662.13</v>
      </c>
      <c r="BP343" s="59">
        <v>834</v>
      </c>
      <c r="BQ343" s="59">
        <v>6390216</v>
      </c>
      <c r="BR343" s="59">
        <v>0</v>
      </c>
      <c r="BS343" s="59">
        <v>17177</v>
      </c>
      <c r="BT343" s="59">
        <v>0</v>
      </c>
      <c r="BU343" s="59">
        <v>0</v>
      </c>
      <c r="BV343" s="59">
        <v>0</v>
      </c>
      <c r="BW343" s="59">
        <v>0</v>
      </c>
      <c r="BX343" s="59">
        <v>0</v>
      </c>
      <c r="BY343" s="59">
        <v>0</v>
      </c>
      <c r="BZ343" s="59">
        <v>0</v>
      </c>
      <c r="CA343" s="59">
        <v>6407393</v>
      </c>
      <c r="CB343" s="59">
        <v>4938478</v>
      </c>
      <c r="CC343" s="59">
        <v>1468915</v>
      </c>
      <c r="CD343" s="59">
        <v>1468915</v>
      </c>
      <c r="CE343" s="59">
        <v>1586</v>
      </c>
      <c r="CF343" s="59">
        <f t="shared" si="22"/>
        <v>1467329</v>
      </c>
      <c r="CG343" s="59">
        <v>637332</v>
      </c>
      <c r="CH343" s="59">
        <f t="shared" si="23"/>
        <v>2104661</v>
      </c>
      <c r="CI343" s="59">
        <v>201926513</v>
      </c>
      <c r="CJ343" s="59">
        <v>0</v>
      </c>
      <c r="CK343" s="59">
        <v>0</v>
      </c>
      <c r="CL343" s="59">
        <v>6407393</v>
      </c>
      <c r="CM343" s="59">
        <v>834</v>
      </c>
      <c r="CN343" s="59">
        <v>7682.73</v>
      </c>
      <c r="CO343" s="59">
        <v>236.98</v>
      </c>
      <c r="CP343" s="59">
        <v>7919.7099999999991</v>
      </c>
      <c r="CQ343" s="59">
        <v>840</v>
      </c>
      <c r="CR343" s="59">
        <v>6652556</v>
      </c>
      <c r="CS343" s="59">
        <v>0</v>
      </c>
      <c r="CT343" s="59">
        <v>0</v>
      </c>
      <c r="CU343" s="59">
        <v>0</v>
      </c>
      <c r="CV343" s="59">
        <v>0</v>
      </c>
      <c r="CW343" s="59">
        <v>0</v>
      </c>
      <c r="CX343" s="59">
        <v>0</v>
      </c>
      <c r="CY343" s="59">
        <v>0</v>
      </c>
      <c r="CZ343" s="59">
        <v>0</v>
      </c>
      <c r="DA343" s="59">
        <v>0</v>
      </c>
      <c r="DB343" s="59">
        <v>6652556</v>
      </c>
      <c r="DC343" s="59">
        <v>5122807</v>
      </c>
      <c r="DD343" s="59">
        <v>1529749</v>
      </c>
      <c r="DE343" s="59">
        <v>1529749</v>
      </c>
      <c r="DF343" s="59">
        <v>982</v>
      </c>
      <c r="DG343" s="40">
        <v>1528767</v>
      </c>
      <c r="DH343" s="59">
        <v>637346</v>
      </c>
      <c r="DI343" s="59">
        <v>2166113</v>
      </c>
      <c r="DJ343" s="59">
        <v>217379686</v>
      </c>
      <c r="DK343" s="59">
        <v>0</v>
      </c>
      <c r="DL343" s="59">
        <v>0</v>
      </c>
    </row>
    <row r="344" spans="1:116" x14ac:dyDescent="0.2">
      <c r="A344" s="48">
        <v>5355</v>
      </c>
      <c r="B344" s="49" t="s">
        <v>370</v>
      </c>
      <c r="C344" s="37">
        <v>18188134</v>
      </c>
      <c r="D344" s="37">
        <v>1915</v>
      </c>
      <c r="E344" s="37">
        <v>1891</v>
      </c>
      <c r="F344" s="37">
        <v>220.29</v>
      </c>
      <c r="G344" s="37">
        <v>0</v>
      </c>
      <c r="H344" s="37">
        <v>0</v>
      </c>
      <c r="I344" s="37">
        <v>0</v>
      </c>
      <c r="J344" s="37">
        <v>18376757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18376757</v>
      </c>
      <c r="S344" s="37">
        <v>0</v>
      </c>
      <c r="T344" s="37">
        <v>174924</v>
      </c>
      <c r="U344" s="37">
        <v>174924</v>
      </c>
      <c r="V344" s="37">
        <v>18551681</v>
      </c>
      <c r="W344" s="37">
        <v>7693544</v>
      </c>
      <c r="X344" s="37">
        <v>10858137</v>
      </c>
      <c r="Y344" s="37">
        <v>10859477</v>
      </c>
      <c r="Z344" s="37">
        <v>13893</v>
      </c>
      <c r="AA344" s="37">
        <v>10845584</v>
      </c>
      <c r="AB344" s="37">
        <v>1159466</v>
      </c>
      <c r="AC344" s="37">
        <v>12005050</v>
      </c>
      <c r="AD344" s="37">
        <v>892137100</v>
      </c>
      <c r="AE344" s="37">
        <v>1032400</v>
      </c>
      <c r="AF344" s="37">
        <v>0</v>
      </c>
      <c r="AG344" s="37">
        <v>1340</v>
      </c>
      <c r="AH344" s="37">
        <v>0</v>
      </c>
      <c r="AI344" s="49">
        <v>17984083</v>
      </c>
      <c r="AJ344" s="59">
        <v>1891</v>
      </c>
      <c r="AK344" s="59">
        <v>9510.36</v>
      </c>
      <c r="AL344" s="59">
        <v>226.68</v>
      </c>
      <c r="AM344" s="59">
        <v>9737.0400000000009</v>
      </c>
      <c r="AN344" s="59">
        <v>1852</v>
      </c>
      <c r="AO344" s="59">
        <v>18032998</v>
      </c>
      <c r="AP344" s="59">
        <v>0</v>
      </c>
      <c r="AQ344" s="59">
        <v>58444</v>
      </c>
      <c r="AR344" s="59">
        <v>0</v>
      </c>
      <c r="AS344" s="59">
        <v>0</v>
      </c>
      <c r="AT344" s="59">
        <v>0</v>
      </c>
      <c r="AU344" s="59">
        <v>0</v>
      </c>
      <c r="AV344" s="59">
        <v>0</v>
      </c>
      <c r="AW344" s="59">
        <v>0</v>
      </c>
      <c r="AX344" s="59">
        <v>282374</v>
      </c>
      <c r="AY344" s="59">
        <v>0</v>
      </c>
      <c r="AZ344" s="59">
        <v>18373816</v>
      </c>
      <c r="BA344" s="59">
        <v>7144440</v>
      </c>
      <c r="BB344" s="59">
        <v>11229376</v>
      </c>
      <c r="BC344" s="59">
        <v>10983868</v>
      </c>
      <c r="BD344" s="59">
        <v>13582</v>
      </c>
      <c r="BE344" s="59">
        <f t="shared" si="20"/>
        <v>10970286</v>
      </c>
      <c r="BF344" s="59">
        <v>1629494</v>
      </c>
      <c r="BG344" s="59">
        <f t="shared" si="21"/>
        <v>12599780</v>
      </c>
      <c r="BH344" s="59">
        <v>986590100</v>
      </c>
      <c r="BI344" s="59">
        <v>245508</v>
      </c>
      <c r="BJ344" s="59">
        <v>0</v>
      </c>
      <c r="BK344" s="59">
        <v>18091442</v>
      </c>
      <c r="BL344" s="59">
        <v>1852</v>
      </c>
      <c r="BM344" s="59">
        <v>9768.6</v>
      </c>
      <c r="BN344" s="59">
        <v>230.08</v>
      </c>
      <c r="BO344" s="59">
        <v>9998.68</v>
      </c>
      <c r="BP344" s="59">
        <v>1819</v>
      </c>
      <c r="BQ344" s="59">
        <v>18187599</v>
      </c>
      <c r="BR344" s="59">
        <v>0</v>
      </c>
      <c r="BS344" s="59">
        <v>48763</v>
      </c>
      <c r="BT344" s="59">
        <v>0</v>
      </c>
      <c r="BU344" s="59">
        <v>0</v>
      </c>
      <c r="BV344" s="59">
        <v>0</v>
      </c>
      <c r="BW344" s="59">
        <v>0</v>
      </c>
      <c r="BX344" s="59">
        <v>0</v>
      </c>
      <c r="BY344" s="59">
        <v>249967</v>
      </c>
      <c r="BZ344" s="59">
        <v>0</v>
      </c>
      <c r="CA344" s="59">
        <v>18486329</v>
      </c>
      <c r="CB344" s="59">
        <v>6254275</v>
      </c>
      <c r="CC344" s="59">
        <v>12232054</v>
      </c>
      <c r="CD344" s="59">
        <v>12232054</v>
      </c>
      <c r="CE344" s="59">
        <v>16847</v>
      </c>
      <c r="CF344" s="59">
        <f t="shared" si="22"/>
        <v>12215207</v>
      </c>
      <c r="CG344" s="59">
        <v>1648036</v>
      </c>
      <c r="CH344" s="59">
        <f t="shared" si="23"/>
        <v>13863243</v>
      </c>
      <c r="CI344" s="59">
        <v>1092324300</v>
      </c>
      <c r="CJ344" s="59">
        <v>0</v>
      </c>
      <c r="CK344" s="59">
        <v>0</v>
      </c>
      <c r="CL344" s="59">
        <v>18236362</v>
      </c>
      <c r="CM344" s="59">
        <v>1819</v>
      </c>
      <c r="CN344" s="59">
        <v>10025.49</v>
      </c>
      <c r="CO344" s="59">
        <v>236.98</v>
      </c>
      <c r="CP344" s="59">
        <v>10262.469999999999</v>
      </c>
      <c r="CQ344" s="59">
        <v>1792</v>
      </c>
      <c r="CR344" s="59">
        <v>18390346</v>
      </c>
      <c r="CS344" s="59">
        <v>0</v>
      </c>
      <c r="CT344" s="59">
        <v>42017</v>
      </c>
      <c r="CU344" s="59">
        <v>0</v>
      </c>
      <c r="CV344" s="59">
        <v>0</v>
      </c>
      <c r="CW344" s="59">
        <v>0</v>
      </c>
      <c r="CX344" s="59">
        <v>0</v>
      </c>
      <c r="CY344" s="59">
        <v>0</v>
      </c>
      <c r="CZ344" s="59">
        <v>205249</v>
      </c>
      <c r="DA344" s="59">
        <v>0</v>
      </c>
      <c r="DB344" s="59">
        <v>18637612</v>
      </c>
      <c r="DC344" s="59">
        <v>5456155</v>
      </c>
      <c r="DD344" s="59">
        <v>13181457</v>
      </c>
      <c r="DE344" s="59">
        <v>13181457</v>
      </c>
      <c r="DF344" s="59">
        <v>14634</v>
      </c>
      <c r="DG344" s="40">
        <v>13166823</v>
      </c>
      <c r="DH344" s="59">
        <v>1661857</v>
      </c>
      <c r="DI344" s="59">
        <v>14828680</v>
      </c>
      <c r="DJ344" s="59">
        <v>1144914800</v>
      </c>
      <c r="DK344" s="59">
        <v>0</v>
      </c>
      <c r="DL344" s="59">
        <v>0</v>
      </c>
    </row>
    <row r="345" spans="1:116" x14ac:dyDescent="0.2">
      <c r="A345" s="48">
        <v>5362</v>
      </c>
      <c r="B345" s="49" t="s">
        <v>371</v>
      </c>
      <c r="C345" s="37">
        <v>3072203</v>
      </c>
      <c r="D345" s="37">
        <v>462</v>
      </c>
      <c r="E345" s="37">
        <v>440</v>
      </c>
      <c r="F345" s="37">
        <v>220.29</v>
      </c>
      <c r="G345" s="37">
        <v>0</v>
      </c>
      <c r="H345" s="37">
        <v>0</v>
      </c>
      <c r="I345" s="37">
        <v>0</v>
      </c>
      <c r="J345" s="37">
        <v>3022835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3022835</v>
      </c>
      <c r="S345" s="37">
        <v>0</v>
      </c>
      <c r="T345" s="37">
        <v>116791</v>
      </c>
      <c r="U345" s="37">
        <v>116791</v>
      </c>
      <c r="V345" s="37">
        <v>3139626</v>
      </c>
      <c r="W345" s="37">
        <v>2456245</v>
      </c>
      <c r="X345" s="37">
        <v>683381</v>
      </c>
      <c r="Y345" s="37">
        <v>683381</v>
      </c>
      <c r="Z345" s="37">
        <v>1507</v>
      </c>
      <c r="AA345" s="37">
        <v>681874</v>
      </c>
      <c r="AB345" s="37">
        <v>460042</v>
      </c>
      <c r="AC345" s="37">
        <v>1141916</v>
      </c>
      <c r="AD345" s="37">
        <v>85182922</v>
      </c>
      <c r="AE345" s="37">
        <v>112400</v>
      </c>
      <c r="AF345" s="37">
        <v>0</v>
      </c>
      <c r="AG345" s="37">
        <v>0</v>
      </c>
      <c r="AH345" s="37">
        <v>0</v>
      </c>
      <c r="AI345" s="49">
        <v>3022835</v>
      </c>
      <c r="AJ345" s="59">
        <v>440</v>
      </c>
      <c r="AK345" s="59">
        <v>6870.08</v>
      </c>
      <c r="AL345" s="59">
        <v>226.68</v>
      </c>
      <c r="AM345" s="59">
        <v>7096.76</v>
      </c>
      <c r="AN345" s="59">
        <v>422</v>
      </c>
      <c r="AO345" s="59">
        <v>2994833</v>
      </c>
      <c r="AP345" s="59">
        <v>0</v>
      </c>
      <c r="AQ345" s="59">
        <v>-10268</v>
      </c>
      <c r="AR345" s="59">
        <v>0</v>
      </c>
      <c r="AS345" s="59">
        <v>0</v>
      </c>
      <c r="AT345" s="59">
        <v>0</v>
      </c>
      <c r="AU345" s="59">
        <v>0</v>
      </c>
      <c r="AV345" s="59">
        <v>0</v>
      </c>
      <c r="AW345" s="59">
        <v>0</v>
      </c>
      <c r="AX345" s="59">
        <v>99355</v>
      </c>
      <c r="AY345" s="59">
        <v>0</v>
      </c>
      <c r="AZ345" s="59">
        <v>3083920</v>
      </c>
      <c r="BA345" s="59">
        <v>2557397</v>
      </c>
      <c r="BB345" s="59">
        <v>526523</v>
      </c>
      <c r="BC345" s="59">
        <v>547059</v>
      </c>
      <c r="BD345" s="59">
        <v>827</v>
      </c>
      <c r="BE345" s="59">
        <f t="shared" si="20"/>
        <v>546232</v>
      </c>
      <c r="BF345" s="59">
        <v>459517</v>
      </c>
      <c r="BG345" s="59">
        <f t="shared" si="21"/>
        <v>1005749</v>
      </c>
      <c r="BH345" s="59">
        <v>90035560</v>
      </c>
      <c r="BI345" s="59">
        <v>0</v>
      </c>
      <c r="BJ345" s="59">
        <v>20536</v>
      </c>
      <c r="BK345" s="59">
        <v>2984565</v>
      </c>
      <c r="BL345" s="59">
        <v>422</v>
      </c>
      <c r="BM345" s="59">
        <v>7072.43</v>
      </c>
      <c r="BN345" s="59">
        <v>230.08</v>
      </c>
      <c r="BO345" s="59">
        <v>7302.51</v>
      </c>
      <c r="BP345" s="59">
        <v>404</v>
      </c>
      <c r="BQ345" s="59">
        <v>2950214</v>
      </c>
      <c r="BR345" s="59">
        <v>0</v>
      </c>
      <c r="BS345" s="59">
        <v>0</v>
      </c>
      <c r="BT345" s="59">
        <v>0</v>
      </c>
      <c r="BU345" s="59">
        <v>0</v>
      </c>
      <c r="BV345" s="59">
        <v>0</v>
      </c>
      <c r="BW345" s="59">
        <v>0</v>
      </c>
      <c r="BX345" s="59">
        <v>0</v>
      </c>
      <c r="BY345" s="59">
        <v>102235</v>
      </c>
      <c r="BZ345" s="59">
        <v>0</v>
      </c>
      <c r="CA345" s="59">
        <v>3052449</v>
      </c>
      <c r="CB345" s="59">
        <v>2500884</v>
      </c>
      <c r="CC345" s="59">
        <v>551565</v>
      </c>
      <c r="CD345" s="59">
        <v>551565</v>
      </c>
      <c r="CE345" s="59">
        <v>619</v>
      </c>
      <c r="CF345" s="59">
        <f t="shared" si="22"/>
        <v>550946</v>
      </c>
      <c r="CG345" s="59">
        <v>471492</v>
      </c>
      <c r="CH345" s="59">
        <f t="shared" si="23"/>
        <v>1022438</v>
      </c>
      <c r="CI345" s="59">
        <v>82713026</v>
      </c>
      <c r="CJ345" s="59">
        <v>0</v>
      </c>
      <c r="CK345" s="59">
        <v>0</v>
      </c>
      <c r="CL345" s="59">
        <v>2950214</v>
      </c>
      <c r="CM345" s="59">
        <v>404</v>
      </c>
      <c r="CN345" s="59">
        <v>7302.51</v>
      </c>
      <c r="CO345" s="59">
        <v>236.98</v>
      </c>
      <c r="CP345" s="59">
        <v>7539.49</v>
      </c>
      <c r="CQ345" s="59">
        <v>388</v>
      </c>
      <c r="CR345" s="59">
        <v>2925322</v>
      </c>
      <c r="CS345" s="59">
        <v>0</v>
      </c>
      <c r="CT345" s="59">
        <v>0</v>
      </c>
      <c r="CU345" s="59">
        <v>0</v>
      </c>
      <c r="CV345" s="59">
        <v>0</v>
      </c>
      <c r="CW345" s="59">
        <v>0</v>
      </c>
      <c r="CX345" s="59">
        <v>0</v>
      </c>
      <c r="CY345" s="59">
        <v>0</v>
      </c>
      <c r="CZ345" s="59">
        <v>90474</v>
      </c>
      <c r="DA345" s="59">
        <v>0</v>
      </c>
      <c r="DB345" s="59">
        <v>3015796</v>
      </c>
      <c r="DC345" s="59">
        <v>2616177</v>
      </c>
      <c r="DD345" s="59">
        <v>399619</v>
      </c>
      <c r="DE345" s="59">
        <v>399413</v>
      </c>
      <c r="DF345" s="59">
        <v>413</v>
      </c>
      <c r="DG345" s="40">
        <v>399000</v>
      </c>
      <c r="DH345" s="59">
        <v>469168</v>
      </c>
      <c r="DI345" s="59">
        <v>868168</v>
      </c>
      <c r="DJ345" s="59">
        <v>81513549</v>
      </c>
      <c r="DK345" s="59">
        <v>206</v>
      </c>
      <c r="DL345" s="59">
        <v>0</v>
      </c>
    </row>
    <row r="346" spans="1:116" x14ac:dyDescent="0.2">
      <c r="A346" s="48">
        <v>5369</v>
      </c>
      <c r="B346" s="49" t="s">
        <v>372</v>
      </c>
      <c r="C346" s="37">
        <v>3886389</v>
      </c>
      <c r="D346" s="37">
        <v>585</v>
      </c>
      <c r="E346" s="37">
        <v>581</v>
      </c>
      <c r="F346" s="37">
        <v>220.29</v>
      </c>
      <c r="G346" s="37">
        <v>0</v>
      </c>
      <c r="H346" s="37">
        <v>0</v>
      </c>
      <c r="I346" s="37">
        <v>0</v>
      </c>
      <c r="J346" s="37">
        <v>3987804</v>
      </c>
      <c r="K346" s="37">
        <v>0</v>
      </c>
      <c r="L346" s="37">
        <v>43181</v>
      </c>
      <c r="M346" s="37">
        <v>0</v>
      </c>
      <c r="N346" s="37">
        <v>0</v>
      </c>
      <c r="O346" s="37">
        <v>0</v>
      </c>
      <c r="P346" s="37">
        <v>0</v>
      </c>
      <c r="Q346" s="37">
        <v>43181</v>
      </c>
      <c r="R346" s="37">
        <v>4030985</v>
      </c>
      <c r="S346" s="37">
        <v>0</v>
      </c>
      <c r="T346" s="37">
        <v>20591</v>
      </c>
      <c r="U346" s="37">
        <v>20591</v>
      </c>
      <c r="V346" s="37">
        <v>4051576</v>
      </c>
      <c r="W346" s="37">
        <v>2984761</v>
      </c>
      <c r="X346" s="37">
        <v>1066815</v>
      </c>
      <c r="Y346" s="37">
        <v>1066815</v>
      </c>
      <c r="Z346" s="37">
        <v>866</v>
      </c>
      <c r="AA346" s="37">
        <v>1065949</v>
      </c>
      <c r="AB346" s="37">
        <v>387645</v>
      </c>
      <c r="AC346" s="37">
        <v>1453594</v>
      </c>
      <c r="AD346" s="37">
        <v>215189171</v>
      </c>
      <c r="AE346" s="37">
        <v>128200</v>
      </c>
      <c r="AF346" s="37">
        <v>0</v>
      </c>
      <c r="AG346" s="37">
        <v>0</v>
      </c>
      <c r="AH346" s="37">
        <v>0</v>
      </c>
      <c r="AI346" s="49">
        <v>4030985</v>
      </c>
      <c r="AJ346" s="59">
        <v>581</v>
      </c>
      <c r="AK346" s="59">
        <v>6938.01</v>
      </c>
      <c r="AL346" s="59">
        <v>226.68</v>
      </c>
      <c r="AM346" s="59">
        <v>7164.6900000000005</v>
      </c>
      <c r="AN346" s="59">
        <v>589</v>
      </c>
      <c r="AO346" s="59">
        <v>4220002</v>
      </c>
      <c r="AP346" s="59">
        <v>0</v>
      </c>
      <c r="AQ346" s="59">
        <v>30392</v>
      </c>
      <c r="AR346" s="59">
        <v>0</v>
      </c>
      <c r="AS346" s="59">
        <v>0</v>
      </c>
      <c r="AT346" s="59">
        <v>0</v>
      </c>
      <c r="AU346" s="59">
        <v>0</v>
      </c>
      <c r="AV346" s="59">
        <v>0</v>
      </c>
      <c r="AW346" s="59">
        <v>0</v>
      </c>
      <c r="AX346" s="59">
        <v>0</v>
      </c>
      <c r="AY346" s="59">
        <v>0</v>
      </c>
      <c r="AZ346" s="59">
        <v>4250394</v>
      </c>
      <c r="BA346" s="59">
        <v>3121186</v>
      </c>
      <c r="BB346" s="59">
        <v>1129208</v>
      </c>
      <c r="BC346" s="59">
        <v>1129208</v>
      </c>
      <c r="BD346" s="59">
        <v>759</v>
      </c>
      <c r="BE346" s="59">
        <f t="shared" si="20"/>
        <v>1128449</v>
      </c>
      <c r="BF346" s="59">
        <v>392423</v>
      </c>
      <c r="BG346" s="59">
        <f t="shared" si="21"/>
        <v>1520872</v>
      </c>
      <c r="BH346" s="59">
        <v>229516480</v>
      </c>
      <c r="BI346" s="59">
        <v>0</v>
      </c>
      <c r="BJ346" s="59">
        <v>0</v>
      </c>
      <c r="BK346" s="59">
        <v>4250394</v>
      </c>
      <c r="BL346" s="59">
        <v>589</v>
      </c>
      <c r="BM346" s="59">
        <v>7216.29</v>
      </c>
      <c r="BN346" s="59">
        <v>230.08</v>
      </c>
      <c r="BO346" s="59">
        <v>7446.37</v>
      </c>
      <c r="BP346" s="59">
        <v>601</v>
      </c>
      <c r="BQ346" s="59">
        <v>4475268</v>
      </c>
      <c r="BR346" s="59">
        <v>0</v>
      </c>
      <c r="BS346" s="59">
        <v>31806</v>
      </c>
      <c r="BT346" s="59">
        <v>0</v>
      </c>
      <c r="BU346" s="59">
        <v>0</v>
      </c>
      <c r="BV346" s="59">
        <v>0</v>
      </c>
      <c r="BW346" s="59">
        <v>0</v>
      </c>
      <c r="BX346" s="59">
        <v>0</v>
      </c>
      <c r="BY346" s="59">
        <v>0</v>
      </c>
      <c r="BZ346" s="59">
        <v>0</v>
      </c>
      <c r="CA346" s="59">
        <v>4507074</v>
      </c>
      <c r="CB346" s="59">
        <v>3357073</v>
      </c>
      <c r="CC346" s="59">
        <v>1150001</v>
      </c>
      <c r="CD346" s="59">
        <v>1164904</v>
      </c>
      <c r="CE346" s="59">
        <v>444</v>
      </c>
      <c r="CF346" s="59">
        <f t="shared" si="22"/>
        <v>1164460</v>
      </c>
      <c r="CG346" s="59">
        <v>394235</v>
      </c>
      <c r="CH346" s="59">
        <f t="shared" si="23"/>
        <v>1558695</v>
      </c>
      <c r="CI346" s="59">
        <v>258259972</v>
      </c>
      <c r="CJ346" s="59">
        <v>0</v>
      </c>
      <c r="CK346" s="59">
        <v>14903</v>
      </c>
      <c r="CL346" s="59">
        <v>4507074</v>
      </c>
      <c r="CM346" s="59">
        <v>601</v>
      </c>
      <c r="CN346" s="59">
        <v>7499.29</v>
      </c>
      <c r="CO346" s="59">
        <v>236.98</v>
      </c>
      <c r="CP346" s="59">
        <v>7736.2699999999995</v>
      </c>
      <c r="CQ346" s="59">
        <v>606</v>
      </c>
      <c r="CR346" s="59">
        <v>4688180</v>
      </c>
      <c r="CS346" s="59">
        <v>0</v>
      </c>
      <c r="CT346" s="59">
        <v>87807</v>
      </c>
      <c r="CU346" s="59">
        <v>0</v>
      </c>
      <c r="CV346" s="59">
        <v>0</v>
      </c>
      <c r="CW346" s="59">
        <v>0</v>
      </c>
      <c r="CX346" s="59">
        <v>0</v>
      </c>
      <c r="CY346" s="59">
        <v>0</v>
      </c>
      <c r="CZ346" s="59">
        <v>0</v>
      </c>
      <c r="DA346" s="59">
        <v>0</v>
      </c>
      <c r="DB346" s="59">
        <v>4775987</v>
      </c>
      <c r="DC346" s="59">
        <v>3458221</v>
      </c>
      <c r="DD346" s="59">
        <v>1317766</v>
      </c>
      <c r="DE346" s="59">
        <v>1317766</v>
      </c>
      <c r="DF346" s="59">
        <v>818</v>
      </c>
      <c r="DG346" s="40">
        <v>1316948</v>
      </c>
      <c r="DH346" s="59">
        <v>395507</v>
      </c>
      <c r="DI346" s="59">
        <v>1712455</v>
      </c>
      <c r="DJ346" s="59">
        <v>281764443</v>
      </c>
      <c r="DK346" s="59">
        <v>0</v>
      </c>
      <c r="DL346" s="59">
        <v>0</v>
      </c>
    </row>
    <row r="347" spans="1:116" x14ac:dyDescent="0.2">
      <c r="A347" s="48">
        <v>5376</v>
      </c>
      <c r="B347" s="49" t="s">
        <v>373</v>
      </c>
      <c r="C347" s="37">
        <v>3771627</v>
      </c>
      <c r="D347" s="37">
        <v>511</v>
      </c>
      <c r="E347" s="37">
        <v>514</v>
      </c>
      <c r="F347" s="37">
        <v>220.29</v>
      </c>
      <c r="G347" s="37">
        <v>0</v>
      </c>
      <c r="H347" s="37">
        <v>0</v>
      </c>
      <c r="I347" s="37">
        <v>0</v>
      </c>
      <c r="J347" s="37">
        <v>3906996</v>
      </c>
      <c r="K347" s="37">
        <v>0</v>
      </c>
      <c r="L347" s="37">
        <v>0</v>
      </c>
      <c r="M347" s="37">
        <v>0</v>
      </c>
      <c r="N347" s="37">
        <v>7318</v>
      </c>
      <c r="O347" s="37">
        <v>0</v>
      </c>
      <c r="P347" s="37">
        <v>0</v>
      </c>
      <c r="Q347" s="37">
        <v>7318</v>
      </c>
      <c r="R347" s="37">
        <v>3914314</v>
      </c>
      <c r="S347" s="37">
        <v>125000</v>
      </c>
      <c r="T347" s="37">
        <v>0</v>
      </c>
      <c r="U347" s="37">
        <v>125000</v>
      </c>
      <c r="V347" s="37">
        <v>4039314</v>
      </c>
      <c r="W347" s="37">
        <v>2033212</v>
      </c>
      <c r="X347" s="37">
        <v>2006102</v>
      </c>
      <c r="Y347" s="37">
        <v>2006102</v>
      </c>
      <c r="Z347" s="37">
        <v>1874</v>
      </c>
      <c r="AA347" s="37">
        <v>2004228</v>
      </c>
      <c r="AB347" s="37">
        <v>360345</v>
      </c>
      <c r="AC347" s="37">
        <v>2364573</v>
      </c>
      <c r="AD347" s="37">
        <v>208702221</v>
      </c>
      <c r="AE347" s="37">
        <v>165400</v>
      </c>
      <c r="AF347" s="37">
        <v>0</v>
      </c>
      <c r="AG347" s="37">
        <v>0</v>
      </c>
      <c r="AH347" s="37">
        <v>0</v>
      </c>
      <c r="AI347" s="49">
        <v>3904314</v>
      </c>
      <c r="AJ347" s="59">
        <v>514</v>
      </c>
      <c r="AK347" s="59">
        <v>7595.94</v>
      </c>
      <c r="AL347" s="59">
        <v>226.68</v>
      </c>
      <c r="AM347" s="59">
        <v>7822.62</v>
      </c>
      <c r="AN347" s="59">
        <v>511</v>
      </c>
      <c r="AO347" s="59">
        <v>3997359</v>
      </c>
      <c r="AP347" s="59">
        <v>0</v>
      </c>
      <c r="AQ347" s="59">
        <v>38439</v>
      </c>
      <c r="AR347" s="59">
        <v>0</v>
      </c>
      <c r="AS347" s="59">
        <v>0</v>
      </c>
      <c r="AT347" s="59">
        <v>0</v>
      </c>
      <c r="AU347" s="59">
        <v>0</v>
      </c>
      <c r="AV347" s="59">
        <v>0</v>
      </c>
      <c r="AW347" s="59">
        <v>125000</v>
      </c>
      <c r="AX347" s="59">
        <v>15645</v>
      </c>
      <c r="AY347" s="59">
        <v>0</v>
      </c>
      <c r="AZ347" s="59">
        <v>4176443</v>
      </c>
      <c r="BA347" s="59">
        <v>1844356</v>
      </c>
      <c r="BB347" s="59">
        <v>2332087</v>
      </c>
      <c r="BC347" s="59">
        <v>2333416</v>
      </c>
      <c r="BD347" s="59">
        <v>1329</v>
      </c>
      <c r="BE347" s="59">
        <f t="shared" si="20"/>
        <v>2332087</v>
      </c>
      <c r="BF347" s="59">
        <v>372545</v>
      </c>
      <c r="BG347" s="59">
        <f t="shared" si="21"/>
        <v>2704632</v>
      </c>
      <c r="BH347" s="59">
        <v>240748245</v>
      </c>
      <c r="BI347" s="59">
        <v>0</v>
      </c>
      <c r="BJ347" s="59">
        <v>1329</v>
      </c>
      <c r="BK347" s="59">
        <v>4035798</v>
      </c>
      <c r="BL347" s="59">
        <v>511</v>
      </c>
      <c r="BM347" s="59">
        <v>7897.84</v>
      </c>
      <c r="BN347" s="59">
        <v>230.08</v>
      </c>
      <c r="BO347" s="59">
        <v>8127.92</v>
      </c>
      <c r="BP347" s="59">
        <v>515</v>
      </c>
      <c r="BQ347" s="59">
        <v>4185879</v>
      </c>
      <c r="BR347" s="59">
        <v>0</v>
      </c>
      <c r="BS347" s="59">
        <v>0</v>
      </c>
      <c r="BT347" s="59">
        <v>0</v>
      </c>
      <c r="BU347" s="59">
        <v>0</v>
      </c>
      <c r="BV347" s="59">
        <v>0</v>
      </c>
      <c r="BW347" s="59">
        <v>0</v>
      </c>
      <c r="BX347" s="59">
        <v>125000</v>
      </c>
      <c r="BY347" s="59">
        <v>0</v>
      </c>
      <c r="BZ347" s="59">
        <v>0</v>
      </c>
      <c r="CA347" s="59">
        <v>4310879</v>
      </c>
      <c r="CB347" s="59">
        <v>1747940</v>
      </c>
      <c r="CC347" s="59">
        <v>2562939</v>
      </c>
      <c r="CD347" s="59">
        <v>2554969</v>
      </c>
      <c r="CE347" s="59">
        <v>1692</v>
      </c>
      <c r="CF347" s="59">
        <f t="shared" si="22"/>
        <v>2553277</v>
      </c>
      <c r="CG347" s="59">
        <v>405515</v>
      </c>
      <c r="CH347" s="59">
        <f t="shared" si="23"/>
        <v>2958792</v>
      </c>
      <c r="CI347" s="59">
        <v>270988017</v>
      </c>
      <c r="CJ347" s="59">
        <v>7970</v>
      </c>
      <c r="CK347" s="59">
        <v>0</v>
      </c>
      <c r="CL347" s="59">
        <v>4185879</v>
      </c>
      <c r="CM347" s="59">
        <v>515</v>
      </c>
      <c r="CN347" s="59">
        <v>8127.92</v>
      </c>
      <c r="CO347" s="59">
        <v>236.98</v>
      </c>
      <c r="CP347" s="59">
        <v>8364.9</v>
      </c>
      <c r="CQ347" s="59">
        <v>513</v>
      </c>
      <c r="CR347" s="59">
        <v>4291194</v>
      </c>
      <c r="CS347" s="59">
        <v>0</v>
      </c>
      <c r="CT347" s="59">
        <v>0</v>
      </c>
      <c r="CU347" s="59">
        <v>0</v>
      </c>
      <c r="CV347" s="59">
        <v>0</v>
      </c>
      <c r="CW347" s="59">
        <v>0</v>
      </c>
      <c r="CX347" s="59">
        <v>0</v>
      </c>
      <c r="CY347" s="59">
        <v>125000</v>
      </c>
      <c r="CZ347" s="59">
        <v>16730</v>
      </c>
      <c r="DA347" s="59">
        <v>0</v>
      </c>
      <c r="DB347" s="59">
        <v>4432924</v>
      </c>
      <c r="DC347" s="59">
        <v>1671146</v>
      </c>
      <c r="DD347" s="59">
        <v>2761778</v>
      </c>
      <c r="DE347" s="59">
        <v>2761778</v>
      </c>
      <c r="DF347" s="59">
        <v>1430</v>
      </c>
      <c r="DG347" s="40">
        <v>2760348</v>
      </c>
      <c r="DH347" s="59">
        <v>403575</v>
      </c>
      <c r="DI347" s="59">
        <v>3163923</v>
      </c>
      <c r="DJ347" s="59">
        <v>326875787</v>
      </c>
      <c r="DK347" s="59">
        <v>0</v>
      </c>
      <c r="DL347" s="59">
        <v>0</v>
      </c>
    </row>
    <row r="348" spans="1:116" x14ac:dyDescent="0.2">
      <c r="A348" s="48">
        <v>5390</v>
      </c>
      <c r="B348" s="49" t="s">
        <v>374</v>
      </c>
      <c r="C348" s="37">
        <v>17026111</v>
      </c>
      <c r="D348" s="37">
        <v>2647</v>
      </c>
      <c r="E348" s="37">
        <v>2672</v>
      </c>
      <c r="F348" s="37">
        <v>220.29</v>
      </c>
      <c r="G348" s="37">
        <v>0</v>
      </c>
      <c r="H348" s="37">
        <v>0</v>
      </c>
      <c r="I348" s="37">
        <v>0</v>
      </c>
      <c r="J348" s="37">
        <v>17775533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17775533</v>
      </c>
      <c r="S348" s="37">
        <v>0</v>
      </c>
      <c r="T348" s="37">
        <v>0</v>
      </c>
      <c r="U348" s="37">
        <v>0</v>
      </c>
      <c r="V348" s="37">
        <v>17775533</v>
      </c>
      <c r="W348" s="37">
        <v>11551606</v>
      </c>
      <c r="X348" s="37">
        <v>6223927</v>
      </c>
      <c r="Y348" s="37">
        <v>6223928</v>
      </c>
      <c r="Z348" s="37">
        <v>30957</v>
      </c>
      <c r="AA348" s="37">
        <v>6192971</v>
      </c>
      <c r="AB348" s="37">
        <v>2473397</v>
      </c>
      <c r="AC348" s="37">
        <v>8666368</v>
      </c>
      <c r="AD348" s="37">
        <v>931802624</v>
      </c>
      <c r="AE348" s="37">
        <v>3328500</v>
      </c>
      <c r="AF348" s="37">
        <v>0</v>
      </c>
      <c r="AG348" s="37">
        <v>1</v>
      </c>
      <c r="AH348" s="37">
        <v>0</v>
      </c>
      <c r="AI348" s="49">
        <v>17775533</v>
      </c>
      <c r="AJ348" s="59">
        <v>2672</v>
      </c>
      <c r="AK348" s="59">
        <v>6652.52</v>
      </c>
      <c r="AL348" s="59">
        <v>226.68</v>
      </c>
      <c r="AM348" s="59">
        <v>6879.2000000000007</v>
      </c>
      <c r="AN348" s="59">
        <v>2707</v>
      </c>
      <c r="AO348" s="59">
        <v>18621994</v>
      </c>
      <c r="AP348" s="59">
        <v>0</v>
      </c>
      <c r="AQ348" s="59">
        <v>25656</v>
      </c>
      <c r="AR348" s="59">
        <v>0</v>
      </c>
      <c r="AS348" s="59">
        <v>0</v>
      </c>
      <c r="AT348" s="59">
        <v>0</v>
      </c>
      <c r="AU348" s="59">
        <v>0</v>
      </c>
      <c r="AV348" s="59">
        <v>0</v>
      </c>
      <c r="AW348" s="59">
        <v>0</v>
      </c>
      <c r="AX348" s="59">
        <v>0</v>
      </c>
      <c r="AY348" s="59">
        <v>0</v>
      </c>
      <c r="AZ348" s="59">
        <v>18647650</v>
      </c>
      <c r="BA348" s="59">
        <v>12072880</v>
      </c>
      <c r="BB348" s="59">
        <v>6574770</v>
      </c>
      <c r="BC348" s="59">
        <v>6574770</v>
      </c>
      <c r="BD348" s="59">
        <v>23502</v>
      </c>
      <c r="BE348" s="59">
        <f t="shared" si="20"/>
        <v>6551268</v>
      </c>
      <c r="BF348" s="59">
        <v>3740787</v>
      </c>
      <c r="BG348" s="59">
        <f t="shared" si="21"/>
        <v>10292055</v>
      </c>
      <c r="BH348" s="59">
        <v>1038618005</v>
      </c>
      <c r="BI348" s="59">
        <v>0</v>
      </c>
      <c r="BJ348" s="59">
        <v>0</v>
      </c>
      <c r="BK348" s="59">
        <v>18647650</v>
      </c>
      <c r="BL348" s="59">
        <v>2707</v>
      </c>
      <c r="BM348" s="59">
        <v>6888.68</v>
      </c>
      <c r="BN348" s="59">
        <v>230.08</v>
      </c>
      <c r="BO348" s="59">
        <v>7118.76</v>
      </c>
      <c r="BP348" s="59">
        <v>2739</v>
      </c>
      <c r="BQ348" s="59">
        <v>19498284</v>
      </c>
      <c r="BR348" s="59">
        <v>0</v>
      </c>
      <c r="BS348" s="59">
        <v>49201</v>
      </c>
      <c r="BT348" s="59">
        <v>0</v>
      </c>
      <c r="BU348" s="59">
        <v>0</v>
      </c>
      <c r="BV348" s="59">
        <v>0</v>
      </c>
      <c r="BW348" s="59">
        <v>0</v>
      </c>
      <c r="BX348" s="59">
        <v>0</v>
      </c>
      <c r="BY348" s="59">
        <v>0</v>
      </c>
      <c r="BZ348" s="59">
        <v>0</v>
      </c>
      <c r="CA348" s="59">
        <v>19547485</v>
      </c>
      <c r="CB348" s="59">
        <v>12701329</v>
      </c>
      <c r="CC348" s="59">
        <v>6846156</v>
      </c>
      <c r="CD348" s="59">
        <v>6846156</v>
      </c>
      <c r="CE348" s="59">
        <v>18708</v>
      </c>
      <c r="CF348" s="59">
        <f t="shared" si="22"/>
        <v>6827448</v>
      </c>
      <c r="CG348" s="59">
        <v>3662030</v>
      </c>
      <c r="CH348" s="59">
        <f t="shared" si="23"/>
        <v>10489478</v>
      </c>
      <c r="CI348" s="59">
        <v>1094031593</v>
      </c>
      <c r="CJ348" s="59">
        <v>0</v>
      </c>
      <c r="CK348" s="59">
        <v>0</v>
      </c>
      <c r="CL348" s="59">
        <v>19547485</v>
      </c>
      <c r="CM348" s="59">
        <v>2739</v>
      </c>
      <c r="CN348" s="59">
        <v>7136.72</v>
      </c>
      <c r="CO348" s="59">
        <v>263.27999999999997</v>
      </c>
      <c r="CP348" s="59">
        <v>7400</v>
      </c>
      <c r="CQ348" s="59">
        <v>2755</v>
      </c>
      <c r="CR348" s="59">
        <v>20387000</v>
      </c>
      <c r="CS348" s="59">
        <v>0</v>
      </c>
      <c r="CT348" s="59">
        <v>22877</v>
      </c>
      <c r="CU348" s="59">
        <v>0</v>
      </c>
      <c r="CV348" s="59">
        <v>0</v>
      </c>
      <c r="CW348" s="59">
        <v>0</v>
      </c>
      <c r="CX348" s="59">
        <v>0</v>
      </c>
      <c r="CY348" s="59">
        <v>0</v>
      </c>
      <c r="CZ348" s="59">
        <v>0</v>
      </c>
      <c r="DA348" s="59">
        <v>0</v>
      </c>
      <c r="DB348" s="59">
        <v>20409877</v>
      </c>
      <c r="DC348" s="59">
        <v>12984042</v>
      </c>
      <c r="DD348" s="59">
        <v>7425835</v>
      </c>
      <c r="DE348" s="59">
        <v>7350690</v>
      </c>
      <c r="DF348" s="59">
        <v>14762</v>
      </c>
      <c r="DG348" s="40">
        <v>7335928</v>
      </c>
      <c r="DH348" s="59">
        <v>3636735</v>
      </c>
      <c r="DI348" s="59">
        <v>10972663</v>
      </c>
      <c r="DJ348" s="59">
        <v>1214340474</v>
      </c>
      <c r="DK348" s="59">
        <v>75145</v>
      </c>
      <c r="DL348" s="59">
        <v>0</v>
      </c>
    </row>
    <row r="349" spans="1:116" x14ac:dyDescent="0.2">
      <c r="A349" s="48">
        <v>5397</v>
      </c>
      <c r="B349" s="49" t="s">
        <v>375</v>
      </c>
      <c r="C349" s="37">
        <v>2936853</v>
      </c>
      <c r="D349" s="37">
        <v>369</v>
      </c>
      <c r="E349" s="37">
        <v>374</v>
      </c>
      <c r="F349" s="37">
        <v>220.29</v>
      </c>
      <c r="G349" s="37">
        <v>0</v>
      </c>
      <c r="H349" s="37">
        <v>0</v>
      </c>
      <c r="I349" s="37">
        <v>0</v>
      </c>
      <c r="J349" s="37">
        <v>3059036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3059036</v>
      </c>
      <c r="S349" s="37">
        <v>0</v>
      </c>
      <c r="T349" s="37">
        <v>0</v>
      </c>
      <c r="U349" s="37">
        <v>0</v>
      </c>
      <c r="V349" s="37">
        <v>3059036</v>
      </c>
      <c r="W349" s="37">
        <v>1900677</v>
      </c>
      <c r="X349" s="37">
        <v>1158359</v>
      </c>
      <c r="Y349" s="37">
        <v>1158358</v>
      </c>
      <c r="Z349" s="37">
        <v>594</v>
      </c>
      <c r="AA349" s="37">
        <v>1157764</v>
      </c>
      <c r="AB349" s="37">
        <v>278519</v>
      </c>
      <c r="AC349" s="37">
        <v>1436283</v>
      </c>
      <c r="AD349" s="37">
        <v>110804604</v>
      </c>
      <c r="AE349" s="37">
        <v>45800</v>
      </c>
      <c r="AF349" s="37">
        <v>1</v>
      </c>
      <c r="AG349" s="37">
        <v>0</v>
      </c>
      <c r="AH349" s="37">
        <v>1</v>
      </c>
      <c r="AI349" s="49">
        <v>3059035</v>
      </c>
      <c r="AJ349" s="59">
        <v>374</v>
      </c>
      <c r="AK349" s="59">
        <v>8179.24</v>
      </c>
      <c r="AL349" s="59">
        <v>226.68</v>
      </c>
      <c r="AM349" s="59">
        <v>8405.92</v>
      </c>
      <c r="AN349" s="59">
        <v>378</v>
      </c>
      <c r="AO349" s="59">
        <v>3177438</v>
      </c>
      <c r="AP349" s="59">
        <v>1</v>
      </c>
      <c r="AQ349" s="59">
        <v>0</v>
      </c>
      <c r="AR349" s="59">
        <v>0</v>
      </c>
      <c r="AS349" s="59">
        <v>0</v>
      </c>
      <c r="AT349" s="59">
        <v>0</v>
      </c>
      <c r="AU349" s="59">
        <v>0</v>
      </c>
      <c r="AV349" s="59">
        <v>0</v>
      </c>
      <c r="AW349" s="59">
        <v>0</v>
      </c>
      <c r="AX349" s="59">
        <v>0</v>
      </c>
      <c r="AY349" s="59">
        <v>0</v>
      </c>
      <c r="AZ349" s="59">
        <v>3177439</v>
      </c>
      <c r="BA349" s="59">
        <v>1927691</v>
      </c>
      <c r="BB349" s="59">
        <v>1249748</v>
      </c>
      <c r="BC349" s="59">
        <v>1249748</v>
      </c>
      <c r="BD349" s="59">
        <v>245</v>
      </c>
      <c r="BE349" s="59">
        <f t="shared" si="20"/>
        <v>1249503</v>
      </c>
      <c r="BF349" s="59">
        <v>279903</v>
      </c>
      <c r="BG349" s="59">
        <f t="shared" si="21"/>
        <v>1529406</v>
      </c>
      <c r="BH349" s="59">
        <v>124957441</v>
      </c>
      <c r="BI349" s="59">
        <v>0</v>
      </c>
      <c r="BJ349" s="59">
        <v>0</v>
      </c>
      <c r="BK349" s="59">
        <v>3177439</v>
      </c>
      <c r="BL349" s="59">
        <v>378</v>
      </c>
      <c r="BM349" s="59">
        <v>8405.92</v>
      </c>
      <c r="BN349" s="59">
        <v>230.08</v>
      </c>
      <c r="BO349" s="59">
        <v>8636</v>
      </c>
      <c r="BP349" s="59">
        <v>376</v>
      </c>
      <c r="BQ349" s="59">
        <v>3247136</v>
      </c>
      <c r="BR349" s="59">
        <v>0</v>
      </c>
      <c r="BS349" s="59">
        <v>0</v>
      </c>
      <c r="BT349" s="59">
        <v>0</v>
      </c>
      <c r="BU349" s="59">
        <v>0</v>
      </c>
      <c r="BV349" s="59">
        <v>0</v>
      </c>
      <c r="BW349" s="59">
        <v>0</v>
      </c>
      <c r="BX349" s="59">
        <v>0</v>
      </c>
      <c r="BY349" s="59">
        <v>17272</v>
      </c>
      <c r="BZ349" s="59">
        <v>0</v>
      </c>
      <c r="CA349" s="59">
        <v>3264408</v>
      </c>
      <c r="CB349" s="59">
        <v>1842808</v>
      </c>
      <c r="CC349" s="59">
        <v>1421600</v>
      </c>
      <c r="CD349" s="59">
        <v>1421600</v>
      </c>
      <c r="CE349" s="59">
        <v>214</v>
      </c>
      <c r="CF349" s="59">
        <f t="shared" si="22"/>
        <v>1421386</v>
      </c>
      <c r="CG349" s="59">
        <v>281804</v>
      </c>
      <c r="CH349" s="59">
        <f t="shared" si="23"/>
        <v>1703190</v>
      </c>
      <c r="CI349" s="59">
        <v>135851225</v>
      </c>
      <c r="CJ349" s="59">
        <v>0</v>
      </c>
      <c r="CK349" s="59">
        <v>0</v>
      </c>
      <c r="CL349" s="59">
        <v>3247136</v>
      </c>
      <c r="CM349" s="59">
        <v>376</v>
      </c>
      <c r="CN349" s="59">
        <v>8636</v>
      </c>
      <c r="CO349" s="59">
        <v>236.98</v>
      </c>
      <c r="CP349" s="59">
        <v>8872.98</v>
      </c>
      <c r="CQ349" s="59">
        <v>366</v>
      </c>
      <c r="CR349" s="59">
        <v>3247511</v>
      </c>
      <c r="CS349" s="59">
        <v>0</v>
      </c>
      <c r="CT349" s="59">
        <v>0</v>
      </c>
      <c r="CU349" s="59">
        <v>0</v>
      </c>
      <c r="CV349" s="59">
        <v>0</v>
      </c>
      <c r="CW349" s="59">
        <v>0</v>
      </c>
      <c r="CX349" s="59">
        <v>0</v>
      </c>
      <c r="CY349" s="59">
        <v>0</v>
      </c>
      <c r="CZ349" s="59">
        <v>70984</v>
      </c>
      <c r="DA349" s="59">
        <v>0</v>
      </c>
      <c r="DB349" s="59">
        <v>3318495</v>
      </c>
      <c r="DC349" s="59">
        <v>1842801</v>
      </c>
      <c r="DD349" s="59">
        <v>1475694</v>
      </c>
      <c r="DE349" s="59">
        <v>1475907</v>
      </c>
      <c r="DF349" s="59">
        <v>213</v>
      </c>
      <c r="DG349" s="40">
        <v>1475694</v>
      </c>
      <c r="DH349" s="59">
        <v>256174</v>
      </c>
      <c r="DI349" s="59">
        <v>1731868</v>
      </c>
      <c r="DJ349" s="59">
        <v>166303925</v>
      </c>
      <c r="DK349" s="59">
        <v>0</v>
      </c>
      <c r="DL349" s="59">
        <v>213</v>
      </c>
    </row>
    <row r="350" spans="1:116" x14ac:dyDescent="0.2">
      <c r="A350" s="48">
        <v>5432</v>
      </c>
      <c r="B350" s="49" t="s">
        <v>376</v>
      </c>
      <c r="C350" s="37">
        <v>7275911</v>
      </c>
      <c r="D350" s="37">
        <v>1067</v>
      </c>
      <c r="E350" s="37">
        <v>1107</v>
      </c>
      <c r="F350" s="37">
        <v>220.29</v>
      </c>
      <c r="G350" s="37">
        <v>0</v>
      </c>
      <c r="H350" s="37">
        <v>0</v>
      </c>
      <c r="I350" s="37">
        <v>0</v>
      </c>
      <c r="J350" s="37">
        <v>7792538</v>
      </c>
      <c r="K350" s="37">
        <v>0</v>
      </c>
      <c r="L350" s="37">
        <v>109548</v>
      </c>
      <c r="M350" s="37">
        <v>0</v>
      </c>
      <c r="N350" s="37">
        <v>0</v>
      </c>
      <c r="O350" s="37">
        <v>0</v>
      </c>
      <c r="P350" s="37">
        <v>0</v>
      </c>
      <c r="Q350" s="37">
        <v>109548</v>
      </c>
      <c r="R350" s="37">
        <v>7902086</v>
      </c>
      <c r="S350" s="37">
        <v>0</v>
      </c>
      <c r="T350" s="37">
        <v>0</v>
      </c>
      <c r="U350" s="37">
        <v>0</v>
      </c>
      <c r="V350" s="37">
        <v>7902086</v>
      </c>
      <c r="W350" s="37">
        <v>5644283</v>
      </c>
      <c r="X350" s="37">
        <v>2257803</v>
      </c>
      <c r="Y350" s="37">
        <v>2278916</v>
      </c>
      <c r="Z350" s="37">
        <v>7445</v>
      </c>
      <c r="AA350" s="37">
        <v>2271471</v>
      </c>
      <c r="AB350" s="37">
        <v>1589911</v>
      </c>
      <c r="AC350" s="37">
        <v>3861382</v>
      </c>
      <c r="AD350" s="37">
        <v>351444641</v>
      </c>
      <c r="AE350" s="37">
        <v>677600</v>
      </c>
      <c r="AF350" s="37">
        <v>0</v>
      </c>
      <c r="AG350" s="37">
        <v>21113</v>
      </c>
      <c r="AH350" s="37">
        <v>0</v>
      </c>
      <c r="AI350" s="49">
        <v>7902086</v>
      </c>
      <c r="AJ350" s="59">
        <v>1107</v>
      </c>
      <c r="AK350" s="59">
        <v>7138.29</v>
      </c>
      <c r="AL350" s="59">
        <v>226.68</v>
      </c>
      <c r="AM350" s="59">
        <v>7364.97</v>
      </c>
      <c r="AN350" s="59">
        <v>1138</v>
      </c>
      <c r="AO350" s="59">
        <v>8381336</v>
      </c>
      <c r="AP350" s="59">
        <v>0</v>
      </c>
      <c r="AQ350" s="59">
        <v>18225</v>
      </c>
      <c r="AR350" s="59">
        <v>0</v>
      </c>
      <c r="AS350" s="59">
        <v>0</v>
      </c>
      <c r="AT350" s="59">
        <v>0</v>
      </c>
      <c r="AU350" s="59">
        <v>0</v>
      </c>
      <c r="AV350" s="59">
        <v>0</v>
      </c>
      <c r="AW350" s="59">
        <v>0</v>
      </c>
      <c r="AX350" s="59">
        <v>0</v>
      </c>
      <c r="AY350" s="59">
        <v>0</v>
      </c>
      <c r="AZ350" s="59">
        <v>8399561</v>
      </c>
      <c r="BA350" s="59">
        <v>5916394</v>
      </c>
      <c r="BB350" s="59">
        <v>2483167</v>
      </c>
      <c r="BC350" s="59">
        <v>2512421</v>
      </c>
      <c r="BD350" s="59">
        <v>6548</v>
      </c>
      <c r="BE350" s="59">
        <f t="shared" si="20"/>
        <v>2505873</v>
      </c>
      <c r="BF350" s="59">
        <v>1598852</v>
      </c>
      <c r="BG350" s="59">
        <f t="shared" si="21"/>
        <v>4104725</v>
      </c>
      <c r="BH350" s="59">
        <v>393540698</v>
      </c>
      <c r="BI350" s="59">
        <v>0</v>
      </c>
      <c r="BJ350" s="59">
        <v>29254</v>
      </c>
      <c r="BK350" s="59">
        <v>8399561</v>
      </c>
      <c r="BL350" s="59">
        <v>1138</v>
      </c>
      <c r="BM350" s="59">
        <v>7380.99</v>
      </c>
      <c r="BN350" s="59">
        <v>230.08</v>
      </c>
      <c r="BO350" s="59">
        <v>7611.07</v>
      </c>
      <c r="BP350" s="59">
        <v>1166</v>
      </c>
      <c r="BQ350" s="59">
        <v>8874508</v>
      </c>
      <c r="BR350" s="59">
        <v>0</v>
      </c>
      <c r="BS350" s="59">
        <v>133267</v>
      </c>
      <c r="BT350" s="59">
        <v>0</v>
      </c>
      <c r="BU350" s="59">
        <v>0</v>
      </c>
      <c r="BV350" s="59">
        <v>0</v>
      </c>
      <c r="BW350" s="59">
        <v>0</v>
      </c>
      <c r="BX350" s="59">
        <v>0</v>
      </c>
      <c r="BY350" s="59">
        <v>0</v>
      </c>
      <c r="BZ350" s="59">
        <v>0</v>
      </c>
      <c r="CA350" s="59">
        <v>9007775</v>
      </c>
      <c r="CB350" s="59">
        <v>6071388</v>
      </c>
      <c r="CC350" s="59">
        <v>2936387</v>
      </c>
      <c r="CD350" s="59">
        <v>2981783</v>
      </c>
      <c r="CE350" s="59">
        <v>7958</v>
      </c>
      <c r="CF350" s="59">
        <f t="shared" si="22"/>
        <v>2973825</v>
      </c>
      <c r="CG350" s="59">
        <v>1872227</v>
      </c>
      <c r="CH350" s="59">
        <f t="shared" si="23"/>
        <v>4846052</v>
      </c>
      <c r="CI350" s="59">
        <v>476401527</v>
      </c>
      <c r="CJ350" s="59">
        <v>0</v>
      </c>
      <c r="CK350" s="59">
        <v>45396</v>
      </c>
      <c r="CL350" s="59">
        <v>9007775</v>
      </c>
      <c r="CM350" s="59">
        <v>1166</v>
      </c>
      <c r="CN350" s="59">
        <v>7725.36</v>
      </c>
      <c r="CO350" s="59">
        <v>236.98</v>
      </c>
      <c r="CP350" s="59">
        <v>7962.3399999999992</v>
      </c>
      <c r="CQ350" s="59">
        <v>1207</v>
      </c>
      <c r="CR350" s="59">
        <v>9610544</v>
      </c>
      <c r="CS350" s="59">
        <v>0</v>
      </c>
      <c r="CT350" s="59">
        <v>82348</v>
      </c>
      <c r="CU350" s="59">
        <v>0</v>
      </c>
      <c r="CV350" s="59">
        <v>0</v>
      </c>
      <c r="CW350" s="59">
        <v>0</v>
      </c>
      <c r="CX350" s="59">
        <v>0</v>
      </c>
      <c r="CY350" s="59">
        <v>0</v>
      </c>
      <c r="CZ350" s="59">
        <v>0</v>
      </c>
      <c r="DA350" s="59">
        <v>0</v>
      </c>
      <c r="DB350" s="59">
        <v>9692892</v>
      </c>
      <c r="DC350" s="59">
        <v>5603767</v>
      </c>
      <c r="DD350" s="59">
        <v>4089125</v>
      </c>
      <c r="DE350" s="59">
        <v>3889992</v>
      </c>
      <c r="DF350" s="59">
        <v>5767</v>
      </c>
      <c r="DG350" s="40">
        <v>3884225</v>
      </c>
      <c r="DH350" s="59">
        <v>1871880</v>
      </c>
      <c r="DI350" s="59">
        <v>5756105</v>
      </c>
      <c r="DJ350" s="59">
        <v>551664979</v>
      </c>
      <c r="DK350" s="59">
        <v>199133</v>
      </c>
      <c r="DL350" s="59">
        <v>0</v>
      </c>
    </row>
    <row r="351" spans="1:116" x14ac:dyDescent="0.2">
      <c r="A351" s="48">
        <v>5439</v>
      </c>
      <c r="B351" s="49" t="s">
        <v>377</v>
      </c>
      <c r="C351" s="37">
        <v>23657084</v>
      </c>
      <c r="D351" s="37">
        <v>3195</v>
      </c>
      <c r="E351" s="37">
        <v>3213</v>
      </c>
      <c r="F351" s="37">
        <v>220.29</v>
      </c>
      <c r="G351" s="37">
        <v>0</v>
      </c>
      <c r="H351" s="37">
        <v>0</v>
      </c>
      <c r="I351" s="37">
        <v>0</v>
      </c>
      <c r="J351" s="37">
        <v>24498161</v>
      </c>
      <c r="K351" s="37">
        <v>0</v>
      </c>
      <c r="L351" s="37">
        <v>48520</v>
      </c>
      <c r="M351" s="37">
        <v>0</v>
      </c>
      <c r="N351" s="37">
        <v>0</v>
      </c>
      <c r="O351" s="37">
        <v>0</v>
      </c>
      <c r="P351" s="37">
        <v>0</v>
      </c>
      <c r="Q351" s="37">
        <v>48520</v>
      </c>
      <c r="R351" s="37">
        <v>24546681</v>
      </c>
      <c r="S351" s="37">
        <v>0</v>
      </c>
      <c r="T351" s="37">
        <v>0</v>
      </c>
      <c r="U351" s="37">
        <v>0</v>
      </c>
      <c r="V351" s="37">
        <v>24546681</v>
      </c>
      <c r="W351" s="37">
        <v>17507554</v>
      </c>
      <c r="X351" s="37">
        <v>7039127</v>
      </c>
      <c r="Y351" s="37">
        <v>7062001</v>
      </c>
      <c r="Z351" s="37">
        <v>66868</v>
      </c>
      <c r="AA351" s="37">
        <v>6995133</v>
      </c>
      <c r="AB351" s="37">
        <v>1664380</v>
      </c>
      <c r="AC351" s="37">
        <v>8659513</v>
      </c>
      <c r="AD351" s="37">
        <v>837966800</v>
      </c>
      <c r="AE351" s="37">
        <v>6470700</v>
      </c>
      <c r="AF351" s="37">
        <v>0</v>
      </c>
      <c r="AG351" s="37">
        <v>22874</v>
      </c>
      <c r="AH351" s="37">
        <v>0</v>
      </c>
      <c r="AI351" s="49">
        <v>24348156</v>
      </c>
      <c r="AJ351" s="59">
        <v>3213</v>
      </c>
      <c r="AK351" s="59">
        <v>7578.01</v>
      </c>
      <c r="AL351" s="59">
        <v>226.68</v>
      </c>
      <c r="AM351" s="59">
        <v>7804.6900000000005</v>
      </c>
      <c r="AN351" s="59">
        <v>3230</v>
      </c>
      <c r="AO351" s="59">
        <v>25209149</v>
      </c>
      <c r="AP351" s="59">
        <v>0</v>
      </c>
      <c r="AQ351" s="59">
        <v>0</v>
      </c>
      <c r="AR351" s="59">
        <v>0</v>
      </c>
      <c r="AS351" s="59">
        <v>0</v>
      </c>
      <c r="AT351" s="59">
        <v>0</v>
      </c>
      <c r="AU351" s="59">
        <v>0</v>
      </c>
      <c r="AV351" s="59">
        <v>0</v>
      </c>
      <c r="AW351" s="59">
        <v>0</v>
      </c>
      <c r="AX351" s="59">
        <v>0</v>
      </c>
      <c r="AY351" s="59">
        <v>0</v>
      </c>
      <c r="AZ351" s="59">
        <v>25209149</v>
      </c>
      <c r="BA351" s="59">
        <v>18656451</v>
      </c>
      <c r="BB351" s="59">
        <v>6552698</v>
      </c>
      <c r="BC351" s="59">
        <v>6552701</v>
      </c>
      <c r="BD351" s="59">
        <v>53980</v>
      </c>
      <c r="BE351" s="59">
        <f t="shared" si="20"/>
        <v>6498721</v>
      </c>
      <c r="BF351" s="59">
        <v>1838831</v>
      </c>
      <c r="BG351" s="59">
        <f t="shared" si="21"/>
        <v>8337552</v>
      </c>
      <c r="BH351" s="59">
        <v>862567000</v>
      </c>
      <c r="BI351" s="59">
        <v>0</v>
      </c>
      <c r="BJ351" s="59">
        <v>3</v>
      </c>
      <c r="BK351" s="59">
        <v>25209149</v>
      </c>
      <c r="BL351" s="59">
        <v>3230</v>
      </c>
      <c r="BM351" s="59">
        <v>7804.69</v>
      </c>
      <c r="BN351" s="59">
        <v>230.08</v>
      </c>
      <c r="BO351" s="59">
        <v>8034.7699999999995</v>
      </c>
      <c r="BP351" s="59">
        <v>3294</v>
      </c>
      <c r="BQ351" s="59">
        <v>26466532</v>
      </c>
      <c r="BR351" s="59">
        <v>0</v>
      </c>
      <c r="BS351" s="59">
        <v>29459</v>
      </c>
      <c r="BT351" s="59">
        <v>0</v>
      </c>
      <c r="BU351" s="59">
        <v>0</v>
      </c>
      <c r="BV351" s="59">
        <v>0</v>
      </c>
      <c r="BW351" s="59">
        <v>0</v>
      </c>
      <c r="BX351" s="59">
        <v>0</v>
      </c>
      <c r="BY351" s="59">
        <v>0</v>
      </c>
      <c r="BZ351" s="59">
        <v>0</v>
      </c>
      <c r="CA351" s="59">
        <v>26495991</v>
      </c>
      <c r="CB351" s="59">
        <v>20215880</v>
      </c>
      <c r="CC351" s="59">
        <v>6280111</v>
      </c>
      <c r="CD351" s="59">
        <v>6280111</v>
      </c>
      <c r="CE351" s="59">
        <v>50970</v>
      </c>
      <c r="CF351" s="59">
        <f t="shared" si="22"/>
        <v>6229141</v>
      </c>
      <c r="CG351" s="59">
        <v>3729563</v>
      </c>
      <c r="CH351" s="59">
        <f t="shared" si="23"/>
        <v>9958704</v>
      </c>
      <c r="CI351" s="59">
        <v>920659700</v>
      </c>
      <c r="CJ351" s="59">
        <v>0</v>
      </c>
      <c r="CK351" s="59">
        <v>0</v>
      </c>
      <c r="CL351" s="59">
        <v>26495991</v>
      </c>
      <c r="CM351" s="59">
        <v>3294</v>
      </c>
      <c r="CN351" s="59">
        <v>8043.71</v>
      </c>
      <c r="CO351" s="59">
        <v>236.98</v>
      </c>
      <c r="CP351" s="59">
        <v>8280.69</v>
      </c>
      <c r="CQ351" s="59">
        <v>3297</v>
      </c>
      <c r="CR351" s="59">
        <v>27301435</v>
      </c>
      <c r="CS351" s="59">
        <v>0</v>
      </c>
      <c r="CT351" s="59">
        <v>29290</v>
      </c>
      <c r="CU351" s="59">
        <v>0</v>
      </c>
      <c r="CV351" s="59">
        <v>0</v>
      </c>
      <c r="CW351" s="59">
        <v>0</v>
      </c>
      <c r="CX351" s="59">
        <v>0</v>
      </c>
      <c r="CY351" s="59">
        <v>0</v>
      </c>
      <c r="CZ351" s="59">
        <v>0</v>
      </c>
      <c r="DA351" s="59">
        <v>0</v>
      </c>
      <c r="DB351" s="59">
        <v>27330725</v>
      </c>
      <c r="DC351" s="59">
        <v>21192638</v>
      </c>
      <c r="DD351" s="59">
        <v>6138087</v>
      </c>
      <c r="DE351" s="59">
        <v>6138087</v>
      </c>
      <c r="DF351" s="59">
        <v>36154</v>
      </c>
      <c r="DG351" s="40">
        <v>6101933</v>
      </c>
      <c r="DH351" s="59">
        <v>3977673</v>
      </c>
      <c r="DI351" s="59">
        <v>10079606</v>
      </c>
      <c r="DJ351" s="59">
        <v>972689100</v>
      </c>
      <c r="DK351" s="59">
        <v>0</v>
      </c>
      <c r="DL351" s="59">
        <v>0</v>
      </c>
    </row>
    <row r="352" spans="1:116" x14ac:dyDescent="0.2">
      <c r="A352" s="48">
        <v>4522</v>
      </c>
      <c r="B352" s="49" t="s">
        <v>378</v>
      </c>
      <c r="C352" s="37">
        <v>2545477</v>
      </c>
      <c r="D352" s="37">
        <v>299</v>
      </c>
      <c r="E352" s="37">
        <v>281</v>
      </c>
      <c r="F352" s="37">
        <v>220.29</v>
      </c>
      <c r="G352" s="37">
        <v>0</v>
      </c>
      <c r="H352" s="37">
        <v>0</v>
      </c>
      <c r="I352" s="37">
        <v>0</v>
      </c>
      <c r="J352" s="37">
        <v>2454139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2454139</v>
      </c>
      <c r="S352" s="37">
        <v>0</v>
      </c>
      <c r="T352" s="37">
        <v>122270</v>
      </c>
      <c r="U352" s="37">
        <v>122270</v>
      </c>
      <c r="V352" s="37">
        <v>2576409</v>
      </c>
      <c r="W352" s="37">
        <v>1092282</v>
      </c>
      <c r="X352" s="37">
        <v>1484127</v>
      </c>
      <c r="Y352" s="37">
        <v>1484127</v>
      </c>
      <c r="Z352" s="37">
        <v>80</v>
      </c>
      <c r="AA352" s="37">
        <v>1484047</v>
      </c>
      <c r="AB352" s="37">
        <v>183976</v>
      </c>
      <c r="AC352" s="37">
        <v>1668023</v>
      </c>
      <c r="AD352" s="37">
        <v>127063975</v>
      </c>
      <c r="AE352" s="37">
        <v>6100</v>
      </c>
      <c r="AF352" s="37">
        <v>0</v>
      </c>
      <c r="AG352" s="37">
        <v>0</v>
      </c>
      <c r="AH352" s="37">
        <v>0</v>
      </c>
      <c r="AI352" s="49">
        <v>2454139</v>
      </c>
      <c r="AJ352" s="59">
        <v>281</v>
      </c>
      <c r="AK352" s="59">
        <v>8733.59</v>
      </c>
      <c r="AL352" s="59">
        <v>226.68</v>
      </c>
      <c r="AM352" s="59">
        <v>8960.27</v>
      </c>
      <c r="AN352" s="59">
        <v>266</v>
      </c>
      <c r="AO352" s="59">
        <v>2383432</v>
      </c>
      <c r="AP352" s="59">
        <v>0</v>
      </c>
      <c r="AQ352" s="59">
        <v>0</v>
      </c>
      <c r="AR352" s="59">
        <v>0</v>
      </c>
      <c r="AS352" s="59">
        <v>0</v>
      </c>
      <c r="AT352" s="59">
        <v>0</v>
      </c>
      <c r="AU352" s="59">
        <v>250000</v>
      </c>
      <c r="AV352" s="59">
        <v>0</v>
      </c>
      <c r="AW352" s="59">
        <v>0</v>
      </c>
      <c r="AX352" s="59">
        <v>98563</v>
      </c>
      <c r="AY352" s="59">
        <v>0</v>
      </c>
      <c r="AZ352" s="59">
        <v>2731995</v>
      </c>
      <c r="BA352" s="59">
        <v>934311</v>
      </c>
      <c r="BB352" s="59">
        <v>1797684</v>
      </c>
      <c r="BC352" s="59">
        <v>1797684</v>
      </c>
      <c r="BD352" s="59">
        <v>57</v>
      </c>
      <c r="BE352" s="59">
        <f t="shared" si="20"/>
        <v>1797627</v>
      </c>
      <c r="BF352" s="59">
        <v>183794</v>
      </c>
      <c r="BG352" s="59">
        <f t="shared" si="21"/>
        <v>1981421</v>
      </c>
      <c r="BH352" s="59">
        <v>153923229</v>
      </c>
      <c r="BI352" s="59">
        <v>0</v>
      </c>
      <c r="BJ352" s="59">
        <v>0</v>
      </c>
      <c r="BK352" s="59">
        <v>2633432</v>
      </c>
      <c r="BL352" s="59">
        <v>266</v>
      </c>
      <c r="BM352" s="59">
        <v>9900.1200000000008</v>
      </c>
      <c r="BN352" s="59">
        <v>230.08</v>
      </c>
      <c r="BO352" s="59">
        <v>10130.200000000001</v>
      </c>
      <c r="BP352" s="59">
        <v>257</v>
      </c>
      <c r="BQ352" s="59">
        <v>2603461</v>
      </c>
      <c r="BR352" s="59">
        <v>0</v>
      </c>
      <c r="BS352" s="59">
        <v>2464</v>
      </c>
      <c r="BT352" s="59">
        <v>0</v>
      </c>
      <c r="BU352" s="59">
        <v>0</v>
      </c>
      <c r="BV352" s="59">
        <v>0</v>
      </c>
      <c r="BW352" s="59">
        <v>0</v>
      </c>
      <c r="BX352" s="59">
        <v>0</v>
      </c>
      <c r="BY352" s="59">
        <v>70911</v>
      </c>
      <c r="BZ352" s="59">
        <v>0</v>
      </c>
      <c r="CA352" s="59">
        <v>2676836</v>
      </c>
      <c r="CB352" s="59">
        <v>792468</v>
      </c>
      <c r="CC352" s="59">
        <v>1884368</v>
      </c>
      <c r="CD352" s="59">
        <v>1884386</v>
      </c>
      <c r="CE352" s="59">
        <v>18</v>
      </c>
      <c r="CF352" s="59">
        <f t="shared" si="22"/>
        <v>1884368</v>
      </c>
      <c r="CG352" s="59">
        <v>127529</v>
      </c>
      <c r="CH352" s="59">
        <f t="shared" si="23"/>
        <v>2011897</v>
      </c>
      <c r="CI352" s="59">
        <v>175870002</v>
      </c>
      <c r="CJ352" s="59">
        <v>0</v>
      </c>
      <c r="CK352" s="59">
        <v>18</v>
      </c>
      <c r="CL352" s="59">
        <v>2605925</v>
      </c>
      <c r="CM352" s="59">
        <v>257</v>
      </c>
      <c r="CN352" s="59">
        <v>10139.790000000001</v>
      </c>
      <c r="CO352" s="59">
        <v>236.98</v>
      </c>
      <c r="CP352" s="59">
        <v>10376.77</v>
      </c>
      <c r="CQ352" s="59">
        <v>251</v>
      </c>
      <c r="CR352" s="59">
        <v>2604569</v>
      </c>
      <c r="CS352" s="59">
        <v>0</v>
      </c>
      <c r="CT352" s="59">
        <v>0</v>
      </c>
      <c r="CU352" s="59">
        <v>0</v>
      </c>
      <c r="CV352" s="59">
        <v>0</v>
      </c>
      <c r="CW352" s="59">
        <v>0</v>
      </c>
      <c r="CX352" s="59">
        <v>0</v>
      </c>
      <c r="CY352" s="59">
        <v>0</v>
      </c>
      <c r="CZ352" s="59">
        <v>51884</v>
      </c>
      <c r="DA352" s="59">
        <v>0</v>
      </c>
      <c r="DB352" s="59">
        <v>2656453</v>
      </c>
      <c r="DC352" s="59">
        <v>673173</v>
      </c>
      <c r="DD352" s="59">
        <v>1983280</v>
      </c>
      <c r="DE352" s="59">
        <v>1983280</v>
      </c>
      <c r="DF352" s="59">
        <v>33</v>
      </c>
      <c r="DG352" s="40">
        <v>1983247</v>
      </c>
      <c r="DH352" s="59">
        <v>0</v>
      </c>
      <c r="DI352" s="59">
        <v>1983247</v>
      </c>
      <c r="DJ352" s="59">
        <v>198087385</v>
      </c>
      <c r="DK352" s="59">
        <v>0</v>
      </c>
      <c r="DL352" s="59">
        <v>0</v>
      </c>
    </row>
    <row r="353" spans="1:116" x14ac:dyDescent="0.2">
      <c r="A353" s="48">
        <v>5457</v>
      </c>
      <c r="B353" s="49" t="s">
        <v>379</v>
      </c>
      <c r="C353" s="37">
        <v>8849779</v>
      </c>
      <c r="D353" s="37">
        <v>1305</v>
      </c>
      <c r="E353" s="37">
        <v>1295</v>
      </c>
      <c r="F353" s="37">
        <v>220.29</v>
      </c>
      <c r="G353" s="37">
        <v>0</v>
      </c>
      <c r="H353" s="37">
        <v>0</v>
      </c>
      <c r="I353" s="37">
        <v>0</v>
      </c>
      <c r="J353" s="37">
        <v>9067240</v>
      </c>
      <c r="K353" s="37">
        <v>0</v>
      </c>
      <c r="L353" s="37">
        <v>45518</v>
      </c>
      <c r="M353" s="37">
        <v>0</v>
      </c>
      <c r="N353" s="37">
        <v>0</v>
      </c>
      <c r="O353" s="37">
        <v>0</v>
      </c>
      <c r="P353" s="37">
        <v>0</v>
      </c>
      <c r="Q353" s="37">
        <v>45518</v>
      </c>
      <c r="R353" s="37">
        <v>9112758</v>
      </c>
      <c r="S353" s="37">
        <v>0</v>
      </c>
      <c r="T353" s="37">
        <v>56014</v>
      </c>
      <c r="U353" s="37">
        <v>56014</v>
      </c>
      <c r="V353" s="37">
        <v>9168772</v>
      </c>
      <c r="W353" s="37">
        <v>4220935</v>
      </c>
      <c r="X353" s="37">
        <v>4947837</v>
      </c>
      <c r="Y353" s="37">
        <v>4947960</v>
      </c>
      <c r="Z353" s="37">
        <v>2030</v>
      </c>
      <c r="AA353" s="37">
        <v>4945930</v>
      </c>
      <c r="AB353" s="37">
        <v>318208</v>
      </c>
      <c r="AC353" s="37">
        <v>5264138</v>
      </c>
      <c r="AD353" s="37">
        <v>632764979</v>
      </c>
      <c r="AE353" s="37">
        <v>244000</v>
      </c>
      <c r="AF353" s="37">
        <v>0</v>
      </c>
      <c r="AG353" s="37">
        <v>123</v>
      </c>
      <c r="AH353" s="37">
        <v>0</v>
      </c>
      <c r="AI353" s="49">
        <v>9112758</v>
      </c>
      <c r="AJ353" s="59">
        <v>1295</v>
      </c>
      <c r="AK353" s="59">
        <v>7036.88</v>
      </c>
      <c r="AL353" s="59">
        <v>226.68</v>
      </c>
      <c r="AM353" s="59">
        <v>7263.56</v>
      </c>
      <c r="AN353" s="59">
        <v>1292</v>
      </c>
      <c r="AO353" s="59">
        <v>9384520</v>
      </c>
      <c r="AP353" s="59">
        <v>0</v>
      </c>
      <c r="AQ353" s="59">
        <v>29052</v>
      </c>
      <c r="AR353" s="59">
        <v>0</v>
      </c>
      <c r="AS353" s="59">
        <v>0</v>
      </c>
      <c r="AT353" s="59">
        <v>0</v>
      </c>
      <c r="AU353" s="59">
        <v>0</v>
      </c>
      <c r="AV353" s="59">
        <v>0</v>
      </c>
      <c r="AW353" s="59">
        <v>0</v>
      </c>
      <c r="AX353" s="59">
        <v>14527</v>
      </c>
      <c r="AY353" s="59">
        <v>0</v>
      </c>
      <c r="AZ353" s="59">
        <v>9428099</v>
      </c>
      <c r="BA353" s="59">
        <v>4196448</v>
      </c>
      <c r="BB353" s="59">
        <v>5231651</v>
      </c>
      <c r="BC353" s="59">
        <v>5231652</v>
      </c>
      <c r="BD353" s="59">
        <v>2542</v>
      </c>
      <c r="BE353" s="59">
        <f t="shared" si="20"/>
        <v>5229110</v>
      </c>
      <c r="BF353" s="59">
        <v>998269</v>
      </c>
      <c r="BG353" s="59">
        <f t="shared" si="21"/>
        <v>6227379</v>
      </c>
      <c r="BH353" s="59">
        <v>717601300</v>
      </c>
      <c r="BI353" s="59">
        <v>0</v>
      </c>
      <c r="BJ353" s="59">
        <v>1</v>
      </c>
      <c r="BK353" s="59">
        <v>9413572</v>
      </c>
      <c r="BL353" s="59">
        <v>1292</v>
      </c>
      <c r="BM353" s="59">
        <v>7286.05</v>
      </c>
      <c r="BN353" s="59">
        <v>230.08</v>
      </c>
      <c r="BO353" s="59">
        <v>7516.13</v>
      </c>
      <c r="BP353" s="59">
        <v>1285</v>
      </c>
      <c r="BQ353" s="59">
        <v>9658227</v>
      </c>
      <c r="BR353" s="59">
        <v>0</v>
      </c>
      <c r="BS353" s="59">
        <v>15477</v>
      </c>
      <c r="BT353" s="59">
        <v>0</v>
      </c>
      <c r="BU353" s="59">
        <v>0</v>
      </c>
      <c r="BV353" s="59">
        <v>0</v>
      </c>
      <c r="BW353" s="59">
        <v>0</v>
      </c>
      <c r="BX353" s="59">
        <v>0</v>
      </c>
      <c r="BY353" s="59">
        <v>37581</v>
      </c>
      <c r="BZ353" s="59">
        <v>0</v>
      </c>
      <c r="CA353" s="59">
        <v>9711285</v>
      </c>
      <c r="CB353" s="59">
        <v>3631975</v>
      </c>
      <c r="CC353" s="59">
        <v>6079310</v>
      </c>
      <c r="CD353" s="59">
        <v>6079610</v>
      </c>
      <c r="CE353" s="59">
        <v>2444</v>
      </c>
      <c r="CF353" s="59">
        <f t="shared" si="22"/>
        <v>6077166</v>
      </c>
      <c r="CG353" s="59">
        <v>848908</v>
      </c>
      <c r="CH353" s="59">
        <f t="shared" si="23"/>
        <v>6926074</v>
      </c>
      <c r="CI353" s="59">
        <v>769707120</v>
      </c>
      <c r="CJ353" s="59">
        <v>0</v>
      </c>
      <c r="CK353" s="59">
        <v>300</v>
      </c>
      <c r="CL353" s="59">
        <v>9673704</v>
      </c>
      <c r="CM353" s="59">
        <v>1285</v>
      </c>
      <c r="CN353" s="59">
        <v>7528.17</v>
      </c>
      <c r="CO353" s="59">
        <v>236.98</v>
      </c>
      <c r="CP353" s="59">
        <v>7765.15</v>
      </c>
      <c r="CQ353" s="59">
        <v>1277</v>
      </c>
      <c r="CR353" s="59">
        <v>9916097</v>
      </c>
      <c r="CS353" s="59">
        <v>0</v>
      </c>
      <c r="CT353" s="59">
        <v>3594</v>
      </c>
      <c r="CU353" s="59">
        <v>0</v>
      </c>
      <c r="CV353" s="59">
        <v>0</v>
      </c>
      <c r="CW353" s="59">
        <v>0</v>
      </c>
      <c r="CX353" s="59">
        <v>0</v>
      </c>
      <c r="CY353" s="59">
        <v>0</v>
      </c>
      <c r="CZ353" s="59">
        <v>46591</v>
      </c>
      <c r="DA353" s="59">
        <v>0</v>
      </c>
      <c r="DB353" s="59">
        <v>9966282</v>
      </c>
      <c r="DC353" s="59">
        <v>3691887</v>
      </c>
      <c r="DD353" s="59">
        <v>6274395</v>
      </c>
      <c r="DE353" s="59">
        <v>6274395</v>
      </c>
      <c r="DF353" s="59">
        <v>4444</v>
      </c>
      <c r="DG353" s="40">
        <v>6269951</v>
      </c>
      <c r="DH353" s="59">
        <v>894347</v>
      </c>
      <c r="DI353" s="59">
        <v>7164298</v>
      </c>
      <c r="DJ353" s="59">
        <v>815622128</v>
      </c>
      <c r="DK353" s="59">
        <v>0</v>
      </c>
      <c r="DL353" s="59">
        <v>0</v>
      </c>
    </row>
    <row r="354" spans="1:116" x14ac:dyDescent="0.2">
      <c r="A354" s="48">
        <v>2485</v>
      </c>
      <c r="B354" s="49" t="s">
        <v>380</v>
      </c>
      <c r="C354" s="37">
        <v>4607821</v>
      </c>
      <c r="D354" s="37">
        <v>640</v>
      </c>
      <c r="E354" s="37">
        <v>632</v>
      </c>
      <c r="F354" s="37">
        <v>220.29</v>
      </c>
      <c r="G354" s="37">
        <v>0</v>
      </c>
      <c r="H354" s="37">
        <v>0</v>
      </c>
      <c r="I354" s="37">
        <v>0</v>
      </c>
      <c r="J354" s="37">
        <v>4689446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4689446</v>
      </c>
      <c r="S354" s="37">
        <v>0</v>
      </c>
      <c r="T354" s="37">
        <v>44520</v>
      </c>
      <c r="U354" s="37">
        <v>44520</v>
      </c>
      <c r="V354" s="37">
        <v>4733966</v>
      </c>
      <c r="W354" s="37">
        <v>3337704</v>
      </c>
      <c r="X354" s="37">
        <v>1396262</v>
      </c>
      <c r="Y354" s="37">
        <v>1396261</v>
      </c>
      <c r="Z354" s="37">
        <v>1073</v>
      </c>
      <c r="AA354" s="37">
        <v>1395188</v>
      </c>
      <c r="AB354" s="37">
        <v>0</v>
      </c>
      <c r="AC354" s="37">
        <v>1395188</v>
      </c>
      <c r="AD354" s="37">
        <v>133625644</v>
      </c>
      <c r="AE354" s="37">
        <v>102800</v>
      </c>
      <c r="AF354" s="37">
        <v>1</v>
      </c>
      <c r="AG354" s="37">
        <v>0</v>
      </c>
      <c r="AH354" s="37">
        <v>0</v>
      </c>
      <c r="AI354" s="49">
        <v>4689446</v>
      </c>
      <c r="AJ354" s="59">
        <v>632</v>
      </c>
      <c r="AK354" s="59">
        <v>7420.01</v>
      </c>
      <c r="AL354" s="59">
        <v>226.68</v>
      </c>
      <c r="AM354" s="59">
        <v>7646.6900000000005</v>
      </c>
      <c r="AN354" s="59">
        <v>616</v>
      </c>
      <c r="AO354" s="59">
        <v>4710361</v>
      </c>
      <c r="AP354" s="59">
        <v>0</v>
      </c>
      <c r="AQ354" s="59">
        <v>0</v>
      </c>
      <c r="AR354" s="59">
        <v>0</v>
      </c>
      <c r="AS354" s="59">
        <v>0</v>
      </c>
      <c r="AT354" s="59">
        <v>0</v>
      </c>
      <c r="AU354" s="59">
        <v>0</v>
      </c>
      <c r="AV354" s="59">
        <v>0</v>
      </c>
      <c r="AW354" s="59">
        <v>0</v>
      </c>
      <c r="AX354" s="59">
        <v>91760</v>
      </c>
      <c r="AY354" s="59">
        <v>0</v>
      </c>
      <c r="AZ354" s="59">
        <v>4802121</v>
      </c>
      <c r="BA354" s="59">
        <v>3517834</v>
      </c>
      <c r="BB354" s="59">
        <v>1284287</v>
      </c>
      <c r="BC354" s="59">
        <v>1284286</v>
      </c>
      <c r="BD354" s="59">
        <v>744</v>
      </c>
      <c r="BE354" s="59">
        <f t="shared" si="20"/>
        <v>1283542</v>
      </c>
      <c r="BF354" s="59">
        <v>0</v>
      </c>
      <c r="BG354" s="59">
        <f t="shared" si="21"/>
        <v>1283542</v>
      </c>
      <c r="BH354" s="59">
        <v>141004151</v>
      </c>
      <c r="BI354" s="59">
        <v>1</v>
      </c>
      <c r="BJ354" s="59">
        <v>0</v>
      </c>
      <c r="BK354" s="59">
        <v>4710361</v>
      </c>
      <c r="BL354" s="59">
        <v>616</v>
      </c>
      <c r="BM354" s="59">
        <v>7646.69</v>
      </c>
      <c r="BN354" s="59">
        <v>230.08</v>
      </c>
      <c r="BO354" s="59">
        <v>7876.7699999999995</v>
      </c>
      <c r="BP354" s="59">
        <v>606</v>
      </c>
      <c r="BQ354" s="59">
        <v>4773323</v>
      </c>
      <c r="BR354" s="59">
        <v>0</v>
      </c>
      <c r="BS354" s="59">
        <v>0</v>
      </c>
      <c r="BT354" s="59">
        <v>0</v>
      </c>
      <c r="BU354" s="59">
        <v>0</v>
      </c>
      <c r="BV354" s="59">
        <v>0</v>
      </c>
      <c r="BW354" s="59">
        <v>0</v>
      </c>
      <c r="BX354" s="59">
        <v>0</v>
      </c>
      <c r="BY354" s="59">
        <v>63014</v>
      </c>
      <c r="BZ354" s="59">
        <v>0</v>
      </c>
      <c r="CA354" s="59">
        <v>4836337</v>
      </c>
      <c r="CB354" s="59">
        <v>3623370</v>
      </c>
      <c r="CC354" s="59">
        <v>1212967</v>
      </c>
      <c r="CD354" s="59">
        <v>1212993</v>
      </c>
      <c r="CE354" s="59">
        <v>577</v>
      </c>
      <c r="CF354" s="59">
        <f t="shared" si="22"/>
        <v>1212416</v>
      </c>
      <c r="CG354" s="59">
        <v>0</v>
      </c>
      <c r="CH354" s="59">
        <f t="shared" si="23"/>
        <v>1212416</v>
      </c>
      <c r="CI354" s="59">
        <v>144679978</v>
      </c>
      <c r="CJ354" s="59">
        <v>0</v>
      </c>
      <c r="CK354" s="59">
        <v>26</v>
      </c>
      <c r="CL354" s="59">
        <v>4773323</v>
      </c>
      <c r="CM354" s="59">
        <v>606</v>
      </c>
      <c r="CN354" s="59">
        <v>7876.77</v>
      </c>
      <c r="CO354" s="59">
        <v>236.98</v>
      </c>
      <c r="CP354" s="59">
        <v>8113.75</v>
      </c>
      <c r="CQ354" s="59">
        <v>599</v>
      </c>
      <c r="CR354" s="59">
        <v>4860136</v>
      </c>
      <c r="CS354" s="59">
        <v>0</v>
      </c>
      <c r="CT354" s="59">
        <v>0</v>
      </c>
      <c r="CU354" s="59">
        <v>0</v>
      </c>
      <c r="CV354" s="59">
        <v>0</v>
      </c>
      <c r="CW354" s="59">
        <v>0</v>
      </c>
      <c r="CX354" s="59">
        <v>0</v>
      </c>
      <c r="CY354" s="59">
        <v>0</v>
      </c>
      <c r="CZ354" s="59">
        <v>40569</v>
      </c>
      <c r="DA354" s="59">
        <v>0</v>
      </c>
      <c r="DB354" s="59">
        <v>4900705</v>
      </c>
      <c r="DC354" s="59">
        <v>3674876</v>
      </c>
      <c r="DD354" s="59">
        <v>1225829</v>
      </c>
      <c r="DE354" s="59">
        <v>1225829</v>
      </c>
      <c r="DF354" s="59">
        <v>345</v>
      </c>
      <c r="DG354" s="40">
        <v>1225484</v>
      </c>
      <c r="DH354" s="59">
        <v>0</v>
      </c>
      <c r="DI354" s="59">
        <v>1225484</v>
      </c>
      <c r="DJ354" s="59">
        <v>157610347</v>
      </c>
      <c r="DK354" s="59">
        <v>0</v>
      </c>
      <c r="DL354" s="59">
        <v>0</v>
      </c>
    </row>
    <row r="355" spans="1:116" x14ac:dyDescent="0.2">
      <c r="A355" s="48">
        <v>5460</v>
      </c>
      <c r="B355" s="49" t="s">
        <v>381</v>
      </c>
      <c r="C355" s="37">
        <v>18112938</v>
      </c>
      <c r="D355" s="37">
        <v>2848</v>
      </c>
      <c r="E355" s="37">
        <v>2821</v>
      </c>
      <c r="F355" s="37">
        <v>220.29</v>
      </c>
      <c r="G355" s="37">
        <v>0</v>
      </c>
      <c r="H355" s="37">
        <v>0</v>
      </c>
      <c r="I355" s="37">
        <v>0</v>
      </c>
      <c r="J355" s="37">
        <v>18562660</v>
      </c>
      <c r="K355" s="37">
        <v>0</v>
      </c>
      <c r="L355" s="37">
        <v>21850</v>
      </c>
      <c r="M355" s="37">
        <v>0</v>
      </c>
      <c r="N355" s="37">
        <v>16888</v>
      </c>
      <c r="O355" s="37">
        <v>0</v>
      </c>
      <c r="P355" s="37">
        <v>0</v>
      </c>
      <c r="Q355" s="37">
        <v>38738</v>
      </c>
      <c r="R355" s="37">
        <v>18601398</v>
      </c>
      <c r="S355" s="37">
        <v>0</v>
      </c>
      <c r="T355" s="37">
        <v>131603</v>
      </c>
      <c r="U355" s="37">
        <v>131603</v>
      </c>
      <c r="V355" s="37">
        <v>18733001</v>
      </c>
      <c r="W355" s="37">
        <v>15581167</v>
      </c>
      <c r="X355" s="37">
        <v>3151834</v>
      </c>
      <c r="Y355" s="37">
        <v>3151834</v>
      </c>
      <c r="Z355" s="37">
        <v>17126</v>
      </c>
      <c r="AA355" s="37">
        <v>3134708</v>
      </c>
      <c r="AB355" s="37">
        <v>2119141</v>
      </c>
      <c r="AC355" s="37">
        <v>5253849</v>
      </c>
      <c r="AD355" s="37">
        <v>487498155</v>
      </c>
      <c r="AE355" s="37">
        <v>1589100</v>
      </c>
      <c r="AF355" s="37">
        <v>0</v>
      </c>
      <c r="AG355" s="37">
        <v>0</v>
      </c>
      <c r="AH355" s="37">
        <v>0</v>
      </c>
      <c r="AI355" s="49">
        <v>18601398</v>
      </c>
      <c r="AJ355" s="59">
        <v>2821</v>
      </c>
      <c r="AK355" s="59">
        <v>6593.9</v>
      </c>
      <c r="AL355" s="59">
        <v>226.68</v>
      </c>
      <c r="AM355" s="59">
        <v>6820.58</v>
      </c>
      <c r="AN355" s="59">
        <v>2794</v>
      </c>
      <c r="AO355" s="59">
        <v>19056701</v>
      </c>
      <c r="AP355" s="59">
        <v>0</v>
      </c>
      <c r="AQ355" s="59">
        <v>46536</v>
      </c>
      <c r="AR355" s="59">
        <v>0</v>
      </c>
      <c r="AS355" s="59">
        <v>830</v>
      </c>
      <c r="AT355" s="59">
        <v>0</v>
      </c>
      <c r="AU355" s="59">
        <v>0</v>
      </c>
      <c r="AV355" s="59">
        <v>0</v>
      </c>
      <c r="AW355" s="59">
        <v>0</v>
      </c>
      <c r="AX355" s="59">
        <v>136412</v>
      </c>
      <c r="AY355" s="59">
        <v>0</v>
      </c>
      <c r="AZ355" s="59">
        <v>19240479</v>
      </c>
      <c r="BA355" s="59">
        <v>16241174</v>
      </c>
      <c r="BB355" s="59">
        <v>2999305</v>
      </c>
      <c r="BC355" s="59">
        <v>2999305</v>
      </c>
      <c r="BD355" s="59">
        <v>23544</v>
      </c>
      <c r="BE355" s="59">
        <f t="shared" si="20"/>
        <v>2975761</v>
      </c>
      <c r="BF355" s="59">
        <v>2684194</v>
      </c>
      <c r="BG355" s="59">
        <f t="shared" si="21"/>
        <v>5659955</v>
      </c>
      <c r="BH355" s="59">
        <v>525042246</v>
      </c>
      <c r="BI355" s="59">
        <v>0</v>
      </c>
      <c r="BJ355" s="59">
        <v>0</v>
      </c>
      <c r="BK355" s="59">
        <v>19104067</v>
      </c>
      <c r="BL355" s="59">
        <v>2794</v>
      </c>
      <c r="BM355" s="59">
        <v>6837.53</v>
      </c>
      <c r="BN355" s="59">
        <v>230.08</v>
      </c>
      <c r="BO355" s="59">
        <v>7067.61</v>
      </c>
      <c r="BP355" s="59">
        <v>2737</v>
      </c>
      <c r="BQ355" s="59">
        <v>19344049</v>
      </c>
      <c r="BR355" s="59">
        <v>0</v>
      </c>
      <c r="BS355" s="59">
        <v>152120</v>
      </c>
      <c r="BT355" s="59">
        <v>0</v>
      </c>
      <c r="BU355" s="59">
        <v>19671</v>
      </c>
      <c r="BV355" s="59">
        <v>0</v>
      </c>
      <c r="BW355" s="59">
        <v>0</v>
      </c>
      <c r="BX355" s="59">
        <v>0</v>
      </c>
      <c r="BY355" s="59">
        <v>303907</v>
      </c>
      <c r="BZ355" s="59">
        <v>0</v>
      </c>
      <c r="CA355" s="59">
        <v>19819747</v>
      </c>
      <c r="CB355" s="59">
        <v>17466108</v>
      </c>
      <c r="CC355" s="59">
        <v>2353639</v>
      </c>
      <c r="CD355" s="59">
        <v>2353644</v>
      </c>
      <c r="CE355" s="59">
        <v>25032</v>
      </c>
      <c r="CF355" s="59">
        <f t="shared" si="22"/>
        <v>2328612</v>
      </c>
      <c r="CG355" s="59">
        <v>3824103</v>
      </c>
      <c r="CH355" s="59">
        <f t="shared" si="23"/>
        <v>6152715</v>
      </c>
      <c r="CI355" s="59">
        <v>570752846</v>
      </c>
      <c r="CJ355" s="59">
        <v>0</v>
      </c>
      <c r="CK355" s="59">
        <v>5</v>
      </c>
      <c r="CL355" s="59">
        <v>19515840</v>
      </c>
      <c r="CM355" s="59">
        <v>2737</v>
      </c>
      <c r="CN355" s="59">
        <v>7130.38</v>
      </c>
      <c r="CO355" s="59">
        <v>269.62</v>
      </c>
      <c r="CP355" s="59">
        <v>7400</v>
      </c>
      <c r="CQ355" s="59">
        <v>2693</v>
      </c>
      <c r="CR355" s="59">
        <v>19928200</v>
      </c>
      <c r="CS355" s="59">
        <v>0</v>
      </c>
      <c r="CT355" s="59">
        <v>0</v>
      </c>
      <c r="CU355" s="59">
        <v>0</v>
      </c>
      <c r="CV355" s="59">
        <v>0</v>
      </c>
      <c r="CW355" s="59">
        <v>0</v>
      </c>
      <c r="CX355" s="59">
        <v>0</v>
      </c>
      <c r="CY355" s="59">
        <v>0</v>
      </c>
      <c r="CZ355" s="59">
        <v>244200</v>
      </c>
      <c r="DA355" s="59">
        <v>0</v>
      </c>
      <c r="DB355" s="59">
        <v>20172400</v>
      </c>
      <c r="DC355" s="59">
        <v>17787530</v>
      </c>
      <c r="DD355" s="59">
        <v>2384870</v>
      </c>
      <c r="DE355" s="59">
        <v>2384870</v>
      </c>
      <c r="DF355" s="59">
        <v>19391</v>
      </c>
      <c r="DG355" s="40">
        <v>2365479</v>
      </c>
      <c r="DH355" s="59">
        <v>4090285</v>
      </c>
      <c r="DI355" s="59">
        <v>6455764</v>
      </c>
      <c r="DJ355" s="59">
        <v>607315251</v>
      </c>
      <c r="DK355" s="59">
        <v>0</v>
      </c>
      <c r="DL355" s="59">
        <v>0</v>
      </c>
    </row>
    <row r="356" spans="1:116" x14ac:dyDescent="0.2">
      <c r="A356" s="48">
        <v>5467</v>
      </c>
      <c r="B356" s="49" t="s">
        <v>382</v>
      </c>
      <c r="C356" s="37">
        <v>6069154</v>
      </c>
      <c r="D356" s="37">
        <v>882</v>
      </c>
      <c r="E356" s="37">
        <v>877</v>
      </c>
      <c r="F356" s="37">
        <v>220.29</v>
      </c>
      <c r="G356" s="37">
        <v>0</v>
      </c>
      <c r="H356" s="37">
        <v>0</v>
      </c>
      <c r="I356" s="37">
        <v>0</v>
      </c>
      <c r="J356" s="37">
        <v>6227945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6227945</v>
      </c>
      <c r="S356" s="37">
        <v>98530</v>
      </c>
      <c r="T356" s="37">
        <v>28406</v>
      </c>
      <c r="U356" s="37">
        <v>126936</v>
      </c>
      <c r="V356" s="37">
        <v>6354881</v>
      </c>
      <c r="W356" s="37">
        <v>4851348</v>
      </c>
      <c r="X356" s="37">
        <v>1503533</v>
      </c>
      <c r="Y356" s="37">
        <v>1491533</v>
      </c>
      <c r="Z356" s="37">
        <v>5972</v>
      </c>
      <c r="AA356" s="37">
        <v>1485561</v>
      </c>
      <c r="AB356" s="37">
        <v>189376</v>
      </c>
      <c r="AC356" s="37">
        <v>1674937</v>
      </c>
      <c r="AD356" s="37">
        <v>145949562</v>
      </c>
      <c r="AE356" s="37">
        <v>520400</v>
      </c>
      <c r="AF356" s="37">
        <v>12000</v>
      </c>
      <c r="AG356" s="37">
        <v>0</v>
      </c>
      <c r="AH356" s="37">
        <v>0</v>
      </c>
      <c r="AI356" s="49">
        <v>6227945</v>
      </c>
      <c r="AJ356" s="59">
        <v>877</v>
      </c>
      <c r="AK356" s="59">
        <v>7101.42</v>
      </c>
      <c r="AL356" s="59">
        <v>226.68</v>
      </c>
      <c r="AM356" s="59">
        <v>7328.1</v>
      </c>
      <c r="AN356" s="59">
        <v>864</v>
      </c>
      <c r="AO356" s="59">
        <v>6331478</v>
      </c>
      <c r="AP356" s="59">
        <v>0</v>
      </c>
      <c r="AQ356" s="59">
        <v>0</v>
      </c>
      <c r="AR356" s="59">
        <v>0</v>
      </c>
      <c r="AS356" s="59">
        <v>0</v>
      </c>
      <c r="AT356" s="59">
        <v>0</v>
      </c>
      <c r="AU356" s="59">
        <v>0</v>
      </c>
      <c r="AV356" s="59">
        <v>0</v>
      </c>
      <c r="AW356" s="59">
        <v>94773</v>
      </c>
      <c r="AX356" s="59">
        <v>73281</v>
      </c>
      <c r="AY356" s="59">
        <v>0</v>
      </c>
      <c r="AZ356" s="59">
        <v>6499532</v>
      </c>
      <c r="BA356" s="59">
        <v>5042874</v>
      </c>
      <c r="BB356" s="59">
        <v>1456658</v>
      </c>
      <c r="BC356" s="59">
        <v>1456658</v>
      </c>
      <c r="BD356" s="59">
        <v>6148</v>
      </c>
      <c r="BE356" s="59">
        <f t="shared" si="20"/>
        <v>1450510</v>
      </c>
      <c r="BF356" s="59">
        <v>253074</v>
      </c>
      <c r="BG356" s="59">
        <f t="shared" si="21"/>
        <v>1703584</v>
      </c>
      <c r="BH356" s="59">
        <v>165461191</v>
      </c>
      <c r="BI356" s="59">
        <v>0</v>
      </c>
      <c r="BJ356" s="59">
        <v>0</v>
      </c>
      <c r="BK356" s="59">
        <v>6331478</v>
      </c>
      <c r="BL356" s="59">
        <v>864</v>
      </c>
      <c r="BM356" s="59">
        <v>7328.1</v>
      </c>
      <c r="BN356" s="59">
        <v>230.08</v>
      </c>
      <c r="BO356" s="59">
        <v>7558.18</v>
      </c>
      <c r="BP356" s="59">
        <v>841</v>
      </c>
      <c r="BQ356" s="59">
        <v>6356429</v>
      </c>
      <c r="BR356" s="59">
        <v>0</v>
      </c>
      <c r="BS356" s="59">
        <v>0</v>
      </c>
      <c r="BT356" s="59">
        <v>0</v>
      </c>
      <c r="BU356" s="59">
        <v>0</v>
      </c>
      <c r="BV356" s="59">
        <v>0</v>
      </c>
      <c r="BW356" s="59">
        <v>0</v>
      </c>
      <c r="BX356" s="59">
        <v>91015</v>
      </c>
      <c r="BY356" s="59">
        <v>128489</v>
      </c>
      <c r="BZ356" s="59">
        <v>0</v>
      </c>
      <c r="CA356" s="59">
        <v>6575933</v>
      </c>
      <c r="CB356" s="59">
        <v>5114036</v>
      </c>
      <c r="CC356" s="59">
        <v>1461897</v>
      </c>
      <c r="CD356" s="59">
        <v>1461897</v>
      </c>
      <c r="CE356" s="59">
        <v>11874</v>
      </c>
      <c r="CF356" s="59">
        <f t="shared" si="22"/>
        <v>1450023</v>
      </c>
      <c r="CG356" s="59">
        <v>245785</v>
      </c>
      <c r="CH356" s="59">
        <f t="shared" si="23"/>
        <v>1695808</v>
      </c>
      <c r="CI356" s="59">
        <v>173425195</v>
      </c>
      <c r="CJ356" s="59">
        <v>0</v>
      </c>
      <c r="CK356" s="59">
        <v>0</v>
      </c>
      <c r="CL356" s="59">
        <v>6356429</v>
      </c>
      <c r="CM356" s="59">
        <v>841</v>
      </c>
      <c r="CN356" s="59">
        <v>7558.18</v>
      </c>
      <c r="CO356" s="59">
        <v>236.98</v>
      </c>
      <c r="CP356" s="59">
        <v>7795.16</v>
      </c>
      <c r="CQ356" s="59">
        <v>816</v>
      </c>
      <c r="CR356" s="59">
        <v>6360851</v>
      </c>
      <c r="CS356" s="59">
        <v>0</v>
      </c>
      <c r="CT356" s="59">
        <v>5109</v>
      </c>
      <c r="CU356" s="59">
        <v>0</v>
      </c>
      <c r="CV356" s="59">
        <v>0</v>
      </c>
      <c r="CW356" s="59">
        <v>0</v>
      </c>
      <c r="CX356" s="59">
        <v>0</v>
      </c>
      <c r="CY356" s="59">
        <v>87268</v>
      </c>
      <c r="CZ356" s="59">
        <v>148108</v>
      </c>
      <c r="DA356" s="59">
        <v>0</v>
      </c>
      <c r="DB356" s="59">
        <v>6601336</v>
      </c>
      <c r="DC356" s="59">
        <v>5034791</v>
      </c>
      <c r="DD356" s="59">
        <v>1566545</v>
      </c>
      <c r="DE356" s="59">
        <v>1566545</v>
      </c>
      <c r="DF356" s="59">
        <v>8243</v>
      </c>
      <c r="DG356" s="40">
        <v>1558302</v>
      </c>
      <c r="DH356" s="59">
        <v>238570</v>
      </c>
      <c r="DI356" s="59">
        <v>1796872</v>
      </c>
      <c r="DJ356" s="59">
        <v>182363773</v>
      </c>
      <c r="DK356" s="59">
        <v>0</v>
      </c>
      <c r="DL356" s="59">
        <v>0</v>
      </c>
    </row>
    <row r="357" spans="1:116" x14ac:dyDescent="0.2">
      <c r="A357" s="48">
        <v>5474</v>
      </c>
      <c r="B357" s="49" t="s">
        <v>383</v>
      </c>
      <c r="C357" s="37">
        <v>11303300</v>
      </c>
      <c r="D357" s="37">
        <v>1744</v>
      </c>
      <c r="E357" s="37">
        <v>1728</v>
      </c>
      <c r="F357" s="37">
        <v>220.29</v>
      </c>
      <c r="G357" s="37">
        <v>0</v>
      </c>
      <c r="H357" s="37">
        <v>0</v>
      </c>
      <c r="I357" s="37">
        <v>0</v>
      </c>
      <c r="J357" s="37">
        <v>11580261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11580261</v>
      </c>
      <c r="S357" s="37">
        <v>0</v>
      </c>
      <c r="T357" s="37">
        <v>80418</v>
      </c>
      <c r="U357" s="37">
        <v>80418</v>
      </c>
      <c r="V357" s="37">
        <v>11660679</v>
      </c>
      <c r="W357" s="37">
        <v>6537254</v>
      </c>
      <c r="X357" s="37">
        <v>5123425</v>
      </c>
      <c r="Y357" s="37">
        <v>5123425</v>
      </c>
      <c r="Z357" s="37">
        <v>4959</v>
      </c>
      <c r="AA357" s="37">
        <v>5118466</v>
      </c>
      <c r="AB357" s="37">
        <v>416399</v>
      </c>
      <c r="AC357" s="37">
        <v>5534865</v>
      </c>
      <c r="AD357" s="37">
        <v>810743273</v>
      </c>
      <c r="AE357" s="37">
        <v>726400</v>
      </c>
      <c r="AF357" s="37">
        <v>0</v>
      </c>
      <c r="AG357" s="37">
        <v>0</v>
      </c>
      <c r="AH357" s="37">
        <v>0</v>
      </c>
      <c r="AI357" s="49">
        <v>11580261</v>
      </c>
      <c r="AJ357" s="59">
        <v>1728</v>
      </c>
      <c r="AK357" s="59">
        <v>6701.54</v>
      </c>
      <c r="AL357" s="59">
        <v>226.68</v>
      </c>
      <c r="AM357" s="59">
        <v>6928.22</v>
      </c>
      <c r="AN357" s="59">
        <v>1708</v>
      </c>
      <c r="AO357" s="59">
        <v>11833400</v>
      </c>
      <c r="AP357" s="59">
        <v>0</v>
      </c>
      <c r="AQ357" s="59">
        <v>0</v>
      </c>
      <c r="AR357" s="59">
        <v>0</v>
      </c>
      <c r="AS357" s="59">
        <v>0</v>
      </c>
      <c r="AT357" s="59">
        <v>0</v>
      </c>
      <c r="AU357" s="59">
        <v>0</v>
      </c>
      <c r="AV357" s="59">
        <v>0</v>
      </c>
      <c r="AW357" s="59">
        <v>0</v>
      </c>
      <c r="AX357" s="59">
        <v>103923</v>
      </c>
      <c r="AY357" s="59">
        <v>0</v>
      </c>
      <c r="AZ357" s="59">
        <v>11937323</v>
      </c>
      <c r="BA357" s="59">
        <v>5958507</v>
      </c>
      <c r="BB357" s="59">
        <v>5978816</v>
      </c>
      <c r="BC357" s="59">
        <v>5978816</v>
      </c>
      <c r="BD357" s="59">
        <v>4641</v>
      </c>
      <c r="BE357" s="59">
        <f t="shared" si="20"/>
        <v>5974175</v>
      </c>
      <c r="BF357" s="59">
        <v>451101</v>
      </c>
      <c r="BG357" s="59">
        <f t="shared" si="21"/>
        <v>6425276</v>
      </c>
      <c r="BH357" s="59">
        <v>933196784</v>
      </c>
      <c r="BI357" s="59">
        <v>0</v>
      </c>
      <c r="BJ357" s="59">
        <v>0</v>
      </c>
      <c r="BK357" s="59">
        <v>11833400</v>
      </c>
      <c r="BL357" s="59">
        <v>1708</v>
      </c>
      <c r="BM357" s="59">
        <v>6928.22</v>
      </c>
      <c r="BN357" s="59">
        <v>230.08</v>
      </c>
      <c r="BO357" s="59">
        <v>7158.3</v>
      </c>
      <c r="BP357" s="59">
        <v>1661</v>
      </c>
      <c r="BQ357" s="59">
        <v>11889936</v>
      </c>
      <c r="BR357" s="59">
        <v>0</v>
      </c>
      <c r="BS357" s="59">
        <v>4058</v>
      </c>
      <c r="BT357" s="59">
        <v>0</v>
      </c>
      <c r="BU357" s="59">
        <v>0</v>
      </c>
      <c r="BV357" s="59">
        <v>350000</v>
      </c>
      <c r="BW357" s="59">
        <v>0</v>
      </c>
      <c r="BX357" s="59">
        <v>0</v>
      </c>
      <c r="BY357" s="59">
        <v>250541</v>
      </c>
      <c r="BZ357" s="59">
        <v>0</v>
      </c>
      <c r="CA357" s="59">
        <v>12494535</v>
      </c>
      <c r="CB357" s="59">
        <v>5512934</v>
      </c>
      <c r="CC357" s="59">
        <v>6981601</v>
      </c>
      <c r="CD357" s="59">
        <v>6981601</v>
      </c>
      <c r="CE357" s="59">
        <v>6127</v>
      </c>
      <c r="CF357" s="59">
        <f t="shared" si="22"/>
        <v>6975474</v>
      </c>
      <c r="CG357" s="59">
        <v>465567</v>
      </c>
      <c r="CH357" s="59">
        <f t="shared" si="23"/>
        <v>7441041</v>
      </c>
      <c r="CI357" s="59">
        <v>1038705621</v>
      </c>
      <c r="CJ357" s="59">
        <v>0</v>
      </c>
      <c r="CK357" s="59">
        <v>0</v>
      </c>
      <c r="CL357" s="59">
        <v>12243994</v>
      </c>
      <c r="CM357" s="59">
        <v>1661</v>
      </c>
      <c r="CN357" s="59">
        <v>7371.46</v>
      </c>
      <c r="CO357" s="59">
        <v>236.98</v>
      </c>
      <c r="CP357" s="59">
        <v>7608.44</v>
      </c>
      <c r="CQ357" s="59">
        <v>1602</v>
      </c>
      <c r="CR357" s="59">
        <v>12188721</v>
      </c>
      <c r="CS357" s="59">
        <v>0</v>
      </c>
      <c r="CT357" s="59">
        <v>6618</v>
      </c>
      <c r="CU357" s="59">
        <v>0</v>
      </c>
      <c r="CV357" s="59">
        <v>0</v>
      </c>
      <c r="CW357" s="59">
        <v>0</v>
      </c>
      <c r="CX357" s="59">
        <v>0</v>
      </c>
      <c r="CY357" s="59">
        <v>0</v>
      </c>
      <c r="CZ357" s="59">
        <v>334771</v>
      </c>
      <c r="DA357" s="59">
        <v>0</v>
      </c>
      <c r="DB357" s="59">
        <v>12530110</v>
      </c>
      <c r="DC357" s="59">
        <v>4691714</v>
      </c>
      <c r="DD357" s="59">
        <v>7838396</v>
      </c>
      <c r="DE357" s="59">
        <v>7838396</v>
      </c>
      <c r="DF357" s="59">
        <v>6487</v>
      </c>
      <c r="DG357" s="40">
        <v>7831909</v>
      </c>
      <c r="DH357" s="59">
        <v>205</v>
      </c>
      <c r="DI357" s="59">
        <v>7832114</v>
      </c>
      <c r="DJ357" s="59">
        <v>1151310739</v>
      </c>
      <c r="DK357" s="59">
        <v>0</v>
      </c>
      <c r="DL357" s="59">
        <v>0</v>
      </c>
    </row>
    <row r="358" spans="1:116" x14ac:dyDescent="0.2">
      <c r="A358" s="48">
        <v>5586</v>
      </c>
      <c r="B358" s="49" t="s">
        <v>384</v>
      </c>
      <c r="C358" s="37">
        <v>5191282</v>
      </c>
      <c r="D358" s="37">
        <v>728</v>
      </c>
      <c r="E358" s="37">
        <v>734</v>
      </c>
      <c r="F358" s="37">
        <v>220.29</v>
      </c>
      <c r="G358" s="37">
        <v>0</v>
      </c>
      <c r="H358" s="37">
        <v>0</v>
      </c>
      <c r="I358" s="37">
        <v>0</v>
      </c>
      <c r="J358" s="37">
        <v>5395759</v>
      </c>
      <c r="K358" s="37">
        <v>5574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5574</v>
      </c>
      <c r="R358" s="37">
        <v>5401333</v>
      </c>
      <c r="S358" s="37">
        <v>0</v>
      </c>
      <c r="T358" s="37">
        <v>0</v>
      </c>
      <c r="U358" s="37">
        <v>0</v>
      </c>
      <c r="V358" s="37">
        <v>5401333</v>
      </c>
      <c r="W358" s="37">
        <v>4173203</v>
      </c>
      <c r="X358" s="37">
        <v>1228130</v>
      </c>
      <c r="Y358" s="37">
        <v>1228130</v>
      </c>
      <c r="Z358" s="37">
        <v>3064</v>
      </c>
      <c r="AA358" s="37">
        <v>1225066</v>
      </c>
      <c r="AB358" s="37">
        <v>628692</v>
      </c>
      <c r="AC358" s="37">
        <v>1853758</v>
      </c>
      <c r="AD358" s="37">
        <v>161002272</v>
      </c>
      <c r="AE358" s="37">
        <v>266100</v>
      </c>
      <c r="AF358" s="37">
        <v>0</v>
      </c>
      <c r="AG358" s="37">
        <v>0</v>
      </c>
      <c r="AH358" s="37">
        <v>0</v>
      </c>
      <c r="AI358" s="49">
        <v>5401333</v>
      </c>
      <c r="AJ358" s="59">
        <v>734</v>
      </c>
      <c r="AK358" s="59">
        <v>7358.76</v>
      </c>
      <c r="AL358" s="59">
        <v>226.68</v>
      </c>
      <c r="AM358" s="59">
        <v>7585.4400000000005</v>
      </c>
      <c r="AN358" s="59">
        <v>735</v>
      </c>
      <c r="AO358" s="59">
        <v>5575298</v>
      </c>
      <c r="AP358" s="59">
        <v>0</v>
      </c>
      <c r="AQ358" s="59">
        <v>0</v>
      </c>
      <c r="AR358" s="59">
        <v>0</v>
      </c>
      <c r="AS358" s="59">
        <v>0</v>
      </c>
      <c r="AT358" s="59">
        <v>0</v>
      </c>
      <c r="AU358" s="59">
        <v>0</v>
      </c>
      <c r="AV358" s="59">
        <v>0</v>
      </c>
      <c r="AW358" s="59">
        <v>0</v>
      </c>
      <c r="AX358" s="59">
        <v>0</v>
      </c>
      <c r="AY358" s="59">
        <v>0</v>
      </c>
      <c r="AZ358" s="59">
        <v>5575298</v>
      </c>
      <c r="BA358" s="59">
        <v>4295525</v>
      </c>
      <c r="BB358" s="59">
        <v>1279773</v>
      </c>
      <c r="BC358" s="59">
        <v>1272228</v>
      </c>
      <c r="BD358" s="59">
        <v>2063</v>
      </c>
      <c r="BE358" s="59">
        <f t="shared" si="20"/>
        <v>1270165</v>
      </c>
      <c r="BF358" s="59">
        <v>678721</v>
      </c>
      <c r="BG358" s="59">
        <f t="shared" si="21"/>
        <v>1948886</v>
      </c>
      <c r="BH358" s="59">
        <v>178514424</v>
      </c>
      <c r="BI358" s="59">
        <v>7545</v>
      </c>
      <c r="BJ358" s="59">
        <v>0</v>
      </c>
      <c r="BK358" s="59">
        <v>5567753</v>
      </c>
      <c r="BL358" s="59">
        <v>735</v>
      </c>
      <c r="BM358" s="59">
        <v>7575.17</v>
      </c>
      <c r="BN358" s="59">
        <v>230.08</v>
      </c>
      <c r="BO358" s="59">
        <v>7805.25</v>
      </c>
      <c r="BP358" s="59">
        <v>732</v>
      </c>
      <c r="BQ358" s="59">
        <v>5713443</v>
      </c>
      <c r="BR358" s="59">
        <v>5659</v>
      </c>
      <c r="BS358" s="59">
        <v>28068</v>
      </c>
      <c r="BT358" s="59">
        <v>0</v>
      </c>
      <c r="BU358" s="59">
        <v>0</v>
      </c>
      <c r="BV358" s="59">
        <v>0</v>
      </c>
      <c r="BW358" s="59">
        <v>0</v>
      </c>
      <c r="BX358" s="59">
        <v>0</v>
      </c>
      <c r="BY358" s="59">
        <v>15611</v>
      </c>
      <c r="BZ358" s="59">
        <v>0</v>
      </c>
      <c r="CA358" s="59">
        <v>5762781</v>
      </c>
      <c r="CB358" s="59">
        <v>4416494</v>
      </c>
      <c r="CC358" s="59">
        <v>1346287</v>
      </c>
      <c r="CD358" s="59">
        <v>1346287</v>
      </c>
      <c r="CE358" s="59">
        <v>3224</v>
      </c>
      <c r="CF358" s="59">
        <f t="shared" si="22"/>
        <v>1343063</v>
      </c>
      <c r="CG358" s="59">
        <v>724823</v>
      </c>
      <c r="CH358" s="59">
        <f t="shared" si="23"/>
        <v>2067886</v>
      </c>
      <c r="CI358" s="59">
        <v>190922851</v>
      </c>
      <c r="CJ358" s="59">
        <v>0</v>
      </c>
      <c r="CK358" s="59">
        <v>0</v>
      </c>
      <c r="CL358" s="59">
        <v>5747170</v>
      </c>
      <c r="CM358" s="59">
        <v>732</v>
      </c>
      <c r="CN358" s="59">
        <v>7851.33</v>
      </c>
      <c r="CO358" s="59">
        <v>236.98</v>
      </c>
      <c r="CP358" s="59">
        <v>8088.3099999999995</v>
      </c>
      <c r="CQ358" s="59">
        <v>738</v>
      </c>
      <c r="CR358" s="59">
        <v>5969173</v>
      </c>
      <c r="CS358" s="59">
        <v>0</v>
      </c>
      <c r="CT358" s="59">
        <v>0</v>
      </c>
      <c r="CU358" s="59">
        <v>0</v>
      </c>
      <c r="CV358" s="59">
        <v>0</v>
      </c>
      <c r="CW358" s="59">
        <v>0</v>
      </c>
      <c r="CX358" s="59">
        <v>0</v>
      </c>
      <c r="CY358" s="59">
        <v>0</v>
      </c>
      <c r="CZ358" s="59">
        <v>0</v>
      </c>
      <c r="DA358" s="59">
        <v>0</v>
      </c>
      <c r="DB358" s="59">
        <v>5969173</v>
      </c>
      <c r="DC358" s="59">
        <v>4374575</v>
      </c>
      <c r="DD358" s="59">
        <v>1594598</v>
      </c>
      <c r="DE358" s="59">
        <v>1594598</v>
      </c>
      <c r="DF358" s="59">
        <v>2120</v>
      </c>
      <c r="DG358" s="40">
        <v>1592478</v>
      </c>
      <c r="DH358" s="59">
        <v>747535</v>
      </c>
      <c r="DI358" s="59">
        <v>2340013</v>
      </c>
      <c r="DJ358" s="59">
        <v>221396513</v>
      </c>
      <c r="DK358" s="59">
        <v>0</v>
      </c>
      <c r="DL358" s="59">
        <v>0</v>
      </c>
    </row>
    <row r="359" spans="1:116" x14ac:dyDescent="0.2">
      <c r="A359" s="48">
        <v>5593</v>
      </c>
      <c r="B359" s="49" t="s">
        <v>385</v>
      </c>
      <c r="C359" s="37">
        <v>7457579</v>
      </c>
      <c r="D359" s="37">
        <v>1136</v>
      </c>
      <c r="E359" s="37">
        <v>1097</v>
      </c>
      <c r="F359" s="37">
        <v>220.29</v>
      </c>
      <c r="G359" s="37">
        <v>0</v>
      </c>
      <c r="H359" s="37">
        <v>0</v>
      </c>
      <c r="I359" s="37">
        <v>0</v>
      </c>
      <c r="J359" s="37">
        <v>7443211</v>
      </c>
      <c r="K359" s="37">
        <v>0</v>
      </c>
      <c r="L359" s="37">
        <v>-723</v>
      </c>
      <c r="M359" s="37">
        <v>0</v>
      </c>
      <c r="N359" s="37">
        <v>0</v>
      </c>
      <c r="O359" s="37">
        <v>0</v>
      </c>
      <c r="P359" s="37">
        <v>0</v>
      </c>
      <c r="Q359" s="37">
        <v>-723</v>
      </c>
      <c r="R359" s="37">
        <v>7442488</v>
      </c>
      <c r="S359" s="37">
        <v>0</v>
      </c>
      <c r="T359" s="37">
        <v>196767</v>
      </c>
      <c r="U359" s="37">
        <v>196767</v>
      </c>
      <c r="V359" s="37">
        <v>7639255</v>
      </c>
      <c r="W359" s="37">
        <v>7409305</v>
      </c>
      <c r="X359" s="37">
        <v>229950</v>
      </c>
      <c r="Y359" s="37">
        <v>229941</v>
      </c>
      <c r="Z359" s="37">
        <v>462</v>
      </c>
      <c r="AA359" s="37">
        <v>229479</v>
      </c>
      <c r="AB359" s="37">
        <v>509306</v>
      </c>
      <c r="AC359" s="37">
        <v>738785</v>
      </c>
      <c r="AD359" s="37">
        <v>221679632</v>
      </c>
      <c r="AE359" s="37">
        <v>138700</v>
      </c>
      <c r="AF359" s="37">
        <v>9</v>
      </c>
      <c r="AG359" s="37">
        <v>0</v>
      </c>
      <c r="AH359" s="37">
        <v>0</v>
      </c>
      <c r="AI359" s="49">
        <v>7294863</v>
      </c>
      <c r="AJ359" s="59">
        <v>1097</v>
      </c>
      <c r="AK359" s="59">
        <v>6649.83</v>
      </c>
      <c r="AL359" s="59">
        <v>226.68</v>
      </c>
      <c r="AM359" s="59">
        <v>6876.51</v>
      </c>
      <c r="AN359" s="59">
        <v>1059</v>
      </c>
      <c r="AO359" s="59">
        <v>7282224</v>
      </c>
      <c r="AP359" s="59">
        <v>0</v>
      </c>
      <c r="AQ359" s="59">
        <v>0</v>
      </c>
      <c r="AR359" s="59">
        <v>0</v>
      </c>
      <c r="AS359" s="59">
        <v>0</v>
      </c>
      <c r="AT359" s="59">
        <v>0</v>
      </c>
      <c r="AU359" s="59">
        <v>0</v>
      </c>
      <c r="AV359" s="59">
        <v>0</v>
      </c>
      <c r="AW359" s="59">
        <v>0</v>
      </c>
      <c r="AX359" s="59">
        <v>199419</v>
      </c>
      <c r="AY359" s="59">
        <v>0</v>
      </c>
      <c r="AZ359" s="59">
        <v>7481643</v>
      </c>
      <c r="BA359" s="59">
        <v>6337199</v>
      </c>
      <c r="BB359" s="59">
        <v>1144444</v>
      </c>
      <c r="BC359" s="59">
        <v>1144443</v>
      </c>
      <c r="BD359" s="59">
        <v>1122</v>
      </c>
      <c r="BE359" s="59">
        <f t="shared" si="20"/>
        <v>1143321</v>
      </c>
      <c r="BF359" s="59">
        <v>831729</v>
      </c>
      <c r="BG359" s="59">
        <f t="shared" si="21"/>
        <v>1975050</v>
      </c>
      <c r="BH359" s="59">
        <v>269264291</v>
      </c>
      <c r="BI359" s="59">
        <v>1</v>
      </c>
      <c r="BJ359" s="59">
        <v>0</v>
      </c>
      <c r="BK359" s="59">
        <v>7282224</v>
      </c>
      <c r="BL359" s="59">
        <v>1059</v>
      </c>
      <c r="BM359" s="59">
        <v>6876.51</v>
      </c>
      <c r="BN359" s="59">
        <v>230.08</v>
      </c>
      <c r="BO359" s="59">
        <v>7106.59</v>
      </c>
      <c r="BP359" s="59">
        <v>1032</v>
      </c>
      <c r="BQ359" s="59">
        <v>7334001</v>
      </c>
      <c r="BR359" s="59">
        <v>0</v>
      </c>
      <c r="BS359" s="59">
        <v>0</v>
      </c>
      <c r="BT359" s="59">
        <v>0</v>
      </c>
      <c r="BU359" s="59">
        <v>0</v>
      </c>
      <c r="BV359" s="59">
        <v>0</v>
      </c>
      <c r="BW359" s="59">
        <v>0</v>
      </c>
      <c r="BX359" s="59">
        <v>0</v>
      </c>
      <c r="BY359" s="59">
        <v>142132</v>
      </c>
      <c r="BZ359" s="59">
        <v>0</v>
      </c>
      <c r="CA359" s="59">
        <v>7476133</v>
      </c>
      <c r="CB359" s="59">
        <v>5709243</v>
      </c>
      <c r="CC359" s="59">
        <v>1766890</v>
      </c>
      <c r="CD359" s="59">
        <v>1766890</v>
      </c>
      <c r="CE359" s="59">
        <v>3690</v>
      </c>
      <c r="CF359" s="59">
        <f t="shared" si="22"/>
        <v>1763200</v>
      </c>
      <c r="CG359" s="59">
        <v>852168</v>
      </c>
      <c r="CH359" s="59">
        <f t="shared" si="23"/>
        <v>2615368</v>
      </c>
      <c r="CI359" s="59">
        <v>214416729</v>
      </c>
      <c r="CJ359" s="59">
        <v>0</v>
      </c>
      <c r="CK359" s="59">
        <v>0</v>
      </c>
      <c r="CL359" s="59">
        <v>7334001</v>
      </c>
      <c r="CM359" s="59">
        <v>1032</v>
      </c>
      <c r="CN359" s="59">
        <v>7106.59</v>
      </c>
      <c r="CO359" s="59">
        <v>293.40999999999997</v>
      </c>
      <c r="CP359" s="59">
        <v>7400</v>
      </c>
      <c r="CQ359" s="59">
        <v>1014</v>
      </c>
      <c r="CR359" s="59">
        <v>7503600</v>
      </c>
      <c r="CS359" s="59">
        <v>0</v>
      </c>
      <c r="CT359" s="59">
        <v>0</v>
      </c>
      <c r="CU359" s="59">
        <v>0</v>
      </c>
      <c r="CV359" s="59">
        <v>0</v>
      </c>
      <c r="CW359" s="59">
        <v>0</v>
      </c>
      <c r="CX359" s="59">
        <v>0</v>
      </c>
      <c r="CY359" s="59">
        <v>0</v>
      </c>
      <c r="CZ359" s="59">
        <v>103600</v>
      </c>
      <c r="DA359" s="59">
        <v>0</v>
      </c>
      <c r="DB359" s="59">
        <v>7607200</v>
      </c>
      <c r="DC359" s="59">
        <v>6353744</v>
      </c>
      <c r="DD359" s="59">
        <v>1253456</v>
      </c>
      <c r="DE359" s="59">
        <v>1246056</v>
      </c>
      <c r="DF359" s="59">
        <v>2744</v>
      </c>
      <c r="DG359" s="40">
        <v>1243312</v>
      </c>
      <c r="DH359" s="59">
        <v>790897</v>
      </c>
      <c r="DI359" s="59">
        <v>2034209</v>
      </c>
      <c r="DJ359" s="59">
        <v>225017726</v>
      </c>
      <c r="DK359" s="59">
        <v>7400</v>
      </c>
      <c r="DL359" s="59">
        <v>0</v>
      </c>
    </row>
    <row r="360" spans="1:116" x14ac:dyDescent="0.2">
      <c r="A360" s="48">
        <v>5607</v>
      </c>
      <c r="B360" s="49" t="s">
        <v>386</v>
      </c>
      <c r="C360" s="37">
        <v>55310801</v>
      </c>
      <c r="D360" s="37">
        <v>8160</v>
      </c>
      <c r="E360" s="37">
        <v>8097</v>
      </c>
      <c r="F360" s="37">
        <v>220.29</v>
      </c>
      <c r="G360" s="37">
        <v>0</v>
      </c>
      <c r="H360" s="37">
        <v>0</v>
      </c>
      <c r="I360" s="37">
        <v>0</v>
      </c>
      <c r="J360" s="37">
        <v>56667421</v>
      </c>
      <c r="K360" s="37">
        <v>0</v>
      </c>
      <c r="L360" s="37">
        <v>-19893</v>
      </c>
      <c r="M360" s="37">
        <v>0</v>
      </c>
      <c r="N360" s="37">
        <v>0</v>
      </c>
      <c r="O360" s="37">
        <v>0</v>
      </c>
      <c r="P360" s="37">
        <v>0</v>
      </c>
      <c r="Q360" s="37">
        <v>-19893</v>
      </c>
      <c r="R360" s="37">
        <v>56647528</v>
      </c>
      <c r="S360" s="37">
        <v>1350000</v>
      </c>
      <c r="T360" s="37">
        <v>328933</v>
      </c>
      <c r="U360" s="37">
        <v>1678933</v>
      </c>
      <c r="V360" s="37">
        <v>58326461</v>
      </c>
      <c r="W360" s="37">
        <v>38570808</v>
      </c>
      <c r="X360" s="37">
        <v>19755653</v>
      </c>
      <c r="Y360" s="37">
        <v>19749131</v>
      </c>
      <c r="Z360" s="37">
        <v>238734</v>
      </c>
      <c r="AA360" s="37">
        <v>19510397</v>
      </c>
      <c r="AB360" s="37">
        <v>2615848</v>
      </c>
      <c r="AC360" s="37">
        <v>22126245</v>
      </c>
      <c r="AD360" s="37">
        <v>2408872810</v>
      </c>
      <c r="AE360" s="37">
        <v>25990900</v>
      </c>
      <c r="AF360" s="37">
        <v>6522</v>
      </c>
      <c r="AG360" s="37">
        <v>0</v>
      </c>
      <c r="AH360" s="37">
        <v>0</v>
      </c>
      <c r="AI360" s="49">
        <v>56647528</v>
      </c>
      <c r="AJ360" s="59">
        <v>8097</v>
      </c>
      <c r="AK360" s="59">
        <v>6996.11</v>
      </c>
      <c r="AL360" s="59">
        <v>226.68</v>
      </c>
      <c r="AM360" s="59">
        <v>7222.79</v>
      </c>
      <c r="AN360" s="59">
        <v>7956</v>
      </c>
      <c r="AO360" s="59">
        <v>57464517</v>
      </c>
      <c r="AP360" s="59">
        <v>0</v>
      </c>
      <c r="AQ360" s="59">
        <v>4507</v>
      </c>
      <c r="AR360" s="59">
        <v>0</v>
      </c>
      <c r="AS360" s="59">
        <v>0</v>
      </c>
      <c r="AT360" s="59">
        <v>0</v>
      </c>
      <c r="AU360" s="59">
        <v>0</v>
      </c>
      <c r="AV360" s="59">
        <v>0</v>
      </c>
      <c r="AW360" s="59">
        <v>1350000</v>
      </c>
      <c r="AX360" s="59">
        <v>765616</v>
      </c>
      <c r="AY360" s="59">
        <v>0</v>
      </c>
      <c r="AZ360" s="59">
        <v>59584640</v>
      </c>
      <c r="BA360" s="59">
        <v>38036435</v>
      </c>
      <c r="BB360" s="59">
        <v>21548205</v>
      </c>
      <c r="BC360" s="59">
        <v>21557172</v>
      </c>
      <c r="BD360" s="59">
        <v>238973</v>
      </c>
      <c r="BE360" s="59">
        <f t="shared" si="20"/>
        <v>21318199</v>
      </c>
      <c r="BF360" s="59">
        <v>2802933</v>
      </c>
      <c r="BG360" s="59">
        <f t="shared" si="21"/>
        <v>24121132</v>
      </c>
      <c r="BH360" s="59">
        <v>2589781830</v>
      </c>
      <c r="BI360" s="59">
        <v>0</v>
      </c>
      <c r="BJ360" s="59">
        <v>8967</v>
      </c>
      <c r="BK360" s="59">
        <v>57469024</v>
      </c>
      <c r="BL360" s="59">
        <v>7957</v>
      </c>
      <c r="BM360" s="59">
        <v>7222.45</v>
      </c>
      <c r="BN360" s="59">
        <v>230.08</v>
      </c>
      <c r="BO360" s="59">
        <v>7452.53</v>
      </c>
      <c r="BP360" s="59">
        <v>7815</v>
      </c>
      <c r="BQ360" s="59">
        <v>58241522</v>
      </c>
      <c r="BR360" s="59">
        <v>0</v>
      </c>
      <c r="BS360" s="59">
        <v>0</v>
      </c>
      <c r="BT360" s="59">
        <v>0</v>
      </c>
      <c r="BU360" s="59">
        <v>0</v>
      </c>
      <c r="BV360" s="59">
        <v>0</v>
      </c>
      <c r="BW360" s="59">
        <v>0</v>
      </c>
      <c r="BX360" s="59">
        <v>2400000</v>
      </c>
      <c r="BY360" s="59">
        <v>797421</v>
      </c>
      <c r="BZ360" s="59">
        <v>0</v>
      </c>
      <c r="CA360" s="59">
        <v>61438943</v>
      </c>
      <c r="CB360" s="59">
        <v>38932640</v>
      </c>
      <c r="CC360" s="59">
        <v>22506303</v>
      </c>
      <c r="CD360" s="59">
        <v>22539830</v>
      </c>
      <c r="CE360" s="59">
        <v>273916</v>
      </c>
      <c r="CF360" s="59">
        <f t="shared" si="22"/>
        <v>22265914</v>
      </c>
      <c r="CG360" s="59">
        <v>3143779</v>
      </c>
      <c r="CH360" s="59">
        <f t="shared" si="23"/>
        <v>25409693</v>
      </c>
      <c r="CI360" s="59">
        <v>2764583953</v>
      </c>
      <c r="CJ360" s="59">
        <v>0</v>
      </c>
      <c r="CK360" s="59">
        <v>33527</v>
      </c>
      <c r="CL360" s="59">
        <v>58241522</v>
      </c>
      <c r="CM360" s="59">
        <v>7815</v>
      </c>
      <c r="CN360" s="59">
        <v>7452.53</v>
      </c>
      <c r="CO360" s="59">
        <v>236.98</v>
      </c>
      <c r="CP360" s="59">
        <v>7689.5099999999993</v>
      </c>
      <c r="CQ360" s="59">
        <v>7718</v>
      </c>
      <c r="CR360" s="59">
        <v>59347638</v>
      </c>
      <c r="CS360" s="59">
        <v>0</v>
      </c>
      <c r="CT360" s="59">
        <v>0</v>
      </c>
      <c r="CU360" s="59">
        <v>0</v>
      </c>
      <c r="CV360" s="59">
        <v>0</v>
      </c>
      <c r="CW360" s="59">
        <v>0</v>
      </c>
      <c r="CX360" s="59">
        <v>0</v>
      </c>
      <c r="CY360" s="59">
        <v>0</v>
      </c>
      <c r="CZ360" s="59">
        <v>561334</v>
      </c>
      <c r="DA360" s="59">
        <v>0</v>
      </c>
      <c r="DB360" s="59">
        <v>59908972</v>
      </c>
      <c r="DC360" s="59">
        <v>38832730</v>
      </c>
      <c r="DD360" s="59">
        <v>21076242</v>
      </c>
      <c r="DE360" s="59">
        <v>21068452</v>
      </c>
      <c r="DF360" s="59">
        <v>198650</v>
      </c>
      <c r="DG360" s="40">
        <v>20869802</v>
      </c>
      <c r="DH360" s="59">
        <v>3653572</v>
      </c>
      <c r="DI360" s="59">
        <v>24523374</v>
      </c>
      <c r="DJ360" s="59">
        <v>2870775746</v>
      </c>
      <c r="DK360" s="59">
        <v>7790</v>
      </c>
      <c r="DL360" s="59">
        <v>0</v>
      </c>
    </row>
    <row r="361" spans="1:116" x14ac:dyDescent="0.2">
      <c r="A361" s="48">
        <v>5614</v>
      </c>
      <c r="B361" s="49" t="s">
        <v>387</v>
      </c>
      <c r="C361" s="37">
        <v>1983263</v>
      </c>
      <c r="D361" s="37">
        <v>265</v>
      </c>
      <c r="E361" s="37">
        <v>262</v>
      </c>
      <c r="F361" s="37">
        <v>220.29</v>
      </c>
      <c r="G361" s="37">
        <v>0</v>
      </c>
      <c r="H361" s="37">
        <v>0</v>
      </c>
      <c r="I361" s="37">
        <v>0</v>
      </c>
      <c r="J361" s="37">
        <v>2018527</v>
      </c>
      <c r="K361" s="37">
        <v>0</v>
      </c>
      <c r="L361" s="37">
        <v>9208</v>
      </c>
      <c r="M361" s="37">
        <v>0</v>
      </c>
      <c r="N361" s="37">
        <v>0</v>
      </c>
      <c r="O361" s="37">
        <v>0</v>
      </c>
      <c r="P361" s="37">
        <v>0</v>
      </c>
      <c r="Q361" s="37">
        <v>9208</v>
      </c>
      <c r="R361" s="37">
        <v>2027735</v>
      </c>
      <c r="S361" s="37">
        <v>0</v>
      </c>
      <c r="T361" s="37">
        <v>15409</v>
      </c>
      <c r="U361" s="37">
        <v>15409</v>
      </c>
      <c r="V361" s="37">
        <v>2043144</v>
      </c>
      <c r="W361" s="37">
        <v>961126</v>
      </c>
      <c r="X361" s="37">
        <v>1082018</v>
      </c>
      <c r="Y361" s="37">
        <v>1082018</v>
      </c>
      <c r="Z361" s="37">
        <v>1163</v>
      </c>
      <c r="AA361" s="37">
        <v>1080855</v>
      </c>
      <c r="AB361" s="37">
        <v>257210</v>
      </c>
      <c r="AC361" s="37">
        <v>1338065</v>
      </c>
      <c r="AD361" s="37">
        <v>101151809</v>
      </c>
      <c r="AE361" s="37">
        <v>87900</v>
      </c>
      <c r="AF361" s="37">
        <v>0</v>
      </c>
      <c r="AG361" s="37">
        <v>0</v>
      </c>
      <c r="AH361" s="37">
        <v>0</v>
      </c>
      <c r="AI361" s="49">
        <v>2027735</v>
      </c>
      <c r="AJ361" s="59">
        <v>262</v>
      </c>
      <c r="AK361" s="59">
        <v>7739.45</v>
      </c>
      <c r="AL361" s="59">
        <v>226.68</v>
      </c>
      <c r="AM361" s="59">
        <v>7966.13</v>
      </c>
      <c r="AN361" s="59">
        <v>261</v>
      </c>
      <c r="AO361" s="59">
        <v>2079160</v>
      </c>
      <c r="AP361" s="59">
        <v>0</v>
      </c>
      <c r="AQ361" s="59">
        <v>0</v>
      </c>
      <c r="AR361" s="59">
        <v>0</v>
      </c>
      <c r="AS361" s="59">
        <v>0</v>
      </c>
      <c r="AT361" s="59">
        <v>0</v>
      </c>
      <c r="AU361" s="59">
        <v>0</v>
      </c>
      <c r="AV361" s="59">
        <v>0</v>
      </c>
      <c r="AW361" s="59">
        <v>0</v>
      </c>
      <c r="AX361" s="59">
        <v>7966</v>
      </c>
      <c r="AY361" s="59">
        <v>0</v>
      </c>
      <c r="AZ361" s="59">
        <v>2087126</v>
      </c>
      <c r="BA361" s="59">
        <v>963903</v>
      </c>
      <c r="BB361" s="59">
        <v>1123223</v>
      </c>
      <c r="BC361" s="59">
        <v>1123223</v>
      </c>
      <c r="BD361" s="59">
        <v>1187</v>
      </c>
      <c r="BE361" s="59">
        <f t="shared" si="20"/>
        <v>1122036</v>
      </c>
      <c r="BF361" s="59">
        <v>262059</v>
      </c>
      <c r="BG361" s="59">
        <f t="shared" si="21"/>
        <v>1384095</v>
      </c>
      <c r="BH361" s="59">
        <v>112556926</v>
      </c>
      <c r="BI361" s="59">
        <v>0</v>
      </c>
      <c r="BJ361" s="59">
        <v>0</v>
      </c>
      <c r="BK361" s="59">
        <v>2079160</v>
      </c>
      <c r="BL361" s="59">
        <v>261</v>
      </c>
      <c r="BM361" s="59">
        <v>7966.13</v>
      </c>
      <c r="BN361" s="59">
        <v>230.08</v>
      </c>
      <c r="BO361" s="59">
        <v>8196.2100000000009</v>
      </c>
      <c r="BP361" s="59">
        <v>265</v>
      </c>
      <c r="BQ361" s="59">
        <v>2171996</v>
      </c>
      <c r="BR361" s="59">
        <v>0</v>
      </c>
      <c r="BS361" s="59">
        <v>5693</v>
      </c>
      <c r="BT361" s="59">
        <v>0</v>
      </c>
      <c r="BU361" s="59">
        <v>0</v>
      </c>
      <c r="BV361" s="59">
        <v>0</v>
      </c>
      <c r="BW361" s="59">
        <v>0</v>
      </c>
      <c r="BX361" s="59">
        <v>0</v>
      </c>
      <c r="BY361" s="59">
        <v>0</v>
      </c>
      <c r="BZ361" s="59">
        <v>0</v>
      </c>
      <c r="CA361" s="59">
        <v>2177689</v>
      </c>
      <c r="CB361" s="59">
        <v>1052288</v>
      </c>
      <c r="CC361" s="59">
        <v>1125401</v>
      </c>
      <c r="CD361" s="59">
        <v>1125401</v>
      </c>
      <c r="CE361" s="59">
        <v>883</v>
      </c>
      <c r="CF361" s="59">
        <f t="shared" si="22"/>
        <v>1124518</v>
      </c>
      <c r="CG361" s="59">
        <v>261525</v>
      </c>
      <c r="CH361" s="59">
        <f t="shared" si="23"/>
        <v>1386043</v>
      </c>
      <c r="CI361" s="59">
        <v>120175559</v>
      </c>
      <c r="CJ361" s="59">
        <v>0</v>
      </c>
      <c r="CK361" s="59">
        <v>0</v>
      </c>
      <c r="CL361" s="59">
        <v>2177689</v>
      </c>
      <c r="CM361" s="59">
        <v>265</v>
      </c>
      <c r="CN361" s="59">
        <v>8217.69</v>
      </c>
      <c r="CO361" s="59">
        <v>236.98</v>
      </c>
      <c r="CP361" s="59">
        <v>8454.67</v>
      </c>
      <c r="CQ361" s="59">
        <v>270</v>
      </c>
      <c r="CR361" s="59">
        <v>2282761</v>
      </c>
      <c r="CS361" s="59">
        <v>0</v>
      </c>
      <c r="CT361" s="59">
        <v>0</v>
      </c>
      <c r="CU361" s="59">
        <v>0</v>
      </c>
      <c r="CV361" s="59">
        <v>0</v>
      </c>
      <c r="CW361" s="59">
        <v>0</v>
      </c>
      <c r="CX361" s="59">
        <v>0</v>
      </c>
      <c r="CY361" s="59">
        <v>0</v>
      </c>
      <c r="CZ361" s="59">
        <v>0</v>
      </c>
      <c r="DA361" s="59">
        <v>0</v>
      </c>
      <c r="DB361" s="59">
        <v>2282761</v>
      </c>
      <c r="DC361" s="59">
        <v>1167761</v>
      </c>
      <c r="DD361" s="59">
        <v>1115000</v>
      </c>
      <c r="DE361" s="59">
        <v>1115000</v>
      </c>
      <c r="DF361" s="59">
        <v>788</v>
      </c>
      <c r="DG361" s="40">
        <v>1114212</v>
      </c>
      <c r="DH361" s="59">
        <v>256115</v>
      </c>
      <c r="DI361" s="59">
        <v>1370327</v>
      </c>
      <c r="DJ361" s="59">
        <v>125910189</v>
      </c>
      <c r="DK361" s="59">
        <v>0</v>
      </c>
      <c r="DL361" s="59">
        <v>0</v>
      </c>
    </row>
    <row r="362" spans="1:116" x14ac:dyDescent="0.2">
      <c r="A362" s="48">
        <v>3542</v>
      </c>
      <c r="B362" s="49" t="s">
        <v>653</v>
      </c>
      <c r="C362" s="37">
        <v>2663288</v>
      </c>
      <c r="D362" s="37">
        <v>317</v>
      </c>
      <c r="E362" s="37">
        <v>319</v>
      </c>
      <c r="F362" s="37">
        <v>220.29</v>
      </c>
      <c r="G362" s="37">
        <v>0</v>
      </c>
      <c r="H362" s="37">
        <v>0</v>
      </c>
      <c r="I362" s="37">
        <v>0</v>
      </c>
      <c r="J362" s="37">
        <v>2750364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2750364</v>
      </c>
      <c r="S362" s="37">
        <v>0</v>
      </c>
      <c r="T362" s="37">
        <v>0</v>
      </c>
      <c r="U362" s="37">
        <v>0</v>
      </c>
      <c r="V362" s="37">
        <v>2750364</v>
      </c>
      <c r="W362" s="37">
        <v>226396</v>
      </c>
      <c r="X362" s="37">
        <v>2523968</v>
      </c>
      <c r="Y362" s="37">
        <v>2523929</v>
      </c>
      <c r="Z362" s="37">
        <v>575</v>
      </c>
      <c r="AA362" s="37">
        <v>2523354</v>
      </c>
      <c r="AB362" s="37">
        <v>450903</v>
      </c>
      <c r="AC362" s="37">
        <v>2974257</v>
      </c>
      <c r="AD362" s="37">
        <v>335141437</v>
      </c>
      <c r="AE362" s="37">
        <v>64800</v>
      </c>
      <c r="AF362" s="37">
        <v>39</v>
      </c>
      <c r="AG362" s="37">
        <v>0</v>
      </c>
      <c r="AH362" s="37">
        <v>39</v>
      </c>
      <c r="AI362" s="49">
        <v>2750325</v>
      </c>
      <c r="AJ362" s="59">
        <v>319</v>
      </c>
      <c r="AK362" s="59">
        <v>8621.7099999999991</v>
      </c>
      <c r="AL362" s="59">
        <v>226.68</v>
      </c>
      <c r="AM362" s="59">
        <v>8848.39</v>
      </c>
      <c r="AN362" s="59">
        <v>319</v>
      </c>
      <c r="AO362" s="59">
        <v>2822636</v>
      </c>
      <c r="AP362" s="59">
        <v>29</v>
      </c>
      <c r="AQ362" s="59">
        <v>0</v>
      </c>
      <c r="AR362" s="59">
        <v>0</v>
      </c>
      <c r="AS362" s="59">
        <v>0</v>
      </c>
      <c r="AT362" s="59">
        <v>0</v>
      </c>
      <c r="AU362" s="59">
        <v>0</v>
      </c>
      <c r="AV362" s="59">
        <v>0</v>
      </c>
      <c r="AW362" s="59">
        <v>0</v>
      </c>
      <c r="AX362" s="59">
        <v>0</v>
      </c>
      <c r="AY362" s="59">
        <v>0</v>
      </c>
      <c r="AZ362" s="59">
        <v>2822665</v>
      </c>
      <c r="BA362" s="59">
        <v>204948</v>
      </c>
      <c r="BB362" s="59">
        <v>2617717</v>
      </c>
      <c r="BC362" s="59">
        <v>2617717</v>
      </c>
      <c r="BD362" s="59">
        <v>306</v>
      </c>
      <c r="BE362" s="59">
        <f t="shared" si="20"/>
        <v>2617411</v>
      </c>
      <c r="BF362" s="59">
        <v>428670</v>
      </c>
      <c r="BG362" s="59">
        <f t="shared" si="21"/>
        <v>3046081</v>
      </c>
      <c r="BH362" s="59">
        <v>369358832</v>
      </c>
      <c r="BI362" s="59">
        <v>0</v>
      </c>
      <c r="BJ362" s="59">
        <v>0</v>
      </c>
      <c r="BK362" s="59">
        <v>2822665</v>
      </c>
      <c r="BL362" s="59">
        <v>319</v>
      </c>
      <c r="BM362" s="59">
        <v>8848.48</v>
      </c>
      <c r="BN362" s="59">
        <v>230.08</v>
      </c>
      <c r="BO362" s="59">
        <v>9078.56</v>
      </c>
      <c r="BP362" s="59">
        <v>311</v>
      </c>
      <c r="BQ362" s="59">
        <v>2823432</v>
      </c>
      <c r="BR362" s="59">
        <v>0</v>
      </c>
      <c r="BS362" s="59">
        <v>0</v>
      </c>
      <c r="BT362" s="59">
        <v>0</v>
      </c>
      <c r="BU362" s="59">
        <v>0</v>
      </c>
      <c r="BV362" s="59">
        <v>0</v>
      </c>
      <c r="BW362" s="59">
        <v>0</v>
      </c>
      <c r="BX362" s="59">
        <v>0</v>
      </c>
      <c r="BY362" s="59">
        <v>54471</v>
      </c>
      <c r="BZ362" s="59">
        <v>0</v>
      </c>
      <c r="CA362" s="59">
        <v>2877903</v>
      </c>
      <c r="CB362" s="59">
        <v>189117</v>
      </c>
      <c r="CC362" s="59">
        <v>2688786</v>
      </c>
      <c r="CD362" s="59">
        <v>2688786</v>
      </c>
      <c r="CE362" s="59">
        <v>543</v>
      </c>
      <c r="CF362" s="59">
        <f t="shared" si="22"/>
        <v>2688243</v>
      </c>
      <c r="CG362" s="59">
        <v>447160</v>
      </c>
      <c r="CH362" s="59">
        <f t="shared" si="23"/>
        <v>3135403</v>
      </c>
      <c r="CI362" s="59">
        <v>407869030</v>
      </c>
      <c r="CJ362" s="59">
        <v>0</v>
      </c>
      <c r="CK362" s="59">
        <v>0</v>
      </c>
      <c r="CL362" s="59">
        <v>2823432</v>
      </c>
      <c r="CM362" s="59">
        <v>311</v>
      </c>
      <c r="CN362" s="59">
        <v>9078.56</v>
      </c>
      <c r="CO362" s="59">
        <v>236.98</v>
      </c>
      <c r="CP362" s="59">
        <v>9315.5399999999991</v>
      </c>
      <c r="CQ362" s="59">
        <v>306</v>
      </c>
      <c r="CR362" s="59">
        <v>2850555</v>
      </c>
      <c r="CS362" s="59">
        <v>0</v>
      </c>
      <c r="CT362" s="59">
        <v>36315</v>
      </c>
      <c r="CU362" s="59">
        <v>0</v>
      </c>
      <c r="CV362" s="59">
        <v>0</v>
      </c>
      <c r="CW362" s="59">
        <v>0</v>
      </c>
      <c r="CX362" s="59">
        <v>0</v>
      </c>
      <c r="CY362" s="59">
        <v>0</v>
      </c>
      <c r="CZ362" s="59">
        <v>37262</v>
      </c>
      <c r="DA362" s="59">
        <v>0</v>
      </c>
      <c r="DB362" s="59">
        <v>2924132</v>
      </c>
      <c r="DC362" s="59">
        <v>160091</v>
      </c>
      <c r="DD362" s="59">
        <v>2764041</v>
      </c>
      <c r="DE362" s="59">
        <v>2764041</v>
      </c>
      <c r="DF362" s="59">
        <v>336</v>
      </c>
      <c r="DG362" s="40">
        <v>2763705</v>
      </c>
      <c r="DH362" s="59">
        <v>437101</v>
      </c>
      <c r="DI362" s="59">
        <v>3200806</v>
      </c>
      <c r="DJ362" s="59">
        <v>461863178</v>
      </c>
      <c r="DK362" s="59">
        <v>0</v>
      </c>
      <c r="DL362" s="59">
        <v>0</v>
      </c>
    </row>
    <row r="363" spans="1:116" x14ac:dyDescent="0.2">
      <c r="A363" s="48">
        <v>5621</v>
      </c>
      <c r="B363" s="49" t="s">
        <v>388</v>
      </c>
      <c r="C363" s="37">
        <v>22962704</v>
      </c>
      <c r="D363" s="37">
        <v>3406</v>
      </c>
      <c r="E363" s="37">
        <v>3502</v>
      </c>
      <c r="F363" s="37">
        <v>220.29</v>
      </c>
      <c r="G363" s="37">
        <v>0</v>
      </c>
      <c r="H363" s="37">
        <v>0</v>
      </c>
      <c r="I363" s="37">
        <v>0</v>
      </c>
      <c r="J363" s="37">
        <v>24381379</v>
      </c>
      <c r="K363" s="37">
        <v>0</v>
      </c>
      <c r="L363" s="37">
        <v>57210</v>
      </c>
      <c r="M363" s="37">
        <v>0</v>
      </c>
      <c r="N363" s="37">
        <v>0</v>
      </c>
      <c r="O363" s="37">
        <v>0</v>
      </c>
      <c r="P363" s="37">
        <v>0</v>
      </c>
      <c r="Q363" s="37">
        <v>57210</v>
      </c>
      <c r="R363" s="37">
        <v>24438589</v>
      </c>
      <c r="S363" s="37">
        <v>0</v>
      </c>
      <c r="T363" s="37">
        <v>0</v>
      </c>
      <c r="U363" s="37">
        <v>0</v>
      </c>
      <c r="V363" s="37">
        <v>24438589</v>
      </c>
      <c r="W363" s="37">
        <v>15280868</v>
      </c>
      <c r="X363" s="37">
        <v>9157721</v>
      </c>
      <c r="Y363" s="37">
        <v>9143797</v>
      </c>
      <c r="Z363" s="37">
        <v>26204</v>
      </c>
      <c r="AA363" s="37">
        <v>9117593</v>
      </c>
      <c r="AB363" s="37">
        <v>2262145</v>
      </c>
      <c r="AC363" s="37">
        <v>11379738</v>
      </c>
      <c r="AD363" s="37">
        <v>1136154520</v>
      </c>
      <c r="AE363" s="37">
        <v>2616200</v>
      </c>
      <c r="AF363" s="37">
        <v>13924</v>
      </c>
      <c r="AG363" s="37">
        <v>0</v>
      </c>
      <c r="AH363" s="37">
        <v>13924</v>
      </c>
      <c r="AI363" s="49">
        <v>24424665</v>
      </c>
      <c r="AJ363" s="59">
        <v>3502</v>
      </c>
      <c r="AK363" s="59">
        <v>6974.49</v>
      </c>
      <c r="AL363" s="59">
        <v>226.68</v>
      </c>
      <c r="AM363" s="59">
        <v>7201.17</v>
      </c>
      <c r="AN363" s="59">
        <v>3579</v>
      </c>
      <c r="AO363" s="59">
        <v>25772987</v>
      </c>
      <c r="AP363" s="59">
        <v>10443</v>
      </c>
      <c r="AQ363" s="59">
        <v>5491</v>
      </c>
      <c r="AR363" s="59">
        <v>0</v>
      </c>
      <c r="AS363" s="59">
        <v>0</v>
      </c>
      <c r="AT363" s="59">
        <v>0</v>
      </c>
      <c r="AU363" s="59">
        <v>0</v>
      </c>
      <c r="AV363" s="59">
        <v>0</v>
      </c>
      <c r="AW363" s="59">
        <v>0</v>
      </c>
      <c r="AX363" s="59">
        <v>0</v>
      </c>
      <c r="AY363" s="59">
        <v>0</v>
      </c>
      <c r="AZ363" s="59">
        <v>25788921</v>
      </c>
      <c r="BA363" s="59">
        <v>17228463</v>
      </c>
      <c r="BB363" s="59">
        <v>8560458</v>
      </c>
      <c r="BC363" s="59">
        <v>8610867</v>
      </c>
      <c r="BD363" s="59">
        <v>15372</v>
      </c>
      <c r="BE363" s="59">
        <f t="shared" si="20"/>
        <v>8595495</v>
      </c>
      <c r="BF363" s="59">
        <v>2677173</v>
      </c>
      <c r="BG363" s="59">
        <f t="shared" si="21"/>
        <v>11272668</v>
      </c>
      <c r="BH363" s="59">
        <v>1222041702</v>
      </c>
      <c r="BI363" s="59">
        <v>0</v>
      </c>
      <c r="BJ363" s="59">
        <v>50409</v>
      </c>
      <c r="BK363" s="59">
        <v>25788921</v>
      </c>
      <c r="BL363" s="59">
        <v>3579</v>
      </c>
      <c r="BM363" s="59">
        <v>7205.62</v>
      </c>
      <c r="BN363" s="59">
        <v>230.08</v>
      </c>
      <c r="BO363" s="59">
        <v>7435.7</v>
      </c>
      <c r="BP363" s="59">
        <v>3653</v>
      </c>
      <c r="BQ363" s="59">
        <v>27162612</v>
      </c>
      <c r="BR363" s="59">
        <v>0</v>
      </c>
      <c r="BS363" s="59">
        <v>2680</v>
      </c>
      <c r="BT363" s="59">
        <v>0</v>
      </c>
      <c r="BU363" s="59">
        <v>0</v>
      </c>
      <c r="BV363" s="59">
        <v>0</v>
      </c>
      <c r="BW363" s="59">
        <v>0</v>
      </c>
      <c r="BX363" s="59">
        <v>0</v>
      </c>
      <c r="BY363" s="59">
        <v>0</v>
      </c>
      <c r="BZ363" s="59">
        <v>0</v>
      </c>
      <c r="CA363" s="59">
        <v>27165292</v>
      </c>
      <c r="CB363" s="59">
        <v>17917905</v>
      </c>
      <c r="CC363" s="59">
        <v>9247387</v>
      </c>
      <c r="CD363" s="59">
        <v>9244707</v>
      </c>
      <c r="CE363" s="59">
        <v>19904</v>
      </c>
      <c r="CF363" s="59">
        <f t="shared" si="22"/>
        <v>9224803</v>
      </c>
      <c r="CG363" s="59">
        <v>2610209</v>
      </c>
      <c r="CH363" s="59">
        <f t="shared" si="23"/>
        <v>11835012</v>
      </c>
      <c r="CI363" s="59">
        <v>1295029566</v>
      </c>
      <c r="CJ363" s="59">
        <v>2680</v>
      </c>
      <c r="CK363" s="59">
        <v>0</v>
      </c>
      <c r="CL363" s="59">
        <v>27162612</v>
      </c>
      <c r="CM363" s="59">
        <v>3653</v>
      </c>
      <c r="CN363" s="59">
        <v>7435.7</v>
      </c>
      <c r="CO363" s="59">
        <v>236.98</v>
      </c>
      <c r="CP363" s="59">
        <v>7672.6799999999994</v>
      </c>
      <c r="CQ363" s="59">
        <v>3639</v>
      </c>
      <c r="CR363" s="59">
        <v>27920883</v>
      </c>
      <c r="CS363" s="59">
        <v>2680</v>
      </c>
      <c r="CT363" s="59">
        <v>31009</v>
      </c>
      <c r="CU363" s="59">
        <v>0</v>
      </c>
      <c r="CV363" s="59">
        <v>0</v>
      </c>
      <c r="CW363" s="59">
        <v>0</v>
      </c>
      <c r="CX363" s="59">
        <v>0</v>
      </c>
      <c r="CY363" s="59">
        <v>0</v>
      </c>
      <c r="CZ363" s="59">
        <v>84399</v>
      </c>
      <c r="DA363" s="59">
        <v>0</v>
      </c>
      <c r="DB363" s="59">
        <v>28038971</v>
      </c>
      <c r="DC363" s="59">
        <v>18521621</v>
      </c>
      <c r="DD363" s="59">
        <v>9517350</v>
      </c>
      <c r="DE363" s="59">
        <v>9509007</v>
      </c>
      <c r="DF363" s="59">
        <v>23643</v>
      </c>
      <c r="DG363" s="40">
        <v>9485364</v>
      </c>
      <c r="DH363" s="59">
        <v>2940671</v>
      </c>
      <c r="DI363" s="59">
        <v>12426035</v>
      </c>
      <c r="DJ363" s="59">
        <v>1416648917</v>
      </c>
      <c r="DK363" s="59">
        <v>8343</v>
      </c>
      <c r="DL363" s="59">
        <v>0</v>
      </c>
    </row>
    <row r="364" spans="1:116" x14ac:dyDescent="0.2">
      <c r="A364" s="48">
        <v>5628</v>
      </c>
      <c r="B364" s="49" t="s">
        <v>389</v>
      </c>
      <c r="C364" s="37">
        <v>5055160</v>
      </c>
      <c r="D364" s="37">
        <v>769</v>
      </c>
      <c r="E364" s="37">
        <v>763</v>
      </c>
      <c r="F364" s="37">
        <v>220.29</v>
      </c>
      <c r="G364" s="37">
        <v>0</v>
      </c>
      <c r="H364" s="37">
        <v>0</v>
      </c>
      <c r="I364" s="37">
        <v>0</v>
      </c>
      <c r="J364" s="37">
        <v>5183799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5183799</v>
      </c>
      <c r="S364" s="37">
        <v>90000</v>
      </c>
      <c r="T364" s="37">
        <v>33970</v>
      </c>
      <c r="U364" s="37">
        <v>123970</v>
      </c>
      <c r="V364" s="37">
        <v>5307769</v>
      </c>
      <c r="W364" s="37">
        <v>4150557</v>
      </c>
      <c r="X364" s="37">
        <v>1157212</v>
      </c>
      <c r="Y364" s="37">
        <v>1150938</v>
      </c>
      <c r="Z364" s="37">
        <v>3317</v>
      </c>
      <c r="AA364" s="37">
        <v>1147621</v>
      </c>
      <c r="AB364" s="37">
        <v>418329</v>
      </c>
      <c r="AC364" s="37">
        <v>1565950</v>
      </c>
      <c r="AD364" s="37">
        <v>175961314</v>
      </c>
      <c r="AE364" s="37">
        <v>372700</v>
      </c>
      <c r="AF364" s="37">
        <v>6274</v>
      </c>
      <c r="AG364" s="37">
        <v>0</v>
      </c>
      <c r="AH364" s="37">
        <v>0</v>
      </c>
      <c r="AI364" s="49">
        <v>5183799</v>
      </c>
      <c r="AJ364" s="59">
        <v>763</v>
      </c>
      <c r="AK364" s="59">
        <v>6793.97</v>
      </c>
      <c r="AL364" s="59">
        <v>226.68</v>
      </c>
      <c r="AM364" s="59">
        <v>7020.6500000000005</v>
      </c>
      <c r="AN364" s="59">
        <v>756</v>
      </c>
      <c r="AO364" s="59">
        <v>5307611</v>
      </c>
      <c r="AP364" s="59">
        <v>0</v>
      </c>
      <c r="AQ364" s="59">
        <v>0</v>
      </c>
      <c r="AR364" s="59">
        <v>0</v>
      </c>
      <c r="AS364" s="59">
        <v>0</v>
      </c>
      <c r="AT364" s="59">
        <v>0</v>
      </c>
      <c r="AU364" s="59">
        <v>0</v>
      </c>
      <c r="AV364" s="59">
        <v>0</v>
      </c>
      <c r="AW364" s="59">
        <v>0</v>
      </c>
      <c r="AX364" s="59">
        <v>35103</v>
      </c>
      <c r="AY364" s="59">
        <v>0</v>
      </c>
      <c r="AZ364" s="59">
        <v>5342714</v>
      </c>
      <c r="BA364" s="59">
        <v>4159273</v>
      </c>
      <c r="BB364" s="59">
        <v>1183441</v>
      </c>
      <c r="BC364" s="59">
        <v>1190462</v>
      </c>
      <c r="BD364" s="59">
        <v>2576</v>
      </c>
      <c r="BE364" s="59">
        <f t="shared" si="20"/>
        <v>1187886</v>
      </c>
      <c r="BF364" s="59">
        <v>419689</v>
      </c>
      <c r="BG364" s="59">
        <f t="shared" si="21"/>
        <v>1607575</v>
      </c>
      <c r="BH364" s="59">
        <v>200958448</v>
      </c>
      <c r="BI364" s="59">
        <v>0</v>
      </c>
      <c r="BJ364" s="59">
        <v>7021</v>
      </c>
      <c r="BK364" s="59">
        <v>5307611</v>
      </c>
      <c r="BL364" s="59">
        <v>756</v>
      </c>
      <c r="BM364" s="59">
        <v>7020.65</v>
      </c>
      <c r="BN364" s="59">
        <v>230.08</v>
      </c>
      <c r="BO364" s="59">
        <v>7250.73</v>
      </c>
      <c r="BP364" s="59">
        <v>741</v>
      </c>
      <c r="BQ364" s="59">
        <v>5372791</v>
      </c>
      <c r="BR364" s="59">
        <v>0</v>
      </c>
      <c r="BS364" s="59">
        <v>0</v>
      </c>
      <c r="BT364" s="59">
        <v>0</v>
      </c>
      <c r="BU364" s="59">
        <v>0</v>
      </c>
      <c r="BV364" s="59">
        <v>0</v>
      </c>
      <c r="BW364" s="59">
        <v>0</v>
      </c>
      <c r="BX364" s="59">
        <v>0</v>
      </c>
      <c r="BY364" s="59">
        <v>79758</v>
      </c>
      <c r="BZ364" s="59">
        <v>0</v>
      </c>
      <c r="CA364" s="59">
        <v>5452549</v>
      </c>
      <c r="CB364" s="59">
        <v>4082034</v>
      </c>
      <c r="CC364" s="59">
        <v>1370515</v>
      </c>
      <c r="CD364" s="59">
        <v>1370515</v>
      </c>
      <c r="CE364" s="59">
        <v>3003</v>
      </c>
      <c r="CF364" s="59">
        <f t="shared" si="22"/>
        <v>1367512</v>
      </c>
      <c r="CG364" s="59">
        <v>420923</v>
      </c>
      <c r="CH364" s="59">
        <f t="shared" si="23"/>
        <v>1788435</v>
      </c>
      <c r="CI364" s="59">
        <v>211099163</v>
      </c>
      <c r="CJ364" s="59">
        <v>0</v>
      </c>
      <c r="CK364" s="59">
        <v>0</v>
      </c>
      <c r="CL364" s="59">
        <v>5372791</v>
      </c>
      <c r="CM364" s="59">
        <v>741</v>
      </c>
      <c r="CN364" s="59">
        <v>7250.73</v>
      </c>
      <c r="CO364" s="59">
        <v>236.98</v>
      </c>
      <c r="CP364" s="59">
        <v>7487.7099999999991</v>
      </c>
      <c r="CQ364" s="59">
        <v>742</v>
      </c>
      <c r="CR364" s="59">
        <v>5555881</v>
      </c>
      <c r="CS364" s="59">
        <v>0</v>
      </c>
      <c r="CT364" s="59">
        <v>20166</v>
      </c>
      <c r="CU364" s="59">
        <v>0</v>
      </c>
      <c r="CV364" s="59">
        <v>0</v>
      </c>
      <c r="CW364" s="59">
        <v>0</v>
      </c>
      <c r="CX364" s="59">
        <v>0</v>
      </c>
      <c r="CY364" s="59">
        <v>0</v>
      </c>
      <c r="CZ364" s="59">
        <v>0</v>
      </c>
      <c r="DA364" s="59">
        <v>0</v>
      </c>
      <c r="DB364" s="59">
        <v>5576047</v>
      </c>
      <c r="DC364" s="59">
        <v>4064664</v>
      </c>
      <c r="DD364" s="59">
        <v>1511383</v>
      </c>
      <c r="DE364" s="59">
        <v>1511383</v>
      </c>
      <c r="DF364" s="59">
        <v>2760</v>
      </c>
      <c r="DG364" s="40">
        <v>1508623</v>
      </c>
      <c r="DH364" s="59">
        <v>419514</v>
      </c>
      <c r="DI364" s="59">
        <v>1928137</v>
      </c>
      <c r="DJ364" s="59">
        <v>229694100</v>
      </c>
      <c r="DK364" s="59">
        <v>0</v>
      </c>
      <c r="DL364" s="59">
        <v>0</v>
      </c>
    </row>
    <row r="365" spans="1:116" x14ac:dyDescent="0.2">
      <c r="A365" s="48">
        <v>5642</v>
      </c>
      <c r="B365" s="49" t="s">
        <v>390</v>
      </c>
      <c r="C365" s="37">
        <v>9422589</v>
      </c>
      <c r="D365" s="37">
        <v>1453</v>
      </c>
      <c r="E365" s="37">
        <v>1452</v>
      </c>
      <c r="F365" s="37">
        <v>220.29</v>
      </c>
      <c r="G365" s="37">
        <v>0</v>
      </c>
      <c r="H365" s="37">
        <v>0</v>
      </c>
      <c r="I365" s="37">
        <v>0</v>
      </c>
      <c r="J365" s="37">
        <v>9735965</v>
      </c>
      <c r="K365" s="37">
        <v>0</v>
      </c>
      <c r="L365" s="37">
        <v>8505</v>
      </c>
      <c r="M365" s="37">
        <v>0</v>
      </c>
      <c r="N365" s="37">
        <v>0</v>
      </c>
      <c r="O365" s="37">
        <v>0</v>
      </c>
      <c r="P365" s="37">
        <v>0</v>
      </c>
      <c r="Q365" s="37">
        <v>8505</v>
      </c>
      <c r="R365" s="37">
        <v>9744470</v>
      </c>
      <c r="S365" s="37">
        <v>0</v>
      </c>
      <c r="T365" s="37">
        <v>6705</v>
      </c>
      <c r="U365" s="37">
        <v>6705</v>
      </c>
      <c r="V365" s="37">
        <v>9751175</v>
      </c>
      <c r="W365" s="37">
        <v>5686477</v>
      </c>
      <c r="X365" s="37">
        <v>4064698</v>
      </c>
      <c r="Y365" s="37">
        <v>4065055</v>
      </c>
      <c r="Z365" s="37">
        <v>21434</v>
      </c>
      <c r="AA365" s="37">
        <v>4043621</v>
      </c>
      <c r="AB365" s="37">
        <v>713522</v>
      </c>
      <c r="AC365" s="37">
        <v>4757143</v>
      </c>
      <c r="AD365" s="37">
        <v>589127501</v>
      </c>
      <c r="AE365" s="37">
        <v>2654400</v>
      </c>
      <c r="AF365" s="37">
        <v>0</v>
      </c>
      <c r="AG365" s="37">
        <v>357</v>
      </c>
      <c r="AH365" s="37">
        <v>0</v>
      </c>
      <c r="AI365" s="49">
        <v>9744470</v>
      </c>
      <c r="AJ365" s="59">
        <v>1452</v>
      </c>
      <c r="AK365" s="59">
        <v>6711.07</v>
      </c>
      <c r="AL365" s="59">
        <v>226.68</v>
      </c>
      <c r="AM365" s="59">
        <v>6937.75</v>
      </c>
      <c r="AN365" s="59">
        <v>1426</v>
      </c>
      <c r="AO365" s="59">
        <v>9893232</v>
      </c>
      <c r="AP365" s="59">
        <v>0</v>
      </c>
      <c r="AQ365" s="59">
        <v>0</v>
      </c>
      <c r="AR365" s="59">
        <v>0</v>
      </c>
      <c r="AS365" s="59">
        <v>0</v>
      </c>
      <c r="AT365" s="59">
        <v>0</v>
      </c>
      <c r="AU365" s="59">
        <v>0</v>
      </c>
      <c r="AV365" s="59">
        <v>0</v>
      </c>
      <c r="AW365" s="59">
        <v>0</v>
      </c>
      <c r="AX365" s="59">
        <v>138755</v>
      </c>
      <c r="AY365" s="59">
        <v>0</v>
      </c>
      <c r="AZ365" s="59">
        <v>10031987</v>
      </c>
      <c r="BA365" s="59">
        <v>5594088</v>
      </c>
      <c r="BB365" s="59">
        <v>4437899</v>
      </c>
      <c r="BC365" s="59">
        <v>4437899</v>
      </c>
      <c r="BD365" s="59">
        <v>19560</v>
      </c>
      <c r="BE365" s="59">
        <f t="shared" si="20"/>
        <v>4418339</v>
      </c>
      <c r="BF365" s="59">
        <v>754120</v>
      </c>
      <c r="BG365" s="59">
        <f t="shared" si="21"/>
        <v>5172459</v>
      </c>
      <c r="BH365" s="59">
        <v>637467076</v>
      </c>
      <c r="BI365" s="59">
        <v>0</v>
      </c>
      <c r="BJ365" s="59">
        <v>0</v>
      </c>
      <c r="BK365" s="59">
        <v>9893232</v>
      </c>
      <c r="BL365" s="59">
        <v>1426</v>
      </c>
      <c r="BM365" s="59">
        <v>6937.75</v>
      </c>
      <c r="BN365" s="59">
        <v>230.08</v>
      </c>
      <c r="BO365" s="59">
        <v>7167.83</v>
      </c>
      <c r="BP365" s="59">
        <v>1403</v>
      </c>
      <c r="BQ365" s="59">
        <v>10056465</v>
      </c>
      <c r="BR365" s="59">
        <v>0</v>
      </c>
      <c r="BS365" s="59">
        <v>2348</v>
      </c>
      <c r="BT365" s="59">
        <v>0</v>
      </c>
      <c r="BU365" s="59">
        <v>0</v>
      </c>
      <c r="BV365" s="59">
        <v>0</v>
      </c>
      <c r="BW365" s="59">
        <v>0</v>
      </c>
      <c r="BX365" s="59">
        <v>0</v>
      </c>
      <c r="BY365" s="59">
        <v>121853</v>
      </c>
      <c r="BZ365" s="59">
        <v>0</v>
      </c>
      <c r="CA365" s="59">
        <v>10180666</v>
      </c>
      <c r="CB365" s="59">
        <v>5472714</v>
      </c>
      <c r="CC365" s="59">
        <v>4707952</v>
      </c>
      <c r="CD365" s="59">
        <v>4706838</v>
      </c>
      <c r="CE365" s="59">
        <v>23322</v>
      </c>
      <c r="CF365" s="59">
        <f t="shared" si="22"/>
        <v>4683516</v>
      </c>
      <c r="CG365" s="59">
        <v>753068</v>
      </c>
      <c r="CH365" s="59">
        <f t="shared" si="23"/>
        <v>5436584</v>
      </c>
      <c r="CI365" s="59">
        <v>658276186</v>
      </c>
      <c r="CJ365" s="59">
        <v>1114</v>
      </c>
      <c r="CK365" s="59">
        <v>0</v>
      </c>
      <c r="CL365" s="59">
        <v>10058813</v>
      </c>
      <c r="CM365" s="59">
        <v>1403</v>
      </c>
      <c r="CN365" s="59">
        <v>7169.5</v>
      </c>
      <c r="CO365" s="59">
        <v>236.98</v>
      </c>
      <c r="CP365" s="59">
        <v>7406.48</v>
      </c>
      <c r="CQ365" s="59">
        <v>1363</v>
      </c>
      <c r="CR365" s="59">
        <v>10095032</v>
      </c>
      <c r="CS365" s="59">
        <v>1114</v>
      </c>
      <c r="CT365" s="59">
        <v>0</v>
      </c>
      <c r="CU365" s="59">
        <v>0</v>
      </c>
      <c r="CV365" s="59">
        <v>0</v>
      </c>
      <c r="CW365" s="59">
        <v>0</v>
      </c>
      <c r="CX365" s="59">
        <v>0</v>
      </c>
      <c r="CY365" s="59">
        <v>0</v>
      </c>
      <c r="CZ365" s="59">
        <v>222194</v>
      </c>
      <c r="DA365" s="59">
        <v>0</v>
      </c>
      <c r="DB365" s="59">
        <v>10318340</v>
      </c>
      <c r="DC365" s="59">
        <v>5306135</v>
      </c>
      <c r="DD365" s="59">
        <v>5012205</v>
      </c>
      <c r="DE365" s="59">
        <v>5011136</v>
      </c>
      <c r="DF365" s="59">
        <v>19004</v>
      </c>
      <c r="DG365" s="40">
        <v>4992132</v>
      </c>
      <c r="DH365" s="59">
        <v>764047</v>
      </c>
      <c r="DI365" s="59">
        <v>5756179</v>
      </c>
      <c r="DJ365" s="59">
        <v>683948692</v>
      </c>
      <c r="DK365" s="59">
        <v>1069</v>
      </c>
      <c r="DL365" s="59">
        <v>0</v>
      </c>
    </row>
    <row r="366" spans="1:116" x14ac:dyDescent="0.2">
      <c r="A366" s="48">
        <v>5656</v>
      </c>
      <c r="B366" s="49" t="s">
        <v>391</v>
      </c>
      <c r="C366" s="37">
        <v>33349083</v>
      </c>
      <c r="D366" s="37">
        <v>4438</v>
      </c>
      <c r="E366" s="37">
        <v>4562</v>
      </c>
      <c r="F366" s="37">
        <v>220.29</v>
      </c>
      <c r="G366" s="37">
        <v>0</v>
      </c>
      <c r="H366" s="37">
        <v>0</v>
      </c>
      <c r="I366" s="37">
        <v>0</v>
      </c>
      <c r="J366" s="37">
        <v>35285838</v>
      </c>
      <c r="K366" s="37">
        <v>0</v>
      </c>
      <c r="L366" s="37">
        <v>34736</v>
      </c>
      <c r="M366" s="37">
        <v>0</v>
      </c>
      <c r="N366" s="37">
        <v>991</v>
      </c>
      <c r="O366" s="37">
        <v>891000</v>
      </c>
      <c r="P366" s="37">
        <v>0</v>
      </c>
      <c r="Q366" s="37">
        <v>926727</v>
      </c>
      <c r="R366" s="37">
        <v>36212565</v>
      </c>
      <c r="S366" s="37">
        <v>0</v>
      </c>
      <c r="T366" s="37">
        <v>0</v>
      </c>
      <c r="U366" s="37">
        <v>0</v>
      </c>
      <c r="V366" s="37">
        <v>36212565</v>
      </c>
      <c r="W366" s="37">
        <v>17378156</v>
      </c>
      <c r="X366" s="37">
        <v>18834409</v>
      </c>
      <c r="Y366" s="37">
        <v>18841153</v>
      </c>
      <c r="Z366" s="37">
        <v>470180</v>
      </c>
      <c r="AA366" s="37">
        <v>18370973</v>
      </c>
      <c r="AB366" s="37">
        <v>2285247</v>
      </c>
      <c r="AC366" s="37">
        <v>20656220</v>
      </c>
      <c r="AD366" s="37">
        <v>1812552343</v>
      </c>
      <c r="AE366" s="37">
        <v>41257600</v>
      </c>
      <c r="AF366" s="37">
        <v>0</v>
      </c>
      <c r="AG366" s="37">
        <v>6744</v>
      </c>
      <c r="AH366" s="37">
        <v>0</v>
      </c>
      <c r="AI366" s="49">
        <v>36212565</v>
      </c>
      <c r="AJ366" s="59">
        <v>4562</v>
      </c>
      <c r="AK366" s="59">
        <v>7937.87</v>
      </c>
      <c r="AL366" s="59">
        <v>226.68</v>
      </c>
      <c r="AM366" s="59">
        <v>8164.55</v>
      </c>
      <c r="AN366" s="59">
        <v>4741</v>
      </c>
      <c r="AO366" s="59">
        <v>38708132</v>
      </c>
      <c r="AP366" s="59">
        <v>0</v>
      </c>
      <c r="AQ366" s="59">
        <v>6043</v>
      </c>
      <c r="AR366" s="59">
        <v>0</v>
      </c>
      <c r="AS366" s="59">
        <v>1991</v>
      </c>
      <c r="AT366" s="59">
        <v>0</v>
      </c>
      <c r="AU366" s="59">
        <v>0</v>
      </c>
      <c r="AV366" s="59">
        <v>0</v>
      </c>
      <c r="AW366" s="59">
        <v>0</v>
      </c>
      <c r="AX366" s="59">
        <v>0</v>
      </c>
      <c r="AY366" s="59">
        <v>0</v>
      </c>
      <c r="AZ366" s="59">
        <v>38716166</v>
      </c>
      <c r="BA366" s="59">
        <v>18661369</v>
      </c>
      <c r="BB366" s="59">
        <v>20054797</v>
      </c>
      <c r="BC366" s="59">
        <v>20046632</v>
      </c>
      <c r="BD366" s="59">
        <v>622684</v>
      </c>
      <c r="BE366" s="59">
        <f t="shared" si="20"/>
        <v>19423948</v>
      </c>
      <c r="BF366" s="59">
        <v>2442563</v>
      </c>
      <c r="BG366" s="59">
        <f t="shared" si="21"/>
        <v>21866511</v>
      </c>
      <c r="BH366" s="59">
        <v>2068691436</v>
      </c>
      <c r="BI366" s="59">
        <v>8165</v>
      </c>
      <c r="BJ366" s="59">
        <v>0</v>
      </c>
      <c r="BK366" s="59">
        <v>38708001</v>
      </c>
      <c r="BL366" s="59">
        <v>4741</v>
      </c>
      <c r="BM366" s="59">
        <v>8164.52</v>
      </c>
      <c r="BN366" s="59">
        <v>230.08</v>
      </c>
      <c r="BO366" s="59">
        <v>8394.6</v>
      </c>
      <c r="BP366" s="59">
        <v>4911</v>
      </c>
      <c r="BQ366" s="59">
        <v>41225881</v>
      </c>
      <c r="BR366" s="59">
        <v>6124</v>
      </c>
      <c r="BS366" s="59">
        <v>14837</v>
      </c>
      <c r="BT366" s="59">
        <v>0</v>
      </c>
      <c r="BU366" s="59">
        <v>0</v>
      </c>
      <c r="BV366" s="59">
        <v>0</v>
      </c>
      <c r="BW366" s="59">
        <v>0</v>
      </c>
      <c r="BX366" s="59">
        <v>0</v>
      </c>
      <c r="BY366" s="59">
        <v>0</v>
      </c>
      <c r="BZ366" s="59">
        <v>0</v>
      </c>
      <c r="CA366" s="59">
        <v>41246842</v>
      </c>
      <c r="CB366" s="59">
        <v>20069264</v>
      </c>
      <c r="CC366" s="59">
        <v>21177578</v>
      </c>
      <c r="CD366" s="59">
        <v>21177578</v>
      </c>
      <c r="CE366" s="59">
        <v>651411</v>
      </c>
      <c r="CF366" s="59">
        <f t="shared" si="22"/>
        <v>20526167</v>
      </c>
      <c r="CG366" s="59">
        <v>2451814</v>
      </c>
      <c r="CH366" s="59">
        <f t="shared" si="23"/>
        <v>22977981</v>
      </c>
      <c r="CI366" s="59">
        <v>2289839454</v>
      </c>
      <c r="CJ366" s="59">
        <v>0</v>
      </c>
      <c r="CK366" s="59">
        <v>0</v>
      </c>
      <c r="CL366" s="59">
        <v>41246842</v>
      </c>
      <c r="CM366" s="59">
        <v>4911</v>
      </c>
      <c r="CN366" s="59">
        <v>8398.8700000000008</v>
      </c>
      <c r="CO366" s="59">
        <v>236.98</v>
      </c>
      <c r="CP366" s="59">
        <v>8635.85</v>
      </c>
      <c r="CQ366" s="59">
        <v>5087</v>
      </c>
      <c r="CR366" s="59">
        <v>43930569</v>
      </c>
      <c r="CS366" s="59">
        <v>0</v>
      </c>
      <c r="CT366" s="59">
        <v>232627</v>
      </c>
      <c r="CU366" s="59">
        <v>0</v>
      </c>
      <c r="CV366" s="59">
        <v>0</v>
      </c>
      <c r="CW366" s="59">
        <v>0</v>
      </c>
      <c r="CX366" s="59">
        <v>0</v>
      </c>
      <c r="CY366" s="59">
        <v>0</v>
      </c>
      <c r="CZ366" s="59">
        <v>0</v>
      </c>
      <c r="DA366" s="59">
        <v>0</v>
      </c>
      <c r="DB366" s="59">
        <v>44163196</v>
      </c>
      <c r="DC366" s="59">
        <v>20015431</v>
      </c>
      <c r="DD366" s="59">
        <v>24147765</v>
      </c>
      <c r="DE366" s="59">
        <v>24156401</v>
      </c>
      <c r="DF366" s="59">
        <v>702163</v>
      </c>
      <c r="DG366" s="40">
        <v>23454238</v>
      </c>
      <c r="DH366" s="59">
        <v>2912491</v>
      </c>
      <c r="DI366" s="59">
        <v>26366729</v>
      </c>
      <c r="DJ366" s="59">
        <v>2495909581</v>
      </c>
      <c r="DK366" s="59">
        <v>0</v>
      </c>
      <c r="DL366" s="59">
        <v>8636</v>
      </c>
    </row>
    <row r="367" spans="1:116" x14ac:dyDescent="0.2">
      <c r="A367" s="48">
        <v>5663</v>
      </c>
      <c r="B367" s="49" t="s">
        <v>392</v>
      </c>
      <c r="C367" s="37">
        <v>34512890</v>
      </c>
      <c r="D367" s="37">
        <v>5411</v>
      </c>
      <c r="E367" s="37">
        <v>5285</v>
      </c>
      <c r="F367" s="37">
        <v>220.29</v>
      </c>
      <c r="G367" s="37">
        <v>0</v>
      </c>
      <c r="H367" s="37">
        <v>0</v>
      </c>
      <c r="I367" s="37">
        <v>0</v>
      </c>
      <c r="J367" s="37">
        <v>34873442</v>
      </c>
      <c r="K367" s="37">
        <v>0</v>
      </c>
      <c r="L367" s="37">
        <v>186289</v>
      </c>
      <c r="M367" s="37">
        <v>0</v>
      </c>
      <c r="N367" s="37">
        <v>0</v>
      </c>
      <c r="O367" s="37">
        <v>0</v>
      </c>
      <c r="P367" s="37">
        <v>0</v>
      </c>
      <c r="Q367" s="37">
        <v>186289</v>
      </c>
      <c r="R367" s="37">
        <v>35059731</v>
      </c>
      <c r="S367" s="37">
        <v>0</v>
      </c>
      <c r="T367" s="37">
        <v>626864</v>
      </c>
      <c r="U367" s="37">
        <v>626864</v>
      </c>
      <c r="V367" s="37">
        <v>35686595</v>
      </c>
      <c r="W367" s="37">
        <v>27708447</v>
      </c>
      <c r="X367" s="37">
        <v>7978148</v>
      </c>
      <c r="Y367" s="37">
        <v>7978147</v>
      </c>
      <c r="Z367" s="37">
        <v>49070</v>
      </c>
      <c r="AA367" s="37">
        <v>7929077</v>
      </c>
      <c r="AB367" s="37">
        <v>3150302</v>
      </c>
      <c r="AC367" s="37">
        <v>11079379</v>
      </c>
      <c r="AD367" s="37">
        <v>1138097502</v>
      </c>
      <c r="AE367" s="37">
        <v>5040600</v>
      </c>
      <c r="AF367" s="37">
        <v>1</v>
      </c>
      <c r="AG367" s="37">
        <v>0</v>
      </c>
      <c r="AH367" s="37">
        <v>0</v>
      </c>
      <c r="AI367" s="49">
        <v>35025099</v>
      </c>
      <c r="AJ367" s="59">
        <v>5285</v>
      </c>
      <c r="AK367" s="59">
        <v>6627.27</v>
      </c>
      <c r="AL367" s="59">
        <v>226.68</v>
      </c>
      <c r="AM367" s="59">
        <v>6853.9500000000007</v>
      </c>
      <c r="AN367" s="59">
        <v>5160</v>
      </c>
      <c r="AO367" s="59">
        <v>35366382</v>
      </c>
      <c r="AP367" s="59">
        <v>0</v>
      </c>
      <c r="AQ367" s="59">
        <v>168205</v>
      </c>
      <c r="AR367" s="59">
        <v>0</v>
      </c>
      <c r="AS367" s="59">
        <v>0</v>
      </c>
      <c r="AT367" s="59">
        <v>0</v>
      </c>
      <c r="AU367" s="59">
        <v>0</v>
      </c>
      <c r="AV367" s="59">
        <v>0</v>
      </c>
      <c r="AW367" s="59">
        <v>0</v>
      </c>
      <c r="AX367" s="59">
        <v>644271</v>
      </c>
      <c r="AY367" s="59">
        <v>0</v>
      </c>
      <c r="AZ367" s="59">
        <v>36178858</v>
      </c>
      <c r="BA367" s="59">
        <v>28019937</v>
      </c>
      <c r="BB367" s="59">
        <v>8158921</v>
      </c>
      <c r="BC367" s="59">
        <v>8184525</v>
      </c>
      <c r="BD367" s="59">
        <v>70554</v>
      </c>
      <c r="BE367" s="59">
        <f t="shared" si="20"/>
        <v>8113971</v>
      </c>
      <c r="BF367" s="59">
        <v>4138923</v>
      </c>
      <c r="BG367" s="59">
        <f t="shared" si="21"/>
        <v>12252894</v>
      </c>
      <c r="BH367" s="59">
        <v>1274819328</v>
      </c>
      <c r="BI367" s="59">
        <v>0</v>
      </c>
      <c r="BJ367" s="59">
        <v>25604</v>
      </c>
      <c r="BK367" s="59">
        <v>35534587</v>
      </c>
      <c r="BL367" s="59">
        <v>5160</v>
      </c>
      <c r="BM367" s="59">
        <v>6886.55</v>
      </c>
      <c r="BN367" s="59">
        <v>230.08</v>
      </c>
      <c r="BO367" s="59">
        <v>7116.63</v>
      </c>
      <c r="BP367" s="59">
        <v>5089</v>
      </c>
      <c r="BQ367" s="59">
        <v>36216530</v>
      </c>
      <c r="BR367" s="59">
        <v>0</v>
      </c>
      <c r="BS367" s="59">
        <v>127737</v>
      </c>
      <c r="BT367" s="59">
        <v>0</v>
      </c>
      <c r="BU367" s="59">
        <v>0</v>
      </c>
      <c r="BV367" s="59">
        <v>0</v>
      </c>
      <c r="BW367" s="59">
        <v>0</v>
      </c>
      <c r="BX367" s="59">
        <v>0</v>
      </c>
      <c r="BY367" s="59">
        <v>377181</v>
      </c>
      <c r="BZ367" s="59">
        <v>0</v>
      </c>
      <c r="CA367" s="59">
        <v>36721448</v>
      </c>
      <c r="CB367" s="59">
        <v>28602068</v>
      </c>
      <c r="CC367" s="59">
        <v>8119380</v>
      </c>
      <c r="CD367" s="59">
        <v>8119380</v>
      </c>
      <c r="CE367" s="59">
        <v>63570</v>
      </c>
      <c r="CF367" s="59">
        <f t="shared" si="22"/>
        <v>8055810</v>
      </c>
      <c r="CG367" s="59">
        <v>4308995</v>
      </c>
      <c r="CH367" s="59">
        <f t="shared" si="23"/>
        <v>12364805</v>
      </c>
      <c r="CI367" s="59">
        <v>1389716822</v>
      </c>
      <c r="CJ367" s="59">
        <v>0</v>
      </c>
      <c r="CK367" s="59">
        <v>0</v>
      </c>
      <c r="CL367" s="59">
        <v>36344267</v>
      </c>
      <c r="CM367" s="59">
        <v>5089</v>
      </c>
      <c r="CN367" s="59">
        <v>7141.73</v>
      </c>
      <c r="CO367" s="59">
        <v>258.27</v>
      </c>
      <c r="CP367" s="59">
        <v>7400</v>
      </c>
      <c r="CQ367" s="59">
        <v>5005</v>
      </c>
      <c r="CR367" s="59">
        <v>37037000</v>
      </c>
      <c r="CS367" s="59">
        <v>0</v>
      </c>
      <c r="CT367" s="59">
        <v>212136</v>
      </c>
      <c r="CU367" s="59">
        <v>0</v>
      </c>
      <c r="CV367" s="59">
        <v>0</v>
      </c>
      <c r="CW367" s="59">
        <v>0</v>
      </c>
      <c r="CX367" s="59">
        <v>0</v>
      </c>
      <c r="CY367" s="59">
        <v>0</v>
      </c>
      <c r="CZ367" s="59">
        <v>466200</v>
      </c>
      <c r="DA367" s="59">
        <v>0</v>
      </c>
      <c r="DB367" s="59">
        <v>37715336</v>
      </c>
      <c r="DC367" s="59">
        <v>28341017</v>
      </c>
      <c r="DD367" s="59">
        <v>9374319</v>
      </c>
      <c r="DE367" s="59">
        <v>9374319</v>
      </c>
      <c r="DF367" s="59">
        <v>53136</v>
      </c>
      <c r="DG367" s="40">
        <v>9321183</v>
      </c>
      <c r="DH367" s="59">
        <v>3977291</v>
      </c>
      <c r="DI367" s="59">
        <v>13298474</v>
      </c>
      <c r="DJ367" s="59">
        <v>1493502337</v>
      </c>
      <c r="DK367" s="59">
        <v>0</v>
      </c>
      <c r="DL367" s="59">
        <v>0</v>
      </c>
    </row>
    <row r="368" spans="1:116" x14ac:dyDescent="0.2">
      <c r="A368" s="48">
        <v>5670</v>
      </c>
      <c r="B368" s="49" t="s">
        <v>393</v>
      </c>
      <c r="C368" s="37">
        <v>4902250</v>
      </c>
      <c r="D368" s="37">
        <v>685</v>
      </c>
      <c r="E368" s="37">
        <v>662</v>
      </c>
      <c r="F368" s="37">
        <v>220.29</v>
      </c>
      <c r="G368" s="37">
        <v>0</v>
      </c>
      <c r="H368" s="37">
        <v>0</v>
      </c>
      <c r="I368" s="37">
        <v>0</v>
      </c>
      <c r="J368" s="37">
        <v>4883481</v>
      </c>
      <c r="K368" s="37">
        <v>0</v>
      </c>
      <c r="L368" s="37">
        <v>13272</v>
      </c>
      <c r="M368" s="37">
        <v>0</v>
      </c>
      <c r="N368" s="37">
        <v>0</v>
      </c>
      <c r="O368" s="37">
        <v>0</v>
      </c>
      <c r="P368" s="37">
        <v>0</v>
      </c>
      <c r="Q368" s="37">
        <v>13272</v>
      </c>
      <c r="R368" s="37">
        <v>4896753</v>
      </c>
      <c r="S368" s="37">
        <v>0</v>
      </c>
      <c r="T368" s="37">
        <v>125407</v>
      </c>
      <c r="U368" s="37">
        <v>125407</v>
      </c>
      <c r="V368" s="37">
        <v>5022160</v>
      </c>
      <c r="W368" s="37">
        <v>2112964</v>
      </c>
      <c r="X368" s="37">
        <v>2909196</v>
      </c>
      <c r="Y368" s="37">
        <v>2909196</v>
      </c>
      <c r="Z368" s="37">
        <v>3155</v>
      </c>
      <c r="AA368" s="37">
        <v>2906041</v>
      </c>
      <c r="AB368" s="37">
        <v>357769</v>
      </c>
      <c r="AC368" s="37">
        <v>3263810</v>
      </c>
      <c r="AD368" s="37">
        <v>333872249</v>
      </c>
      <c r="AE368" s="37">
        <v>322700</v>
      </c>
      <c r="AF368" s="37">
        <v>0</v>
      </c>
      <c r="AG368" s="37">
        <v>0</v>
      </c>
      <c r="AH368" s="37">
        <v>0</v>
      </c>
      <c r="AI368" s="49">
        <v>4896753</v>
      </c>
      <c r="AJ368" s="59">
        <v>662</v>
      </c>
      <c r="AK368" s="59">
        <v>7396.91</v>
      </c>
      <c r="AL368" s="59">
        <v>226.68</v>
      </c>
      <c r="AM368" s="59">
        <v>7623.59</v>
      </c>
      <c r="AN368" s="59">
        <v>646</v>
      </c>
      <c r="AO368" s="59">
        <v>4924839</v>
      </c>
      <c r="AP368" s="59">
        <v>0</v>
      </c>
      <c r="AQ368" s="59">
        <v>22612</v>
      </c>
      <c r="AR368" s="59">
        <v>0</v>
      </c>
      <c r="AS368" s="59">
        <v>0</v>
      </c>
      <c r="AT368" s="59">
        <v>0</v>
      </c>
      <c r="AU368" s="59">
        <v>0</v>
      </c>
      <c r="AV368" s="59">
        <v>0</v>
      </c>
      <c r="AW368" s="59">
        <v>0</v>
      </c>
      <c r="AX368" s="59">
        <v>91483</v>
      </c>
      <c r="AY368" s="59">
        <v>0</v>
      </c>
      <c r="AZ368" s="59">
        <v>5038934</v>
      </c>
      <c r="BA368" s="59">
        <v>1804759</v>
      </c>
      <c r="BB368" s="59">
        <v>3234175</v>
      </c>
      <c r="BC368" s="59">
        <v>3234175</v>
      </c>
      <c r="BD368" s="59">
        <v>2660</v>
      </c>
      <c r="BE368" s="59">
        <f t="shared" si="20"/>
        <v>3231515</v>
      </c>
      <c r="BF368" s="59">
        <v>340532</v>
      </c>
      <c r="BG368" s="59">
        <f t="shared" si="21"/>
        <v>3572047</v>
      </c>
      <c r="BH368" s="59">
        <v>366445121</v>
      </c>
      <c r="BI368" s="59">
        <v>0</v>
      </c>
      <c r="BJ368" s="59">
        <v>0</v>
      </c>
      <c r="BK368" s="59">
        <v>4947451</v>
      </c>
      <c r="BL368" s="59">
        <v>646</v>
      </c>
      <c r="BM368" s="59">
        <v>7658.59</v>
      </c>
      <c r="BN368" s="59">
        <v>230.08</v>
      </c>
      <c r="BO368" s="59">
        <v>7888.67</v>
      </c>
      <c r="BP368" s="59">
        <v>618</v>
      </c>
      <c r="BQ368" s="59">
        <v>4875198</v>
      </c>
      <c r="BR368" s="59">
        <v>0</v>
      </c>
      <c r="BS368" s="59">
        <v>4886</v>
      </c>
      <c r="BT368" s="59">
        <v>0</v>
      </c>
      <c r="BU368" s="59">
        <v>0</v>
      </c>
      <c r="BV368" s="59">
        <v>0</v>
      </c>
      <c r="BW368" s="59">
        <v>0</v>
      </c>
      <c r="BX368" s="59">
        <v>0</v>
      </c>
      <c r="BY368" s="59">
        <v>165662</v>
      </c>
      <c r="BZ368" s="59">
        <v>0</v>
      </c>
      <c r="CA368" s="59">
        <v>5045746</v>
      </c>
      <c r="CB368" s="59">
        <v>1529091</v>
      </c>
      <c r="CC368" s="59">
        <v>3516655</v>
      </c>
      <c r="CD368" s="59">
        <v>3516655</v>
      </c>
      <c r="CE368" s="59">
        <v>2672</v>
      </c>
      <c r="CF368" s="59">
        <f t="shared" si="22"/>
        <v>3513983</v>
      </c>
      <c r="CG368" s="59">
        <v>357551</v>
      </c>
      <c r="CH368" s="59">
        <f t="shared" si="23"/>
        <v>3871534</v>
      </c>
      <c r="CI368" s="59">
        <v>422648916</v>
      </c>
      <c r="CJ368" s="59">
        <v>0</v>
      </c>
      <c r="CK368" s="59">
        <v>0</v>
      </c>
      <c r="CL368" s="59">
        <v>4880084</v>
      </c>
      <c r="CM368" s="59">
        <v>618</v>
      </c>
      <c r="CN368" s="59">
        <v>7896.58</v>
      </c>
      <c r="CO368" s="59">
        <v>236.98</v>
      </c>
      <c r="CP368" s="59">
        <v>8133.5599999999995</v>
      </c>
      <c r="CQ368" s="59">
        <v>591</v>
      </c>
      <c r="CR368" s="59">
        <v>4806934</v>
      </c>
      <c r="CS368" s="59">
        <v>0</v>
      </c>
      <c r="CT368" s="59">
        <v>5810</v>
      </c>
      <c r="CU368" s="59">
        <v>0</v>
      </c>
      <c r="CV368" s="59">
        <v>0</v>
      </c>
      <c r="CW368" s="59">
        <v>0</v>
      </c>
      <c r="CX368" s="59">
        <v>0</v>
      </c>
      <c r="CY368" s="59">
        <v>0</v>
      </c>
      <c r="CZ368" s="59">
        <v>162671</v>
      </c>
      <c r="DA368" s="59">
        <v>0</v>
      </c>
      <c r="DB368" s="59">
        <v>4975415</v>
      </c>
      <c r="DC368" s="59">
        <v>1300597</v>
      </c>
      <c r="DD368" s="59">
        <v>3674818</v>
      </c>
      <c r="DE368" s="59">
        <v>3675808</v>
      </c>
      <c r="DF368" s="59">
        <v>1823</v>
      </c>
      <c r="DG368" s="40">
        <v>3673985</v>
      </c>
      <c r="DH368" s="59">
        <v>356440</v>
      </c>
      <c r="DI368" s="59">
        <v>4030425</v>
      </c>
      <c r="DJ368" s="59">
        <v>476575331</v>
      </c>
      <c r="DK368" s="59">
        <v>0</v>
      </c>
      <c r="DL368" s="59">
        <v>990</v>
      </c>
    </row>
    <row r="369" spans="1:116" x14ac:dyDescent="0.2">
      <c r="A369" s="48">
        <v>3510</v>
      </c>
      <c r="B369" s="49" t="s">
        <v>394</v>
      </c>
      <c r="C369" s="37">
        <v>2160800</v>
      </c>
      <c r="D369" s="37">
        <v>281</v>
      </c>
      <c r="E369" s="37">
        <v>288</v>
      </c>
      <c r="F369" s="37">
        <v>220.29</v>
      </c>
      <c r="G369" s="37">
        <v>0</v>
      </c>
      <c r="H369" s="37">
        <v>0</v>
      </c>
      <c r="I369" s="37">
        <v>0</v>
      </c>
      <c r="J369" s="37">
        <v>2278071</v>
      </c>
      <c r="K369" s="37">
        <v>0</v>
      </c>
      <c r="L369" s="37">
        <v>0</v>
      </c>
      <c r="M369" s="37">
        <v>0</v>
      </c>
      <c r="N369" s="37">
        <v>0</v>
      </c>
      <c r="O369" s="37">
        <v>100000</v>
      </c>
      <c r="P369" s="37">
        <v>0</v>
      </c>
      <c r="Q369" s="37">
        <v>100000</v>
      </c>
      <c r="R369" s="37">
        <v>2378071</v>
      </c>
      <c r="S369" s="37">
        <v>0</v>
      </c>
      <c r="T369" s="37">
        <v>0</v>
      </c>
      <c r="U369" s="37">
        <v>0</v>
      </c>
      <c r="V369" s="37">
        <v>2378071</v>
      </c>
      <c r="W369" s="37">
        <v>189477</v>
      </c>
      <c r="X369" s="37">
        <v>2188594</v>
      </c>
      <c r="Y369" s="37">
        <v>2188594</v>
      </c>
      <c r="Z369" s="37">
        <v>60</v>
      </c>
      <c r="AA369" s="37">
        <v>2188534</v>
      </c>
      <c r="AB369" s="37">
        <v>294525</v>
      </c>
      <c r="AC369" s="37">
        <v>2483059</v>
      </c>
      <c r="AD369" s="37">
        <v>325342182</v>
      </c>
      <c r="AE369" s="37">
        <v>7800</v>
      </c>
      <c r="AF369" s="37">
        <v>0</v>
      </c>
      <c r="AG369" s="37">
        <v>0</v>
      </c>
      <c r="AH369" s="37">
        <v>0</v>
      </c>
      <c r="AI369" s="49">
        <v>2378071</v>
      </c>
      <c r="AJ369" s="59">
        <v>288</v>
      </c>
      <c r="AK369" s="59">
        <v>8257.19</v>
      </c>
      <c r="AL369" s="59">
        <v>226.68</v>
      </c>
      <c r="AM369" s="59">
        <v>8483.8700000000008</v>
      </c>
      <c r="AN369" s="59">
        <v>294</v>
      </c>
      <c r="AO369" s="59">
        <v>2494258</v>
      </c>
      <c r="AP369" s="59">
        <v>0</v>
      </c>
      <c r="AQ369" s="59">
        <v>0</v>
      </c>
      <c r="AR369" s="59">
        <v>0</v>
      </c>
      <c r="AS369" s="59">
        <v>0</v>
      </c>
      <c r="AT369" s="59">
        <v>0</v>
      </c>
      <c r="AU369" s="59">
        <v>0</v>
      </c>
      <c r="AV369" s="59">
        <v>0</v>
      </c>
      <c r="AW369" s="59">
        <v>0</v>
      </c>
      <c r="AX369" s="59">
        <v>0</v>
      </c>
      <c r="AY369" s="59">
        <v>0</v>
      </c>
      <c r="AZ369" s="59">
        <v>2494258</v>
      </c>
      <c r="BA369" s="59">
        <v>183907</v>
      </c>
      <c r="BB369" s="59">
        <v>2310351</v>
      </c>
      <c r="BC369" s="59">
        <v>2310351</v>
      </c>
      <c r="BD369" s="59">
        <v>31</v>
      </c>
      <c r="BE369" s="59">
        <f t="shared" si="20"/>
        <v>2310320</v>
      </c>
      <c r="BF369" s="59">
        <v>315281</v>
      </c>
      <c r="BG369" s="59">
        <f t="shared" si="21"/>
        <v>2625601</v>
      </c>
      <c r="BH369" s="59">
        <v>352173348</v>
      </c>
      <c r="BI369" s="59">
        <v>0</v>
      </c>
      <c r="BJ369" s="59">
        <v>0</v>
      </c>
      <c r="BK369" s="59">
        <v>2494258</v>
      </c>
      <c r="BL369" s="59">
        <v>294</v>
      </c>
      <c r="BM369" s="59">
        <v>8483.8700000000008</v>
      </c>
      <c r="BN369" s="59">
        <v>230.08</v>
      </c>
      <c r="BO369" s="59">
        <v>8713.9500000000007</v>
      </c>
      <c r="BP369" s="59">
        <v>304</v>
      </c>
      <c r="BQ369" s="59">
        <v>2649041</v>
      </c>
      <c r="BR369" s="59">
        <v>0</v>
      </c>
      <c r="BS369" s="59">
        <v>0</v>
      </c>
      <c r="BT369" s="59">
        <v>0</v>
      </c>
      <c r="BU369" s="59">
        <v>0</v>
      </c>
      <c r="BV369" s="59">
        <v>0</v>
      </c>
      <c r="BW369" s="59">
        <v>0</v>
      </c>
      <c r="BX369" s="59">
        <v>0</v>
      </c>
      <c r="BY369" s="59">
        <v>0</v>
      </c>
      <c r="BZ369" s="59">
        <v>0</v>
      </c>
      <c r="CA369" s="59">
        <v>2649041</v>
      </c>
      <c r="CB369" s="59">
        <v>177594</v>
      </c>
      <c r="CC369" s="59">
        <v>2471447</v>
      </c>
      <c r="CD369" s="59">
        <v>2480161</v>
      </c>
      <c r="CE369" s="59">
        <v>198</v>
      </c>
      <c r="CF369" s="59">
        <f t="shared" si="22"/>
        <v>2479963</v>
      </c>
      <c r="CG369" s="59">
        <v>327642</v>
      </c>
      <c r="CH369" s="59">
        <f t="shared" si="23"/>
        <v>2807605</v>
      </c>
      <c r="CI369" s="59">
        <v>407256592</v>
      </c>
      <c r="CJ369" s="59">
        <v>0</v>
      </c>
      <c r="CK369" s="59">
        <v>8714</v>
      </c>
      <c r="CL369" s="59">
        <v>2649041</v>
      </c>
      <c r="CM369" s="59">
        <v>304</v>
      </c>
      <c r="CN369" s="59">
        <v>8713.9500000000007</v>
      </c>
      <c r="CO369" s="59">
        <v>236.98</v>
      </c>
      <c r="CP369" s="59">
        <v>8950.93</v>
      </c>
      <c r="CQ369" s="59">
        <v>321</v>
      </c>
      <c r="CR369" s="59">
        <v>2873249</v>
      </c>
      <c r="CS369" s="59">
        <v>0</v>
      </c>
      <c r="CT369" s="59">
        <v>0</v>
      </c>
      <c r="CU369" s="59">
        <v>0</v>
      </c>
      <c r="CV369" s="59">
        <v>0</v>
      </c>
      <c r="CW369" s="59">
        <v>0</v>
      </c>
      <c r="CX369" s="59">
        <v>0</v>
      </c>
      <c r="CY369" s="59">
        <v>0</v>
      </c>
      <c r="CZ369" s="59">
        <v>0</v>
      </c>
      <c r="DA369" s="59">
        <v>0</v>
      </c>
      <c r="DB369" s="59">
        <v>2873249</v>
      </c>
      <c r="DC369" s="59">
        <v>179198</v>
      </c>
      <c r="DD369" s="59">
        <v>2694051</v>
      </c>
      <c r="DE369" s="59">
        <v>2694051</v>
      </c>
      <c r="DF369" s="59">
        <v>242</v>
      </c>
      <c r="DG369" s="40">
        <v>2693809</v>
      </c>
      <c r="DH369" s="59">
        <v>345395</v>
      </c>
      <c r="DI369" s="59">
        <v>3039204</v>
      </c>
      <c r="DJ369" s="59">
        <v>470030794</v>
      </c>
      <c r="DK369" s="59">
        <v>0</v>
      </c>
      <c r="DL369" s="59">
        <v>0</v>
      </c>
    </row>
    <row r="370" spans="1:116" x14ac:dyDescent="0.2">
      <c r="A370" s="48">
        <v>5726</v>
      </c>
      <c r="B370" s="49" t="s">
        <v>395</v>
      </c>
      <c r="C370" s="37">
        <v>4380899</v>
      </c>
      <c r="D370" s="37">
        <v>634</v>
      </c>
      <c r="E370" s="37">
        <v>620</v>
      </c>
      <c r="F370" s="37">
        <v>220.29</v>
      </c>
      <c r="G370" s="37">
        <v>0</v>
      </c>
      <c r="H370" s="37">
        <v>0</v>
      </c>
      <c r="I370" s="37">
        <v>0</v>
      </c>
      <c r="J370" s="37">
        <v>4420743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4420743</v>
      </c>
      <c r="S370" s="37">
        <v>0</v>
      </c>
      <c r="T370" s="37">
        <v>78433</v>
      </c>
      <c r="U370" s="37">
        <v>78433</v>
      </c>
      <c r="V370" s="37">
        <v>4499176</v>
      </c>
      <c r="W370" s="37">
        <v>3442297</v>
      </c>
      <c r="X370" s="37">
        <v>1056879</v>
      </c>
      <c r="Y370" s="37">
        <v>1056879</v>
      </c>
      <c r="Z370" s="37">
        <v>2919</v>
      </c>
      <c r="AA370" s="37">
        <v>1053960</v>
      </c>
      <c r="AB370" s="37">
        <v>360000</v>
      </c>
      <c r="AC370" s="37">
        <v>1413960</v>
      </c>
      <c r="AD370" s="37">
        <v>130352941</v>
      </c>
      <c r="AE370" s="37">
        <v>269100</v>
      </c>
      <c r="AF370" s="37">
        <v>0</v>
      </c>
      <c r="AG370" s="37">
        <v>0</v>
      </c>
      <c r="AH370" s="37">
        <v>0</v>
      </c>
      <c r="AI370" s="49">
        <v>4420743</v>
      </c>
      <c r="AJ370" s="59">
        <v>620</v>
      </c>
      <c r="AK370" s="59">
        <v>7130.23</v>
      </c>
      <c r="AL370" s="59">
        <v>226.68</v>
      </c>
      <c r="AM370" s="59">
        <v>7356.91</v>
      </c>
      <c r="AN370" s="59">
        <v>599</v>
      </c>
      <c r="AO370" s="59">
        <v>4406789</v>
      </c>
      <c r="AP370" s="59">
        <v>0</v>
      </c>
      <c r="AQ370" s="59">
        <v>0</v>
      </c>
      <c r="AR370" s="59">
        <v>0</v>
      </c>
      <c r="AS370" s="59">
        <v>0</v>
      </c>
      <c r="AT370" s="59">
        <v>0</v>
      </c>
      <c r="AU370" s="59">
        <v>0</v>
      </c>
      <c r="AV370" s="59">
        <v>0</v>
      </c>
      <c r="AW370" s="59">
        <v>0</v>
      </c>
      <c r="AX370" s="59">
        <v>117711</v>
      </c>
      <c r="AY370" s="59">
        <v>0</v>
      </c>
      <c r="AZ370" s="59">
        <v>4524500</v>
      </c>
      <c r="BA370" s="59">
        <v>3555762</v>
      </c>
      <c r="BB370" s="59">
        <v>968738</v>
      </c>
      <c r="BC370" s="59">
        <v>968738</v>
      </c>
      <c r="BD370" s="59">
        <v>1839</v>
      </c>
      <c r="BE370" s="59">
        <f t="shared" si="20"/>
        <v>966899</v>
      </c>
      <c r="BF370" s="59">
        <v>355234</v>
      </c>
      <c r="BG370" s="59">
        <f t="shared" si="21"/>
        <v>1322133</v>
      </c>
      <c r="BH370" s="59">
        <v>144809750</v>
      </c>
      <c r="BI370" s="59">
        <v>0</v>
      </c>
      <c r="BJ370" s="59">
        <v>0</v>
      </c>
      <c r="BK370" s="59">
        <v>4406789</v>
      </c>
      <c r="BL370" s="59">
        <v>599</v>
      </c>
      <c r="BM370" s="59">
        <v>7356.91</v>
      </c>
      <c r="BN370" s="59">
        <v>230.08</v>
      </c>
      <c r="BO370" s="59">
        <v>7586.99</v>
      </c>
      <c r="BP370" s="59">
        <v>599</v>
      </c>
      <c r="BQ370" s="59">
        <v>4544607</v>
      </c>
      <c r="BR370" s="59">
        <v>0</v>
      </c>
      <c r="BS370" s="59">
        <v>9051</v>
      </c>
      <c r="BT370" s="59">
        <v>0</v>
      </c>
      <c r="BU370" s="59">
        <v>0</v>
      </c>
      <c r="BV370" s="59">
        <v>0</v>
      </c>
      <c r="BW370" s="59">
        <v>0</v>
      </c>
      <c r="BX370" s="59">
        <v>0</v>
      </c>
      <c r="BY370" s="59">
        <v>0</v>
      </c>
      <c r="BZ370" s="59">
        <v>0</v>
      </c>
      <c r="CA370" s="59">
        <v>4553658</v>
      </c>
      <c r="CB370" s="59">
        <v>3471239</v>
      </c>
      <c r="CC370" s="59">
        <v>1082419</v>
      </c>
      <c r="CD370" s="59">
        <v>1082419</v>
      </c>
      <c r="CE370" s="59">
        <v>1590</v>
      </c>
      <c r="CF370" s="59">
        <f t="shared" si="22"/>
        <v>1080829</v>
      </c>
      <c r="CG370" s="59">
        <v>363988</v>
      </c>
      <c r="CH370" s="59">
        <f t="shared" si="23"/>
        <v>1444817</v>
      </c>
      <c r="CI370" s="59">
        <v>151677747</v>
      </c>
      <c r="CJ370" s="59">
        <v>0</v>
      </c>
      <c r="CK370" s="59">
        <v>0</v>
      </c>
      <c r="CL370" s="59">
        <v>4553658</v>
      </c>
      <c r="CM370" s="59">
        <v>599</v>
      </c>
      <c r="CN370" s="59">
        <v>7602.1</v>
      </c>
      <c r="CO370" s="59">
        <v>236.98</v>
      </c>
      <c r="CP370" s="59">
        <v>7839.08</v>
      </c>
      <c r="CQ370" s="59">
        <v>591</v>
      </c>
      <c r="CR370" s="59">
        <v>4632896</v>
      </c>
      <c r="CS370" s="59">
        <v>0</v>
      </c>
      <c r="CT370" s="59">
        <v>0</v>
      </c>
      <c r="CU370" s="59">
        <v>0</v>
      </c>
      <c r="CV370" s="59">
        <v>0</v>
      </c>
      <c r="CW370" s="59">
        <v>0</v>
      </c>
      <c r="CX370" s="59">
        <v>0</v>
      </c>
      <c r="CY370" s="59">
        <v>0</v>
      </c>
      <c r="CZ370" s="59">
        <v>47034</v>
      </c>
      <c r="DA370" s="59">
        <v>0</v>
      </c>
      <c r="DB370" s="59">
        <v>4679930</v>
      </c>
      <c r="DC370" s="59">
        <v>3599390</v>
      </c>
      <c r="DD370" s="59">
        <v>1080540</v>
      </c>
      <c r="DE370" s="59">
        <v>1080540</v>
      </c>
      <c r="DF370" s="59">
        <v>1638</v>
      </c>
      <c r="DG370" s="40">
        <v>1078902</v>
      </c>
      <c r="DH370" s="59">
        <v>378405</v>
      </c>
      <c r="DI370" s="59">
        <v>1457307</v>
      </c>
      <c r="DJ370" s="59">
        <v>154541850</v>
      </c>
      <c r="DK370" s="59">
        <v>0</v>
      </c>
      <c r="DL370" s="59">
        <v>0</v>
      </c>
    </row>
    <row r="371" spans="1:116" x14ac:dyDescent="0.2">
      <c r="A371" s="48">
        <v>5733</v>
      </c>
      <c r="B371" s="49" t="s">
        <v>396</v>
      </c>
      <c r="C371" s="37">
        <v>5975130</v>
      </c>
      <c r="D371" s="37">
        <v>785</v>
      </c>
      <c r="E371" s="37">
        <v>791</v>
      </c>
      <c r="F371" s="37">
        <v>220.29</v>
      </c>
      <c r="G371" s="37">
        <v>0</v>
      </c>
      <c r="H371" s="37">
        <v>0</v>
      </c>
      <c r="I371" s="37">
        <v>0</v>
      </c>
      <c r="J371" s="37">
        <v>6195049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6195049</v>
      </c>
      <c r="S371" s="37">
        <v>0</v>
      </c>
      <c r="T371" s="37">
        <v>0</v>
      </c>
      <c r="U371" s="37">
        <v>0</v>
      </c>
      <c r="V371" s="37">
        <v>6195049</v>
      </c>
      <c r="W371" s="37">
        <v>490210</v>
      </c>
      <c r="X371" s="37">
        <v>5704839</v>
      </c>
      <c r="Y371" s="37">
        <v>5704838</v>
      </c>
      <c r="Z371" s="37">
        <v>3065</v>
      </c>
      <c r="AA371" s="37">
        <v>5701773</v>
      </c>
      <c r="AB371" s="37">
        <v>720390</v>
      </c>
      <c r="AC371" s="37">
        <v>6422163</v>
      </c>
      <c r="AD371" s="37">
        <v>685969675</v>
      </c>
      <c r="AE371" s="37">
        <v>327400</v>
      </c>
      <c r="AF371" s="37">
        <v>1</v>
      </c>
      <c r="AG371" s="37">
        <v>0</v>
      </c>
      <c r="AH371" s="37">
        <v>1</v>
      </c>
      <c r="AI371" s="49">
        <v>6191898</v>
      </c>
      <c r="AJ371" s="59">
        <v>791</v>
      </c>
      <c r="AK371" s="59">
        <v>7827.94</v>
      </c>
      <c r="AL371" s="59">
        <v>226.68</v>
      </c>
      <c r="AM371" s="59">
        <v>8054.62</v>
      </c>
      <c r="AN371" s="59">
        <v>781</v>
      </c>
      <c r="AO371" s="59">
        <v>6290658</v>
      </c>
      <c r="AP371" s="59">
        <v>1</v>
      </c>
      <c r="AQ371" s="59">
        <v>0</v>
      </c>
      <c r="AR371" s="59">
        <v>0</v>
      </c>
      <c r="AS371" s="59">
        <v>0</v>
      </c>
      <c r="AT371" s="59">
        <v>0</v>
      </c>
      <c r="AU371" s="59">
        <v>0</v>
      </c>
      <c r="AV371" s="59">
        <v>0</v>
      </c>
      <c r="AW371" s="59">
        <v>0</v>
      </c>
      <c r="AX371" s="59">
        <v>64437</v>
      </c>
      <c r="AY371" s="59">
        <v>0</v>
      </c>
      <c r="AZ371" s="59">
        <v>6355096</v>
      </c>
      <c r="BA371" s="59">
        <v>436377</v>
      </c>
      <c r="BB371" s="59">
        <v>5918719</v>
      </c>
      <c r="BC371" s="59">
        <v>5910665</v>
      </c>
      <c r="BD371" s="59">
        <v>3294</v>
      </c>
      <c r="BE371" s="59">
        <f t="shared" si="20"/>
        <v>5907371</v>
      </c>
      <c r="BF371" s="59">
        <v>734393</v>
      </c>
      <c r="BG371" s="59">
        <f t="shared" si="21"/>
        <v>6641764</v>
      </c>
      <c r="BH371" s="59">
        <v>775566362</v>
      </c>
      <c r="BI371" s="59">
        <v>8054</v>
      </c>
      <c r="BJ371" s="59">
        <v>0</v>
      </c>
      <c r="BK371" s="59">
        <v>6290659</v>
      </c>
      <c r="BL371" s="59">
        <v>781</v>
      </c>
      <c r="BM371" s="59">
        <v>8054.62</v>
      </c>
      <c r="BN371" s="59">
        <v>230.08</v>
      </c>
      <c r="BO371" s="59">
        <v>8284.7000000000007</v>
      </c>
      <c r="BP371" s="59">
        <v>752</v>
      </c>
      <c r="BQ371" s="59">
        <v>6230094</v>
      </c>
      <c r="BR371" s="59">
        <v>0</v>
      </c>
      <c r="BS371" s="59">
        <v>0</v>
      </c>
      <c r="BT371" s="59">
        <v>0</v>
      </c>
      <c r="BU371" s="59">
        <v>0</v>
      </c>
      <c r="BV371" s="59">
        <v>0</v>
      </c>
      <c r="BW371" s="59">
        <v>0</v>
      </c>
      <c r="BX371" s="59">
        <v>0</v>
      </c>
      <c r="BY371" s="59">
        <v>182263</v>
      </c>
      <c r="BZ371" s="59">
        <v>0</v>
      </c>
      <c r="CA371" s="59">
        <v>6412357</v>
      </c>
      <c r="CB371" s="59">
        <v>370068</v>
      </c>
      <c r="CC371" s="59">
        <v>6042289</v>
      </c>
      <c r="CD371" s="59">
        <v>6042289</v>
      </c>
      <c r="CE371" s="59">
        <v>2015</v>
      </c>
      <c r="CF371" s="59">
        <f t="shared" si="22"/>
        <v>6040274</v>
      </c>
      <c r="CG371" s="59">
        <v>749938</v>
      </c>
      <c r="CH371" s="59">
        <f t="shared" si="23"/>
        <v>6790212</v>
      </c>
      <c r="CI371" s="59">
        <v>844917031</v>
      </c>
      <c r="CJ371" s="59">
        <v>0</v>
      </c>
      <c r="CK371" s="59">
        <v>0</v>
      </c>
      <c r="CL371" s="59">
        <v>6230094</v>
      </c>
      <c r="CM371" s="59">
        <v>752</v>
      </c>
      <c r="CN371" s="59">
        <v>8284.7000000000007</v>
      </c>
      <c r="CO371" s="59">
        <v>236.98</v>
      </c>
      <c r="CP371" s="59">
        <v>8521.68</v>
      </c>
      <c r="CQ371" s="59">
        <v>726</v>
      </c>
      <c r="CR371" s="59">
        <v>6186740</v>
      </c>
      <c r="CS371" s="59">
        <v>0</v>
      </c>
      <c r="CT371" s="59">
        <v>7776</v>
      </c>
      <c r="CU371" s="59">
        <v>0</v>
      </c>
      <c r="CV371" s="59">
        <v>0</v>
      </c>
      <c r="CW371" s="59">
        <v>0</v>
      </c>
      <c r="CX371" s="59">
        <v>0</v>
      </c>
      <c r="CY371" s="59">
        <v>0</v>
      </c>
      <c r="CZ371" s="59">
        <v>170434</v>
      </c>
      <c r="DA371" s="59">
        <v>0</v>
      </c>
      <c r="DB371" s="59">
        <v>6364950</v>
      </c>
      <c r="DC371" s="59">
        <v>314425</v>
      </c>
      <c r="DD371" s="59">
        <v>6050525</v>
      </c>
      <c r="DE371" s="59">
        <v>6050524</v>
      </c>
      <c r="DF371" s="59">
        <v>2444</v>
      </c>
      <c r="DG371" s="40">
        <v>6048080</v>
      </c>
      <c r="DH371" s="59">
        <v>765850</v>
      </c>
      <c r="DI371" s="59">
        <v>6813930</v>
      </c>
      <c r="DJ371" s="59">
        <v>893099956</v>
      </c>
      <c r="DK371" s="59">
        <v>1</v>
      </c>
      <c r="DL371" s="59">
        <v>0</v>
      </c>
    </row>
    <row r="372" spans="1:116" x14ac:dyDescent="0.2">
      <c r="A372" s="48">
        <v>5740</v>
      </c>
      <c r="B372" s="49" t="s">
        <v>397</v>
      </c>
      <c r="C372" s="37">
        <v>3030046</v>
      </c>
      <c r="D372" s="37">
        <v>393</v>
      </c>
      <c r="E372" s="37">
        <v>398</v>
      </c>
      <c r="F372" s="37">
        <v>220.29</v>
      </c>
      <c r="G372" s="37">
        <v>0</v>
      </c>
      <c r="H372" s="37">
        <v>0</v>
      </c>
      <c r="I372" s="37">
        <v>0</v>
      </c>
      <c r="J372" s="37">
        <v>3156271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3156271</v>
      </c>
      <c r="S372" s="37">
        <v>80000</v>
      </c>
      <c r="T372" s="37">
        <v>0</v>
      </c>
      <c r="U372" s="37">
        <v>80000</v>
      </c>
      <c r="V372" s="37">
        <v>3236271</v>
      </c>
      <c r="W372" s="37">
        <v>2334155</v>
      </c>
      <c r="X372" s="37">
        <v>902116</v>
      </c>
      <c r="Y372" s="37">
        <v>902116</v>
      </c>
      <c r="Z372" s="37">
        <v>1549</v>
      </c>
      <c r="AA372" s="37">
        <v>900567</v>
      </c>
      <c r="AB372" s="37">
        <v>213000</v>
      </c>
      <c r="AC372" s="37">
        <v>1113567</v>
      </c>
      <c r="AD372" s="37">
        <v>82120598</v>
      </c>
      <c r="AE372" s="37">
        <v>114200</v>
      </c>
      <c r="AF372" s="37">
        <v>0</v>
      </c>
      <c r="AG372" s="37">
        <v>0</v>
      </c>
      <c r="AH372" s="37">
        <v>0</v>
      </c>
      <c r="AI372" s="49">
        <v>3155271</v>
      </c>
      <c r="AJ372" s="59">
        <v>398</v>
      </c>
      <c r="AK372" s="59">
        <v>7927.82</v>
      </c>
      <c r="AL372" s="59">
        <v>226.68</v>
      </c>
      <c r="AM372" s="59">
        <v>8154.5</v>
      </c>
      <c r="AN372" s="59">
        <v>403</v>
      </c>
      <c r="AO372" s="59">
        <v>3286264</v>
      </c>
      <c r="AP372" s="59">
        <v>0</v>
      </c>
      <c r="AQ372" s="59">
        <v>0</v>
      </c>
      <c r="AR372" s="59">
        <v>0</v>
      </c>
      <c r="AS372" s="59">
        <v>0</v>
      </c>
      <c r="AT372" s="59">
        <v>0</v>
      </c>
      <c r="AU372" s="59">
        <v>0</v>
      </c>
      <c r="AV372" s="59">
        <v>0</v>
      </c>
      <c r="AW372" s="59">
        <v>0</v>
      </c>
      <c r="AX372" s="59">
        <v>0</v>
      </c>
      <c r="AY372" s="59">
        <v>0</v>
      </c>
      <c r="AZ372" s="59">
        <v>3286264</v>
      </c>
      <c r="BA372" s="59">
        <v>2382364</v>
      </c>
      <c r="BB372" s="59">
        <v>903900</v>
      </c>
      <c r="BC372" s="59">
        <v>912054</v>
      </c>
      <c r="BD372" s="59">
        <v>1928</v>
      </c>
      <c r="BE372" s="59">
        <f t="shared" si="20"/>
        <v>910126</v>
      </c>
      <c r="BF372" s="59">
        <v>187200</v>
      </c>
      <c r="BG372" s="59">
        <f t="shared" si="21"/>
        <v>1097326</v>
      </c>
      <c r="BH372" s="59">
        <v>91928472</v>
      </c>
      <c r="BI372" s="59">
        <v>0</v>
      </c>
      <c r="BJ372" s="59">
        <v>8154</v>
      </c>
      <c r="BK372" s="59">
        <v>3286264</v>
      </c>
      <c r="BL372" s="59">
        <v>403</v>
      </c>
      <c r="BM372" s="59">
        <v>8154.5</v>
      </c>
      <c r="BN372" s="59">
        <v>230.08</v>
      </c>
      <c r="BO372" s="59">
        <v>8384.58</v>
      </c>
      <c r="BP372" s="59">
        <v>408</v>
      </c>
      <c r="BQ372" s="59">
        <v>3420909</v>
      </c>
      <c r="BR372" s="59">
        <v>0</v>
      </c>
      <c r="BS372" s="59">
        <v>0</v>
      </c>
      <c r="BT372" s="59">
        <v>0</v>
      </c>
      <c r="BU372" s="59">
        <v>0</v>
      </c>
      <c r="BV372" s="59">
        <v>0</v>
      </c>
      <c r="BW372" s="59">
        <v>0</v>
      </c>
      <c r="BX372" s="59">
        <v>0</v>
      </c>
      <c r="BY372" s="59">
        <v>0</v>
      </c>
      <c r="BZ372" s="59">
        <v>0</v>
      </c>
      <c r="CA372" s="59">
        <v>3420909</v>
      </c>
      <c r="CB372" s="59">
        <v>2407396</v>
      </c>
      <c r="CC372" s="59">
        <v>1013513</v>
      </c>
      <c r="CD372" s="59">
        <v>1013513</v>
      </c>
      <c r="CE372" s="59">
        <v>2447</v>
      </c>
      <c r="CF372" s="59">
        <f t="shared" si="22"/>
        <v>1011066</v>
      </c>
      <c r="CG372" s="59">
        <v>182500</v>
      </c>
      <c r="CH372" s="59">
        <f t="shared" si="23"/>
        <v>1193566</v>
      </c>
      <c r="CI372" s="59">
        <v>98400101</v>
      </c>
      <c r="CJ372" s="59">
        <v>0</v>
      </c>
      <c r="CK372" s="59">
        <v>0</v>
      </c>
      <c r="CL372" s="59">
        <v>3420909</v>
      </c>
      <c r="CM372" s="59">
        <v>408</v>
      </c>
      <c r="CN372" s="59">
        <v>8384.58</v>
      </c>
      <c r="CO372" s="59">
        <v>236.98</v>
      </c>
      <c r="CP372" s="59">
        <v>8621.56</v>
      </c>
      <c r="CQ372" s="59">
        <v>411</v>
      </c>
      <c r="CR372" s="59">
        <v>3543461</v>
      </c>
      <c r="CS372" s="59">
        <v>0</v>
      </c>
      <c r="CT372" s="59">
        <v>0</v>
      </c>
      <c r="CU372" s="59">
        <v>0</v>
      </c>
      <c r="CV372" s="59">
        <v>0</v>
      </c>
      <c r="CW372" s="59">
        <v>0</v>
      </c>
      <c r="CX372" s="59">
        <v>0</v>
      </c>
      <c r="CY372" s="59">
        <v>0</v>
      </c>
      <c r="CZ372" s="59">
        <v>0</v>
      </c>
      <c r="DA372" s="59">
        <v>0</v>
      </c>
      <c r="DB372" s="59">
        <v>3543461</v>
      </c>
      <c r="DC372" s="59">
        <v>2487078</v>
      </c>
      <c r="DD372" s="59">
        <v>1056383</v>
      </c>
      <c r="DE372" s="59">
        <v>1047762</v>
      </c>
      <c r="DF372" s="59">
        <v>1176</v>
      </c>
      <c r="DG372" s="40">
        <v>1046586</v>
      </c>
      <c r="DH372" s="59">
        <v>182500</v>
      </c>
      <c r="DI372" s="59">
        <v>1229086</v>
      </c>
      <c r="DJ372" s="59">
        <v>103495829</v>
      </c>
      <c r="DK372" s="59">
        <v>8621</v>
      </c>
      <c r="DL372" s="59">
        <v>0</v>
      </c>
    </row>
    <row r="373" spans="1:116" x14ac:dyDescent="0.2">
      <c r="A373" s="48">
        <v>5747</v>
      </c>
      <c r="B373" s="49" t="s">
        <v>398</v>
      </c>
      <c r="C373" s="37">
        <v>19647896</v>
      </c>
      <c r="D373" s="37">
        <v>3071</v>
      </c>
      <c r="E373" s="37">
        <v>3040</v>
      </c>
      <c r="F373" s="37">
        <v>220.29</v>
      </c>
      <c r="G373" s="37">
        <v>0</v>
      </c>
      <c r="H373" s="37">
        <v>0</v>
      </c>
      <c r="I373" s="37">
        <v>0</v>
      </c>
      <c r="J373" s="37">
        <v>20119237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20119237</v>
      </c>
      <c r="S373" s="37">
        <v>0</v>
      </c>
      <c r="T373" s="37">
        <v>152218</v>
      </c>
      <c r="U373" s="37">
        <v>152218</v>
      </c>
      <c r="V373" s="37">
        <v>20271455</v>
      </c>
      <c r="W373" s="37">
        <v>15369562</v>
      </c>
      <c r="X373" s="37">
        <v>4901893</v>
      </c>
      <c r="Y373" s="37">
        <v>4907317</v>
      </c>
      <c r="Z373" s="37">
        <v>23273</v>
      </c>
      <c r="AA373" s="37">
        <v>4884044</v>
      </c>
      <c r="AB373" s="37">
        <v>1147479</v>
      </c>
      <c r="AC373" s="37">
        <v>6031523</v>
      </c>
      <c r="AD373" s="37">
        <v>705680755</v>
      </c>
      <c r="AE373" s="37">
        <v>2722900</v>
      </c>
      <c r="AF373" s="37">
        <v>0</v>
      </c>
      <c r="AG373" s="37">
        <v>5424</v>
      </c>
      <c r="AH373" s="37">
        <v>0</v>
      </c>
      <c r="AI373" s="49">
        <v>20119237</v>
      </c>
      <c r="AJ373" s="59">
        <v>3040</v>
      </c>
      <c r="AK373" s="59">
        <v>6618.17</v>
      </c>
      <c r="AL373" s="59">
        <v>226.68</v>
      </c>
      <c r="AM373" s="59">
        <v>6844.85</v>
      </c>
      <c r="AN373" s="59">
        <v>3014</v>
      </c>
      <c r="AO373" s="59">
        <v>20630378</v>
      </c>
      <c r="AP373" s="59">
        <v>0</v>
      </c>
      <c r="AQ373" s="59">
        <v>0</v>
      </c>
      <c r="AR373" s="59">
        <v>0</v>
      </c>
      <c r="AS373" s="59">
        <v>0</v>
      </c>
      <c r="AT373" s="59">
        <v>0</v>
      </c>
      <c r="AU373" s="59">
        <v>0</v>
      </c>
      <c r="AV373" s="59">
        <v>0</v>
      </c>
      <c r="AW373" s="59">
        <v>0</v>
      </c>
      <c r="AX373" s="59">
        <v>136897</v>
      </c>
      <c r="AY373" s="59">
        <v>0</v>
      </c>
      <c r="AZ373" s="59">
        <v>20767275</v>
      </c>
      <c r="BA373" s="59">
        <v>15888578</v>
      </c>
      <c r="BB373" s="59">
        <v>4878697</v>
      </c>
      <c r="BC373" s="59">
        <v>4888720</v>
      </c>
      <c r="BD373" s="59">
        <v>19412</v>
      </c>
      <c r="BE373" s="59">
        <f t="shared" si="20"/>
        <v>4869308</v>
      </c>
      <c r="BF373" s="59">
        <v>1293680</v>
      </c>
      <c r="BG373" s="59">
        <f t="shared" si="21"/>
        <v>6162988</v>
      </c>
      <c r="BH373" s="59">
        <v>743372262</v>
      </c>
      <c r="BI373" s="59">
        <v>0</v>
      </c>
      <c r="BJ373" s="59">
        <v>10023</v>
      </c>
      <c r="BK373" s="59">
        <v>20630378</v>
      </c>
      <c r="BL373" s="59">
        <v>3014</v>
      </c>
      <c r="BM373" s="59">
        <v>6844.85</v>
      </c>
      <c r="BN373" s="59">
        <v>230.08</v>
      </c>
      <c r="BO373" s="59">
        <v>7074.93</v>
      </c>
      <c r="BP373" s="59">
        <v>2976</v>
      </c>
      <c r="BQ373" s="59">
        <v>21054992</v>
      </c>
      <c r="BR373" s="59">
        <v>0</v>
      </c>
      <c r="BS373" s="59">
        <v>0</v>
      </c>
      <c r="BT373" s="59">
        <v>0</v>
      </c>
      <c r="BU373" s="59">
        <v>0</v>
      </c>
      <c r="BV373" s="59">
        <v>0</v>
      </c>
      <c r="BW373" s="59">
        <v>0</v>
      </c>
      <c r="BX373" s="59">
        <v>0</v>
      </c>
      <c r="BY373" s="59">
        <v>205173</v>
      </c>
      <c r="BZ373" s="59">
        <v>0</v>
      </c>
      <c r="CA373" s="59">
        <v>21260165</v>
      </c>
      <c r="CB373" s="59">
        <v>16538831</v>
      </c>
      <c r="CC373" s="59">
        <v>4721334</v>
      </c>
      <c r="CD373" s="59">
        <v>4721334</v>
      </c>
      <c r="CE373" s="59">
        <v>15491</v>
      </c>
      <c r="CF373" s="59">
        <f t="shared" si="22"/>
        <v>4705843</v>
      </c>
      <c r="CG373" s="59">
        <v>859560</v>
      </c>
      <c r="CH373" s="59">
        <f t="shared" si="23"/>
        <v>5565403</v>
      </c>
      <c r="CI373" s="59">
        <v>787348638</v>
      </c>
      <c r="CJ373" s="59">
        <v>0</v>
      </c>
      <c r="CK373" s="59">
        <v>0</v>
      </c>
      <c r="CL373" s="59">
        <v>21054992</v>
      </c>
      <c r="CM373" s="59">
        <v>2976</v>
      </c>
      <c r="CN373" s="59">
        <v>7074.93</v>
      </c>
      <c r="CO373" s="59">
        <v>325.07</v>
      </c>
      <c r="CP373" s="59">
        <v>7400</v>
      </c>
      <c r="CQ373" s="59">
        <v>2927</v>
      </c>
      <c r="CR373" s="59">
        <v>21659800</v>
      </c>
      <c r="CS373" s="59">
        <v>0</v>
      </c>
      <c r="CT373" s="59">
        <v>15014</v>
      </c>
      <c r="CU373" s="59">
        <v>0</v>
      </c>
      <c r="CV373" s="59">
        <v>0</v>
      </c>
      <c r="CW373" s="59">
        <v>0</v>
      </c>
      <c r="CX373" s="59">
        <v>0</v>
      </c>
      <c r="CY373" s="59">
        <v>0</v>
      </c>
      <c r="CZ373" s="59">
        <v>273800</v>
      </c>
      <c r="DA373" s="59">
        <v>0</v>
      </c>
      <c r="DB373" s="59">
        <v>21948614</v>
      </c>
      <c r="DC373" s="59">
        <v>16274737</v>
      </c>
      <c r="DD373" s="59">
        <v>5673877</v>
      </c>
      <c r="DE373" s="59">
        <v>5673876</v>
      </c>
      <c r="DF373" s="59">
        <v>19343</v>
      </c>
      <c r="DG373" s="40">
        <v>5654533</v>
      </c>
      <c r="DH373" s="59">
        <v>853672</v>
      </c>
      <c r="DI373" s="59">
        <v>6508205</v>
      </c>
      <c r="DJ373" s="59">
        <v>859381998</v>
      </c>
      <c r="DK373" s="59">
        <v>1</v>
      </c>
      <c r="DL373" s="59">
        <v>0</v>
      </c>
    </row>
    <row r="374" spans="1:116" x14ac:dyDescent="0.2">
      <c r="A374" s="48">
        <v>5754</v>
      </c>
      <c r="B374" s="49" t="s">
        <v>399</v>
      </c>
      <c r="C374" s="37">
        <v>11807674</v>
      </c>
      <c r="D374" s="37">
        <v>1734</v>
      </c>
      <c r="E374" s="37">
        <v>1726</v>
      </c>
      <c r="F374" s="37">
        <v>220.29</v>
      </c>
      <c r="G374" s="37">
        <v>0</v>
      </c>
      <c r="H374" s="37">
        <v>0</v>
      </c>
      <c r="I374" s="37">
        <v>0</v>
      </c>
      <c r="J374" s="37">
        <v>12133418</v>
      </c>
      <c r="K374" s="37">
        <v>6040</v>
      </c>
      <c r="L374" s="37">
        <v>21777</v>
      </c>
      <c r="M374" s="37">
        <v>0</v>
      </c>
      <c r="N374" s="37">
        <v>0</v>
      </c>
      <c r="O374" s="37">
        <v>0</v>
      </c>
      <c r="P374" s="37">
        <v>0</v>
      </c>
      <c r="Q374" s="37">
        <v>27817</v>
      </c>
      <c r="R374" s="37">
        <v>12161235</v>
      </c>
      <c r="S374" s="37">
        <v>0</v>
      </c>
      <c r="T374" s="37">
        <v>42179</v>
      </c>
      <c r="U374" s="37">
        <v>42179</v>
      </c>
      <c r="V374" s="37">
        <v>12203414</v>
      </c>
      <c r="W374" s="37">
        <v>6272082</v>
      </c>
      <c r="X374" s="37">
        <v>5931332</v>
      </c>
      <c r="Y374" s="37">
        <v>5931155</v>
      </c>
      <c r="Z374" s="37">
        <v>11631</v>
      </c>
      <c r="AA374" s="37">
        <v>5919524</v>
      </c>
      <c r="AB374" s="37">
        <v>867140</v>
      </c>
      <c r="AC374" s="37">
        <v>6786664</v>
      </c>
      <c r="AD374" s="37">
        <v>798272197</v>
      </c>
      <c r="AE374" s="37">
        <v>1368100</v>
      </c>
      <c r="AF374" s="37">
        <v>177</v>
      </c>
      <c r="AG374" s="37">
        <v>0</v>
      </c>
      <c r="AH374" s="37">
        <v>0</v>
      </c>
      <c r="AI374" s="49">
        <v>12111235</v>
      </c>
      <c r="AJ374" s="59">
        <v>1726</v>
      </c>
      <c r="AK374" s="59">
        <v>7016.94</v>
      </c>
      <c r="AL374" s="59">
        <v>226.68</v>
      </c>
      <c r="AM374" s="59">
        <v>7243.62</v>
      </c>
      <c r="AN374" s="59">
        <v>1708</v>
      </c>
      <c r="AO374" s="59">
        <v>12372103</v>
      </c>
      <c r="AP374" s="59">
        <v>0</v>
      </c>
      <c r="AQ374" s="59">
        <v>7074</v>
      </c>
      <c r="AR374" s="59">
        <v>0</v>
      </c>
      <c r="AS374" s="59">
        <v>0</v>
      </c>
      <c r="AT374" s="59">
        <v>0</v>
      </c>
      <c r="AU374" s="59">
        <v>0</v>
      </c>
      <c r="AV374" s="59">
        <v>0</v>
      </c>
      <c r="AW374" s="59">
        <v>0</v>
      </c>
      <c r="AX374" s="59">
        <v>101411</v>
      </c>
      <c r="AY374" s="59">
        <v>0</v>
      </c>
      <c r="AZ374" s="59">
        <v>12480588</v>
      </c>
      <c r="BA374" s="59">
        <v>5750347</v>
      </c>
      <c r="BB374" s="59">
        <v>6730241</v>
      </c>
      <c r="BC374" s="59">
        <v>6680241</v>
      </c>
      <c r="BD374" s="59">
        <v>10399</v>
      </c>
      <c r="BE374" s="59">
        <f t="shared" si="20"/>
        <v>6669842</v>
      </c>
      <c r="BF374" s="59">
        <v>770952</v>
      </c>
      <c r="BG374" s="59">
        <f t="shared" si="21"/>
        <v>7440794</v>
      </c>
      <c r="BH374" s="59">
        <v>900093991</v>
      </c>
      <c r="BI374" s="59">
        <v>50000</v>
      </c>
      <c r="BJ374" s="59">
        <v>0</v>
      </c>
      <c r="BK374" s="59">
        <v>12379177</v>
      </c>
      <c r="BL374" s="59">
        <v>1708</v>
      </c>
      <c r="BM374" s="59">
        <v>7247.76</v>
      </c>
      <c r="BN374" s="59">
        <v>230.08</v>
      </c>
      <c r="BO374" s="59">
        <v>7477.84</v>
      </c>
      <c r="BP374" s="59">
        <v>1681</v>
      </c>
      <c r="BQ374" s="59">
        <v>12570249</v>
      </c>
      <c r="BR374" s="59">
        <v>0</v>
      </c>
      <c r="BS374" s="59">
        <v>0</v>
      </c>
      <c r="BT374" s="59">
        <v>0</v>
      </c>
      <c r="BU374" s="59">
        <v>0</v>
      </c>
      <c r="BV374" s="59">
        <v>0</v>
      </c>
      <c r="BW374" s="59">
        <v>0</v>
      </c>
      <c r="BX374" s="59">
        <v>0</v>
      </c>
      <c r="BY374" s="59">
        <v>149557</v>
      </c>
      <c r="BZ374" s="59">
        <v>0</v>
      </c>
      <c r="CA374" s="59">
        <v>12719806</v>
      </c>
      <c r="CB374" s="59">
        <v>5683368</v>
      </c>
      <c r="CC374" s="59">
        <v>7036438</v>
      </c>
      <c r="CD374" s="59">
        <v>7036438</v>
      </c>
      <c r="CE374" s="59">
        <v>9802</v>
      </c>
      <c r="CF374" s="59">
        <f t="shared" si="22"/>
        <v>7026636</v>
      </c>
      <c r="CG374" s="59">
        <v>814133</v>
      </c>
      <c r="CH374" s="59">
        <f t="shared" si="23"/>
        <v>7840769</v>
      </c>
      <c r="CI374" s="59">
        <v>948497001</v>
      </c>
      <c r="CJ374" s="59">
        <v>0</v>
      </c>
      <c r="CK374" s="59">
        <v>0</v>
      </c>
      <c r="CL374" s="59">
        <v>12570249</v>
      </c>
      <c r="CM374" s="59">
        <v>1681</v>
      </c>
      <c r="CN374" s="59">
        <v>7477.84</v>
      </c>
      <c r="CO374" s="59">
        <v>236.98</v>
      </c>
      <c r="CP374" s="59">
        <v>7714.82</v>
      </c>
      <c r="CQ374" s="59">
        <v>1655</v>
      </c>
      <c r="CR374" s="59">
        <v>12768027</v>
      </c>
      <c r="CS374" s="59">
        <v>0</v>
      </c>
      <c r="CT374" s="59">
        <v>0</v>
      </c>
      <c r="CU374" s="59">
        <v>0</v>
      </c>
      <c r="CV374" s="59">
        <v>0</v>
      </c>
      <c r="CW374" s="59">
        <v>0</v>
      </c>
      <c r="CX374" s="59">
        <v>0</v>
      </c>
      <c r="CY374" s="59">
        <v>0</v>
      </c>
      <c r="CZ374" s="59">
        <v>154296</v>
      </c>
      <c r="DA374" s="59">
        <v>0</v>
      </c>
      <c r="DB374" s="59">
        <v>12922323</v>
      </c>
      <c r="DC374" s="59">
        <v>5317620</v>
      </c>
      <c r="DD374" s="59">
        <v>7604703</v>
      </c>
      <c r="DE374" s="59">
        <v>7604703</v>
      </c>
      <c r="DF374" s="59">
        <v>6959</v>
      </c>
      <c r="DG374" s="40">
        <v>7597744</v>
      </c>
      <c r="DH374" s="59">
        <v>869032</v>
      </c>
      <c r="DI374" s="59">
        <v>8466776</v>
      </c>
      <c r="DJ374" s="59">
        <v>1074247479</v>
      </c>
      <c r="DK374" s="59">
        <v>0</v>
      </c>
      <c r="DL374" s="59">
        <v>0</v>
      </c>
    </row>
    <row r="375" spans="1:116" x14ac:dyDescent="0.2">
      <c r="A375" s="48">
        <v>126</v>
      </c>
      <c r="B375" s="49" t="s">
        <v>400</v>
      </c>
      <c r="C375" s="37">
        <v>5803713</v>
      </c>
      <c r="D375" s="37">
        <v>900</v>
      </c>
      <c r="E375" s="37">
        <v>894</v>
      </c>
      <c r="F375" s="37">
        <v>220.29</v>
      </c>
      <c r="G375" s="37">
        <v>0</v>
      </c>
      <c r="H375" s="37">
        <v>0</v>
      </c>
      <c r="I375" s="37">
        <v>0</v>
      </c>
      <c r="J375" s="37">
        <v>5961961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5961961</v>
      </c>
      <c r="S375" s="37">
        <v>0</v>
      </c>
      <c r="T375" s="37">
        <v>33344</v>
      </c>
      <c r="U375" s="37">
        <v>33344</v>
      </c>
      <c r="V375" s="37">
        <v>5995305</v>
      </c>
      <c r="W375" s="37">
        <v>4304103</v>
      </c>
      <c r="X375" s="37">
        <v>1691202</v>
      </c>
      <c r="Y375" s="37">
        <v>1691203</v>
      </c>
      <c r="Z375" s="37">
        <v>4490</v>
      </c>
      <c r="AA375" s="37">
        <v>1686713</v>
      </c>
      <c r="AB375" s="37">
        <v>373747</v>
      </c>
      <c r="AC375" s="37">
        <v>2060460</v>
      </c>
      <c r="AD375" s="37">
        <v>227247305</v>
      </c>
      <c r="AE375" s="37">
        <v>495200</v>
      </c>
      <c r="AF375" s="37">
        <v>0</v>
      </c>
      <c r="AG375" s="37">
        <v>1</v>
      </c>
      <c r="AH375" s="37">
        <v>0</v>
      </c>
      <c r="AI375" s="49">
        <v>5960961</v>
      </c>
      <c r="AJ375" s="59">
        <v>894</v>
      </c>
      <c r="AK375" s="59">
        <v>6667.74</v>
      </c>
      <c r="AL375" s="59">
        <v>226.68</v>
      </c>
      <c r="AM375" s="59">
        <v>6894.42</v>
      </c>
      <c r="AN375" s="59">
        <v>882</v>
      </c>
      <c r="AO375" s="59">
        <v>6080878</v>
      </c>
      <c r="AP375" s="59">
        <v>0</v>
      </c>
      <c r="AQ375" s="59">
        <v>0</v>
      </c>
      <c r="AR375" s="59">
        <v>0</v>
      </c>
      <c r="AS375" s="59">
        <v>0</v>
      </c>
      <c r="AT375" s="59">
        <v>0</v>
      </c>
      <c r="AU375" s="59">
        <v>0</v>
      </c>
      <c r="AV375" s="59">
        <v>0</v>
      </c>
      <c r="AW375" s="59">
        <v>350000</v>
      </c>
      <c r="AX375" s="59">
        <v>62050</v>
      </c>
      <c r="AY375" s="59">
        <v>0</v>
      </c>
      <c r="AZ375" s="59">
        <v>6492928</v>
      </c>
      <c r="BA375" s="59">
        <v>4566322</v>
      </c>
      <c r="BB375" s="59">
        <v>1926606</v>
      </c>
      <c r="BC375" s="59">
        <v>1926606</v>
      </c>
      <c r="BD375" s="59">
        <v>4862</v>
      </c>
      <c r="BE375" s="59">
        <f t="shared" si="20"/>
        <v>1921744</v>
      </c>
      <c r="BF375" s="59">
        <v>369590</v>
      </c>
      <c r="BG375" s="59">
        <f t="shared" si="21"/>
        <v>2291334</v>
      </c>
      <c r="BH375" s="59">
        <v>253798146</v>
      </c>
      <c r="BI375" s="59">
        <v>0</v>
      </c>
      <c r="BJ375" s="59">
        <v>0</v>
      </c>
      <c r="BK375" s="59">
        <v>6080878</v>
      </c>
      <c r="BL375" s="59">
        <v>882</v>
      </c>
      <c r="BM375" s="59">
        <v>6894.42</v>
      </c>
      <c r="BN375" s="59">
        <v>230.08</v>
      </c>
      <c r="BO375" s="59">
        <v>7124.5</v>
      </c>
      <c r="BP375" s="59">
        <v>876</v>
      </c>
      <c r="BQ375" s="59">
        <v>6241062</v>
      </c>
      <c r="BR375" s="59">
        <v>0</v>
      </c>
      <c r="BS375" s="59">
        <v>14307</v>
      </c>
      <c r="BT375" s="59">
        <v>0</v>
      </c>
      <c r="BU375" s="59">
        <v>0</v>
      </c>
      <c r="BV375" s="59">
        <v>0</v>
      </c>
      <c r="BW375" s="59">
        <v>0</v>
      </c>
      <c r="BX375" s="59">
        <v>350000</v>
      </c>
      <c r="BY375" s="59">
        <v>35623</v>
      </c>
      <c r="BZ375" s="59">
        <v>0</v>
      </c>
      <c r="CA375" s="59">
        <v>6640992</v>
      </c>
      <c r="CB375" s="59">
        <v>4580681</v>
      </c>
      <c r="CC375" s="59">
        <v>2060311</v>
      </c>
      <c r="CD375" s="59">
        <v>2060311</v>
      </c>
      <c r="CE375" s="59">
        <v>4157</v>
      </c>
      <c r="CF375" s="59">
        <f t="shared" si="22"/>
        <v>2056154</v>
      </c>
      <c r="CG375" s="59">
        <v>462593</v>
      </c>
      <c r="CH375" s="59">
        <f t="shared" si="23"/>
        <v>2518747</v>
      </c>
      <c r="CI375" s="59">
        <v>264238556</v>
      </c>
      <c r="CJ375" s="59">
        <v>0</v>
      </c>
      <c r="CK375" s="59">
        <v>0</v>
      </c>
      <c r="CL375" s="59">
        <v>6255369</v>
      </c>
      <c r="CM375" s="59">
        <v>876</v>
      </c>
      <c r="CN375" s="59">
        <v>7140.83</v>
      </c>
      <c r="CO375" s="59">
        <v>259.17</v>
      </c>
      <c r="CP375" s="59">
        <v>7400</v>
      </c>
      <c r="CQ375" s="59">
        <v>868</v>
      </c>
      <c r="CR375" s="59">
        <v>6423200</v>
      </c>
      <c r="CS375" s="59">
        <v>0</v>
      </c>
      <c r="CT375" s="59">
        <v>0</v>
      </c>
      <c r="CU375" s="59">
        <v>0</v>
      </c>
      <c r="CV375" s="59">
        <v>0</v>
      </c>
      <c r="CW375" s="59">
        <v>0</v>
      </c>
      <c r="CX375" s="59">
        <v>0</v>
      </c>
      <c r="CY375" s="59">
        <v>350000</v>
      </c>
      <c r="CZ375" s="59">
        <v>44400</v>
      </c>
      <c r="DA375" s="59">
        <v>0</v>
      </c>
      <c r="DB375" s="59">
        <v>6817600</v>
      </c>
      <c r="DC375" s="59">
        <v>4737299</v>
      </c>
      <c r="DD375" s="59">
        <v>2080301</v>
      </c>
      <c r="DE375" s="59">
        <v>2080301</v>
      </c>
      <c r="DF375" s="59">
        <v>2867</v>
      </c>
      <c r="DG375" s="40">
        <v>2077434</v>
      </c>
      <c r="DH375" s="59">
        <v>503885</v>
      </c>
      <c r="DI375" s="59">
        <v>2581319</v>
      </c>
      <c r="DJ375" s="59">
        <v>291288131</v>
      </c>
      <c r="DK375" s="59">
        <v>0</v>
      </c>
      <c r="DL375" s="59">
        <v>0</v>
      </c>
    </row>
    <row r="376" spans="1:116" x14ac:dyDescent="0.2">
      <c r="A376" s="48">
        <v>5061</v>
      </c>
      <c r="B376" s="49" t="s">
        <v>658</v>
      </c>
      <c r="C376" s="37">
        <v>2423870</v>
      </c>
      <c r="D376" s="37">
        <v>303</v>
      </c>
      <c r="E376" s="37">
        <v>320</v>
      </c>
      <c r="F376" s="37">
        <v>220.29</v>
      </c>
      <c r="G376" s="37">
        <v>0</v>
      </c>
      <c r="H376" s="37">
        <v>0</v>
      </c>
      <c r="I376" s="37">
        <v>0</v>
      </c>
      <c r="J376" s="37">
        <v>2630355</v>
      </c>
      <c r="K376" s="37">
        <v>0</v>
      </c>
      <c r="L376" s="37">
        <v>56052</v>
      </c>
      <c r="M376" s="37">
        <v>0</v>
      </c>
      <c r="N376" s="37">
        <v>0</v>
      </c>
      <c r="O376" s="37">
        <v>0</v>
      </c>
      <c r="P376" s="37">
        <v>0</v>
      </c>
      <c r="Q376" s="37">
        <v>56052</v>
      </c>
      <c r="R376" s="37">
        <v>2686407</v>
      </c>
      <c r="S376" s="37">
        <v>0</v>
      </c>
      <c r="T376" s="37">
        <v>0</v>
      </c>
      <c r="U376" s="37">
        <v>0</v>
      </c>
      <c r="V376" s="37">
        <v>2686407</v>
      </c>
      <c r="W376" s="37">
        <v>1867236</v>
      </c>
      <c r="X376" s="37">
        <v>819171</v>
      </c>
      <c r="Y376" s="37">
        <v>769853</v>
      </c>
      <c r="Z376" s="37">
        <v>1853</v>
      </c>
      <c r="AA376" s="37">
        <v>768000</v>
      </c>
      <c r="AB376" s="37">
        <v>207803</v>
      </c>
      <c r="AC376" s="37">
        <v>975803</v>
      </c>
      <c r="AD376" s="37">
        <v>106743354</v>
      </c>
      <c r="AE376" s="37">
        <v>202700</v>
      </c>
      <c r="AF376" s="37">
        <v>49318</v>
      </c>
      <c r="AG376" s="37">
        <v>0</v>
      </c>
      <c r="AH376" s="37">
        <v>49318</v>
      </c>
      <c r="AI376" s="49">
        <v>2637089</v>
      </c>
      <c r="AJ376" s="59">
        <v>320</v>
      </c>
      <c r="AK376" s="59">
        <v>8240.9</v>
      </c>
      <c r="AL376" s="59">
        <v>226.68</v>
      </c>
      <c r="AM376" s="59">
        <v>8467.58</v>
      </c>
      <c r="AN376" s="59">
        <v>344</v>
      </c>
      <c r="AO376" s="59">
        <v>2912848</v>
      </c>
      <c r="AP376" s="59">
        <v>36989</v>
      </c>
      <c r="AQ376" s="59">
        <v>25717</v>
      </c>
      <c r="AR376" s="59">
        <v>0</v>
      </c>
      <c r="AS376" s="59">
        <v>0</v>
      </c>
      <c r="AT376" s="59">
        <v>0</v>
      </c>
      <c r="AU376" s="59">
        <v>0</v>
      </c>
      <c r="AV376" s="59">
        <v>0</v>
      </c>
      <c r="AW376" s="59">
        <v>0</v>
      </c>
      <c r="AX376" s="59">
        <v>0</v>
      </c>
      <c r="AY376" s="59">
        <v>0</v>
      </c>
      <c r="AZ376" s="59">
        <v>2975554</v>
      </c>
      <c r="BA376" s="59">
        <v>2189713</v>
      </c>
      <c r="BB376" s="59">
        <v>785841</v>
      </c>
      <c r="BC376" s="59">
        <v>787216</v>
      </c>
      <c r="BD376" s="59">
        <v>1375</v>
      </c>
      <c r="BE376" s="59">
        <f t="shared" si="20"/>
        <v>785841</v>
      </c>
      <c r="BF376" s="59">
        <v>208103</v>
      </c>
      <c r="BG376" s="59">
        <f t="shared" si="21"/>
        <v>993944</v>
      </c>
      <c r="BH376" s="59">
        <v>116116048</v>
      </c>
      <c r="BI376" s="59">
        <v>0</v>
      </c>
      <c r="BJ376" s="59">
        <v>1375</v>
      </c>
      <c r="BK376" s="59">
        <v>2975554</v>
      </c>
      <c r="BL376" s="59">
        <v>344</v>
      </c>
      <c r="BM376" s="59">
        <v>8649.8700000000008</v>
      </c>
      <c r="BN376" s="59">
        <v>230.08</v>
      </c>
      <c r="BO376" s="59">
        <v>8879.9500000000007</v>
      </c>
      <c r="BP376" s="59">
        <v>360</v>
      </c>
      <c r="BQ376" s="59">
        <v>3196782</v>
      </c>
      <c r="BR376" s="59">
        <v>0</v>
      </c>
      <c r="BS376" s="59">
        <v>8484</v>
      </c>
      <c r="BT376" s="59">
        <v>0</v>
      </c>
      <c r="BU376" s="59">
        <v>0</v>
      </c>
      <c r="BV376" s="59">
        <v>0</v>
      </c>
      <c r="BW376" s="59">
        <v>0</v>
      </c>
      <c r="BX376" s="59">
        <v>0</v>
      </c>
      <c r="BY376" s="59">
        <v>0</v>
      </c>
      <c r="BZ376" s="59">
        <v>0</v>
      </c>
      <c r="CA376" s="59">
        <v>3205266</v>
      </c>
      <c r="CB376" s="59">
        <v>2269088</v>
      </c>
      <c r="CC376" s="59">
        <v>936178</v>
      </c>
      <c r="CD376" s="59">
        <v>937243</v>
      </c>
      <c r="CE376" s="59">
        <v>1817</v>
      </c>
      <c r="CF376" s="59">
        <f t="shared" si="22"/>
        <v>935426</v>
      </c>
      <c r="CG376" s="59">
        <v>208115</v>
      </c>
      <c r="CH376" s="59">
        <f t="shared" si="23"/>
        <v>1143541</v>
      </c>
      <c r="CI376" s="59">
        <v>132164192</v>
      </c>
      <c r="CJ376" s="59">
        <v>0</v>
      </c>
      <c r="CK376" s="59">
        <v>1065</v>
      </c>
      <c r="CL376" s="59">
        <v>3205266</v>
      </c>
      <c r="CM376" s="59">
        <v>360</v>
      </c>
      <c r="CN376" s="59">
        <v>8903.52</v>
      </c>
      <c r="CO376" s="59">
        <v>236.98</v>
      </c>
      <c r="CP376" s="59">
        <v>9140.5</v>
      </c>
      <c r="CQ376" s="59">
        <v>366</v>
      </c>
      <c r="CR376" s="59">
        <v>3345423</v>
      </c>
      <c r="CS376" s="59">
        <v>0</v>
      </c>
      <c r="CT376" s="59">
        <v>0</v>
      </c>
      <c r="CU376" s="59">
        <v>0</v>
      </c>
      <c r="CV376" s="59">
        <v>0</v>
      </c>
      <c r="CW376" s="59">
        <v>0</v>
      </c>
      <c r="CX376" s="59">
        <v>0</v>
      </c>
      <c r="CY376" s="59">
        <v>0</v>
      </c>
      <c r="CZ376" s="59">
        <v>0</v>
      </c>
      <c r="DA376" s="59">
        <v>0</v>
      </c>
      <c r="DB376" s="59">
        <v>3345423</v>
      </c>
      <c r="DC376" s="59">
        <v>2335735</v>
      </c>
      <c r="DD376" s="59">
        <v>1009688</v>
      </c>
      <c r="DE376" s="59">
        <v>1020317</v>
      </c>
      <c r="DF376" s="59">
        <v>1488</v>
      </c>
      <c r="DG376" s="40">
        <v>1018829</v>
      </c>
      <c r="DH376" s="59">
        <v>207780</v>
      </c>
      <c r="DI376" s="59">
        <v>1226609</v>
      </c>
      <c r="DJ376" s="59">
        <v>144041129</v>
      </c>
      <c r="DK376" s="59">
        <v>0</v>
      </c>
      <c r="DL376" s="59">
        <v>10629</v>
      </c>
    </row>
    <row r="377" spans="1:116" x14ac:dyDescent="0.2">
      <c r="A377" s="48">
        <v>4375</v>
      </c>
      <c r="B377" s="49" t="s">
        <v>401</v>
      </c>
      <c r="C377" s="37">
        <v>5793316</v>
      </c>
      <c r="D377" s="37">
        <v>832</v>
      </c>
      <c r="E377" s="37">
        <v>860</v>
      </c>
      <c r="F377" s="37">
        <v>220.29</v>
      </c>
      <c r="G377" s="37">
        <v>0</v>
      </c>
      <c r="H377" s="37">
        <v>0</v>
      </c>
      <c r="I377" s="37">
        <v>0</v>
      </c>
      <c r="J377" s="37">
        <v>6177733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0</v>
      </c>
      <c r="R377" s="37">
        <v>6177733</v>
      </c>
      <c r="S377" s="37">
        <v>0</v>
      </c>
      <c r="T377" s="37">
        <v>0</v>
      </c>
      <c r="U377" s="37">
        <v>0</v>
      </c>
      <c r="V377" s="37">
        <v>6177733</v>
      </c>
      <c r="W377" s="37">
        <v>3890852</v>
      </c>
      <c r="X377" s="37">
        <v>2286881</v>
      </c>
      <c r="Y377" s="37">
        <v>2286881</v>
      </c>
      <c r="Z377" s="37">
        <v>2211</v>
      </c>
      <c r="AA377" s="37">
        <v>2284670</v>
      </c>
      <c r="AB377" s="37">
        <v>110252</v>
      </c>
      <c r="AC377" s="37">
        <v>2394922</v>
      </c>
      <c r="AD377" s="37">
        <v>229044184</v>
      </c>
      <c r="AE377" s="37">
        <v>211500</v>
      </c>
      <c r="AF377" s="37">
        <v>0</v>
      </c>
      <c r="AG377" s="37">
        <v>0</v>
      </c>
      <c r="AH377" s="37">
        <v>0</v>
      </c>
      <c r="AI377" s="49">
        <v>6173212</v>
      </c>
      <c r="AJ377" s="59">
        <v>860</v>
      </c>
      <c r="AK377" s="59">
        <v>7178.15</v>
      </c>
      <c r="AL377" s="59">
        <v>226.68</v>
      </c>
      <c r="AM377" s="59">
        <v>7404.83</v>
      </c>
      <c r="AN377" s="59">
        <v>870</v>
      </c>
      <c r="AO377" s="59">
        <v>6442202</v>
      </c>
      <c r="AP377" s="59">
        <v>0</v>
      </c>
      <c r="AQ377" s="59">
        <v>-13973</v>
      </c>
      <c r="AR377" s="59">
        <v>0</v>
      </c>
      <c r="AS377" s="59">
        <v>0</v>
      </c>
      <c r="AT377" s="59">
        <v>0</v>
      </c>
      <c r="AU377" s="59">
        <v>0</v>
      </c>
      <c r="AV377" s="59">
        <v>0</v>
      </c>
      <c r="AW377" s="59">
        <v>0</v>
      </c>
      <c r="AX377" s="59">
        <v>0</v>
      </c>
      <c r="AY377" s="59">
        <v>0</v>
      </c>
      <c r="AZ377" s="59">
        <v>6428229</v>
      </c>
      <c r="BA377" s="59">
        <v>4244682</v>
      </c>
      <c r="BB377" s="59">
        <v>2183547</v>
      </c>
      <c r="BC377" s="59">
        <v>2197535</v>
      </c>
      <c r="BD377" s="59">
        <v>791</v>
      </c>
      <c r="BE377" s="59">
        <f t="shared" si="20"/>
        <v>2196744</v>
      </c>
      <c r="BF377" s="59">
        <v>96736</v>
      </c>
      <c r="BG377" s="59">
        <f t="shared" si="21"/>
        <v>2293480</v>
      </c>
      <c r="BH377" s="59">
        <v>257811064</v>
      </c>
      <c r="BI377" s="59">
        <v>0</v>
      </c>
      <c r="BJ377" s="59">
        <v>13988</v>
      </c>
      <c r="BK377" s="59">
        <v>6428229</v>
      </c>
      <c r="BL377" s="59">
        <v>870</v>
      </c>
      <c r="BM377" s="59">
        <v>7388.77</v>
      </c>
      <c r="BN377" s="59">
        <v>230.08</v>
      </c>
      <c r="BO377" s="59">
        <v>7618.85</v>
      </c>
      <c r="BP377" s="59">
        <v>859</v>
      </c>
      <c r="BQ377" s="59">
        <v>6544592</v>
      </c>
      <c r="BR377" s="59">
        <v>0</v>
      </c>
      <c r="BS377" s="59">
        <v>19711</v>
      </c>
      <c r="BT377" s="59">
        <v>0</v>
      </c>
      <c r="BU377" s="59">
        <v>0</v>
      </c>
      <c r="BV377" s="59">
        <v>0</v>
      </c>
      <c r="BW377" s="59">
        <v>0</v>
      </c>
      <c r="BX377" s="59">
        <v>0</v>
      </c>
      <c r="BY377" s="59">
        <v>60951</v>
      </c>
      <c r="BZ377" s="59">
        <v>0</v>
      </c>
      <c r="CA377" s="59">
        <v>6625254</v>
      </c>
      <c r="CB377" s="59">
        <v>4276090</v>
      </c>
      <c r="CC377" s="59">
        <v>2349164</v>
      </c>
      <c r="CD377" s="59">
        <v>2349164</v>
      </c>
      <c r="CE377" s="59">
        <v>2908</v>
      </c>
      <c r="CF377" s="59">
        <f t="shared" si="22"/>
        <v>2346256</v>
      </c>
      <c r="CG377" s="59">
        <v>95595</v>
      </c>
      <c r="CH377" s="59">
        <f t="shared" si="23"/>
        <v>2441851</v>
      </c>
      <c r="CI377" s="59">
        <v>267068587</v>
      </c>
      <c r="CJ377" s="59">
        <v>0</v>
      </c>
      <c r="CK377" s="59">
        <v>0</v>
      </c>
      <c r="CL377" s="59">
        <v>6564303</v>
      </c>
      <c r="CM377" s="59">
        <v>859</v>
      </c>
      <c r="CN377" s="59">
        <v>7641.8</v>
      </c>
      <c r="CO377" s="59">
        <v>236.98</v>
      </c>
      <c r="CP377" s="59">
        <v>7878.78</v>
      </c>
      <c r="CQ377" s="59">
        <v>851</v>
      </c>
      <c r="CR377" s="59">
        <v>6704842</v>
      </c>
      <c r="CS377" s="59">
        <v>0</v>
      </c>
      <c r="CT377" s="59">
        <v>-16232</v>
      </c>
      <c r="CU377" s="59">
        <v>0</v>
      </c>
      <c r="CV377" s="59">
        <v>0</v>
      </c>
      <c r="CW377" s="59">
        <v>0</v>
      </c>
      <c r="CX377" s="59">
        <v>0</v>
      </c>
      <c r="CY377" s="59">
        <v>0</v>
      </c>
      <c r="CZ377" s="59">
        <v>47273</v>
      </c>
      <c r="DA377" s="59">
        <v>0</v>
      </c>
      <c r="DB377" s="59">
        <v>6735883</v>
      </c>
      <c r="DC377" s="59">
        <v>4418976</v>
      </c>
      <c r="DD377" s="59">
        <v>2316907</v>
      </c>
      <c r="DE377" s="59">
        <v>2316907</v>
      </c>
      <c r="DF377" s="59">
        <v>2260</v>
      </c>
      <c r="DG377" s="40">
        <v>2314647</v>
      </c>
      <c r="DH377" s="59">
        <v>7475</v>
      </c>
      <c r="DI377" s="59">
        <v>2322122</v>
      </c>
      <c r="DJ377" s="59">
        <v>278590606</v>
      </c>
      <c r="DK377" s="59">
        <v>0</v>
      </c>
      <c r="DL377" s="59">
        <v>0</v>
      </c>
    </row>
    <row r="378" spans="1:116" x14ac:dyDescent="0.2">
      <c r="A378" s="48">
        <v>5810</v>
      </c>
      <c r="B378" s="49" t="s">
        <v>402</v>
      </c>
      <c r="C378" s="37">
        <v>4322828</v>
      </c>
      <c r="D378" s="37">
        <v>606</v>
      </c>
      <c r="E378" s="37">
        <v>621</v>
      </c>
      <c r="F378" s="37">
        <v>220.29</v>
      </c>
      <c r="G378" s="37">
        <v>0</v>
      </c>
      <c r="H378" s="37">
        <v>0</v>
      </c>
      <c r="I378" s="37">
        <v>0</v>
      </c>
      <c r="J378" s="37">
        <v>4566629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4566629</v>
      </c>
      <c r="S378" s="37">
        <v>0</v>
      </c>
      <c r="T378" s="37">
        <v>0</v>
      </c>
      <c r="U378" s="37">
        <v>0</v>
      </c>
      <c r="V378" s="37">
        <v>4566629</v>
      </c>
      <c r="W378" s="37">
        <v>2765919</v>
      </c>
      <c r="X378" s="37">
        <v>1800710</v>
      </c>
      <c r="Y378" s="37">
        <v>1805521</v>
      </c>
      <c r="Z378" s="37">
        <v>2812</v>
      </c>
      <c r="AA378" s="37">
        <v>1802709</v>
      </c>
      <c r="AB378" s="37">
        <v>536642</v>
      </c>
      <c r="AC378" s="37">
        <v>2339351</v>
      </c>
      <c r="AD378" s="37">
        <v>236538690</v>
      </c>
      <c r="AE378" s="37">
        <v>284300</v>
      </c>
      <c r="AF378" s="37">
        <v>0</v>
      </c>
      <c r="AG378" s="37">
        <v>4811</v>
      </c>
      <c r="AH378" s="37">
        <v>0</v>
      </c>
      <c r="AI378" s="49">
        <v>4564629</v>
      </c>
      <c r="AJ378" s="59">
        <v>621</v>
      </c>
      <c r="AK378" s="59">
        <v>7350.45</v>
      </c>
      <c r="AL378" s="59">
        <v>226.68</v>
      </c>
      <c r="AM378" s="59">
        <v>7577.13</v>
      </c>
      <c r="AN378" s="59">
        <v>625</v>
      </c>
      <c r="AO378" s="59">
        <v>4735706</v>
      </c>
      <c r="AP378" s="59">
        <v>0</v>
      </c>
      <c r="AQ378" s="59">
        <v>0</v>
      </c>
      <c r="AR378" s="59">
        <v>0</v>
      </c>
      <c r="AS378" s="59">
        <v>0</v>
      </c>
      <c r="AT378" s="59">
        <v>0</v>
      </c>
      <c r="AU378" s="59">
        <v>0</v>
      </c>
      <c r="AV378" s="59">
        <v>0</v>
      </c>
      <c r="AW378" s="59">
        <v>0</v>
      </c>
      <c r="AX378" s="59">
        <v>0</v>
      </c>
      <c r="AY378" s="59">
        <v>0</v>
      </c>
      <c r="AZ378" s="59">
        <v>4735706</v>
      </c>
      <c r="BA378" s="59">
        <v>2756934</v>
      </c>
      <c r="BB378" s="59">
        <v>1978772</v>
      </c>
      <c r="BC378" s="59">
        <v>1978486</v>
      </c>
      <c r="BD378" s="59">
        <v>1647</v>
      </c>
      <c r="BE378" s="59">
        <f t="shared" si="20"/>
        <v>1976839</v>
      </c>
      <c r="BF378" s="59">
        <v>526289</v>
      </c>
      <c r="BG378" s="59">
        <f t="shared" si="21"/>
        <v>2503128</v>
      </c>
      <c r="BH378" s="59">
        <v>273079708</v>
      </c>
      <c r="BI378" s="59">
        <v>286</v>
      </c>
      <c r="BJ378" s="59">
        <v>0</v>
      </c>
      <c r="BK378" s="59">
        <v>4735420</v>
      </c>
      <c r="BL378" s="59">
        <v>625</v>
      </c>
      <c r="BM378" s="59">
        <v>7576.67</v>
      </c>
      <c r="BN378" s="59">
        <v>230.08</v>
      </c>
      <c r="BO378" s="59">
        <v>7806.75</v>
      </c>
      <c r="BP378" s="59">
        <v>616</v>
      </c>
      <c r="BQ378" s="59">
        <v>4808958</v>
      </c>
      <c r="BR378" s="59">
        <v>215</v>
      </c>
      <c r="BS378" s="59">
        <v>5271</v>
      </c>
      <c r="BT378" s="59">
        <v>0</v>
      </c>
      <c r="BU378" s="59">
        <v>0</v>
      </c>
      <c r="BV378" s="59">
        <v>0</v>
      </c>
      <c r="BW378" s="59">
        <v>0</v>
      </c>
      <c r="BX378" s="59">
        <v>0</v>
      </c>
      <c r="BY378" s="59">
        <v>54647</v>
      </c>
      <c r="BZ378" s="59">
        <v>0</v>
      </c>
      <c r="CA378" s="59">
        <v>4869091</v>
      </c>
      <c r="CB378" s="59">
        <v>2426677</v>
      </c>
      <c r="CC378" s="59">
        <v>2442414</v>
      </c>
      <c r="CD378" s="59">
        <v>2438429</v>
      </c>
      <c r="CE378" s="59">
        <v>1500</v>
      </c>
      <c r="CF378" s="59">
        <f t="shared" si="22"/>
        <v>2436929</v>
      </c>
      <c r="CG378" s="59">
        <v>538642</v>
      </c>
      <c r="CH378" s="59">
        <f t="shared" si="23"/>
        <v>2975571</v>
      </c>
      <c r="CI378" s="59">
        <v>312072005</v>
      </c>
      <c r="CJ378" s="59">
        <v>3985</v>
      </c>
      <c r="CK378" s="59">
        <v>0</v>
      </c>
      <c r="CL378" s="59">
        <v>4814444</v>
      </c>
      <c r="CM378" s="59">
        <v>616</v>
      </c>
      <c r="CN378" s="59">
        <v>7815.66</v>
      </c>
      <c r="CO378" s="59">
        <v>236.98</v>
      </c>
      <c r="CP378" s="59">
        <v>8052.6399999999994</v>
      </c>
      <c r="CQ378" s="59">
        <v>587</v>
      </c>
      <c r="CR378" s="59">
        <v>4726900</v>
      </c>
      <c r="CS378" s="59">
        <v>0</v>
      </c>
      <c r="CT378" s="59">
        <v>4141</v>
      </c>
      <c r="CU378" s="59">
        <v>0</v>
      </c>
      <c r="CV378" s="59">
        <v>0</v>
      </c>
      <c r="CW378" s="59">
        <v>0</v>
      </c>
      <c r="CX378" s="59">
        <v>0</v>
      </c>
      <c r="CY378" s="59">
        <v>0</v>
      </c>
      <c r="CZ378" s="59">
        <v>177158</v>
      </c>
      <c r="DA378" s="59">
        <v>0</v>
      </c>
      <c r="DB378" s="59">
        <v>4908199</v>
      </c>
      <c r="DC378" s="59">
        <v>2063947</v>
      </c>
      <c r="DD378" s="59">
        <v>2844252</v>
      </c>
      <c r="DE378" s="59">
        <v>2845219</v>
      </c>
      <c r="DF378" s="59">
        <v>967</v>
      </c>
      <c r="DG378" s="40">
        <v>2844252</v>
      </c>
      <c r="DH378" s="59">
        <v>522544</v>
      </c>
      <c r="DI378" s="59">
        <v>3366796</v>
      </c>
      <c r="DJ378" s="59">
        <v>349935138</v>
      </c>
      <c r="DK378" s="59">
        <v>0</v>
      </c>
      <c r="DL378" s="59">
        <v>967</v>
      </c>
    </row>
    <row r="379" spans="1:116" x14ac:dyDescent="0.2">
      <c r="A379" s="48">
        <v>5817</v>
      </c>
      <c r="B379" s="49" t="s">
        <v>403</v>
      </c>
      <c r="C379" s="37">
        <v>2787325</v>
      </c>
      <c r="D379" s="37">
        <v>367</v>
      </c>
      <c r="E379" s="37">
        <v>378</v>
      </c>
      <c r="F379" s="37">
        <v>220.29</v>
      </c>
      <c r="G379" s="37">
        <v>0</v>
      </c>
      <c r="H379" s="37">
        <v>0</v>
      </c>
      <c r="I379" s="37">
        <v>0</v>
      </c>
      <c r="J379" s="37">
        <v>2954138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2954138</v>
      </c>
      <c r="S379" s="37">
        <v>0</v>
      </c>
      <c r="T379" s="37">
        <v>0</v>
      </c>
      <c r="U379" s="37">
        <v>0</v>
      </c>
      <c r="V379" s="37">
        <v>2954138</v>
      </c>
      <c r="W379" s="37">
        <v>1063216</v>
      </c>
      <c r="X379" s="37">
        <v>1890922</v>
      </c>
      <c r="Y379" s="37">
        <v>1890922</v>
      </c>
      <c r="Z379" s="37">
        <v>2090</v>
      </c>
      <c r="AA379" s="37">
        <v>1888832</v>
      </c>
      <c r="AB379" s="37">
        <v>87405</v>
      </c>
      <c r="AC379" s="37">
        <v>1976237</v>
      </c>
      <c r="AD379" s="37">
        <v>285116501</v>
      </c>
      <c r="AE379" s="37">
        <v>301500</v>
      </c>
      <c r="AF379" s="37">
        <v>0</v>
      </c>
      <c r="AG379" s="37">
        <v>0</v>
      </c>
      <c r="AH379" s="37">
        <v>0</v>
      </c>
      <c r="AI379" s="49">
        <v>2952188</v>
      </c>
      <c r="AJ379" s="59">
        <v>378</v>
      </c>
      <c r="AK379" s="59">
        <v>7810.02</v>
      </c>
      <c r="AL379" s="59">
        <v>226.68</v>
      </c>
      <c r="AM379" s="59">
        <v>8036.7000000000007</v>
      </c>
      <c r="AN379" s="59">
        <v>395</v>
      </c>
      <c r="AO379" s="59">
        <v>3174497</v>
      </c>
      <c r="AP379" s="59">
        <v>0</v>
      </c>
      <c r="AQ379" s="59">
        <v>0</v>
      </c>
      <c r="AR379" s="59">
        <v>0</v>
      </c>
      <c r="AS379" s="59">
        <v>0</v>
      </c>
      <c r="AT379" s="59">
        <v>0</v>
      </c>
      <c r="AU379" s="59">
        <v>0</v>
      </c>
      <c r="AV379" s="59">
        <v>0</v>
      </c>
      <c r="AW379" s="59">
        <v>0</v>
      </c>
      <c r="AX379" s="59">
        <v>0</v>
      </c>
      <c r="AY379" s="59">
        <v>0</v>
      </c>
      <c r="AZ379" s="59">
        <v>3174497</v>
      </c>
      <c r="BA379" s="59">
        <v>1267660</v>
      </c>
      <c r="BB379" s="59">
        <v>1906837</v>
      </c>
      <c r="BC379" s="59">
        <v>1907291</v>
      </c>
      <c r="BD379" s="59">
        <v>2726</v>
      </c>
      <c r="BE379" s="59">
        <f t="shared" si="20"/>
        <v>1904565</v>
      </c>
      <c r="BF379" s="59">
        <v>248666</v>
      </c>
      <c r="BG379" s="59">
        <f t="shared" si="21"/>
        <v>2153231</v>
      </c>
      <c r="BH379" s="59">
        <v>311310777</v>
      </c>
      <c r="BI379" s="59">
        <v>0</v>
      </c>
      <c r="BJ379" s="59">
        <v>454</v>
      </c>
      <c r="BK379" s="59">
        <v>3174497</v>
      </c>
      <c r="BL379" s="59">
        <v>395</v>
      </c>
      <c r="BM379" s="59">
        <v>8036.7</v>
      </c>
      <c r="BN379" s="59">
        <v>230.08</v>
      </c>
      <c r="BO379" s="59">
        <v>8266.7800000000007</v>
      </c>
      <c r="BP379" s="59">
        <v>399</v>
      </c>
      <c r="BQ379" s="59">
        <v>3298445</v>
      </c>
      <c r="BR379" s="59">
        <v>0</v>
      </c>
      <c r="BS379" s="59">
        <v>0</v>
      </c>
      <c r="BT379" s="59">
        <v>0</v>
      </c>
      <c r="BU379" s="59">
        <v>0</v>
      </c>
      <c r="BV379" s="59">
        <v>0</v>
      </c>
      <c r="BW379" s="59">
        <v>0</v>
      </c>
      <c r="BX379" s="59">
        <v>0</v>
      </c>
      <c r="BY379" s="59">
        <v>0</v>
      </c>
      <c r="BZ379" s="59">
        <v>0</v>
      </c>
      <c r="CA379" s="59">
        <v>3298445</v>
      </c>
      <c r="CB379" s="59">
        <v>1239576</v>
      </c>
      <c r="CC379" s="59">
        <v>2058869</v>
      </c>
      <c r="CD379" s="59">
        <v>2067136</v>
      </c>
      <c r="CE379" s="59">
        <v>2985</v>
      </c>
      <c r="CF379" s="59">
        <f t="shared" si="22"/>
        <v>2064151</v>
      </c>
      <c r="CG379" s="59">
        <v>196195</v>
      </c>
      <c r="CH379" s="59">
        <f t="shared" si="23"/>
        <v>2260346</v>
      </c>
      <c r="CI379" s="59">
        <v>346151879</v>
      </c>
      <c r="CJ379" s="59">
        <v>0</v>
      </c>
      <c r="CK379" s="59">
        <v>8267</v>
      </c>
      <c r="CL379" s="59">
        <v>3298445</v>
      </c>
      <c r="CM379" s="59">
        <v>399</v>
      </c>
      <c r="CN379" s="59">
        <v>8266.7800000000007</v>
      </c>
      <c r="CO379" s="59">
        <v>236.98</v>
      </c>
      <c r="CP379" s="59">
        <v>8503.76</v>
      </c>
      <c r="CQ379" s="59">
        <v>411</v>
      </c>
      <c r="CR379" s="59">
        <v>3495045</v>
      </c>
      <c r="CS379" s="59">
        <v>0</v>
      </c>
      <c r="CT379" s="59">
        <v>2860</v>
      </c>
      <c r="CU379" s="59">
        <v>0</v>
      </c>
      <c r="CV379" s="59">
        <v>0</v>
      </c>
      <c r="CW379" s="59">
        <v>0</v>
      </c>
      <c r="CX379" s="59">
        <v>0</v>
      </c>
      <c r="CY379" s="59">
        <v>0</v>
      </c>
      <c r="CZ379" s="59">
        <v>0</v>
      </c>
      <c r="DA379" s="59">
        <v>0</v>
      </c>
      <c r="DB379" s="59">
        <v>3497905</v>
      </c>
      <c r="DC379" s="59">
        <v>1138566</v>
      </c>
      <c r="DD379" s="59">
        <v>2359339</v>
      </c>
      <c r="DE379" s="59">
        <v>2359339</v>
      </c>
      <c r="DF379" s="59">
        <v>2836</v>
      </c>
      <c r="DG379" s="40">
        <v>2356503</v>
      </c>
      <c r="DH379" s="59">
        <v>166890</v>
      </c>
      <c r="DI379" s="59">
        <v>2523393</v>
      </c>
      <c r="DJ379" s="59">
        <v>385511211</v>
      </c>
      <c r="DK379" s="59">
        <v>0</v>
      </c>
      <c r="DL379" s="59">
        <v>0</v>
      </c>
    </row>
    <row r="380" spans="1:116" x14ac:dyDescent="0.2">
      <c r="A380" s="48">
        <v>5824</v>
      </c>
      <c r="B380" s="49" t="s">
        <v>404</v>
      </c>
      <c r="C380" s="37">
        <v>14893719</v>
      </c>
      <c r="D380" s="37">
        <v>2252</v>
      </c>
      <c r="E380" s="37">
        <v>2226</v>
      </c>
      <c r="F380" s="37">
        <v>220.29</v>
      </c>
      <c r="G380" s="37">
        <v>0</v>
      </c>
      <c r="H380" s="37">
        <v>0</v>
      </c>
      <c r="I380" s="37">
        <v>0</v>
      </c>
      <c r="J380" s="37">
        <v>15212128</v>
      </c>
      <c r="K380" s="37">
        <v>0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15212128</v>
      </c>
      <c r="S380" s="37">
        <v>0</v>
      </c>
      <c r="T380" s="37">
        <v>136677</v>
      </c>
      <c r="U380" s="37">
        <v>136677</v>
      </c>
      <c r="V380" s="37">
        <v>15348805</v>
      </c>
      <c r="W380" s="37">
        <v>11798575</v>
      </c>
      <c r="X380" s="37">
        <v>3550230</v>
      </c>
      <c r="Y380" s="37">
        <v>3550230</v>
      </c>
      <c r="Z380" s="37">
        <v>49975</v>
      </c>
      <c r="AA380" s="37">
        <v>3500255</v>
      </c>
      <c r="AB380" s="37">
        <v>2003402</v>
      </c>
      <c r="AC380" s="37">
        <v>5503657</v>
      </c>
      <c r="AD380" s="37">
        <v>513581514</v>
      </c>
      <c r="AE380" s="37">
        <v>4663500</v>
      </c>
      <c r="AF380" s="37">
        <v>0</v>
      </c>
      <c r="AG380" s="37">
        <v>0</v>
      </c>
      <c r="AH380" s="37">
        <v>0</v>
      </c>
      <c r="AI380" s="49">
        <v>15212128</v>
      </c>
      <c r="AJ380" s="59">
        <v>2226</v>
      </c>
      <c r="AK380" s="59">
        <v>6833.84</v>
      </c>
      <c r="AL380" s="59">
        <v>226.68</v>
      </c>
      <c r="AM380" s="59">
        <v>7060.52</v>
      </c>
      <c r="AN380" s="59">
        <v>2177</v>
      </c>
      <c r="AO380" s="59">
        <v>15370752</v>
      </c>
      <c r="AP380" s="59">
        <v>0</v>
      </c>
      <c r="AQ380" s="59">
        <v>4780</v>
      </c>
      <c r="AR380" s="59">
        <v>0</v>
      </c>
      <c r="AS380" s="59">
        <v>0</v>
      </c>
      <c r="AT380" s="59">
        <v>0</v>
      </c>
      <c r="AU380" s="59">
        <v>0</v>
      </c>
      <c r="AV380" s="59">
        <v>0</v>
      </c>
      <c r="AW380" s="59">
        <v>0</v>
      </c>
      <c r="AX380" s="59">
        <v>261239</v>
      </c>
      <c r="AY380" s="59">
        <v>0</v>
      </c>
      <c r="AZ380" s="59">
        <v>15636771</v>
      </c>
      <c r="BA380" s="59">
        <v>11827771</v>
      </c>
      <c r="BB380" s="59">
        <v>3809000</v>
      </c>
      <c r="BC380" s="59">
        <v>3809001</v>
      </c>
      <c r="BD380" s="59">
        <v>44754</v>
      </c>
      <c r="BE380" s="59">
        <f t="shared" si="20"/>
        <v>3764247</v>
      </c>
      <c r="BF380" s="59">
        <v>2272846</v>
      </c>
      <c r="BG380" s="59">
        <f t="shared" si="21"/>
        <v>6037093</v>
      </c>
      <c r="BH380" s="59">
        <v>552281179</v>
      </c>
      <c r="BI380" s="59">
        <v>0</v>
      </c>
      <c r="BJ380" s="59">
        <v>1</v>
      </c>
      <c r="BK380" s="59">
        <v>15375532</v>
      </c>
      <c r="BL380" s="59">
        <v>2177</v>
      </c>
      <c r="BM380" s="59">
        <v>7062.72</v>
      </c>
      <c r="BN380" s="59">
        <v>230.08</v>
      </c>
      <c r="BO380" s="59">
        <v>7292.8</v>
      </c>
      <c r="BP380" s="59">
        <v>2126</v>
      </c>
      <c r="BQ380" s="59">
        <v>15504493</v>
      </c>
      <c r="BR380" s="59">
        <v>0</v>
      </c>
      <c r="BS380" s="59">
        <v>0</v>
      </c>
      <c r="BT380" s="59">
        <v>0</v>
      </c>
      <c r="BU380" s="59">
        <v>0</v>
      </c>
      <c r="BV380" s="59">
        <v>0</v>
      </c>
      <c r="BW380" s="59">
        <v>0</v>
      </c>
      <c r="BX380" s="59">
        <v>0</v>
      </c>
      <c r="BY380" s="59">
        <v>277126</v>
      </c>
      <c r="BZ380" s="59">
        <v>0</v>
      </c>
      <c r="CA380" s="59">
        <v>15781619</v>
      </c>
      <c r="CB380" s="59">
        <v>12198129</v>
      </c>
      <c r="CC380" s="59">
        <v>3583490</v>
      </c>
      <c r="CD380" s="59">
        <v>3583490</v>
      </c>
      <c r="CE380" s="59">
        <v>42454</v>
      </c>
      <c r="CF380" s="59">
        <f t="shared" si="22"/>
        <v>3541036</v>
      </c>
      <c r="CG380" s="59">
        <v>2561075</v>
      </c>
      <c r="CH380" s="59">
        <f t="shared" si="23"/>
        <v>6102111</v>
      </c>
      <c r="CI380" s="59">
        <v>566476802</v>
      </c>
      <c r="CJ380" s="59">
        <v>0</v>
      </c>
      <c r="CK380" s="59">
        <v>0</v>
      </c>
      <c r="CL380" s="59">
        <v>15504493</v>
      </c>
      <c r="CM380" s="59">
        <v>2126</v>
      </c>
      <c r="CN380" s="59">
        <v>7292.8</v>
      </c>
      <c r="CO380" s="59">
        <v>236.98</v>
      </c>
      <c r="CP380" s="59">
        <v>7529.78</v>
      </c>
      <c r="CQ380" s="59">
        <v>2093</v>
      </c>
      <c r="CR380" s="59">
        <v>15759830</v>
      </c>
      <c r="CS380" s="59">
        <v>0</v>
      </c>
      <c r="CT380" s="59">
        <v>0</v>
      </c>
      <c r="CU380" s="59">
        <v>0</v>
      </c>
      <c r="CV380" s="59">
        <v>0</v>
      </c>
      <c r="CW380" s="59">
        <v>0</v>
      </c>
      <c r="CX380" s="59">
        <v>0</v>
      </c>
      <c r="CY380" s="59">
        <v>0</v>
      </c>
      <c r="CZ380" s="59">
        <v>188245</v>
      </c>
      <c r="DA380" s="59">
        <v>0</v>
      </c>
      <c r="DB380" s="59">
        <v>15948075</v>
      </c>
      <c r="DC380" s="59">
        <v>12714702</v>
      </c>
      <c r="DD380" s="59">
        <v>3233373</v>
      </c>
      <c r="DE380" s="59">
        <v>3233373</v>
      </c>
      <c r="DF380" s="59">
        <v>44728</v>
      </c>
      <c r="DG380" s="40">
        <v>3188645</v>
      </c>
      <c r="DH380" s="59">
        <v>2822653</v>
      </c>
      <c r="DI380" s="59">
        <v>6011298</v>
      </c>
      <c r="DJ380" s="59">
        <v>572848553</v>
      </c>
      <c r="DK380" s="59">
        <v>0</v>
      </c>
      <c r="DL380" s="59">
        <v>0</v>
      </c>
    </row>
    <row r="381" spans="1:116" x14ac:dyDescent="0.2">
      <c r="A381" s="48">
        <v>5859</v>
      </c>
      <c r="B381" s="49" t="s">
        <v>405</v>
      </c>
      <c r="C381" s="37">
        <v>3540333</v>
      </c>
      <c r="D381" s="37">
        <v>568</v>
      </c>
      <c r="E381" s="37">
        <v>584</v>
      </c>
      <c r="F381" s="37">
        <v>220.29</v>
      </c>
      <c r="G381" s="37">
        <v>0</v>
      </c>
      <c r="H381" s="37">
        <v>0</v>
      </c>
      <c r="I381" s="37">
        <v>104.41</v>
      </c>
      <c r="J381" s="37">
        <v>3768710</v>
      </c>
      <c r="K381" s="37">
        <v>0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3768710</v>
      </c>
      <c r="S381" s="37">
        <v>0</v>
      </c>
      <c r="T381" s="37">
        <v>0</v>
      </c>
      <c r="U381" s="37">
        <v>0</v>
      </c>
      <c r="V381" s="37">
        <v>3768710</v>
      </c>
      <c r="W381" s="37">
        <v>2747748</v>
      </c>
      <c r="X381" s="37">
        <v>1020962</v>
      </c>
      <c r="Y381" s="37">
        <v>1027414</v>
      </c>
      <c r="Z381" s="37">
        <v>3929</v>
      </c>
      <c r="AA381" s="37">
        <v>1023485</v>
      </c>
      <c r="AB381" s="37">
        <v>68000</v>
      </c>
      <c r="AC381" s="37">
        <v>1091485</v>
      </c>
      <c r="AD381" s="37">
        <v>220570813</v>
      </c>
      <c r="AE381" s="37">
        <v>794000</v>
      </c>
      <c r="AF381" s="37">
        <v>0</v>
      </c>
      <c r="AG381" s="37">
        <v>6452</v>
      </c>
      <c r="AH381" s="37">
        <v>0</v>
      </c>
      <c r="AI381" s="49">
        <v>3768710</v>
      </c>
      <c r="AJ381" s="59">
        <v>584</v>
      </c>
      <c r="AK381" s="59">
        <v>6453.27</v>
      </c>
      <c r="AL381" s="59">
        <v>237.25</v>
      </c>
      <c r="AM381" s="59">
        <v>6690.52</v>
      </c>
      <c r="AN381" s="59">
        <v>589</v>
      </c>
      <c r="AO381" s="59">
        <v>3940716</v>
      </c>
      <c r="AP381" s="59">
        <v>0</v>
      </c>
      <c r="AQ381" s="59">
        <v>0</v>
      </c>
      <c r="AR381" s="59">
        <v>0</v>
      </c>
      <c r="AS381" s="59">
        <v>0</v>
      </c>
      <c r="AT381" s="59">
        <v>0</v>
      </c>
      <c r="AU381" s="59">
        <v>0</v>
      </c>
      <c r="AV381" s="59">
        <v>0</v>
      </c>
      <c r="AW381" s="59">
        <v>0</v>
      </c>
      <c r="AX381" s="59">
        <v>0</v>
      </c>
      <c r="AY381" s="59">
        <v>0</v>
      </c>
      <c r="AZ381" s="59">
        <v>3940716</v>
      </c>
      <c r="BA381" s="59">
        <v>2849381</v>
      </c>
      <c r="BB381" s="59">
        <v>1091335</v>
      </c>
      <c r="BC381" s="59">
        <v>1093505</v>
      </c>
      <c r="BD381" s="59">
        <v>8395</v>
      </c>
      <c r="BE381" s="59">
        <f t="shared" si="20"/>
        <v>1085110</v>
      </c>
      <c r="BF381" s="59">
        <v>448000</v>
      </c>
      <c r="BG381" s="59">
        <f t="shared" si="21"/>
        <v>1533110</v>
      </c>
      <c r="BH381" s="59">
        <v>246059922</v>
      </c>
      <c r="BI381" s="59">
        <v>0</v>
      </c>
      <c r="BJ381" s="59">
        <v>2170</v>
      </c>
      <c r="BK381" s="59">
        <v>3940716</v>
      </c>
      <c r="BL381" s="59">
        <v>589</v>
      </c>
      <c r="BM381" s="59">
        <v>6690.52</v>
      </c>
      <c r="BN381" s="59">
        <v>230.08</v>
      </c>
      <c r="BO381" s="59">
        <v>6920.6</v>
      </c>
      <c r="BP381" s="59">
        <v>599</v>
      </c>
      <c r="BQ381" s="59">
        <v>4145439</v>
      </c>
      <c r="BR381" s="59">
        <v>0</v>
      </c>
      <c r="BS381" s="59">
        <v>0</v>
      </c>
      <c r="BT381" s="59">
        <v>0</v>
      </c>
      <c r="BU381" s="59">
        <v>0</v>
      </c>
      <c r="BV381" s="59">
        <v>0</v>
      </c>
      <c r="BW381" s="59">
        <v>0</v>
      </c>
      <c r="BX381" s="59">
        <v>0</v>
      </c>
      <c r="BY381" s="59">
        <v>0</v>
      </c>
      <c r="BZ381" s="59">
        <v>0</v>
      </c>
      <c r="CA381" s="59">
        <v>4145439</v>
      </c>
      <c r="CB381" s="59">
        <v>2939014</v>
      </c>
      <c r="CC381" s="59">
        <v>1206425</v>
      </c>
      <c r="CD381" s="59">
        <v>1206228</v>
      </c>
      <c r="CE381" s="59">
        <v>5904</v>
      </c>
      <c r="CF381" s="59">
        <f t="shared" si="22"/>
        <v>1200324</v>
      </c>
      <c r="CG381" s="59">
        <v>574013</v>
      </c>
      <c r="CH381" s="59">
        <f t="shared" si="23"/>
        <v>1774337</v>
      </c>
      <c r="CI381" s="59">
        <v>261628722</v>
      </c>
      <c r="CJ381" s="59">
        <v>197</v>
      </c>
      <c r="CK381" s="59">
        <v>0</v>
      </c>
      <c r="CL381" s="59">
        <v>4145242</v>
      </c>
      <c r="CM381" s="59">
        <v>599</v>
      </c>
      <c r="CN381" s="59">
        <v>6920.27</v>
      </c>
      <c r="CO381" s="59">
        <v>351.81</v>
      </c>
      <c r="CP381" s="59">
        <v>7272.0800000000008</v>
      </c>
      <c r="CQ381" s="59">
        <v>600</v>
      </c>
      <c r="CR381" s="59">
        <v>4363248</v>
      </c>
      <c r="CS381" s="59">
        <v>197</v>
      </c>
      <c r="CT381" s="59">
        <v>0</v>
      </c>
      <c r="CU381" s="59">
        <v>0</v>
      </c>
      <c r="CV381" s="59">
        <v>0</v>
      </c>
      <c r="CW381" s="59">
        <v>0</v>
      </c>
      <c r="CX381" s="59">
        <v>0</v>
      </c>
      <c r="CY381" s="59">
        <v>0</v>
      </c>
      <c r="CZ381" s="59">
        <v>0</v>
      </c>
      <c r="DA381" s="59">
        <v>0</v>
      </c>
      <c r="DB381" s="59">
        <v>4363445</v>
      </c>
      <c r="DC381" s="59">
        <v>3345291</v>
      </c>
      <c r="DD381" s="59">
        <v>1018154</v>
      </c>
      <c r="DE381" s="59">
        <v>1025377</v>
      </c>
      <c r="DF381" s="59">
        <v>4256</v>
      </c>
      <c r="DG381" s="40">
        <v>1021121</v>
      </c>
      <c r="DH381" s="59">
        <v>682684</v>
      </c>
      <c r="DI381" s="59">
        <v>1703805</v>
      </c>
      <c r="DJ381" s="59">
        <v>277153694</v>
      </c>
      <c r="DK381" s="59">
        <v>0</v>
      </c>
      <c r="DL381" s="59">
        <v>7223</v>
      </c>
    </row>
    <row r="382" spans="1:116" x14ac:dyDescent="0.2">
      <c r="A382" s="48">
        <v>5852</v>
      </c>
      <c r="B382" s="49" t="s">
        <v>406</v>
      </c>
      <c r="C382" s="37">
        <v>4724431</v>
      </c>
      <c r="D382" s="37">
        <v>641</v>
      </c>
      <c r="E382" s="37">
        <v>652</v>
      </c>
      <c r="F382" s="37">
        <v>220.29</v>
      </c>
      <c r="G382" s="37">
        <v>0</v>
      </c>
      <c r="H382" s="37">
        <v>0</v>
      </c>
      <c r="I382" s="37">
        <v>0</v>
      </c>
      <c r="J382" s="37">
        <v>4949136</v>
      </c>
      <c r="K382" s="37">
        <v>14987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14987</v>
      </c>
      <c r="R382" s="37">
        <v>4964123</v>
      </c>
      <c r="S382" s="37">
        <v>0</v>
      </c>
      <c r="T382" s="37">
        <v>0</v>
      </c>
      <c r="U382" s="37">
        <v>0</v>
      </c>
      <c r="V382" s="37">
        <v>4964123</v>
      </c>
      <c r="W382" s="37">
        <v>2599536</v>
      </c>
      <c r="X382" s="37">
        <v>2364587</v>
      </c>
      <c r="Y382" s="37">
        <v>2356997</v>
      </c>
      <c r="Z382" s="37">
        <v>10704</v>
      </c>
      <c r="AA382" s="37">
        <v>2346293</v>
      </c>
      <c r="AB382" s="37">
        <v>747487</v>
      </c>
      <c r="AC382" s="37">
        <v>3093780</v>
      </c>
      <c r="AD382" s="37">
        <v>709481387</v>
      </c>
      <c r="AE382" s="37">
        <v>2454600</v>
      </c>
      <c r="AF382" s="37">
        <v>7590</v>
      </c>
      <c r="AG382" s="37">
        <v>0</v>
      </c>
      <c r="AH382" s="37">
        <v>7590</v>
      </c>
      <c r="AI382" s="49">
        <v>4956533</v>
      </c>
      <c r="AJ382" s="59">
        <v>652</v>
      </c>
      <c r="AK382" s="59">
        <v>7602.04</v>
      </c>
      <c r="AL382" s="59">
        <v>226.68</v>
      </c>
      <c r="AM382" s="59">
        <v>7828.72</v>
      </c>
      <c r="AN382" s="59">
        <v>662</v>
      </c>
      <c r="AO382" s="59">
        <v>5182613</v>
      </c>
      <c r="AP382" s="59">
        <v>5693</v>
      </c>
      <c r="AQ382" s="59">
        <v>0</v>
      </c>
      <c r="AR382" s="59">
        <v>0</v>
      </c>
      <c r="AS382" s="59">
        <v>0</v>
      </c>
      <c r="AT382" s="59">
        <v>0</v>
      </c>
      <c r="AU382" s="59">
        <v>0</v>
      </c>
      <c r="AV382" s="59">
        <v>0</v>
      </c>
      <c r="AW382" s="59">
        <v>0</v>
      </c>
      <c r="AX382" s="59">
        <v>0</v>
      </c>
      <c r="AY382" s="59">
        <v>0</v>
      </c>
      <c r="AZ382" s="59">
        <v>5188306</v>
      </c>
      <c r="BA382" s="59">
        <v>2655512</v>
      </c>
      <c r="BB382" s="59">
        <v>2532794</v>
      </c>
      <c r="BC382" s="59">
        <v>2524965</v>
      </c>
      <c r="BD382" s="59">
        <v>12607</v>
      </c>
      <c r="BE382" s="59">
        <f t="shared" si="20"/>
        <v>2512358</v>
      </c>
      <c r="BF382" s="59">
        <v>814217</v>
      </c>
      <c r="BG382" s="59">
        <f t="shared" si="21"/>
        <v>3326575</v>
      </c>
      <c r="BH382" s="59">
        <v>772787527</v>
      </c>
      <c r="BI382" s="59">
        <v>7829</v>
      </c>
      <c r="BJ382" s="59">
        <v>0</v>
      </c>
      <c r="BK382" s="59">
        <v>5180477</v>
      </c>
      <c r="BL382" s="59">
        <v>662</v>
      </c>
      <c r="BM382" s="59">
        <v>7825.49</v>
      </c>
      <c r="BN382" s="59">
        <v>230.08</v>
      </c>
      <c r="BO382" s="59">
        <v>8055.57</v>
      </c>
      <c r="BP382" s="59">
        <v>668</v>
      </c>
      <c r="BQ382" s="59">
        <v>5381121</v>
      </c>
      <c r="BR382" s="59">
        <v>5872</v>
      </c>
      <c r="BS382" s="59">
        <v>0</v>
      </c>
      <c r="BT382" s="59">
        <v>0</v>
      </c>
      <c r="BU382" s="59">
        <v>0</v>
      </c>
      <c r="BV382" s="59">
        <v>0</v>
      </c>
      <c r="BW382" s="59">
        <v>0</v>
      </c>
      <c r="BX382" s="59">
        <v>0</v>
      </c>
      <c r="BY382" s="59">
        <v>0</v>
      </c>
      <c r="BZ382" s="59">
        <v>0</v>
      </c>
      <c r="CA382" s="59">
        <v>5386993</v>
      </c>
      <c r="CB382" s="59">
        <v>2843711</v>
      </c>
      <c r="CC382" s="59">
        <v>2543282</v>
      </c>
      <c r="CD382" s="59">
        <v>2543282</v>
      </c>
      <c r="CE382" s="59">
        <v>10856</v>
      </c>
      <c r="CF382" s="59">
        <f t="shared" si="22"/>
        <v>2532426</v>
      </c>
      <c r="CG382" s="59">
        <v>847501</v>
      </c>
      <c r="CH382" s="59">
        <f t="shared" si="23"/>
        <v>3379927</v>
      </c>
      <c r="CI382" s="59">
        <v>817812401</v>
      </c>
      <c r="CJ382" s="59">
        <v>0</v>
      </c>
      <c r="CK382" s="59">
        <v>0</v>
      </c>
      <c r="CL382" s="59">
        <v>5386993</v>
      </c>
      <c r="CM382" s="59">
        <v>668</v>
      </c>
      <c r="CN382" s="59">
        <v>8064.36</v>
      </c>
      <c r="CO382" s="59">
        <v>236.98</v>
      </c>
      <c r="CP382" s="59">
        <v>8301.34</v>
      </c>
      <c r="CQ382" s="59">
        <v>688</v>
      </c>
      <c r="CR382" s="59">
        <v>5711322</v>
      </c>
      <c r="CS382" s="59">
        <v>0</v>
      </c>
      <c r="CT382" s="59">
        <v>0</v>
      </c>
      <c r="CU382" s="59">
        <v>0</v>
      </c>
      <c r="CV382" s="59">
        <v>0</v>
      </c>
      <c r="CW382" s="59">
        <v>0</v>
      </c>
      <c r="CX382" s="59">
        <v>0</v>
      </c>
      <c r="CY382" s="59">
        <v>0</v>
      </c>
      <c r="CZ382" s="59">
        <v>0</v>
      </c>
      <c r="DA382" s="59">
        <v>0</v>
      </c>
      <c r="DB382" s="59">
        <v>5711322</v>
      </c>
      <c r="DC382" s="59">
        <v>3025135</v>
      </c>
      <c r="DD382" s="59">
        <v>2686187</v>
      </c>
      <c r="DE382" s="59">
        <v>2686187</v>
      </c>
      <c r="DF382" s="59">
        <v>8435</v>
      </c>
      <c r="DG382" s="40">
        <v>2677752</v>
      </c>
      <c r="DH382" s="59">
        <v>798388</v>
      </c>
      <c r="DI382" s="59">
        <v>3476140</v>
      </c>
      <c r="DJ382" s="59">
        <v>905353576</v>
      </c>
      <c r="DK382" s="59">
        <v>0</v>
      </c>
      <c r="DL382" s="59">
        <v>0</v>
      </c>
    </row>
    <row r="383" spans="1:116" x14ac:dyDescent="0.2">
      <c r="A383" s="48">
        <v>238</v>
      </c>
      <c r="B383" s="49" t="s">
        <v>407</v>
      </c>
      <c r="C383" s="37">
        <v>8046455</v>
      </c>
      <c r="D383" s="37">
        <v>1209</v>
      </c>
      <c r="E383" s="37">
        <v>1227</v>
      </c>
      <c r="F383" s="37">
        <v>220.29</v>
      </c>
      <c r="G383" s="37">
        <v>0</v>
      </c>
      <c r="H383" s="37">
        <v>0</v>
      </c>
      <c r="I383" s="37">
        <v>0</v>
      </c>
      <c r="J383" s="37">
        <v>8436545</v>
      </c>
      <c r="K383" s="37">
        <v>0</v>
      </c>
      <c r="L383" s="37">
        <v>0</v>
      </c>
      <c r="M383" s="37">
        <v>0</v>
      </c>
      <c r="N383" s="37">
        <v>7596</v>
      </c>
      <c r="O383" s="37">
        <v>0</v>
      </c>
      <c r="P383" s="37">
        <v>0</v>
      </c>
      <c r="Q383" s="37">
        <v>7596</v>
      </c>
      <c r="R383" s="37">
        <v>8444141</v>
      </c>
      <c r="S383" s="37">
        <v>0</v>
      </c>
      <c r="T383" s="37">
        <v>0</v>
      </c>
      <c r="U383" s="37">
        <v>0</v>
      </c>
      <c r="V383" s="37">
        <v>8444141</v>
      </c>
      <c r="W383" s="37">
        <v>4955089</v>
      </c>
      <c r="X383" s="37">
        <v>3489052</v>
      </c>
      <c r="Y383" s="37">
        <v>3506085</v>
      </c>
      <c r="Z383" s="37">
        <v>1070</v>
      </c>
      <c r="AA383" s="37">
        <v>3505015</v>
      </c>
      <c r="AB383" s="37">
        <v>717557</v>
      </c>
      <c r="AC383" s="37">
        <v>4222572</v>
      </c>
      <c r="AD383" s="37">
        <v>510616579</v>
      </c>
      <c r="AE383" s="37">
        <v>129400</v>
      </c>
      <c r="AF383" s="37">
        <v>0</v>
      </c>
      <c r="AG383" s="37">
        <v>17033</v>
      </c>
      <c r="AH383" s="37">
        <v>0</v>
      </c>
      <c r="AI383" s="49">
        <v>8385541</v>
      </c>
      <c r="AJ383" s="59">
        <v>1227</v>
      </c>
      <c r="AK383" s="59">
        <v>6834.18</v>
      </c>
      <c r="AL383" s="59">
        <v>226.68</v>
      </c>
      <c r="AM383" s="59">
        <v>7060.8600000000006</v>
      </c>
      <c r="AN383" s="59">
        <v>1217</v>
      </c>
      <c r="AO383" s="59">
        <v>8593067</v>
      </c>
      <c r="AP383" s="59">
        <v>0</v>
      </c>
      <c r="AQ383" s="59">
        <v>14055</v>
      </c>
      <c r="AR383" s="59">
        <v>0</v>
      </c>
      <c r="AS383" s="59">
        <v>0</v>
      </c>
      <c r="AT383" s="59">
        <v>0</v>
      </c>
      <c r="AU383" s="59">
        <v>0</v>
      </c>
      <c r="AV383" s="59">
        <v>0</v>
      </c>
      <c r="AW383" s="59">
        <v>0</v>
      </c>
      <c r="AX383" s="59">
        <v>56487</v>
      </c>
      <c r="AY383" s="59">
        <v>0</v>
      </c>
      <c r="AZ383" s="59">
        <v>8663609</v>
      </c>
      <c r="BA383" s="59">
        <v>4879777</v>
      </c>
      <c r="BB383" s="59">
        <v>3783832</v>
      </c>
      <c r="BC383" s="59">
        <v>3783831</v>
      </c>
      <c r="BD383" s="59">
        <v>970</v>
      </c>
      <c r="BE383" s="59">
        <f t="shared" si="20"/>
        <v>3782861</v>
      </c>
      <c r="BF383" s="59">
        <v>872555</v>
      </c>
      <c r="BG383" s="59">
        <f t="shared" si="21"/>
        <v>4655416</v>
      </c>
      <c r="BH383" s="59">
        <v>595369575</v>
      </c>
      <c r="BI383" s="59">
        <v>1</v>
      </c>
      <c r="BJ383" s="59">
        <v>0</v>
      </c>
      <c r="BK383" s="59">
        <v>8607122</v>
      </c>
      <c r="BL383" s="59">
        <v>1217</v>
      </c>
      <c r="BM383" s="59">
        <v>7072.41</v>
      </c>
      <c r="BN383" s="59">
        <v>230.08</v>
      </c>
      <c r="BO383" s="59">
        <v>7302.49</v>
      </c>
      <c r="BP383" s="59">
        <v>1212</v>
      </c>
      <c r="BQ383" s="59">
        <v>8850618</v>
      </c>
      <c r="BR383" s="59">
        <v>0</v>
      </c>
      <c r="BS383" s="59">
        <v>12040</v>
      </c>
      <c r="BT383" s="59">
        <v>0</v>
      </c>
      <c r="BU383" s="59">
        <v>0</v>
      </c>
      <c r="BV383" s="59">
        <v>0</v>
      </c>
      <c r="BW383" s="59">
        <v>0</v>
      </c>
      <c r="BX383" s="59">
        <v>0</v>
      </c>
      <c r="BY383" s="59">
        <v>29210</v>
      </c>
      <c r="BZ383" s="59">
        <v>0</v>
      </c>
      <c r="CA383" s="59">
        <v>8891868</v>
      </c>
      <c r="CB383" s="59">
        <v>4376716</v>
      </c>
      <c r="CC383" s="59">
        <v>4515152</v>
      </c>
      <c r="CD383" s="59">
        <v>4515151</v>
      </c>
      <c r="CE383" s="59">
        <v>1070</v>
      </c>
      <c r="CF383" s="59">
        <f t="shared" si="22"/>
        <v>4514081</v>
      </c>
      <c r="CG383" s="59">
        <v>946049</v>
      </c>
      <c r="CH383" s="59">
        <f t="shared" si="23"/>
        <v>5460130</v>
      </c>
      <c r="CI383" s="59">
        <v>690369393</v>
      </c>
      <c r="CJ383" s="59">
        <v>1</v>
      </c>
      <c r="CK383" s="59">
        <v>0</v>
      </c>
      <c r="CL383" s="59">
        <v>8862658</v>
      </c>
      <c r="CM383" s="59">
        <v>1212</v>
      </c>
      <c r="CN383" s="59">
        <v>7312.42</v>
      </c>
      <c r="CO383" s="59">
        <v>236.98</v>
      </c>
      <c r="CP383" s="59">
        <v>7549.4</v>
      </c>
      <c r="CQ383" s="59">
        <v>1182</v>
      </c>
      <c r="CR383" s="59">
        <v>8923391</v>
      </c>
      <c r="CS383" s="59">
        <v>1</v>
      </c>
      <c r="CT383" s="59">
        <v>2639</v>
      </c>
      <c r="CU383" s="59">
        <v>0</v>
      </c>
      <c r="CV383" s="59">
        <v>0</v>
      </c>
      <c r="CW383" s="59">
        <v>0</v>
      </c>
      <c r="CX383" s="59">
        <v>0</v>
      </c>
      <c r="CY383" s="59">
        <v>0</v>
      </c>
      <c r="CZ383" s="59">
        <v>173636</v>
      </c>
      <c r="DA383" s="59">
        <v>0</v>
      </c>
      <c r="DB383" s="59">
        <v>9099667</v>
      </c>
      <c r="DC383" s="59">
        <v>3973436</v>
      </c>
      <c r="DD383" s="59">
        <v>5126231</v>
      </c>
      <c r="DE383" s="59">
        <v>5126230</v>
      </c>
      <c r="DF383" s="59">
        <v>2280</v>
      </c>
      <c r="DG383" s="40">
        <v>5123950</v>
      </c>
      <c r="DH383" s="59">
        <v>1049784</v>
      </c>
      <c r="DI383" s="59">
        <v>6173734</v>
      </c>
      <c r="DJ383" s="59">
        <v>761145767</v>
      </c>
      <c r="DK383" s="59">
        <v>1</v>
      </c>
      <c r="DL383" s="59">
        <v>0</v>
      </c>
    </row>
    <row r="384" spans="1:116" x14ac:dyDescent="0.2">
      <c r="A384" s="48">
        <v>5866</v>
      </c>
      <c r="B384" s="49" t="s">
        <v>408</v>
      </c>
      <c r="C384" s="37">
        <v>8147564</v>
      </c>
      <c r="D384" s="37">
        <v>1088</v>
      </c>
      <c r="E384" s="37">
        <v>1129</v>
      </c>
      <c r="F384" s="37">
        <v>220.29</v>
      </c>
      <c r="G384" s="37">
        <v>0</v>
      </c>
      <c r="H384" s="37">
        <v>0</v>
      </c>
      <c r="I384" s="37">
        <v>0</v>
      </c>
      <c r="J384" s="37">
        <v>8703303</v>
      </c>
      <c r="K384" s="37">
        <v>0</v>
      </c>
      <c r="L384" s="37">
        <v>12250</v>
      </c>
      <c r="M384" s="37">
        <v>0</v>
      </c>
      <c r="N384" s="37">
        <v>0</v>
      </c>
      <c r="O384" s="37">
        <v>0</v>
      </c>
      <c r="P384" s="37">
        <v>0</v>
      </c>
      <c r="Q384" s="37">
        <v>12250</v>
      </c>
      <c r="R384" s="37">
        <v>8715553</v>
      </c>
      <c r="S384" s="37">
        <v>0</v>
      </c>
      <c r="T384" s="37">
        <v>0</v>
      </c>
      <c r="U384" s="37">
        <v>0</v>
      </c>
      <c r="V384" s="37">
        <v>8715553</v>
      </c>
      <c r="W384" s="37">
        <v>5593010</v>
      </c>
      <c r="X384" s="37">
        <v>3122543</v>
      </c>
      <c r="Y384" s="37">
        <v>3114775</v>
      </c>
      <c r="Z384" s="37">
        <v>9208</v>
      </c>
      <c r="AA384" s="37">
        <v>3105567</v>
      </c>
      <c r="AB384" s="37">
        <v>546821</v>
      </c>
      <c r="AC384" s="37">
        <v>3652388</v>
      </c>
      <c r="AD384" s="37">
        <v>325327093</v>
      </c>
      <c r="AE384" s="37">
        <v>820200</v>
      </c>
      <c r="AF384" s="37">
        <v>7768</v>
      </c>
      <c r="AG384" s="37">
        <v>0</v>
      </c>
      <c r="AH384" s="37">
        <v>7768</v>
      </c>
      <c r="AI384" s="49">
        <v>8656641</v>
      </c>
      <c r="AJ384" s="59">
        <v>1129</v>
      </c>
      <c r="AK384" s="59">
        <v>7667.53</v>
      </c>
      <c r="AL384" s="59">
        <v>226.68</v>
      </c>
      <c r="AM384" s="59">
        <v>7894.21</v>
      </c>
      <c r="AN384" s="59">
        <v>1149</v>
      </c>
      <c r="AO384" s="59">
        <v>9070447</v>
      </c>
      <c r="AP384" s="59">
        <v>5826</v>
      </c>
      <c r="AQ384" s="59">
        <v>9375</v>
      </c>
      <c r="AR384" s="59">
        <v>0</v>
      </c>
      <c r="AS384" s="59">
        <v>0</v>
      </c>
      <c r="AT384" s="59">
        <v>0</v>
      </c>
      <c r="AU384" s="59">
        <v>0</v>
      </c>
      <c r="AV384" s="59">
        <v>0</v>
      </c>
      <c r="AW384" s="59">
        <v>0</v>
      </c>
      <c r="AX384" s="59">
        <v>0</v>
      </c>
      <c r="AY384" s="59">
        <v>0</v>
      </c>
      <c r="AZ384" s="59">
        <v>9085648</v>
      </c>
      <c r="BA384" s="59">
        <v>6122932</v>
      </c>
      <c r="BB384" s="59">
        <v>2962716</v>
      </c>
      <c r="BC384" s="59">
        <v>2962716</v>
      </c>
      <c r="BD384" s="59">
        <v>6472</v>
      </c>
      <c r="BE384" s="59">
        <f t="shared" si="20"/>
        <v>2956244</v>
      </c>
      <c r="BF384" s="59">
        <v>591255</v>
      </c>
      <c r="BG384" s="59">
        <f t="shared" si="21"/>
        <v>3547499</v>
      </c>
      <c r="BH384" s="59">
        <v>353887620</v>
      </c>
      <c r="BI384" s="59">
        <v>0</v>
      </c>
      <c r="BJ384" s="59">
        <v>0</v>
      </c>
      <c r="BK384" s="59">
        <v>9085648</v>
      </c>
      <c r="BL384" s="59">
        <v>1149</v>
      </c>
      <c r="BM384" s="59">
        <v>7907.44</v>
      </c>
      <c r="BN384" s="59">
        <v>230.08</v>
      </c>
      <c r="BO384" s="59">
        <v>8137.5199999999995</v>
      </c>
      <c r="BP384" s="59">
        <v>1154</v>
      </c>
      <c r="BQ384" s="59">
        <v>9390698</v>
      </c>
      <c r="BR384" s="59">
        <v>0</v>
      </c>
      <c r="BS384" s="59">
        <v>12000</v>
      </c>
      <c r="BT384" s="59">
        <v>0</v>
      </c>
      <c r="BU384" s="59">
        <v>0</v>
      </c>
      <c r="BV384" s="59">
        <v>0</v>
      </c>
      <c r="BW384" s="59">
        <v>0</v>
      </c>
      <c r="BX384" s="59">
        <v>0</v>
      </c>
      <c r="BY384" s="59">
        <v>0</v>
      </c>
      <c r="BZ384" s="59">
        <v>0</v>
      </c>
      <c r="CA384" s="59">
        <v>9402698</v>
      </c>
      <c r="CB384" s="59">
        <v>6108553</v>
      </c>
      <c r="CC384" s="59">
        <v>3294145</v>
      </c>
      <c r="CD384" s="59">
        <v>3294145</v>
      </c>
      <c r="CE384" s="59">
        <v>7073</v>
      </c>
      <c r="CF384" s="59">
        <f t="shared" si="22"/>
        <v>3287072</v>
      </c>
      <c r="CG384" s="59">
        <v>938804</v>
      </c>
      <c r="CH384" s="59">
        <f t="shared" si="23"/>
        <v>4225876</v>
      </c>
      <c r="CI384" s="59">
        <v>376163487</v>
      </c>
      <c r="CJ384" s="59">
        <v>0</v>
      </c>
      <c r="CK384" s="59">
        <v>0</v>
      </c>
      <c r="CL384" s="59">
        <v>9402698</v>
      </c>
      <c r="CM384" s="59">
        <v>1154</v>
      </c>
      <c r="CN384" s="59">
        <v>8147.92</v>
      </c>
      <c r="CO384" s="59">
        <v>236.98</v>
      </c>
      <c r="CP384" s="59">
        <v>8384.9</v>
      </c>
      <c r="CQ384" s="59">
        <v>1148</v>
      </c>
      <c r="CR384" s="59">
        <v>9625865</v>
      </c>
      <c r="CS384" s="59">
        <v>0</v>
      </c>
      <c r="CT384" s="59">
        <v>0</v>
      </c>
      <c r="CU384" s="59">
        <v>0</v>
      </c>
      <c r="CV384" s="59">
        <v>0</v>
      </c>
      <c r="CW384" s="59">
        <v>0</v>
      </c>
      <c r="CX384" s="59">
        <v>0</v>
      </c>
      <c r="CY384" s="59">
        <v>0</v>
      </c>
      <c r="CZ384" s="59">
        <v>41925</v>
      </c>
      <c r="DA384" s="59">
        <v>0</v>
      </c>
      <c r="DB384" s="59">
        <v>9667790</v>
      </c>
      <c r="DC384" s="59">
        <v>6216387</v>
      </c>
      <c r="DD384" s="59">
        <v>3451403</v>
      </c>
      <c r="DE384" s="59">
        <v>3451403</v>
      </c>
      <c r="DF384" s="59">
        <v>6079</v>
      </c>
      <c r="DG384" s="40">
        <v>3445324</v>
      </c>
      <c r="DH384" s="59">
        <v>1144335</v>
      </c>
      <c r="DI384" s="59">
        <v>4589659</v>
      </c>
      <c r="DJ384" s="59">
        <v>409453145</v>
      </c>
      <c r="DK384" s="59">
        <v>0</v>
      </c>
      <c r="DL384" s="59">
        <v>0</v>
      </c>
    </row>
    <row r="385" spans="1:116" x14ac:dyDescent="0.2">
      <c r="A385" s="48">
        <v>5901</v>
      </c>
      <c r="B385" s="49" t="s">
        <v>409</v>
      </c>
      <c r="C385" s="37">
        <v>28736823</v>
      </c>
      <c r="D385" s="37">
        <v>3975</v>
      </c>
      <c r="E385" s="37">
        <v>4100</v>
      </c>
      <c r="F385" s="37">
        <v>220.29</v>
      </c>
      <c r="G385" s="37">
        <v>0</v>
      </c>
      <c r="H385" s="37">
        <v>0</v>
      </c>
      <c r="I385" s="37">
        <v>0</v>
      </c>
      <c r="J385" s="37">
        <v>30543688</v>
      </c>
      <c r="K385" s="37">
        <v>0</v>
      </c>
      <c r="L385" s="37">
        <v>414129</v>
      </c>
      <c r="M385" s="37">
        <v>0</v>
      </c>
      <c r="N385" s="37">
        <v>0</v>
      </c>
      <c r="O385" s="37">
        <v>890000</v>
      </c>
      <c r="P385" s="37">
        <v>0</v>
      </c>
      <c r="Q385" s="37">
        <v>1304129</v>
      </c>
      <c r="R385" s="37">
        <v>31847817</v>
      </c>
      <c r="S385" s="37">
        <v>0</v>
      </c>
      <c r="T385" s="37">
        <v>0</v>
      </c>
      <c r="U385" s="37">
        <v>0</v>
      </c>
      <c r="V385" s="37">
        <v>31847817</v>
      </c>
      <c r="W385" s="37">
        <v>18568695</v>
      </c>
      <c r="X385" s="37">
        <v>13279122</v>
      </c>
      <c r="Y385" s="37">
        <v>13279122</v>
      </c>
      <c r="Z385" s="37">
        <v>86449</v>
      </c>
      <c r="AA385" s="37">
        <v>13192673</v>
      </c>
      <c r="AB385" s="37">
        <v>4583758</v>
      </c>
      <c r="AC385" s="37">
        <v>17776431</v>
      </c>
      <c r="AD385" s="37">
        <v>1327276995</v>
      </c>
      <c r="AE385" s="37">
        <v>6454700</v>
      </c>
      <c r="AF385" s="37">
        <v>0</v>
      </c>
      <c r="AG385" s="37">
        <v>0</v>
      </c>
      <c r="AH385" s="37">
        <v>0</v>
      </c>
      <c r="AI385" s="49">
        <v>31847817</v>
      </c>
      <c r="AJ385" s="59">
        <v>4100</v>
      </c>
      <c r="AK385" s="59">
        <v>7767.76</v>
      </c>
      <c r="AL385" s="59">
        <v>226.68</v>
      </c>
      <c r="AM385" s="59">
        <v>7994.4400000000005</v>
      </c>
      <c r="AN385" s="59">
        <v>4179</v>
      </c>
      <c r="AO385" s="59">
        <v>33408765</v>
      </c>
      <c r="AP385" s="59">
        <v>0</v>
      </c>
      <c r="AQ385" s="59">
        <v>578438</v>
      </c>
      <c r="AR385" s="59">
        <v>0</v>
      </c>
      <c r="AS385" s="59">
        <v>0</v>
      </c>
      <c r="AT385" s="59">
        <v>0</v>
      </c>
      <c r="AU385" s="59">
        <v>0</v>
      </c>
      <c r="AV385" s="59">
        <v>0</v>
      </c>
      <c r="AW385" s="59">
        <v>0</v>
      </c>
      <c r="AX385" s="59">
        <v>0</v>
      </c>
      <c r="AY385" s="59">
        <v>0</v>
      </c>
      <c r="AZ385" s="59">
        <v>33987203</v>
      </c>
      <c r="BA385" s="59">
        <v>19354175</v>
      </c>
      <c r="BB385" s="59">
        <v>14633028</v>
      </c>
      <c r="BC385" s="59">
        <v>14641022</v>
      </c>
      <c r="BD385" s="59">
        <v>96930</v>
      </c>
      <c r="BE385" s="59">
        <f t="shared" si="20"/>
        <v>14544092</v>
      </c>
      <c r="BF385" s="59">
        <v>4782961</v>
      </c>
      <c r="BG385" s="59">
        <f t="shared" si="21"/>
        <v>19327053</v>
      </c>
      <c r="BH385" s="59">
        <v>1501852190</v>
      </c>
      <c r="BI385" s="59">
        <v>0</v>
      </c>
      <c r="BJ385" s="59">
        <v>7994</v>
      </c>
      <c r="BK385" s="59">
        <v>33987203</v>
      </c>
      <c r="BL385" s="59">
        <v>4179</v>
      </c>
      <c r="BM385" s="59">
        <v>8132.86</v>
      </c>
      <c r="BN385" s="59">
        <v>230.08</v>
      </c>
      <c r="BO385" s="59">
        <v>8362.94</v>
      </c>
      <c r="BP385" s="59">
        <v>4279</v>
      </c>
      <c r="BQ385" s="59">
        <v>35785020</v>
      </c>
      <c r="BR385" s="59">
        <v>0</v>
      </c>
      <c r="BS385" s="59">
        <v>363919</v>
      </c>
      <c r="BT385" s="59">
        <v>0</v>
      </c>
      <c r="BU385" s="59">
        <v>0</v>
      </c>
      <c r="BV385" s="59">
        <v>0</v>
      </c>
      <c r="BW385" s="59">
        <v>0</v>
      </c>
      <c r="BX385" s="59">
        <v>0</v>
      </c>
      <c r="BY385" s="59">
        <v>0</v>
      </c>
      <c r="BZ385" s="59">
        <v>0</v>
      </c>
      <c r="CA385" s="59">
        <v>36148939</v>
      </c>
      <c r="CB385" s="59">
        <v>20230064</v>
      </c>
      <c r="CC385" s="59">
        <v>15918875</v>
      </c>
      <c r="CD385" s="59">
        <v>15927238</v>
      </c>
      <c r="CE385" s="59">
        <v>90029</v>
      </c>
      <c r="CF385" s="59">
        <f t="shared" si="22"/>
        <v>15837209</v>
      </c>
      <c r="CG385" s="59">
        <v>4608373</v>
      </c>
      <c r="CH385" s="59">
        <f t="shared" si="23"/>
        <v>20445582</v>
      </c>
      <c r="CI385" s="59">
        <v>1639064875</v>
      </c>
      <c r="CJ385" s="59">
        <v>0</v>
      </c>
      <c r="CK385" s="59">
        <v>8363</v>
      </c>
      <c r="CL385" s="59">
        <v>36148939</v>
      </c>
      <c r="CM385" s="59">
        <v>4279</v>
      </c>
      <c r="CN385" s="59">
        <v>8447.99</v>
      </c>
      <c r="CO385" s="59">
        <v>236.98</v>
      </c>
      <c r="CP385" s="59">
        <v>8684.9699999999993</v>
      </c>
      <c r="CQ385" s="59">
        <v>4376</v>
      </c>
      <c r="CR385" s="59">
        <v>38005429</v>
      </c>
      <c r="CS385" s="59">
        <v>0</v>
      </c>
      <c r="CT385" s="59">
        <v>369027</v>
      </c>
      <c r="CU385" s="59">
        <v>0</v>
      </c>
      <c r="CV385" s="59">
        <v>0</v>
      </c>
      <c r="CW385" s="59">
        <v>0</v>
      </c>
      <c r="CX385" s="59">
        <v>0</v>
      </c>
      <c r="CY385" s="59">
        <v>0</v>
      </c>
      <c r="CZ385" s="59">
        <v>0</v>
      </c>
      <c r="DA385" s="59">
        <v>0</v>
      </c>
      <c r="DB385" s="59">
        <v>38374456</v>
      </c>
      <c r="DC385" s="59">
        <v>21429343</v>
      </c>
      <c r="DD385" s="59">
        <v>16945113</v>
      </c>
      <c r="DE385" s="59">
        <v>16936428</v>
      </c>
      <c r="DF385" s="59">
        <v>96724</v>
      </c>
      <c r="DG385" s="40">
        <v>16839704</v>
      </c>
      <c r="DH385" s="59">
        <v>4621555</v>
      </c>
      <c r="DI385" s="59">
        <v>21461259</v>
      </c>
      <c r="DJ385" s="59">
        <v>1887253473</v>
      </c>
      <c r="DK385" s="59">
        <v>8685</v>
      </c>
      <c r="DL385" s="59">
        <v>0</v>
      </c>
    </row>
    <row r="386" spans="1:116" x14ac:dyDescent="0.2">
      <c r="A386" s="48">
        <v>5985</v>
      </c>
      <c r="B386" s="49" t="s">
        <v>410</v>
      </c>
      <c r="C386" s="37">
        <v>8836842</v>
      </c>
      <c r="D386" s="37">
        <v>1296</v>
      </c>
      <c r="E386" s="37">
        <v>1288</v>
      </c>
      <c r="F386" s="37">
        <v>220.29</v>
      </c>
      <c r="G386" s="37">
        <v>0</v>
      </c>
      <c r="H386" s="37">
        <v>0</v>
      </c>
      <c r="I386" s="37">
        <v>0</v>
      </c>
      <c r="J386" s="37">
        <v>9066026</v>
      </c>
      <c r="K386" s="37">
        <v>0</v>
      </c>
      <c r="L386" s="37">
        <v>-56</v>
      </c>
      <c r="M386" s="37">
        <v>0</v>
      </c>
      <c r="N386" s="37">
        <v>339</v>
      </c>
      <c r="O386" s="37">
        <v>0</v>
      </c>
      <c r="P386" s="37">
        <v>0</v>
      </c>
      <c r="Q386" s="37">
        <v>283</v>
      </c>
      <c r="R386" s="37">
        <v>9066309</v>
      </c>
      <c r="S386" s="37">
        <v>0</v>
      </c>
      <c r="T386" s="37">
        <v>42233</v>
      </c>
      <c r="U386" s="37">
        <v>42233</v>
      </c>
      <c r="V386" s="37">
        <v>9108542</v>
      </c>
      <c r="W386" s="37">
        <v>7060360</v>
      </c>
      <c r="X386" s="37">
        <v>2048182</v>
      </c>
      <c r="Y386" s="37">
        <v>2048182</v>
      </c>
      <c r="Z386" s="37">
        <v>10102</v>
      </c>
      <c r="AA386" s="37">
        <v>2038080</v>
      </c>
      <c r="AB386" s="37">
        <v>523028</v>
      </c>
      <c r="AC386" s="37">
        <v>2561108</v>
      </c>
      <c r="AD386" s="37">
        <v>284301382</v>
      </c>
      <c r="AE386" s="37">
        <v>1121400</v>
      </c>
      <c r="AF386" s="37">
        <v>0</v>
      </c>
      <c r="AG386" s="37">
        <v>1</v>
      </c>
      <c r="AH386" s="37">
        <v>0</v>
      </c>
      <c r="AI386" s="49">
        <v>9066308</v>
      </c>
      <c r="AJ386" s="59">
        <v>1288</v>
      </c>
      <c r="AK386" s="59">
        <v>7039.06</v>
      </c>
      <c r="AL386" s="59">
        <v>226.68</v>
      </c>
      <c r="AM386" s="59">
        <v>7265.7400000000007</v>
      </c>
      <c r="AN386" s="59">
        <v>1278</v>
      </c>
      <c r="AO386" s="59">
        <v>9285616</v>
      </c>
      <c r="AP386" s="59">
        <v>0</v>
      </c>
      <c r="AQ386" s="59">
        <v>0</v>
      </c>
      <c r="AR386" s="59">
        <v>0</v>
      </c>
      <c r="AS386" s="59">
        <v>0</v>
      </c>
      <c r="AT386" s="59">
        <v>0</v>
      </c>
      <c r="AU386" s="59">
        <v>0</v>
      </c>
      <c r="AV386" s="59">
        <v>0</v>
      </c>
      <c r="AW386" s="59">
        <v>0</v>
      </c>
      <c r="AX386" s="59">
        <v>58126</v>
      </c>
      <c r="AY386" s="59">
        <v>0</v>
      </c>
      <c r="AZ386" s="59">
        <v>9343742</v>
      </c>
      <c r="BA386" s="59">
        <v>7028627</v>
      </c>
      <c r="BB386" s="59">
        <v>2315115</v>
      </c>
      <c r="BC386" s="59">
        <v>2315129</v>
      </c>
      <c r="BD386" s="59">
        <v>358</v>
      </c>
      <c r="BE386" s="59">
        <f t="shared" si="20"/>
        <v>2314771</v>
      </c>
      <c r="BF386" s="59">
        <v>547825</v>
      </c>
      <c r="BG386" s="59">
        <f t="shared" si="21"/>
        <v>2862596</v>
      </c>
      <c r="BH386" s="59">
        <v>310824399</v>
      </c>
      <c r="BI386" s="59">
        <v>0</v>
      </c>
      <c r="BJ386" s="59">
        <v>14</v>
      </c>
      <c r="BK386" s="59">
        <v>9285616</v>
      </c>
      <c r="BL386" s="59">
        <v>1278</v>
      </c>
      <c r="BM386" s="59">
        <v>7265.74</v>
      </c>
      <c r="BN386" s="59">
        <v>230.08</v>
      </c>
      <c r="BO386" s="59">
        <v>7495.82</v>
      </c>
      <c r="BP386" s="59">
        <v>1256</v>
      </c>
      <c r="BQ386" s="59">
        <v>9414750</v>
      </c>
      <c r="BR386" s="59">
        <v>0</v>
      </c>
      <c r="BS386" s="59">
        <v>57347</v>
      </c>
      <c r="BT386" s="59">
        <v>0</v>
      </c>
      <c r="BU386" s="59">
        <v>0</v>
      </c>
      <c r="BV386" s="59">
        <v>0</v>
      </c>
      <c r="BW386" s="59">
        <v>0</v>
      </c>
      <c r="BX386" s="59">
        <v>0</v>
      </c>
      <c r="BY386" s="59">
        <v>127429</v>
      </c>
      <c r="BZ386" s="59">
        <v>0</v>
      </c>
      <c r="CA386" s="59">
        <v>9599526</v>
      </c>
      <c r="CB386" s="59">
        <v>7270797</v>
      </c>
      <c r="CC386" s="59">
        <v>2328729</v>
      </c>
      <c r="CD386" s="59">
        <v>2323002</v>
      </c>
      <c r="CE386" s="59">
        <v>6534</v>
      </c>
      <c r="CF386" s="59">
        <f t="shared" si="22"/>
        <v>2316468</v>
      </c>
      <c r="CG386" s="59">
        <v>565465</v>
      </c>
      <c r="CH386" s="59">
        <f t="shared" si="23"/>
        <v>2881933</v>
      </c>
      <c r="CI386" s="59">
        <v>323921239</v>
      </c>
      <c r="CJ386" s="59">
        <v>5727</v>
      </c>
      <c r="CK386" s="59">
        <v>0</v>
      </c>
      <c r="CL386" s="59">
        <v>9472097</v>
      </c>
      <c r="CM386" s="59">
        <v>1256</v>
      </c>
      <c r="CN386" s="59">
        <v>7541.48</v>
      </c>
      <c r="CO386" s="59">
        <v>236.98</v>
      </c>
      <c r="CP386" s="59">
        <v>7778.4599999999991</v>
      </c>
      <c r="CQ386" s="59">
        <v>1239</v>
      </c>
      <c r="CR386" s="59">
        <v>9637512</v>
      </c>
      <c r="CS386" s="59">
        <v>0</v>
      </c>
      <c r="CT386" s="59">
        <v>79775</v>
      </c>
      <c r="CU386" s="59">
        <v>0</v>
      </c>
      <c r="CV386" s="59">
        <v>0</v>
      </c>
      <c r="CW386" s="59">
        <v>0</v>
      </c>
      <c r="CX386" s="59">
        <v>0</v>
      </c>
      <c r="CY386" s="59">
        <v>0</v>
      </c>
      <c r="CZ386" s="59">
        <v>101120</v>
      </c>
      <c r="DA386" s="59">
        <v>0</v>
      </c>
      <c r="DB386" s="59">
        <v>9818407</v>
      </c>
      <c r="DC386" s="59">
        <v>7285882</v>
      </c>
      <c r="DD386" s="59">
        <v>2532525</v>
      </c>
      <c r="DE386" s="59">
        <v>2524749</v>
      </c>
      <c r="DF386" s="59">
        <v>6098</v>
      </c>
      <c r="DG386" s="40">
        <v>2518651</v>
      </c>
      <c r="DH386" s="59">
        <v>595648</v>
      </c>
      <c r="DI386" s="59">
        <v>3114299</v>
      </c>
      <c r="DJ386" s="59">
        <v>339387839</v>
      </c>
      <c r="DK386" s="59">
        <v>7776</v>
      </c>
      <c r="DL386" s="59">
        <v>0</v>
      </c>
    </row>
    <row r="387" spans="1:116" x14ac:dyDescent="0.2">
      <c r="A387" s="48">
        <v>5992</v>
      </c>
      <c r="B387" s="49" t="s">
        <v>411</v>
      </c>
      <c r="C387" s="37">
        <v>4425042</v>
      </c>
      <c r="D387" s="37">
        <v>637</v>
      </c>
      <c r="E387" s="37">
        <v>638</v>
      </c>
      <c r="F387" s="37">
        <v>220.29</v>
      </c>
      <c r="G387" s="37">
        <v>0</v>
      </c>
      <c r="H387" s="37">
        <v>0</v>
      </c>
      <c r="I387" s="37">
        <v>0</v>
      </c>
      <c r="J387" s="37">
        <v>4572533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4572533</v>
      </c>
      <c r="S387" s="37">
        <v>0</v>
      </c>
      <c r="T387" s="37">
        <v>0</v>
      </c>
      <c r="U387" s="37">
        <v>0</v>
      </c>
      <c r="V387" s="37">
        <v>4572533</v>
      </c>
      <c r="W387" s="37">
        <v>1789444</v>
      </c>
      <c r="X387" s="37">
        <v>2783089</v>
      </c>
      <c r="Y387" s="37">
        <v>2790256</v>
      </c>
      <c r="Z387" s="37">
        <v>350</v>
      </c>
      <c r="AA387" s="37">
        <v>2789906</v>
      </c>
      <c r="AB387" s="37">
        <v>385648</v>
      </c>
      <c r="AC387" s="37">
        <v>3175554</v>
      </c>
      <c r="AD387" s="37">
        <v>391586767</v>
      </c>
      <c r="AE387" s="37">
        <v>43100</v>
      </c>
      <c r="AF387" s="37">
        <v>0</v>
      </c>
      <c r="AG387" s="37">
        <v>7167</v>
      </c>
      <c r="AH387" s="37">
        <v>0</v>
      </c>
      <c r="AI387" s="49">
        <v>4572533</v>
      </c>
      <c r="AJ387" s="59">
        <v>638</v>
      </c>
      <c r="AK387" s="59">
        <v>7166.98</v>
      </c>
      <c r="AL387" s="59">
        <v>226.68</v>
      </c>
      <c r="AM387" s="59">
        <v>7393.66</v>
      </c>
      <c r="AN387" s="59">
        <v>628</v>
      </c>
      <c r="AO387" s="59">
        <v>4643218</v>
      </c>
      <c r="AP387" s="59">
        <v>0</v>
      </c>
      <c r="AQ387" s="59">
        <v>0</v>
      </c>
      <c r="AR387" s="59">
        <v>0</v>
      </c>
      <c r="AS387" s="59">
        <v>0</v>
      </c>
      <c r="AT387" s="59">
        <v>0</v>
      </c>
      <c r="AU387" s="59">
        <v>0</v>
      </c>
      <c r="AV387" s="59">
        <v>0</v>
      </c>
      <c r="AW387" s="59">
        <v>0</v>
      </c>
      <c r="AX387" s="59">
        <v>59149</v>
      </c>
      <c r="AY387" s="59">
        <v>0</v>
      </c>
      <c r="AZ387" s="59">
        <v>4702367</v>
      </c>
      <c r="BA387" s="59">
        <v>1521588</v>
      </c>
      <c r="BB387" s="59">
        <v>3180779</v>
      </c>
      <c r="BC387" s="59">
        <v>3180780</v>
      </c>
      <c r="BD387" s="59">
        <v>1396</v>
      </c>
      <c r="BE387" s="59">
        <f t="shared" si="20"/>
        <v>3179384</v>
      </c>
      <c r="BF387" s="59">
        <v>383286</v>
      </c>
      <c r="BG387" s="59">
        <f t="shared" si="21"/>
        <v>3562670</v>
      </c>
      <c r="BH387" s="59">
        <v>429601358</v>
      </c>
      <c r="BI387" s="59">
        <v>0</v>
      </c>
      <c r="BJ387" s="59">
        <v>1</v>
      </c>
      <c r="BK387" s="59">
        <v>4643218</v>
      </c>
      <c r="BL387" s="59">
        <v>628</v>
      </c>
      <c r="BM387" s="59">
        <v>7393.66</v>
      </c>
      <c r="BN387" s="59">
        <v>230.08</v>
      </c>
      <c r="BO387" s="59">
        <v>7623.74</v>
      </c>
      <c r="BP387" s="59">
        <v>618</v>
      </c>
      <c r="BQ387" s="59">
        <v>4711471</v>
      </c>
      <c r="BR387" s="59">
        <v>0</v>
      </c>
      <c r="BS387" s="59">
        <v>0</v>
      </c>
      <c r="BT387" s="59">
        <v>0</v>
      </c>
      <c r="BU387" s="59">
        <v>0</v>
      </c>
      <c r="BV387" s="59">
        <v>0</v>
      </c>
      <c r="BW387" s="59">
        <v>0</v>
      </c>
      <c r="BX387" s="59">
        <v>0</v>
      </c>
      <c r="BY387" s="59">
        <v>60990</v>
      </c>
      <c r="BZ387" s="59">
        <v>0</v>
      </c>
      <c r="CA387" s="59">
        <v>4772461</v>
      </c>
      <c r="CB387" s="59">
        <v>1305659</v>
      </c>
      <c r="CC387" s="59">
        <v>3466802</v>
      </c>
      <c r="CD387" s="59">
        <v>3466802</v>
      </c>
      <c r="CE387" s="59">
        <v>2834</v>
      </c>
      <c r="CF387" s="59">
        <f t="shared" si="22"/>
        <v>3463968</v>
      </c>
      <c r="CG387" s="59">
        <v>360439</v>
      </c>
      <c r="CH387" s="59">
        <f t="shared" si="23"/>
        <v>3824407</v>
      </c>
      <c r="CI387" s="59">
        <v>486305645</v>
      </c>
      <c r="CJ387" s="59">
        <v>0</v>
      </c>
      <c r="CK387" s="59">
        <v>0</v>
      </c>
      <c r="CL387" s="59">
        <v>4711471</v>
      </c>
      <c r="CM387" s="59">
        <v>618</v>
      </c>
      <c r="CN387" s="59">
        <v>7623.74</v>
      </c>
      <c r="CO387" s="59">
        <v>236.98</v>
      </c>
      <c r="CP387" s="59">
        <v>7860.7199999999993</v>
      </c>
      <c r="CQ387" s="59">
        <v>610</v>
      </c>
      <c r="CR387" s="59">
        <v>4795039</v>
      </c>
      <c r="CS387" s="59">
        <v>0</v>
      </c>
      <c r="CT387" s="59">
        <v>10362</v>
      </c>
      <c r="CU387" s="59">
        <v>0</v>
      </c>
      <c r="CV387" s="59">
        <v>0</v>
      </c>
      <c r="CW387" s="59">
        <v>0</v>
      </c>
      <c r="CX387" s="59">
        <v>0</v>
      </c>
      <c r="CY387" s="59">
        <v>0</v>
      </c>
      <c r="CZ387" s="59">
        <v>47164</v>
      </c>
      <c r="DA387" s="59">
        <v>0</v>
      </c>
      <c r="DB387" s="59">
        <v>4852565</v>
      </c>
      <c r="DC387" s="59">
        <v>1114033</v>
      </c>
      <c r="DD387" s="59">
        <v>3738532</v>
      </c>
      <c r="DE387" s="59">
        <v>3738532</v>
      </c>
      <c r="DF387" s="59">
        <v>1989</v>
      </c>
      <c r="DG387" s="40">
        <v>3736543</v>
      </c>
      <c r="DH387" s="59">
        <v>262802</v>
      </c>
      <c r="DI387" s="59">
        <v>3999345</v>
      </c>
      <c r="DJ387" s="59">
        <v>529764180</v>
      </c>
      <c r="DK387" s="59">
        <v>0</v>
      </c>
      <c r="DL387" s="59">
        <v>0</v>
      </c>
    </row>
    <row r="388" spans="1:116" x14ac:dyDescent="0.2">
      <c r="A388" s="48">
        <v>6022</v>
      </c>
      <c r="B388" s="49" t="s">
        <v>412</v>
      </c>
      <c r="C388" s="37">
        <v>2692947</v>
      </c>
      <c r="D388" s="37">
        <v>452</v>
      </c>
      <c r="E388" s="37">
        <v>474</v>
      </c>
      <c r="F388" s="37">
        <v>220.29</v>
      </c>
      <c r="G388" s="37">
        <v>222.69</v>
      </c>
      <c r="H388" s="37">
        <v>105555</v>
      </c>
      <c r="I388" s="37">
        <v>99.17</v>
      </c>
      <c r="J388" s="37">
        <v>3033993</v>
      </c>
      <c r="K388" s="37">
        <v>228517</v>
      </c>
      <c r="L388" s="37">
        <v>0</v>
      </c>
      <c r="M388" s="37">
        <v>0</v>
      </c>
      <c r="N388" s="37">
        <v>0</v>
      </c>
      <c r="O388" s="37">
        <v>0</v>
      </c>
      <c r="P388" s="37">
        <v>0</v>
      </c>
      <c r="Q388" s="37">
        <v>228517</v>
      </c>
      <c r="R388" s="37">
        <v>3262510</v>
      </c>
      <c r="S388" s="37">
        <v>0</v>
      </c>
      <c r="T388" s="37">
        <v>0</v>
      </c>
      <c r="U388" s="37">
        <v>0</v>
      </c>
      <c r="V388" s="37">
        <v>3262510</v>
      </c>
      <c r="W388" s="37">
        <v>2200285</v>
      </c>
      <c r="X388" s="37">
        <v>1062225</v>
      </c>
      <c r="Y388" s="37">
        <v>974721</v>
      </c>
      <c r="Z388" s="37">
        <v>14777</v>
      </c>
      <c r="AA388" s="37">
        <v>959944</v>
      </c>
      <c r="AB388" s="37">
        <v>454804</v>
      </c>
      <c r="AC388" s="37">
        <v>1414748</v>
      </c>
      <c r="AD388" s="37">
        <v>226891598</v>
      </c>
      <c r="AE388" s="37">
        <v>2369800</v>
      </c>
      <c r="AF388" s="37">
        <v>87504</v>
      </c>
      <c r="AG388" s="37">
        <v>0</v>
      </c>
      <c r="AH388" s="37">
        <v>87504</v>
      </c>
      <c r="AI388" s="49">
        <v>3175006</v>
      </c>
      <c r="AJ388" s="59">
        <v>474</v>
      </c>
      <c r="AK388" s="59">
        <v>6698.32</v>
      </c>
      <c r="AL388" s="59">
        <v>226.68</v>
      </c>
      <c r="AM388" s="59">
        <v>6925</v>
      </c>
      <c r="AN388" s="59">
        <v>495</v>
      </c>
      <c r="AO388" s="59">
        <v>3427875</v>
      </c>
      <c r="AP388" s="59">
        <v>65628</v>
      </c>
      <c r="AQ388" s="59">
        <v>0</v>
      </c>
      <c r="AR388" s="59">
        <v>0</v>
      </c>
      <c r="AS388" s="59">
        <v>0</v>
      </c>
      <c r="AT388" s="59">
        <v>0</v>
      </c>
      <c r="AU388" s="59">
        <v>0</v>
      </c>
      <c r="AV388" s="59">
        <v>0</v>
      </c>
      <c r="AW388" s="59">
        <v>0</v>
      </c>
      <c r="AX388" s="59">
        <v>0</v>
      </c>
      <c r="AY388" s="59">
        <v>0</v>
      </c>
      <c r="AZ388" s="59">
        <v>3493503</v>
      </c>
      <c r="BA388" s="59">
        <v>2309481</v>
      </c>
      <c r="BB388" s="59">
        <v>1184022</v>
      </c>
      <c r="BC388" s="59">
        <v>1094706</v>
      </c>
      <c r="BD388" s="59">
        <v>13839</v>
      </c>
      <c r="BE388" s="59">
        <f t="shared" si="20"/>
        <v>1080867</v>
      </c>
      <c r="BF388" s="59">
        <v>447689</v>
      </c>
      <c r="BG388" s="59">
        <f t="shared" si="21"/>
        <v>1528556</v>
      </c>
      <c r="BH388" s="59">
        <v>237184971</v>
      </c>
      <c r="BI388" s="59">
        <v>89316</v>
      </c>
      <c r="BJ388" s="59">
        <v>0</v>
      </c>
      <c r="BK388" s="59">
        <v>3404187</v>
      </c>
      <c r="BL388" s="59">
        <v>495</v>
      </c>
      <c r="BM388" s="59">
        <v>6877.15</v>
      </c>
      <c r="BN388" s="59">
        <v>230.08</v>
      </c>
      <c r="BO388" s="59">
        <v>7107.23</v>
      </c>
      <c r="BP388" s="59">
        <v>511</v>
      </c>
      <c r="BQ388" s="59">
        <v>3631795</v>
      </c>
      <c r="BR388" s="59">
        <v>66987</v>
      </c>
      <c r="BS388" s="59">
        <v>0</v>
      </c>
      <c r="BT388" s="59">
        <v>0</v>
      </c>
      <c r="BU388" s="59">
        <v>0</v>
      </c>
      <c r="BV388" s="59">
        <v>0</v>
      </c>
      <c r="BW388" s="59">
        <v>0</v>
      </c>
      <c r="BX388" s="59">
        <v>0</v>
      </c>
      <c r="BY388" s="59">
        <v>0</v>
      </c>
      <c r="BZ388" s="59">
        <v>0</v>
      </c>
      <c r="CA388" s="59">
        <v>3698782</v>
      </c>
      <c r="CB388" s="59">
        <v>2608297</v>
      </c>
      <c r="CC388" s="59">
        <v>1090485</v>
      </c>
      <c r="CD388" s="59">
        <v>1090485</v>
      </c>
      <c r="CE388" s="59">
        <v>12671</v>
      </c>
      <c r="CF388" s="59">
        <f t="shared" si="22"/>
        <v>1077814</v>
      </c>
      <c r="CG388" s="59">
        <v>444416</v>
      </c>
      <c r="CH388" s="59">
        <f t="shared" si="23"/>
        <v>1522230</v>
      </c>
      <c r="CI388" s="59">
        <v>247712989</v>
      </c>
      <c r="CJ388" s="59">
        <v>0</v>
      </c>
      <c r="CK388" s="59">
        <v>0</v>
      </c>
      <c r="CL388" s="59">
        <v>3698782</v>
      </c>
      <c r="CM388" s="59">
        <v>511</v>
      </c>
      <c r="CN388" s="59">
        <v>7238.32</v>
      </c>
      <c r="CO388" s="59">
        <v>236.98</v>
      </c>
      <c r="CP388" s="59">
        <v>7475.2999999999993</v>
      </c>
      <c r="CQ388" s="59">
        <v>530</v>
      </c>
      <c r="CR388" s="59">
        <v>3961909</v>
      </c>
      <c r="CS388" s="59">
        <v>0</v>
      </c>
      <c r="CT388" s="59">
        <v>0</v>
      </c>
      <c r="CU388" s="59">
        <v>0</v>
      </c>
      <c r="CV388" s="59">
        <v>0</v>
      </c>
      <c r="CW388" s="59">
        <v>0</v>
      </c>
      <c r="CX388" s="59">
        <v>0</v>
      </c>
      <c r="CY388" s="59">
        <v>0</v>
      </c>
      <c r="CZ388" s="59">
        <v>0</v>
      </c>
      <c r="DA388" s="59">
        <v>0</v>
      </c>
      <c r="DB388" s="59">
        <v>3961909</v>
      </c>
      <c r="DC388" s="59">
        <v>2800977</v>
      </c>
      <c r="DD388" s="59">
        <v>1160932</v>
      </c>
      <c r="DE388" s="59">
        <v>1160932</v>
      </c>
      <c r="DF388" s="59">
        <v>11183</v>
      </c>
      <c r="DG388" s="40">
        <v>1149749</v>
      </c>
      <c r="DH388" s="59">
        <v>441135</v>
      </c>
      <c r="DI388" s="59">
        <v>1590884</v>
      </c>
      <c r="DJ388" s="59">
        <v>264181835</v>
      </c>
      <c r="DK388" s="59">
        <v>0</v>
      </c>
      <c r="DL388" s="59">
        <v>0</v>
      </c>
    </row>
    <row r="389" spans="1:116" x14ac:dyDescent="0.2">
      <c r="A389" s="48">
        <v>6027</v>
      </c>
      <c r="B389" s="49" t="s">
        <v>413</v>
      </c>
      <c r="C389" s="37">
        <v>5316052</v>
      </c>
      <c r="D389" s="37">
        <v>816</v>
      </c>
      <c r="E389" s="37">
        <v>796</v>
      </c>
      <c r="F389" s="37">
        <v>220.29</v>
      </c>
      <c r="G389" s="37">
        <v>0</v>
      </c>
      <c r="H389" s="37">
        <v>0</v>
      </c>
      <c r="I389" s="37">
        <v>0</v>
      </c>
      <c r="J389" s="37">
        <v>5361108</v>
      </c>
      <c r="K389" s="37">
        <v>0</v>
      </c>
      <c r="L389" s="37">
        <v>29916</v>
      </c>
      <c r="M389" s="37">
        <v>0</v>
      </c>
      <c r="N389" s="37">
        <v>1217</v>
      </c>
      <c r="O389" s="37">
        <v>0</v>
      </c>
      <c r="P389" s="37">
        <v>0</v>
      </c>
      <c r="Q389" s="37">
        <v>31133</v>
      </c>
      <c r="R389" s="37">
        <v>5392241</v>
      </c>
      <c r="S389" s="37">
        <v>0</v>
      </c>
      <c r="T389" s="37">
        <v>101026</v>
      </c>
      <c r="U389" s="37">
        <v>101026</v>
      </c>
      <c r="V389" s="37">
        <v>5493267</v>
      </c>
      <c r="W389" s="37">
        <v>4427737</v>
      </c>
      <c r="X389" s="37">
        <v>1065530</v>
      </c>
      <c r="Y389" s="37">
        <v>1066303</v>
      </c>
      <c r="Z389" s="37">
        <v>773</v>
      </c>
      <c r="AA389" s="37">
        <v>1065530</v>
      </c>
      <c r="AB389" s="37">
        <v>450000</v>
      </c>
      <c r="AC389" s="37">
        <v>1515530</v>
      </c>
      <c r="AD389" s="37">
        <v>174302700</v>
      </c>
      <c r="AE389" s="37">
        <v>88900</v>
      </c>
      <c r="AF389" s="37">
        <v>0</v>
      </c>
      <c r="AG389" s="37">
        <v>773</v>
      </c>
      <c r="AH389" s="37">
        <v>0</v>
      </c>
      <c r="AI389" s="49">
        <v>5392241</v>
      </c>
      <c r="AJ389" s="59">
        <v>796</v>
      </c>
      <c r="AK389" s="59">
        <v>6774.17</v>
      </c>
      <c r="AL389" s="59">
        <v>226.68</v>
      </c>
      <c r="AM389" s="59">
        <v>7000.85</v>
      </c>
      <c r="AN389" s="59">
        <v>772</v>
      </c>
      <c r="AO389" s="59">
        <v>5404656</v>
      </c>
      <c r="AP389" s="59">
        <v>0</v>
      </c>
      <c r="AQ389" s="59">
        <v>0</v>
      </c>
      <c r="AR389" s="59">
        <v>0</v>
      </c>
      <c r="AS389" s="59">
        <v>0</v>
      </c>
      <c r="AT389" s="59">
        <v>0</v>
      </c>
      <c r="AU389" s="59">
        <v>0</v>
      </c>
      <c r="AV389" s="59">
        <v>0</v>
      </c>
      <c r="AW389" s="59">
        <v>0</v>
      </c>
      <c r="AX389" s="59">
        <v>126015</v>
      </c>
      <c r="AY389" s="59">
        <v>0</v>
      </c>
      <c r="AZ389" s="59">
        <v>5530671</v>
      </c>
      <c r="BA389" s="59">
        <v>4233493</v>
      </c>
      <c r="BB389" s="59">
        <v>1297178</v>
      </c>
      <c r="BC389" s="59">
        <v>1297178</v>
      </c>
      <c r="BD389" s="59">
        <v>936</v>
      </c>
      <c r="BE389" s="59">
        <f t="shared" si="20"/>
        <v>1296242</v>
      </c>
      <c r="BF389" s="59">
        <v>475000</v>
      </c>
      <c r="BG389" s="59">
        <f t="shared" si="21"/>
        <v>1771242</v>
      </c>
      <c r="BH389" s="59">
        <v>194260600</v>
      </c>
      <c r="BI389" s="59">
        <v>0</v>
      </c>
      <c r="BJ389" s="59">
        <v>0</v>
      </c>
      <c r="BK389" s="59">
        <v>5404656</v>
      </c>
      <c r="BL389" s="59">
        <v>772</v>
      </c>
      <c r="BM389" s="59">
        <v>7000.85</v>
      </c>
      <c r="BN389" s="59">
        <v>230.08</v>
      </c>
      <c r="BO389" s="59">
        <v>7230.93</v>
      </c>
      <c r="BP389" s="59">
        <v>743</v>
      </c>
      <c r="BQ389" s="59">
        <v>5372581</v>
      </c>
      <c r="BR389" s="59">
        <v>0</v>
      </c>
      <c r="BS389" s="59">
        <v>0</v>
      </c>
      <c r="BT389" s="59">
        <v>0</v>
      </c>
      <c r="BU389" s="59">
        <v>0</v>
      </c>
      <c r="BV389" s="59">
        <v>0</v>
      </c>
      <c r="BW389" s="59">
        <v>0</v>
      </c>
      <c r="BX389" s="59">
        <v>0</v>
      </c>
      <c r="BY389" s="59">
        <v>159080</v>
      </c>
      <c r="BZ389" s="59">
        <v>0</v>
      </c>
      <c r="CA389" s="59">
        <v>5531661</v>
      </c>
      <c r="CB389" s="59">
        <v>4170803</v>
      </c>
      <c r="CC389" s="59">
        <v>1360858</v>
      </c>
      <c r="CD389" s="59">
        <v>1360374</v>
      </c>
      <c r="CE389" s="59">
        <v>1504</v>
      </c>
      <c r="CF389" s="59">
        <f t="shared" si="22"/>
        <v>1358870</v>
      </c>
      <c r="CG389" s="59">
        <v>450000</v>
      </c>
      <c r="CH389" s="59">
        <f t="shared" si="23"/>
        <v>1808870</v>
      </c>
      <c r="CI389" s="59">
        <v>211952700</v>
      </c>
      <c r="CJ389" s="59">
        <v>484</v>
      </c>
      <c r="CK389" s="59">
        <v>0</v>
      </c>
      <c r="CL389" s="59">
        <v>5372581</v>
      </c>
      <c r="CM389" s="59">
        <v>743</v>
      </c>
      <c r="CN389" s="59">
        <v>7230.93</v>
      </c>
      <c r="CO389" s="59">
        <v>236.98</v>
      </c>
      <c r="CP389" s="59">
        <v>7467.91</v>
      </c>
      <c r="CQ389" s="59">
        <v>720</v>
      </c>
      <c r="CR389" s="59">
        <v>5376895</v>
      </c>
      <c r="CS389" s="59">
        <v>484</v>
      </c>
      <c r="CT389" s="59">
        <v>-37994</v>
      </c>
      <c r="CU389" s="59">
        <v>0</v>
      </c>
      <c r="CV389" s="59">
        <v>0</v>
      </c>
      <c r="CW389" s="59">
        <v>0</v>
      </c>
      <c r="CX389" s="59">
        <v>0</v>
      </c>
      <c r="CY389" s="59">
        <v>0</v>
      </c>
      <c r="CZ389" s="59">
        <v>126954</v>
      </c>
      <c r="DA389" s="59">
        <v>0</v>
      </c>
      <c r="DB389" s="59">
        <v>5466339</v>
      </c>
      <c r="DC389" s="59">
        <v>4049860</v>
      </c>
      <c r="DD389" s="59">
        <v>1416479</v>
      </c>
      <c r="DE389" s="59">
        <v>1417059</v>
      </c>
      <c r="DF389" s="59">
        <v>1064</v>
      </c>
      <c r="DG389" s="40">
        <v>1415995</v>
      </c>
      <c r="DH389" s="59">
        <v>460000</v>
      </c>
      <c r="DI389" s="59">
        <v>1875995</v>
      </c>
      <c r="DJ389" s="59">
        <v>230525500</v>
      </c>
      <c r="DK389" s="59">
        <v>0</v>
      </c>
      <c r="DL389" s="59">
        <v>580</v>
      </c>
    </row>
    <row r="390" spans="1:116" x14ac:dyDescent="0.2">
      <c r="A390" s="48">
        <v>6069</v>
      </c>
      <c r="B390" s="49" t="s">
        <v>414</v>
      </c>
      <c r="C390" s="37">
        <v>941540</v>
      </c>
      <c r="D390" s="37">
        <v>114</v>
      </c>
      <c r="E390" s="37">
        <v>117</v>
      </c>
      <c r="F390" s="37">
        <v>220.29</v>
      </c>
      <c r="G390" s="37">
        <v>0</v>
      </c>
      <c r="H390" s="37">
        <v>0</v>
      </c>
      <c r="I390" s="37">
        <v>0</v>
      </c>
      <c r="J390" s="37">
        <v>992091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992091</v>
      </c>
      <c r="S390" s="37">
        <v>50000</v>
      </c>
      <c r="T390" s="37">
        <v>0</v>
      </c>
      <c r="U390" s="37">
        <v>50000</v>
      </c>
      <c r="V390" s="37">
        <v>1042091</v>
      </c>
      <c r="W390" s="37">
        <v>31446</v>
      </c>
      <c r="X390" s="37">
        <v>1010645</v>
      </c>
      <c r="Y390" s="37">
        <v>1010645</v>
      </c>
      <c r="Z390" s="37">
        <v>365</v>
      </c>
      <c r="AA390" s="37">
        <v>1010280</v>
      </c>
      <c r="AB390" s="37">
        <v>83560</v>
      </c>
      <c r="AC390" s="37">
        <v>1093840</v>
      </c>
      <c r="AD390" s="37">
        <v>196533000</v>
      </c>
      <c r="AE390" s="37">
        <v>65500</v>
      </c>
      <c r="AF390" s="37">
        <v>0</v>
      </c>
      <c r="AG390" s="37">
        <v>0</v>
      </c>
      <c r="AH390" s="37">
        <v>0</v>
      </c>
      <c r="AI390" s="49">
        <v>992091</v>
      </c>
      <c r="AJ390" s="59">
        <v>117</v>
      </c>
      <c r="AK390" s="59">
        <v>8479.41</v>
      </c>
      <c r="AL390" s="59">
        <v>226.68</v>
      </c>
      <c r="AM390" s="59">
        <v>8706.09</v>
      </c>
      <c r="AN390" s="59">
        <v>117</v>
      </c>
      <c r="AO390" s="59">
        <v>1018613</v>
      </c>
      <c r="AP390" s="59">
        <v>0</v>
      </c>
      <c r="AQ390" s="59">
        <v>0</v>
      </c>
      <c r="AR390" s="59">
        <v>0</v>
      </c>
      <c r="AS390" s="59">
        <v>0</v>
      </c>
      <c r="AT390" s="59">
        <v>0</v>
      </c>
      <c r="AU390" s="59">
        <v>0</v>
      </c>
      <c r="AV390" s="59">
        <v>0</v>
      </c>
      <c r="AW390" s="59">
        <v>50000</v>
      </c>
      <c r="AX390" s="59">
        <v>0</v>
      </c>
      <c r="AY390" s="59">
        <v>0</v>
      </c>
      <c r="AZ390" s="59">
        <v>1068613</v>
      </c>
      <c r="BA390" s="59">
        <v>26903</v>
      </c>
      <c r="BB390" s="59">
        <v>1041710</v>
      </c>
      <c r="BC390" s="59">
        <v>1041710</v>
      </c>
      <c r="BD390" s="59">
        <v>362</v>
      </c>
      <c r="BE390" s="59">
        <f t="shared" si="20"/>
        <v>1041348</v>
      </c>
      <c r="BF390" s="59">
        <v>0</v>
      </c>
      <c r="BG390" s="59">
        <f t="shared" si="21"/>
        <v>1041348</v>
      </c>
      <c r="BH390" s="59">
        <v>231752200</v>
      </c>
      <c r="BI390" s="59">
        <v>0</v>
      </c>
      <c r="BJ390" s="59">
        <v>0</v>
      </c>
      <c r="BK390" s="59">
        <v>1018613</v>
      </c>
      <c r="BL390" s="59">
        <v>117</v>
      </c>
      <c r="BM390" s="59">
        <v>8706.09</v>
      </c>
      <c r="BN390" s="59">
        <v>230.08</v>
      </c>
      <c r="BO390" s="59">
        <v>8936.17</v>
      </c>
      <c r="BP390" s="59">
        <v>113</v>
      </c>
      <c r="BQ390" s="59">
        <v>1009787</v>
      </c>
      <c r="BR390" s="59">
        <v>0</v>
      </c>
      <c r="BS390" s="59">
        <v>0</v>
      </c>
      <c r="BT390" s="59">
        <v>0</v>
      </c>
      <c r="BU390" s="59">
        <v>0</v>
      </c>
      <c r="BV390" s="59">
        <v>0</v>
      </c>
      <c r="BW390" s="59">
        <v>0</v>
      </c>
      <c r="BX390" s="59">
        <v>65000</v>
      </c>
      <c r="BY390" s="59">
        <v>26809</v>
      </c>
      <c r="BZ390" s="59">
        <v>0</v>
      </c>
      <c r="CA390" s="59">
        <v>1101596</v>
      </c>
      <c r="CB390" s="59">
        <v>22814</v>
      </c>
      <c r="CC390" s="59">
        <v>1078782</v>
      </c>
      <c r="CD390" s="59">
        <v>1078782</v>
      </c>
      <c r="CE390" s="59">
        <v>163</v>
      </c>
      <c r="CF390" s="59">
        <f t="shared" si="22"/>
        <v>1078619</v>
      </c>
      <c r="CG390" s="59">
        <v>2681</v>
      </c>
      <c r="CH390" s="59">
        <f t="shared" si="23"/>
        <v>1081300</v>
      </c>
      <c r="CI390" s="59">
        <v>247568700</v>
      </c>
      <c r="CJ390" s="59">
        <v>0</v>
      </c>
      <c r="CK390" s="59">
        <v>0</v>
      </c>
      <c r="CL390" s="59">
        <v>1009787</v>
      </c>
      <c r="CM390" s="59">
        <v>113</v>
      </c>
      <c r="CN390" s="59">
        <v>8936.17</v>
      </c>
      <c r="CO390" s="59">
        <v>236.98</v>
      </c>
      <c r="CP390" s="59">
        <v>9173.15</v>
      </c>
      <c r="CQ390" s="59">
        <v>107</v>
      </c>
      <c r="CR390" s="59">
        <v>981527</v>
      </c>
      <c r="CS390" s="59">
        <v>0</v>
      </c>
      <c r="CT390" s="59">
        <v>0</v>
      </c>
      <c r="CU390" s="59">
        <v>0</v>
      </c>
      <c r="CV390" s="59">
        <v>0</v>
      </c>
      <c r="CW390" s="59">
        <v>0</v>
      </c>
      <c r="CX390" s="59">
        <v>0</v>
      </c>
      <c r="CY390" s="59">
        <v>65000</v>
      </c>
      <c r="CZ390" s="59">
        <v>45866</v>
      </c>
      <c r="DA390" s="59">
        <v>0</v>
      </c>
      <c r="DB390" s="59">
        <v>1092393</v>
      </c>
      <c r="DC390" s="59">
        <v>19384</v>
      </c>
      <c r="DD390" s="59">
        <v>1073009</v>
      </c>
      <c r="DE390" s="59">
        <v>1073009</v>
      </c>
      <c r="DF390" s="59">
        <v>151</v>
      </c>
      <c r="DG390" s="40">
        <v>1072858</v>
      </c>
      <c r="DH390" s="59">
        <v>3639</v>
      </c>
      <c r="DI390" s="59">
        <v>1076497</v>
      </c>
      <c r="DJ390" s="59">
        <v>256757900</v>
      </c>
      <c r="DK390" s="59">
        <v>0</v>
      </c>
      <c r="DL390" s="59">
        <v>0</v>
      </c>
    </row>
    <row r="391" spans="1:116" x14ac:dyDescent="0.2">
      <c r="A391" s="48">
        <v>6104</v>
      </c>
      <c r="B391" s="49" t="s">
        <v>415</v>
      </c>
      <c r="C391" s="37">
        <v>1370658</v>
      </c>
      <c r="D391" s="37">
        <v>209</v>
      </c>
      <c r="E391" s="37">
        <v>209</v>
      </c>
      <c r="F391" s="37">
        <v>220.29</v>
      </c>
      <c r="G391" s="37">
        <v>0</v>
      </c>
      <c r="H391" s="37">
        <v>0</v>
      </c>
      <c r="I391" s="37">
        <v>225.78</v>
      </c>
      <c r="J391" s="37">
        <v>1416698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1416698</v>
      </c>
      <c r="S391" s="37">
        <v>0</v>
      </c>
      <c r="T391" s="37">
        <v>0</v>
      </c>
      <c r="U391" s="37">
        <v>0</v>
      </c>
      <c r="V391" s="37">
        <v>1416698</v>
      </c>
      <c r="W391" s="37">
        <v>799406</v>
      </c>
      <c r="X391" s="37">
        <v>617292</v>
      </c>
      <c r="Y391" s="37">
        <v>617022</v>
      </c>
      <c r="Z391" s="37">
        <v>219</v>
      </c>
      <c r="AA391" s="37">
        <v>616803</v>
      </c>
      <c r="AB391" s="37">
        <v>230000</v>
      </c>
      <c r="AC391" s="37">
        <v>846803</v>
      </c>
      <c r="AD391" s="37">
        <v>114658493</v>
      </c>
      <c r="AE391" s="37">
        <v>29600</v>
      </c>
      <c r="AF391" s="37">
        <v>270</v>
      </c>
      <c r="AG391" s="37">
        <v>0</v>
      </c>
      <c r="AH391" s="37">
        <v>270</v>
      </c>
      <c r="AI391" s="49">
        <v>1416428</v>
      </c>
      <c r="AJ391" s="59">
        <v>209</v>
      </c>
      <c r="AK391" s="59">
        <v>6777.17</v>
      </c>
      <c r="AL391" s="59">
        <v>226.68</v>
      </c>
      <c r="AM391" s="59">
        <v>7003.85</v>
      </c>
      <c r="AN391" s="59">
        <v>213</v>
      </c>
      <c r="AO391" s="59">
        <v>1491820</v>
      </c>
      <c r="AP391" s="59">
        <v>203</v>
      </c>
      <c r="AQ391" s="59">
        <v>0</v>
      </c>
      <c r="AR391" s="59">
        <v>0</v>
      </c>
      <c r="AS391" s="59">
        <v>0</v>
      </c>
      <c r="AT391" s="59">
        <v>0</v>
      </c>
      <c r="AU391" s="59">
        <v>0</v>
      </c>
      <c r="AV391" s="59">
        <v>0</v>
      </c>
      <c r="AW391" s="59">
        <v>0</v>
      </c>
      <c r="AX391" s="59">
        <v>0</v>
      </c>
      <c r="AY391" s="59">
        <v>0</v>
      </c>
      <c r="AZ391" s="59">
        <v>1492023</v>
      </c>
      <c r="BA391" s="59">
        <v>889562</v>
      </c>
      <c r="BB391" s="59">
        <v>602461</v>
      </c>
      <c r="BC391" s="59">
        <v>595466</v>
      </c>
      <c r="BD391" s="59">
        <v>9</v>
      </c>
      <c r="BE391" s="59">
        <f t="shared" si="20"/>
        <v>595457</v>
      </c>
      <c r="BF391" s="59">
        <v>240000</v>
      </c>
      <c r="BG391" s="59">
        <f t="shared" si="21"/>
        <v>835457</v>
      </c>
      <c r="BH391" s="59">
        <v>115620378</v>
      </c>
      <c r="BI391" s="59">
        <v>6995</v>
      </c>
      <c r="BJ391" s="59">
        <v>0</v>
      </c>
      <c r="BK391" s="59">
        <v>1485028</v>
      </c>
      <c r="BL391" s="59">
        <v>213</v>
      </c>
      <c r="BM391" s="59">
        <v>6971.96</v>
      </c>
      <c r="BN391" s="59">
        <v>230.08</v>
      </c>
      <c r="BO391" s="59">
        <v>7202.04</v>
      </c>
      <c r="BP391" s="59">
        <v>215</v>
      </c>
      <c r="BQ391" s="59">
        <v>1548439</v>
      </c>
      <c r="BR391" s="59">
        <v>5246</v>
      </c>
      <c r="BS391" s="59">
        <v>0</v>
      </c>
      <c r="BT391" s="59">
        <v>0</v>
      </c>
      <c r="BU391" s="59">
        <v>0</v>
      </c>
      <c r="BV391" s="59">
        <v>0</v>
      </c>
      <c r="BW391" s="59">
        <v>0</v>
      </c>
      <c r="BX391" s="59">
        <v>0</v>
      </c>
      <c r="BY391" s="59">
        <v>0</v>
      </c>
      <c r="BZ391" s="59">
        <v>0</v>
      </c>
      <c r="CA391" s="59">
        <v>1553685</v>
      </c>
      <c r="CB391" s="59">
        <v>1011200</v>
      </c>
      <c r="CC391" s="59">
        <v>542485</v>
      </c>
      <c r="CD391" s="59">
        <v>558529</v>
      </c>
      <c r="CE391" s="59">
        <v>64</v>
      </c>
      <c r="CF391" s="59">
        <f t="shared" si="22"/>
        <v>558465</v>
      </c>
      <c r="CG391" s="59">
        <v>164981</v>
      </c>
      <c r="CH391" s="59">
        <f t="shared" si="23"/>
        <v>723446</v>
      </c>
      <c r="CI391" s="59">
        <v>120999966</v>
      </c>
      <c r="CJ391" s="59">
        <v>0</v>
      </c>
      <c r="CK391" s="59">
        <v>16044</v>
      </c>
      <c r="CL391" s="59">
        <v>1553685</v>
      </c>
      <c r="CM391" s="59">
        <v>215</v>
      </c>
      <c r="CN391" s="59">
        <v>7226.44</v>
      </c>
      <c r="CO391" s="59">
        <v>236.98</v>
      </c>
      <c r="CP391" s="59">
        <v>7463.4199999999992</v>
      </c>
      <c r="CQ391" s="59">
        <v>216</v>
      </c>
      <c r="CR391" s="59">
        <v>1612099</v>
      </c>
      <c r="CS391" s="59">
        <v>0</v>
      </c>
      <c r="CT391" s="59">
        <v>0</v>
      </c>
      <c r="CU391" s="59">
        <v>0</v>
      </c>
      <c r="CV391" s="59">
        <v>0</v>
      </c>
      <c r="CW391" s="59">
        <v>0</v>
      </c>
      <c r="CX391" s="59">
        <v>0</v>
      </c>
      <c r="CY391" s="59">
        <v>0</v>
      </c>
      <c r="CZ391" s="59">
        <v>0</v>
      </c>
      <c r="DA391" s="59">
        <v>0</v>
      </c>
      <c r="DB391" s="59">
        <v>1612099</v>
      </c>
      <c r="DC391" s="59">
        <v>1032198</v>
      </c>
      <c r="DD391" s="59">
        <v>579901</v>
      </c>
      <c r="DE391" s="59">
        <v>579901</v>
      </c>
      <c r="DF391" s="59">
        <v>1081</v>
      </c>
      <c r="DG391" s="40">
        <v>578820</v>
      </c>
      <c r="DH391" s="59">
        <v>0</v>
      </c>
      <c r="DI391" s="59">
        <v>578820</v>
      </c>
      <c r="DJ391" s="59">
        <v>141570728</v>
      </c>
      <c r="DK391" s="59">
        <v>0</v>
      </c>
      <c r="DL391" s="59">
        <v>0</v>
      </c>
    </row>
    <row r="392" spans="1:116" x14ac:dyDescent="0.2">
      <c r="A392" s="48">
        <v>6113</v>
      </c>
      <c r="B392" s="49" t="s">
        <v>416</v>
      </c>
      <c r="C392" s="37">
        <v>8202558</v>
      </c>
      <c r="D392" s="37">
        <v>1315</v>
      </c>
      <c r="E392" s="37">
        <v>1347</v>
      </c>
      <c r="F392" s="37">
        <v>220.29</v>
      </c>
      <c r="G392" s="37">
        <v>0</v>
      </c>
      <c r="H392" s="37">
        <v>0</v>
      </c>
      <c r="I392" s="37">
        <v>120.02</v>
      </c>
      <c r="J392" s="37">
        <v>8698899</v>
      </c>
      <c r="K392" s="37">
        <v>839437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839437</v>
      </c>
      <c r="R392" s="37">
        <v>9538336</v>
      </c>
      <c r="S392" s="37">
        <v>0</v>
      </c>
      <c r="T392" s="37">
        <v>0</v>
      </c>
      <c r="U392" s="37">
        <v>0</v>
      </c>
      <c r="V392" s="37">
        <v>9538336</v>
      </c>
      <c r="W392" s="37">
        <v>5869754</v>
      </c>
      <c r="X392" s="37">
        <v>3668582</v>
      </c>
      <c r="Y392" s="37">
        <v>2599749</v>
      </c>
      <c r="Z392" s="37">
        <v>8843</v>
      </c>
      <c r="AA392" s="37">
        <v>2590906</v>
      </c>
      <c r="AB392" s="37">
        <v>1660032</v>
      </c>
      <c r="AC392" s="37">
        <v>4250938</v>
      </c>
      <c r="AD392" s="37">
        <v>706789005</v>
      </c>
      <c r="AE392" s="37">
        <v>1470300</v>
      </c>
      <c r="AF392" s="37">
        <v>1068833</v>
      </c>
      <c r="AG392" s="37">
        <v>0</v>
      </c>
      <c r="AH392" s="37">
        <v>1068833</v>
      </c>
      <c r="AI392" s="49">
        <v>8455503</v>
      </c>
      <c r="AJ392" s="59">
        <v>1347</v>
      </c>
      <c r="AK392" s="59">
        <v>6277.29</v>
      </c>
      <c r="AL392" s="59">
        <v>318.06</v>
      </c>
      <c r="AM392" s="59">
        <v>6595.35</v>
      </c>
      <c r="AN392" s="59">
        <v>1394</v>
      </c>
      <c r="AO392" s="59">
        <v>9193918</v>
      </c>
      <c r="AP392" s="59">
        <v>801625</v>
      </c>
      <c r="AQ392" s="59">
        <v>0</v>
      </c>
      <c r="AR392" s="59">
        <v>0</v>
      </c>
      <c r="AS392" s="59">
        <v>0</v>
      </c>
      <c r="AT392" s="59">
        <v>0</v>
      </c>
      <c r="AU392" s="59">
        <v>0</v>
      </c>
      <c r="AV392" s="59">
        <v>0</v>
      </c>
      <c r="AW392" s="59">
        <v>0</v>
      </c>
      <c r="AX392" s="59">
        <v>0</v>
      </c>
      <c r="AY392" s="59">
        <v>0</v>
      </c>
      <c r="AZ392" s="59">
        <v>9995543</v>
      </c>
      <c r="BA392" s="59">
        <v>6199928</v>
      </c>
      <c r="BB392" s="59">
        <v>3795615</v>
      </c>
      <c r="BC392" s="59">
        <v>3195764</v>
      </c>
      <c r="BD392" s="59">
        <v>6351</v>
      </c>
      <c r="BE392" s="59">
        <f t="shared" ref="BE392:BE435" si="24">BC392-BD392</f>
        <v>3189413</v>
      </c>
      <c r="BF392" s="59">
        <v>1381094</v>
      </c>
      <c r="BG392" s="59">
        <f t="shared" ref="BG392:BG435" si="25">BE392+BF392</f>
        <v>4570507</v>
      </c>
      <c r="BH392" s="59">
        <v>759922256</v>
      </c>
      <c r="BI392" s="59">
        <v>599851</v>
      </c>
      <c r="BJ392" s="59">
        <v>0</v>
      </c>
      <c r="BK392" s="59">
        <v>9395692</v>
      </c>
      <c r="BL392" s="59">
        <v>1394</v>
      </c>
      <c r="BM392" s="59">
        <v>6740.09</v>
      </c>
      <c r="BN392" s="59">
        <v>230.08</v>
      </c>
      <c r="BO392" s="59">
        <v>6970.17</v>
      </c>
      <c r="BP392" s="59">
        <v>1434</v>
      </c>
      <c r="BQ392" s="59">
        <v>9995224</v>
      </c>
      <c r="BR392" s="59">
        <v>449888</v>
      </c>
      <c r="BS392" s="59">
        <v>0</v>
      </c>
      <c r="BT392" s="59">
        <v>0</v>
      </c>
      <c r="BU392" s="59">
        <v>0</v>
      </c>
      <c r="BV392" s="59">
        <v>0</v>
      </c>
      <c r="BW392" s="59">
        <v>0</v>
      </c>
      <c r="BX392" s="59">
        <v>0</v>
      </c>
      <c r="BY392" s="59">
        <v>0</v>
      </c>
      <c r="BZ392" s="59">
        <v>0</v>
      </c>
      <c r="CA392" s="59">
        <v>10445112</v>
      </c>
      <c r="CB392" s="59">
        <v>7005531</v>
      </c>
      <c r="CC392" s="59">
        <v>3439581</v>
      </c>
      <c r="CD392" s="59">
        <v>3239875</v>
      </c>
      <c r="CE392" s="59">
        <v>5302</v>
      </c>
      <c r="CF392" s="59">
        <f t="shared" ref="CF392:CF435" si="26">CD392-CE392</f>
        <v>3234573</v>
      </c>
      <c r="CG392" s="59">
        <v>1679974</v>
      </c>
      <c r="CH392" s="59">
        <f t="shared" ref="CH392:CH435" si="27">CF392+CG392</f>
        <v>4914547</v>
      </c>
      <c r="CI392" s="59">
        <v>817123945</v>
      </c>
      <c r="CJ392" s="59">
        <v>199706</v>
      </c>
      <c r="CK392" s="59">
        <v>0</v>
      </c>
      <c r="CL392" s="59">
        <v>10245406</v>
      </c>
      <c r="CM392" s="59">
        <v>1434</v>
      </c>
      <c r="CN392" s="59">
        <v>7144.63</v>
      </c>
      <c r="CO392" s="59">
        <v>236.98</v>
      </c>
      <c r="CP392" s="59">
        <v>7381.61</v>
      </c>
      <c r="CQ392" s="59">
        <v>1483</v>
      </c>
      <c r="CR392" s="59">
        <v>10946928</v>
      </c>
      <c r="CS392" s="59">
        <v>149780</v>
      </c>
      <c r="CT392" s="59">
        <v>0</v>
      </c>
      <c r="CU392" s="59">
        <v>0</v>
      </c>
      <c r="CV392" s="59">
        <v>0</v>
      </c>
      <c r="CW392" s="59">
        <v>0</v>
      </c>
      <c r="CX392" s="59">
        <v>0</v>
      </c>
      <c r="CY392" s="59">
        <v>0</v>
      </c>
      <c r="CZ392" s="59">
        <v>0</v>
      </c>
      <c r="DA392" s="59">
        <v>0</v>
      </c>
      <c r="DB392" s="59">
        <v>11096708</v>
      </c>
      <c r="DC392" s="59">
        <v>7218062</v>
      </c>
      <c r="DD392" s="59">
        <v>3878646</v>
      </c>
      <c r="DE392" s="59">
        <v>3878646</v>
      </c>
      <c r="DF392" s="59">
        <v>6204</v>
      </c>
      <c r="DG392" s="40">
        <v>3872442</v>
      </c>
      <c r="DH392" s="59">
        <v>1712288</v>
      </c>
      <c r="DI392" s="59">
        <v>5584730</v>
      </c>
      <c r="DJ392" s="59">
        <v>940465189</v>
      </c>
      <c r="DK392" s="59">
        <v>0</v>
      </c>
      <c r="DL392" s="59">
        <v>0</v>
      </c>
    </row>
    <row r="393" spans="1:116" x14ac:dyDescent="0.2">
      <c r="A393" s="48">
        <v>6083</v>
      </c>
      <c r="B393" s="49" t="s">
        <v>417</v>
      </c>
      <c r="C393" s="37">
        <v>6306958</v>
      </c>
      <c r="D393" s="37">
        <v>911</v>
      </c>
      <c r="E393" s="37">
        <v>953</v>
      </c>
      <c r="F393" s="37">
        <v>220.29</v>
      </c>
      <c r="G393" s="37">
        <v>0</v>
      </c>
      <c r="H393" s="37">
        <v>0</v>
      </c>
      <c r="I393" s="37">
        <v>0</v>
      </c>
      <c r="J393" s="37">
        <v>6807670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6807670</v>
      </c>
      <c r="S393" s="37">
        <v>0</v>
      </c>
      <c r="T393" s="37">
        <v>0</v>
      </c>
      <c r="U393" s="37">
        <v>0</v>
      </c>
      <c r="V393" s="37">
        <v>6807670</v>
      </c>
      <c r="W393" s="37">
        <v>4046199</v>
      </c>
      <c r="X393" s="37">
        <v>2761471</v>
      </c>
      <c r="Y393" s="37">
        <v>2761472</v>
      </c>
      <c r="Z393" s="37">
        <v>6707</v>
      </c>
      <c r="AA393" s="37">
        <v>2754765</v>
      </c>
      <c r="AB393" s="37">
        <v>1517140</v>
      </c>
      <c r="AC393" s="37">
        <v>4271905</v>
      </c>
      <c r="AD393" s="37">
        <v>984916657</v>
      </c>
      <c r="AE393" s="37">
        <v>1546400</v>
      </c>
      <c r="AF393" s="37">
        <v>0</v>
      </c>
      <c r="AG393" s="37">
        <v>1</v>
      </c>
      <c r="AH393" s="37">
        <v>0</v>
      </c>
      <c r="AI393" s="49">
        <v>6807670</v>
      </c>
      <c r="AJ393" s="59">
        <v>953</v>
      </c>
      <c r="AK393" s="59">
        <v>7143.41</v>
      </c>
      <c r="AL393" s="59">
        <v>226.68</v>
      </c>
      <c r="AM393" s="59">
        <v>7370.09</v>
      </c>
      <c r="AN393" s="59">
        <v>992</v>
      </c>
      <c r="AO393" s="59">
        <v>7311129</v>
      </c>
      <c r="AP393" s="59">
        <v>0</v>
      </c>
      <c r="AQ393" s="59">
        <v>0</v>
      </c>
      <c r="AR393" s="59">
        <v>0</v>
      </c>
      <c r="AS393" s="59">
        <v>0</v>
      </c>
      <c r="AT393" s="59">
        <v>0</v>
      </c>
      <c r="AU393" s="59">
        <v>0</v>
      </c>
      <c r="AV393" s="59">
        <v>0</v>
      </c>
      <c r="AW393" s="59">
        <v>0</v>
      </c>
      <c r="AX393" s="59">
        <v>0</v>
      </c>
      <c r="AY393" s="59">
        <v>0</v>
      </c>
      <c r="AZ393" s="59">
        <v>7311129</v>
      </c>
      <c r="BA393" s="59">
        <v>4464366</v>
      </c>
      <c r="BB393" s="59">
        <v>2846763</v>
      </c>
      <c r="BC393" s="59">
        <v>2846763</v>
      </c>
      <c r="BD393" s="59">
        <v>4754</v>
      </c>
      <c r="BE393" s="59">
        <f t="shared" si="24"/>
        <v>2842009</v>
      </c>
      <c r="BF393" s="59">
        <v>1624925</v>
      </c>
      <c r="BG393" s="59">
        <f t="shared" si="25"/>
        <v>4466934</v>
      </c>
      <c r="BH393" s="59">
        <v>1043205992</v>
      </c>
      <c r="BI393" s="59">
        <v>0</v>
      </c>
      <c r="BJ393" s="59">
        <v>0</v>
      </c>
      <c r="BK393" s="59">
        <v>7311129</v>
      </c>
      <c r="BL393" s="59">
        <v>992</v>
      </c>
      <c r="BM393" s="59">
        <v>7370.09</v>
      </c>
      <c r="BN393" s="59">
        <v>230.08</v>
      </c>
      <c r="BO393" s="59">
        <v>7600.17</v>
      </c>
      <c r="BP393" s="59">
        <v>1025</v>
      </c>
      <c r="BQ393" s="59">
        <v>7790174</v>
      </c>
      <c r="BR393" s="59">
        <v>0</v>
      </c>
      <c r="BS393" s="59">
        <v>0</v>
      </c>
      <c r="BT393" s="59">
        <v>0</v>
      </c>
      <c r="BU393" s="59">
        <v>0</v>
      </c>
      <c r="BV393" s="59">
        <v>0</v>
      </c>
      <c r="BW393" s="59">
        <v>0</v>
      </c>
      <c r="BX393" s="59">
        <v>0</v>
      </c>
      <c r="BY393" s="59">
        <v>0</v>
      </c>
      <c r="BZ393" s="59">
        <v>0</v>
      </c>
      <c r="CA393" s="59">
        <v>7790174</v>
      </c>
      <c r="CB393" s="59">
        <v>4920861</v>
      </c>
      <c r="CC393" s="59">
        <v>2869313</v>
      </c>
      <c r="CD393" s="59">
        <v>2869313</v>
      </c>
      <c r="CE393" s="59">
        <v>3607</v>
      </c>
      <c r="CF393" s="59">
        <f t="shared" si="26"/>
        <v>2865706</v>
      </c>
      <c r="CG393" s="59">
        <v>1625872</v>
      </c>
      <c r="CH393" s="59">
        <f t="shared" si="27"/>
        <v>4491578</v>
      </c>
      <c r="CI393" s="59">
        <v>1122056836</v>
      </c>
      <c r="CJ393" s="59">
        <v>0</v>
      </c>
      <c r="CK393" s="59">
        <v>0</v>
      </c>
      <c r="CL393" s="59">
        <v>7790174</v>
      </c>
      <c r="CM393" s="59">
        <v>1025</v>
      </c>
      <c r="CN393" s="59">
        <v>7600.17</v>
      </c>
      <c r="CO393" s="59">
        <v>236.98</v>
      </c>
      <c r="CP393" s="59">
        <v>7837.15</v>
      </c>
      <c r="CQ393" s="59">
        <v>1046</v>
      </c>
      <c r="CR393" s="59">
        <v>8197659</v>
      </c>
      <c r="CS393" s="59">
        <v>0</v>
      </c>
      <c r="CT393" s="59">
        <v>0</v>
      </c>
      <c r="CU393" s="59">
        <v>0</v>
      </c>
      <c r="CV393" s="59">
        <v>0</v>
      </c>
      <c r="CW393" s="59">
        <v>0</v>
      </c>
      <c r="CX393" s="59">
        <v>0</v>
      </c>
      <c r="CY393" s="59">
        <v>0</v>
      </c>
      <c r="CZ393" s="59">
        <v>0</v>
      </c>
      <c r="DA393" s="59">
        <v>0</v>
      </c>
      <c r="DB393" s="59">
        <v>8197659</v>
      </c>
      <c r="DC393" s="59">
        <v>5339649</v>
      </c>
      <c r="DD393" s="59">
        <v>2858010</v>
      </c>
      <c r="DE393" s="59">
        <v>2858002</v>
      </c>
      <c r="DF393" s="59">
        <v>4664</v>
      </c>
      <c r="DG393" s="40">
        <v>2853338</v>
      </c>
      <c r="DH393" s="59">
        <v>1638221</v>
      </c>
      <c r="DI393" s="59">
        <v>4491559</v>
      </c>
      <c r="DJ393" s="59">
        <v>1277369613</v>
      </c>
      <c r="DK393" s="59">
        <v>8</v>
      </c>
      <c r="DL393" s="59">
        <v>0</v>
      </c>
    </row>
    <row r="394" spans="1:116" x14ac:dyDescent="0.2">
      <c r="A394" s="48">
        <v>6118</v>
      </c>
      <c r="B394" s="49" t="s">
        <v>418</v>
      </c>
      <c r="C394" s="37">
        <v>6624253</v>
      </c>
      <c r="D394" s="37">
        <v>880</v>
      </c>
      <c r="E394" s="37">
        <v>901</v>
      </c>
      <c r="F394" s="37">
        <v>220.29</v>
      </c>
      <c r="G394" s="37">
        <v>0</v>
      </c>
      <c r="H394" s="37">
        <v>0</v>
      </c>
      <c r="I394" s="37">
        <v>0</v>
      </c>
      <c r="J394" s="37">
        <v>6980813</v>
      </c>
      <c r="K394" s="37">
        <v>0</v>
      </c>
      <c r="L394" s="37">
        <v>31717</v>
      </c>
      <c r="M394" s="37">
        <v>0</v>
      </c>
      <c r="N394" s="37">
        <v>0</v>
      </c>
      <c r="O394" s="37">
        <v>0</v>
      </c>
      <c r="P394" s="37">
        <v>0</v>
      </c>
      <c r="Q394" s="37">
        <v>31717</v>
      </c>
      <c r="R394" s="37">
        <v>7012530</v>
      </c>
      <c r="S394" s="37">
        <v>0</v>
      </c>
      <c r="T394" s="37">
        <v>0</v>
      </c>
      <c r="U394" s="37">
        <v>0</v>
      </c>
      <c r="V394" s="37">
        <v>7012530</v>
      </c>
      <c r="W394" s="37">
        <v>4383619</v>
      </c>
      <c r="X394" s="37">
        <v>2628911</v>
      </c>
      <c r="Y394" s="37">
        <v>2628911</v>
      </c>
      <c r="Z394" s="37">
        <v>36094</v>
      </c>
      <c r="AA394" s="37">
        <v>2592817</v>
      </c>
      <c r="AB394" s="37">
        <v>375000</v>
      </c>
      <c r="AC394" s="37">
        <v>2967817</v>
      </c>
      <c r="AD394" s="37">
        <v>256340642</v>
      </c>
      <c r="AE394" s="37">
        <v>3117600</v>
      </c>
      <c r="AF394" s="37">
        <v>0</v>
      </c>
      <c r="AG394" s="37">
        <v>0</v>
      </c>
      <c r="AH394" s="37">
        <v>0</v>
      </c>
      <c r="AI394" s="49">
        <v>7010740</v>
      </c>
      <c r="AJ394" s="59">
        <v>901</v>
      </c>
      <c r="AK394" s="59">
        <v>7781.07</v>
      </c>
      <c r="AL394" s="59">
        <v>226.68</v>
      </c>
      <c r="AM394" s="59">
        <v>8007.75</v>
      </c>
      <c r="AN394" s="59">
        <v>910</v>
      </c>
      <c r="AO394" s="59">
        <v>7287053</v>
      </c>
      <c r="AP394" s="59">
        <v>0</v>
      </c>
      <c r="AQ394" s="59">
        <v>10085</v>
      </c>
      <c r="AR394" s="59">
        <v>0</v>
      </c>
      <c r="AS394" s="59">
        <v>0</v>
      </c>
      <c r="AT394" s="59">
        <v>0</v>
      </c>
      <c r="AU394" s="59">
        <v>0</v>
      </c>
      <c r="AV394" s="59">
        <v>0</v>
      </c>
      <c r="AW394" s="59">
        <v>0</v>
      </c>
      <c r="AX394" s="59">
        <v>0</v>
      </c>
      <c r="AY394" s="59">
        <v>0</v>
      </c>
      <c r="AZ394" s="59">
        <v>7297138</v>
      </c>
      <c r="BA394" s="59">
        <v>4905031</v>
      </c>
      <c r="BB394" s="59">
        <v>2392107</v>
      </c>
      <c r="BC394" s="59">
        <v>2392107</v>
      </c>
      <c r="BD394" s="59">
        <v>41834</v>
      </c>
      <c r="BE394" s="59">
        <f t="shared" si="24"/>
        <v>2350273</v>
      </c>
      <c r="BF394" s="59">
        <v>593852</v>
      </c>
      <c r="BG394" s="59">
        <f t="shared" si="25"/>
        <v>2944125</v>
      </c>
      <c r="BH394" s="59">
        <v>275532934</v>
      </c>
      <c r="BI394" s="59">
        <v>0</v>
      </c>
      <c r="BJ394" s="59">
        <v>0</v>
      </c>
      <c r="BK394" s="59">
        <v>7297138</v>
      </c>
      <c r="BL394" s="59">
        <v>910</v>
      </c>
      <c r="BM394" s="59">
        <v>8018.83</v>
      </c>
      <c r="BN394" s="59">
        <v>230.08</v>
      </c>
      <c r="BO394" s="59">
        <v>8248.91</v>
      </c>
      <c r="BP394" s="59">
        <v>931</v>
      </c>
      <c r="BQ394" s="59">
        <v>7679735</v>
      </c>
      <c r="BR394" s="59">
        <v>0</v>
      </c>
      <c r="BS394" s="59">
        <v>19655</v>
      </c>
      <c r="BT394" s="59">
        <v>0</v>
      </c>
      <c r="BU394" s="59">
        <v>0</v>
      </c>
      <c r="BV394" s="59">
        <v>0</v>
      </c>
      <c r="BW394" s="59">
        <v>0</v>
      </c>
      <c r="BX394" s="59">
        <v>0</v>
      </c>
      <c r="BY394" s="59">
        <v>0</v>
      </c>
      <c r="BZ394" s="59">
        <v>0</v>
      </c>
      <c r="CA394" s="59">
        <v>7699390</v>
      </c>
      <c r="CB394" s="59">
        <v>5095163</v>
      </c>
      <c r="CC394" s="59">
        <v>2604227</v>
      </c>
      <c r="CD394" s="59">
        <v>2612476</v>
      </c>
      <c r="CE394" s="59">
        <v>47214</v>
      </c>
      <c r="CF394" s="59">
        <f t="shared" si="26"/>
        <v>2565262</v>
      </c>
      <c r="CG394" s="59">
        <v>449214</v>
      </c>
      <c r="CH394" s="59">
        <f t="shared" si="27"/>
        <v>3014476</v>
      </c>
      <c r="CI394" s="59">
        <v>280495854</v>
      </c>
      <c r="CJ394" s="59">
        <v>0</v>
      </c>
      <c r="CK394" s="59">
        <v>8249</v>
      </c>
      <c r="CL394" s="59">
        <v>7699390</v>
      </c>
      <c r="CM394" s="59">
        <v>931</v>
      </c>
      <c r="CN394" s="59">
        <v>8270.02</v>
      </c>
      <c r="CO394" s="59">
        <v>236.98</v>
      </c>
      <c r="CP394" s="59">
        <v>8507</v>
      </c>
      <c r="CQ394" s="59">
        <v>930</v>
      </c>
      <c r="CR394" s="59">
        <v>7911510</v>
      </c>
      <c r="CS394" s="59">
        <v>0</v>
      </c>
      <c r="CT394" s="59">
        <v>29255</v>
      </c>
      <c r="CU394" s="59">
        <v>0</v>
      </c>
      <c r="CV394" s="59">
        <v>0</v>
      </c>
      <c r="CW394" s="59">
        <v>0</v>
      </c>
      <c r="CX394" s="59">
        <v>0</v>
      </c>
      <c r="CY394" s="59">
        <v>0</v>
      </c>
      <c r="CZ394" s="59">
        <v>8507</v>
      </c>
      <c r="DA394" s="59">
        <v>0</v>
      </c>
      <c r="DB394" s="59">
        <v>7949272</v>
      </c>
      <c r="DC394" s="59">
        <v>5517923</v>
      </c>
      <c r="DD394" s="59">
        <v>2431349</v>
      </c>
      <c r="DE394" s="59">
        <v>2431349</v>
      </c>
      <c r="DF394" s="59">
        <v>55863</v>
      </c>
      <c r="DG394" s="40">
        <v>2375486</v>
      </c>
      <c r="DH394" s="59">
        <v>458373</v>
      </c>
      <c r="DI394" s="59">
        <v>2833859</v>
      </c>
      <c r="DJ394" s="59">
        <v>293451789</v>
      </c>
      <c r="DK394" s="59">
        <v>0</v>
      </c>
      <c r="DL394" s="59">
        <v>0</v>
      </c>
    </row>
    <row r="395" spans="1:116" x14ac:dyDescent="0.2">
      <c r="A395" s="48">
        <v>6125</v>
      </c>
      <c r="B395" s="49" t="s">
        <v>419</v>
      </c>
      <c r="C395" s="37">
        <v>25906842</v>
      </c>
      <c r="D395" s="37">
        <v>3676</v>
      </c>
      <c r="E395" s="37">
        <v>3730</v>
      </c>
      <c r="F395" s="37">
        <v>220.29</v>
      </c>
      <c r="G395" s="37">
        <v>0</v>
      </c>
      <c r="H395" s="37">
        <v>0</v>
      </c>
      <c r="I395" s="37">
        <v>0</v>
      </c>
      <c r="J395" s="37">
        <v>27109081</v>
      </c>
      <c r="K395" s="37">
        <v>4242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4242</v>
      </c>
      <c r="R395" s="37">
        <v>27113323</v>
      </c>
      <c r="S395" s="37">
        <v>0</v>
      </c>
      <c r="T395" s="37">
        <v>0</v>
      </c>
      <c r="U395" s="37">
        <v>0</v>
      </c>
      <c r="V395" s="37">
        <v>27113323</v>
      </c>
      <c r="W395" s="37">
        <v>16545134</v>
      </c>
      <c r="X395" s="37">
        <v>10568189</v>
      </c>
      <c r="Y395" s="37">
        <v>10577362</v>
      </c>
      <c r="Z395" s="37">
        <v>68535</v>
      </c>
      <c r="AA395" s="37">
        <v>10508827</v>
      </c>
      <c r="AB395" s="37">
        <v>1754259</v>
      </c>
      <c r="AC395" s="37">
        <v>12263086</v>
      </c>
      <c r="AD395" s="37">
        <v>1272474166</v>
      </c>
      <c r="AE395" s="37">
        <v>7111500</v>
      </c>
      <c r="AF395" s="37">
        <v>0</v>
      </c>
      <c r="AG395" s="37">
        <v>9173</v>
      </c>
      <c r="AH395" s="37">
        <v>0</v>
      </c>
      <c r="AI395" s="49">
        <v>27113323</v>
      </c>
      <c r="AJ395" s="59">
        <v>3730</v>
      </c>
      <c r="AK395" s="59">
        <v>7268.99</v>
      </c>
      <c r="AL395" s="59">
        <v>226.68</v>
      </c>
      <c r="AM395" s="59">
        <v>7495.67</v>
      </c>
      <c r="AN395" s="59">
        <v>3745</v>
      </c>
      <c r="AO395" s="59">
        <v>28071284</v>
      </c>
      <c r="AP395" s="59">
        <v>0</v>
      </c>
      <c r="AQ395" s="59">
        <v>0</v>
      </c>
      <c r="AR395" s="59">
        <v>0</v>
      </c>
      <c r="AS395" s="59">
        <v>0</v>
      </c>
      <c r="AT395" s="59">
        <v>0</v>
      </c>
      <c r="AU395" s="59">
        <v>0</v>
      </c>
      <c r="AV395" s="59">
        <v>0</v>
      </c>
      <c r="AW395" s="59">
        <v>0</v>
      </c>
      <c r="AX395" s="59">
        <v>0</v>
      </c>
      <c r="AY395" s="59">
        <v>0</v>
      </c>
      <c r="AZ395" s="59">
        <v>28071284</v>
      </c>
      <c r="BA395" s="59">
        <v>17056726</v>
      </c>
      <c r="BB395" s="59">
        <v>11014558</v>
      </c>
      <c r="BC395" s="59">
        <v>11013395</v>
      </c>
      <c r="BD395" s="59">
        <v>60281</v>
      </c>
      <c r="BE395" s="59">
        <f t="shared" si="24"/>
        <v>10953114</v>
      </c>
      <c r="BF395" s="59">
        <v>1741970</v>
      </c>
      <c r="BG395" s="59">
        <f t="shared" si="25"/>
        <v>12695084</v>
      </c>
      <c r="BH395" s="59">
        <v>1358592998</v>
      </c>
      <c r="BI395" s="59">
        <v>1163</v>
      </c>
      <c r="BJ395" s="59">
        <v>0</v>
      </c>
      <c r="BK395" s="59">
        <v>28070121</v>
      </c>
      <c r="BL395" s="59">
        <v>3745</v>
      </c>
      <c r="BM395" s="59">
        <v>7495.36</v>
      </c>
      <c r="BN395" s="59">
        <v>230.08</v>
      </c>
      <c r="BO395" s="59">
        <v>7725.44</v>
      </c>
      <c r="BP395" s="59">
        <v>3771</v>
      </c>
      <c r="BQ395" s="59">
        <v>29132634</v>
      </c>
      <c r="BR395" s="59">
        <v>872</v>
      </c>
      <c r="BS395" s="59">
        <v>0</v>
      </c>
      <c r="BT395" s="59">
        <v>0</v>
      </c>
      <c r="BU395" s="59">
        <v>0</v>
      </c>
      <c r="BV395" s="59">
        <v>0</v>
      </c>
      <c r="BW395" s="59">
        <v>0</v>
      </c>
      <c r="BX395" s="59">
        <v>0</v>
      </c>
      <c r="BY395" s="59">
        <v>0</v>
      </c>
      <c r="BZ395" s="59">
        <v>0</v>
      </c>
      <c r="CA395" s="59">
        <v>29133506</v>
      </c>
      <c r="CB395" s="59">
        <v>17991460</v>
      </c>
      <c r="CC395" s="59">
        <v>11142046</v>
      </c>
      <c r="CD395" s="59">
        <v>11142046</v>
      </c>
      <c r="CE395" s="59">
        <v>55838</v>
      </c>
      <c r="CF395" s="59">
        <f t="shared" si="26"/>
        <v>11086208</v>
      </c>
      <c r="CG395" s="59">
        <v>1855363</v>
      </c>
      <c r="CH395" s="59">
        <f t="shared" si="27"/>
        <v>12941571</v>
      </c>
      <c r="CI395" s="59">
        <v>1428405243</v>
      </c>
      <c r="CJ395" s="59">
        <v>0</v>
      </c>
      <c r="CK395" s="59">
        <v>0</v>
      </c>
      <c r="CL395" s="59">
        <v>29133506</v>
      </c>
      <c r="CM395" s="59">
        <v>3771</v>
      </c>
      <c r="CN395" s="59">
        <v>7725.67</v>
      </c>
      <c r="CO395" s="59">
        <v>236.98</v>
      </c>
      <c r="CP395" s="59">
        <v>7962.65</v>
      </c>
      <c r="CQ395" s="59">
        <v>3767</v>
      </c>
      <c r="CR395" s="59">
        <v>29995303</v>
      </c>
      <c r="CS395" s="59">
        <v>0</v>
      </c>
      <c r="CT395" s="59">
        <v>0</v>
      </c>
      <c r="CU395" s="59">
        <v>0</v>
      </c>
      <c r="CV395" s="59">
        <v>0</v>
      </c>
      <c r="CW395" s="59">
        <v>0</v>
      </c>
      <c r="CX395" s="59">
        <v>0</v>
      </c>
      <c r="CY395" s="59">
        <v>0</v>
      </c>
      <c r="CZ395" s="59">
        <v>23888</v>
      </c>
      <c r="DA395" s="59">
        <v>0</v>
      </c>
      <c r="DB395" s="59">
        <v>30019191</v>
      </c>
      <c r="DC395" s="59">
        <v>18623465</v>
      </c>
      <c r="DD395" s="59">
        <v>11395726</v>
      </c>
      <c r="DE395" s="59">
        <v>11395726</v>
      </c>
      <c r="DF395" s="59">
        <v>40328</v>
      </c>
      <c r="DG395" s="40">
        <v>11355398</v>
      </c>
      <c r="DH395" s="59">
        <v>1881974</v>
      </c>
      <c r="DI395" s="59">
        <v>13237372</v>
      </c>
      <c r="DJ395" s="59">
        <v>1502021658</v>
      </c>
      <c r="DK395" s="59">
        <v>0</v>
      </c>
      <c r="DL395" s="59">
        <v>0</v>
      </c>
    </row>
    <row r="396" spans="1:116" x14ac:dyDescent="0.2">
      <c r="A396" s="48">
        <v>6174</v>
      </c>
      <c r="B396" s="49" t="s">
        <v>420</v>
      </c>
      <c r="C396" s="37">
        <v>88702184</v>
      </c>
      <c r="D396" s="37">
        <v>12499</v>
      </c>
      <c r="E396" s="37">
        <v>12462</v>
      </c>
      <c r="F396" s="37">
        <v>220.29</v>
      </c>
      <c r="G396" s="37">
        <v>0</v>
      </c>
      <c r="H396" s="37">
        <v>0</v>
      </c>
      <c r="I396" s="37">
        <v>0</v>
      </c>
      <c r="J396" s="37">
        <v>91184828</v>
      </c>
      <c r="K396" s="37">
        <v>0</v>
      </c>
      <c r="L396" s="37">
        <v>122519</v>
      </c>
      <c r="M396" s="37">
        <v>0</v>
      </c>
      <c r="N396" s="37">
        <v>0</v>
      </c>
      <c r="O396" s="37">
        <v>0</v>
      </c>
      <c r="P396" s="37">
        <v>0</v>
      </c>
      <c r="Q396" s="37">
        <v>122519</v>
      </c>
      <c r="R396" s="37">
        <v>91307347</v>
      </c>
      <c r="S396" s="37">
        <v>0</v>
      </c>
      <c r="T396" s="37">
        <v>204877</v>
      </c>
      <c r="U396" s="37">
        <v>204877</v>
      </c>
      <c r="V396" s="37">
        <v>91512224</v>
      </c>
      <c r="W396" s="37">
        <v>39597016</v>
      </c>
      <c r="X396" s="37">
        <v>51915208</v>
      </c>
      <c r="Y396" s="37">
        <v>51494620</v>
      </c>
      <c r="Z396" s="37">
        <v>1167730</v>
      </c>
      <c r="AA396" s="37">
        <v>50326890</v>
      </c>
      <c r="AB396" s="37">
        <v>8253739</v>
      </c>
      <c r="AC396" s="37">
        <v>58580629</v>
      </c>
      <c r="AD396" s="37">
        <v>5601611104</v>
      </c>
      <c r="AE396" s="37">
        <v>111660900</v>
      </c>
      <c r="AF396" s="37">
        <v>420588</v>
      </c>
      <c r="AG396" s="37">
        <v>0</v>
      </c>
      <c r="AH396" s="37">
        <v>215711</v>
      </c>
      <c r="AI396" s="49">
        <v>91091636</v>
      </c>
      <c r="AJ396" s="59">
        <v>12462</v>
      </c>
      <c r="AK396" s="59">
        <v>7309.55</v>
      </c>
      <c r="AL396" s="59">
        <v>226.68</v>
      </c>
      <c r="AM396" s="59">
        <v>7536.2300000000005</v>
      </c>
      <c r="AN396" s="59">
        <v>12521</v>
      </c>
      <c r="AO396" s="59">
        <v>94361136</v>
      </c>
      <c r="AP396" s="59">
        <v>161783</v>
      </c>
      <c r="AQ396" s="59">
        <v>150091</v>
      </c>
      <c r="AR396" s="59">
        <v>0</v>
      </c>
      <c r="AS396" s="59">
        <v>0</v>
      </c>
      <c r="AT396" s="59">
        <v>0</v>
      </c>
      <c r="AU396" s="59">
        <v>0</v>
      </c>
      <c r="AV396" s="59">
        <v>0</v>
      </c>
      <c r="AW396" s="59">
        <v>900000</v>
      </c>
      <c r="AX396" s="59">
        <v>0</v>
      </c>
      <c r="AY396" s="59">
        <v>0</v>
      </c>
      <c r="AZ396" s="59">
        <v>95573010</v>
      </c>
      <c r="BA396" s="59">
        <v>41350454</v>
      </c>
      <c r="BB396" s="59">
        <v>54222556</v>
      </c>
      <c r="BC396" s="59">
        <v>54237628</v>
      </c>
      <c r="BD396" s="59">
        <v>1488872</v>
      </c>
      <c r="BE396" s="59">
        <f t="shared" si="24"/>
        <v>52748756</v>
      </c>
      <c r="BF396" s="59">
        <v>9665058</v>
      </c>
      <c r="BG396" s="59">
        <f t="shared" si="25"/>
        <v>62413814</v>
      </c>
      <c r="BH396" s="59">
        <v>6073649749</v>
      </c>
      <c r="BI396" s="59">
        <v>0</v>
      </c>
      <c r="BJ396" s="59">
        <v>15072</v>
      </c>
      <c r="BK396" s="59">
        <v>94673010</v>
      </c>
      <c r="BL396" s="59">
        <v>12521</v>
      </c>
      <c r="BM396" s="59">
        <v>7561.14</v>
      </c>
      <c r="BN396" s="59">
        <v>230.08</v>
      </c>
      <c r="BO396" s="59">
        <v>7791.22</v>
      </c>
      <c r="BP396" s="59">
        <v>12660</v>
      </c>
      <c r="BQ396" s="59">
        <v>98636845</v>
      </c>
      <c r="BR396" s="59">
        <v>0</v>
      </c>
      <c r="BS396" s="59">
        <v>225076</v>
      </c>
      <c r="BT396" s="59">
        <v>0</v>
      </c>
      <c r="BU396" s="59">
        <v>0</v>
      </c>
      <c r="BV396" s="59">
        <v>4900000</v>
      </c>
      <c r="BW396" s="59">
        <v>0</v>
      </c>
      <c r="BX396" s="59">
        <v>0</v>
      </c>
      <c r="BY396" s="59">
        <v>0</v>
      </c>
      <c r="BZ396" s="59">
        <v>0</v>
      </c>
      <c r="CA396" s="59">
        <v>103761921</v>
      </c>
      <c r="CB396" s="59">
        <v>43110813</v>
      </c>
      <c r="CC396" s="59">
        <v>60651108</v>
      </c>
      <c r="CD396" s="59">
        <v>60651108</v>
      </c>
      <c r="CE396" s="59">
        <v>894874</v>
      </c>
      <c r="CF396" s="59">
        <f t="shared" si="26"/>
        <v>59756234</v>
      </c>
      <c r="CG396" s="59">
        <v>1936539</v>
      </c>
      <c r="CH396" s="59">
        <f t="shared" si="27"/>
        <v>61692773</v>
      </c>
      <c r="CI396" s="59">
        <v>6559694542</v>
      </c>
      <c r="CJ396" s="59">
        <v>0</v>
      </c>
      <c r="CK396" s="59">
        <v>0</v>
      </c>
      <c r="CL396" s="59">
        <v>103761921</v>
      </c>
      <c r="CM396" s="59">
        <v>12660</v>
      </c>
      <c r="CN396" s="59">
        <v>8196.0400000000009</v>
      </c>
      <c r="CO396" s="59">
        <v>236.98</v>
      </c>
      <c r="CP396" s="59">
        <v>8433.02</v>
      </c>
      <c r="CQ396" s="59">
        <v>12800</v>
      </c>
      <c r="CR396" s="59">
        <v>107942656</v>
      </c>
      <c r="CS396" s="59">
        <v>0</v>
      </c>
      <c r="CT396" s="59">
        <v>145850</v>
      </c>
      <c r="CU396" s="59">
        <v>0</v>
      </c>
      <c r="CV396" s="59">
        <v>0</v>
      </c>
      <c r="CW396" s="59">
        <v>0</v>
      </c>
      <c r="CX396" s="59">
        <v>0</v>
      </c>
      <c r="CY396" s="59">
        <v>0</v>
      </c>
      <c r="CZ396" s="59">
        <v>0</v>
      </c>
      <c r="DA396" s="59">
        <v>0</v>
      </c>
      <c r="DB396" s="59">
        <v>108088506</v>
      </c>
      <c r="DC396" s="59">
        <v>43490856</v>
      </c>
      <c r="DD396" s="59">
        <v>64597650</v>
      </c>
      <c r="DE396" s="59">
        <v>64597650</v>
      </c>
      <c r="DF396" s="59">
        <v>932752</v>
      </c>
      <c r="DG396" s="40">
        <v>63664898</v>
      </c>
      <c r="DH396" s="59">
        <v>2253445</v>
      </c>
      <c r="DI396" s="59">
        <v>65918343</v>
      </c>
      <c r="DJ396" s="59">
        <v>7141653606</v>
      </c>
      <c r="DK396" s="59">
        <v>0</v>
      </c>
      <c r="DL396" s="59">
        <v>0</v>
      </c>
    </row>
    <row r="397" spans="1:116" x14ac:dyDescent="0.2">
      <c r="A397" s="48">
        <v>6181</v>
      </c>
      <c r="B397" s="49" t="s">
        <v>421</v>
      </c>
      <c r="C397" s="37">
        <v>18388105</v>
      </c>
      <c r="D397" s="37">
        <v>2569</v>
      </c>
      <c r="E397" s="37">
        <v>2690</v>
      </c>
      <c r="F397" s="37">
        <v>220.29</v>
      </c>
      <c r="G397" s="37">
        <v>0</v>
      </c>
      <c r="H397" s="37">
        <v>0</v>
      </c>
      <c r="I397" s="37">
        <v>0</v>
      </c>
      <c r="J397" s="37">
        <v>19846766</v>
      </c>
      <c r="K397" s="37">
        <v>1</v>
      </c>
      <c r="L397" s="37">
        <v>4942</v>
      </c>
      <c r="M397" s="37">
        <v>0</v>
      </c>
      <c r="N397" s="37">
        <v>0</v>
      </c>
      <c r="O397" s="37">
        <v>0</v>
      </c>
      <c r="P397" s="37">
        <v>0</v>
      </c>
      <c r="Q397" s="37">
        <v>4943</v>
      </c>
      <c r="R397" s="37">
        <v>19851709</v>
      </c>
      <c r="S397" s="37">
        <v>0</v>
      </c>
      <c r="T397" s="37">
        <v>0</v>
      </c>
      <c r="U397" s="37">
        <v>0</v>
      </c>
      <c r="V397" s="37">
        <v>19851709</v>
      </c>
      <c r="W397" s="37">
        <v>10789213</v>
      </c>
      <c r="X397" s="37">
        <v>9062496</v>
      </c>
      <c r="Y397" s="37">
        <v>9062495</v>
      </c>
      <c r="Z397" s="37">
        <v>33387</v>
      </c>
      <c r="AA397" s="37">
        <v>9029108</v>
      </c>
      <c r="AB397" s="37">
        <v>2351178</v>
      </c>
      <c r="AC397" s="37">
        <v>11380286</v>
      </c>
      <c r="AD397" s="37">
        <v>999858071</v>
      </c>
      <c r="AE397" s="37">
        <v>2933300</v>
      </c>
      <c r="AF397" s="37">
        <v>1</v>
      </c>
      <c r="AG397" s="37">
        <v>0</v>
      </c>
      <c r="AH397" s="37">
        <v>1</v>
      </c>
      <c r="AI397" s="49">
        <v>19851708</v>
      </c>
      <c r="AJ397" s="59">
        <v>2690</v>
      </c>
      <c r="AK397" s="59">
        <v>7379.82</v>
      </c>
      <c r="AL397" s="59">
        <v>226.68</v>
      </c>
      <c r="AM397" s="59">
        <v>7606.5</v>
      </c>
      <c r="AN397" s="59">
        <v>2795</v>
      </c>
      <c r="AO397" s="59">
        <v>21260168</v>
      </c>
      <c r="AP397" s="59">
        <v>1</v>
      </c>
      <c r="AQ397" s="59">
        <v>0</v>
      </c>
      <c r="AR397" s="59">
        <v>0</v>
      </c>
      <c r="AS397" s="59">
        <v>0</v>
      </c>
      <c r="AT397" s="59">
        <v>0</v>
      </c>
      <c r="AU397" s="59">
        <v>0</v>
      </c>
      <c r="AV397" s="59">
        <v>0</v>
      </c>
      <c r="AW397" s="59">
        <v>0</v>
      </c>
      <c r="AX397" s="59">
        <v>0</v>
      </c>
      <c r="AY397" s="59">
        <v>0</v>
      </c>
      <c r="AZ397" s="59">
        <v>21260169</v>
      </c>
      <c r="BA397" s="59">
        <v>12637176</v>
      </c>
      <c r="BB397" s="59">
        <v>8622993</v>
      </c>
      <c r="BC397" s="59">
        <v>8622993</v>
      </c>
      <c r="BD397" s="59">
        <v>32983</v>
      </c>
      <c r="BE397" s="59">
        <f t="shared" si="24"/>
        <v>8590010</v>
      </c>
      <c r="BF397" s="59">
        <v>2127816</v>
      </c>
      <c r="BG397" s="59">
        <f t="shared" si="25"/>
        <v>10717826</v>
      </c>
      <c r="BH397" s="59">
        <v>1121831113</v>
      </c>
      <c r="BI397" s="59">
        <v>0</v>
      </c>
      <c r="BJ397" s="59">
        <v>0</v>
      </c>
      <c r="BK397" s="59">
        <v>21260169</v>
      </c>
      <c r="BL397" s="59">
        <v>2795</v>
      </c>
      <c r="BM397" s="59">
        <v>7606.5</v>
      </c>
      <c r="BN397" s="59">
        <v>230.08</v>
      </c>
      <c r="BO397" s="59">
        <v>7836.58</v>
      </c>
      <c r="BP397" s="59">
        <v>2893</v>
      </c>
      <c r="BQ397" s="59">
        <v>22671226</v>
      </c>
      <c r="BR397" s="59">
        <v>0</v>
      </c>
      <c r="BS397" s="59">
        <v>38224</v>
      </c>
      <c r="BT397" s="59">
        <v>0</v>
      </c>
      <c r="BU397" s="59">
        <v>0</v>
      </c>
      <c r="BV397" s="59">
        <v>0</v>
      </c>
      <c r="BW397" s="59">
        <v>0</v>
      </c>
      <c r="BX397" s="59">
        <v>0</v>
      </c>
      <c r="BY397" s="59">
        <v>0</v>
      </c>
      <c r="BZ397" s="59">
        <v>0</v>
      </c>
      <c r="CA397" s="59">
        <v>22709450</v>
      </c>
      <c r="CB397" s="59">
        <v>13077766</v>
      </c>
      <c r="CC397" s="59">
        <v>9631684</v>
      </c>
      <c r="CD397" s="59">
        <v>9631684</v>
      </c>
      <c r="CE397" s="59">
        <v>48313</v>
      </c>
      <c r="CF397" s="59">
        <f t="shared" si="26"/>
        <v>9583371</v>
      </c>
      <c r="CG397" s="59">
        <v>2517561</v>
      </c>
      <c r="CH397" s="59">
        <f t="shared" si="27"/>
        <v>12100932</v>
      </c>
      <c r="CI397" s="59">
        <v>1225900716</v>
      </c>
      <c r="CJ397" s="59">
        <v>0</v>
      </c>
      <c r="CK397" s="59">
        <v>0</v>
      </c>
      <c r="CL397" s="59">
        <v>22709450</v>
      </c>
      <c r="CM397" s="59">
        <v>2893</v>
      </c>
      <c r="CN397" s="59">
        <v>7849.79</v>
      </c>
      <c r="CO397" s="59">
        <v>236.98</v>
      </c>
      <c r="CP397" s="59">
        <v>8086.7699999999995</v>
      </c>
      <c r="CQ397" s="59">
        <v>2955</v>
      </c>
      <c r="CR397" s="59">
        <v>23896405</v>
      </c>
      <c r="CS397" s="59">
        <v>0</v>
      </c>
      <c r="CT397" s="59">
        <v>-735</v>
      </c>
      <c r="CU397" s="59">
        <v>0</v>
      </c>
      <c r="CV397" s="59">
        <v>0</v>
      </c>
      <c r="CW397" s="59">
        <v>0</v>
      </c>
      <c r="CX397" s="59">
        <v>0</v>
      </c>
      <c r="CY397" s="59">
        <v>0</v>
      </c>
      <c r="CZ397" s="59">
        <v>0</v>
      </c>
      <c r="DA397" s="59">
        <v>0</v>
      </c>
      <c r="DB397" s="59">
        <v>23895670</v>
      </c>
      <c r="DC397" s="59">
        <v>13515911</v>
      </c>
      <c r="DD397" s="59">
        <v>10379759</v>
      </c>
      <c r="DE397" s="59">
        <v>10379759</v>
      </c>
      <c r="DF397" s="59">
        <v>57534</v>
      </c>
      <c r="DG397" s="40">
        <v>10322225</v>
      </c>
      <c r="DH397" s="59">
        <v>2574236</v>
      </c>
      <c r="DI397" s="59">
        <v>12896461</v>
      </c>
      <c r="DJ397" s="59">
        <v>1323123466</v>
      </c>
      <c r="DK397" s="59">
        <v>0</v>
      </c>
      <c r="DL397" s="59">
        <v>0</v>
      </c>
    </row>
    <row r="398" spans="1:116" x14ac:dyDescent="0.2">
      <c r="A398" s="48">
        <v>6195</v>
      </c>
      <c r="B398" s="49" t="s">
        <v>422</v>
      </c>
      <c r="C398" s="37">
        <v>16530278</v>
      </c>
      <c r="D398" s="37">
        <v>2615</v>
      </c>
      <c r="E398" s="37">
        <v>2598</v>
      </c>
      <c r="F398" s="37">
        <v>220.29</v>
      </c>
      <c r="G398" s="37">
        <v>0</v>
      </c>
      <c r="H398" s="37">
        <v>0</v>
      </c>
      <c r="I398" s="37">
        <v>0</v>
      </c>
      <c r="J398" s="37">
        <v>16995129</v>
      </c>
      <c r="K398" s="37">
        <v>0</v>
      </c>
      <c r="L398" s="37">
        <v>21894</v>
      </c>
      <c r="M398" s="37">
        <v>0</v>
      </c>
      <c r="N398" s="37">
        <v>0</v>
      </c>
      <c r="O398" s="37">
        <v>0</v>
      </c>
      <c r="P398" s="37">
        <v>0</v>
      </c>
      <c r="Q398" s="37">
        <v>21894</v>
      </c>
      <c r="R398" s="37">
        <v>17017023</v>
      </c>
      <c r="S398" s="37">
        <v>0</v>
      </c>
      <c r="T398" s="37">
        <v>85041</v>
      </c>
      <c r="U398" s="37">
        <v>85041</v>
      </c>
      <c r="V398" s="37">
        <v>17102064</v>
      </c>
      <c r="W398" s="37">
        <v>11839760</v>
      </c>
      <c r="X398" s="37">
        <v>5262304</v>
      </c>
      <c r="Y398" s="37">
        <v>5255772</v>
      </c>
      <c r="Z398" s="37">
        <v>42490</v>
      </c>
      <c r="AA398" s="37">
        <v>5213282</v>
      </c>
      <c r="AB398" s="37">
        <v>2846643</v>
      </c>
      <c r="AC398" s="37">
        <v>8059925</v>
      </c>
      <c r="AD398" s="37">
        <v>851295338</v>
      </c>
      <c r="AE398" s="37">
        <v>4487800</v>
      </c>
      <c r="AF398" s="37">
        <v>6532</v>
      </c>
      <c r="AG398" s="37">
        <v>0</v>
      </c>
      <c r="AH398" s="37">
        <v>0</v>
      </c>
      <c r="AI398" s="49">
        <v>17017023</v>
      </c>
      <c r="AJ398" s="59">
        <v>2598</v>
      </c>
      <c r="AK398" s="59">
        <v>6550.05</v>
      </c>
      <c r="AL398" s="59">
        <v>226.68</v>
      </c>
      <c r="AM398" s="59">
        <v>6776.7300000000005</v>
      </c>
      <c r="AN398" s="59">
        <v>2595</v>
      </c>
      <c r="AO398" s="59">
        <v>17585614</v>
      </c>
      <c r="AP398" s="59">
        <v>0</v>
      </c>
      <c r="AQ398" s="59">
        <v>0</v>
      </c>
      <c r="AR398" s="59">
        <v>0</v>
      </c>
      <c r="AS398" s="59">
        <v>0</v>
      </c>
      <c r="AT398" s="59">
        <v>0</v>
      </c>
      <c r="AU398" s="59">
        <v>0</v>
      </c>
      <c r="AV398" s="59">
        <v>0</v>
      </c>
      <c r="AW398" s="59">
        <v>0</v>
      </c>
      <c r="AX398" s="59">
        <v>13553</v>
      </c>
      <c r="AY398" s="59">
        <v>0</v>
      </c>
      <c r="AZ398" s="59">
        <v>17599167</v>
      </c>
      <c r="BA398" s="59">
        <v>11761357</v>
      </c>
      <c r="BB398" s="59">
        <v>5837810</v>
      </c>
      <c r="BC398" s="59">
        <v>5853477</v>
      </c>
      <c r="BD398" s="59">
        <v>39583</v>
      </c>
      <c r="BE398" s="59">
        <f t="shared" si="24"/>
        <v>5813894</v>
      </c>
      <c r="BF398" s="59">
        <v>2905878</v>
      </c>
      <c r="BG398" s="59">
        <f t="shared" si="25"/>
        <v>8719772</v>
      </c>
      <c r="BH398" s="59">
        <v>925987096</v>
      </c>
      <c r="BI398" s="59">
        <v>0</v>
      </c>
      <c r="BJ398" s="59">
        <v>15667</v>
      </c>
      <c r="BK398" s="59">
        <v>17585614</v>
      </c>
      <c r="BL398" s="59">
        <v>2595</v>
      </c>
      <c r="BM398" s="59">
        <v>6776.73</v>
      </c>
      <c r="BN398" s="59">
        <v>230.08</v>
      </c>
      <c r="BO398" s="59">
        <v>7006.8099999999995</v>
      </c>
      <c r="BP398" s="59">
        <v>2606</v>
      </c>
      <c r="BQ398" s="59">
        <v>18259747</v>
      </c>
      <c r="BR398" s="59">
        <v>0</v>
      </c>
      <c r="BS398" s="59">
        <v>0</v>
      </c>
      <c r="BT398" s="59">
        <v>0</v>
      </c>
      <c r="BU398" s="59">
        <v>0</v>
      </c>
      <c r="BV398" s="59">
        <v>0</v>
      </c>
      <c r="BW398" s="59">
        <v>0</v>
      </c>
      <c r="BX398" s="59">
        <v>0</v>
      </c>
      <c r="BY398" s="59">
        <v>0</v>
      </c>
      <c r="BZ398" s="59">
        <v>0</v>
      </c>
      <c r="CA398" s="59">
        <v>18259747</v>
      </c>
      <c r="CB398" s="59">
        <v>12550673</v>
      </c>
      <c r="CC398" s="59">
        <v>5709074</v>
      </c>
      <c r="CD398" s="59">
        <v>5709074</v>
      </c>
      <c r="CE398" s="59">
        <v>29316</v>
      </c>
      <c r="CF398" s="59">
        <f t="shared" si="26"/>
        <v>5679758</v>
      </c>
      <c r="CG398" s="59">
        <v>2723714</v>
      </c>
      <c r="CH398" s="59">
        <f t="shared" si="27"/>
        <v>8403472</v>
      </c>
      <c r="CI398" s="59">
        <v>985941977</v>
      </c>
      <c r="CJ398" s="59">
        <v>0</v>
      </c>
      <c r="CK398" s="59">
        <v>0</v>
      </c>
      <c r="CL398" s="59">
        <v>18259747</v>
      </c>
      <c r="CM398" s="59">
        <v>2606</v>
      </c>
      <c r="CN398" s="59">
        <v>7006.81</v>
      </c>
      <c r="CO398" s="59">
        <v>393.19</v>
      </c>
      <c r="CP398" s="59">
        <v>7400</v>
      </c>
      <c r="CQ398" s="59">
        <v>2590</v>
      </c>
      <c r="CR398" s="59">
        <v>19166000</v>
      </c>
      <c r="CS398" s="59">
        <v>0</v>
      </c>
      <c r="CT398" s="59">
        <v>0</v>
      </c>
      <c r="CU398" s="59">
        <v>0</v>
      </c>
      <c r="CV398" s="59">
        <v>0</v>
      </c>
      <c r="CW398" s="59">
        <v>0</v>
      </c>
      <c r="CX398" s="59">
        <v>0</v>
      </c>
      <c r="CY398" s="59">
        <v>0</v>
      </c>
      <c r="CZ398" s="59">
        <v>88800</v>
      </c>
      <c r="DA398" s="59">
        <v>0</v>
      </c>
      <c r="DB398" s="59">
        <v>19254800</v>
      </c>
      <c r="DC398" s="59">
        <v>12737930</v>
      </c>
      <c r="DD398" s="59">
        <v>6516870</v>
      </c>
      <c r="DE398" s="59">
        <v>6509470</v>
      </c>
      <c r="DF398" s="59">
        <v>24702</v>
      </c>
      <c r="DG398" s="40">
        <v>6484768</v>
      </c>
      <c r="DH398" s="59">
        <v>2731047</v>
      </c>
      <c r="DI398" s="59">
        <v>9215815</v>
      </c>
      <c r="DJ398" s="59">
        <v>1069624204</v>
      </c>
      <c r="DK398" s="59">
        <v>7400</v>
      </c>
      <c r="DL398" s="59">
        <v>0</v>
      </c>
    </row>
    <row r="399" spans="1:116" x14ac:dyDescent="0.2">
      <c r="A399" s="48">
        <v>6216</v>
      </c>
      <c r="B399" s="49" t="s">
        <v>423</v>
      </c>
      <c r="C399" s="37">
        <v>16558763</v>
      </c>
      <c r="D399" s="37">
        <v>2420</v>
      </c>
      <c r="E399" s="37">
        <v>2442</v>
      </c>
      <c r="F399" s="37">
        <v>220.29</v>
      </c>
      <c r="G399" s="37">
        <v>0</v>
      </c>
      <c r="H399" s="37">
        <v>0</v>
      </c>
      <c r="I399" s="37">
        <v>0</v>
      </c>
      <c r="J399" s="37">
        <v>17247236</v>
      </c>
      <c r="K399" s="37">
        <v>0</v>
      </c>
      <c r="L399" s="37">
        <v>7487</v>
      </c>
      <c r="M399" s="37">
        <v>0</v>
      </c>
      <c r="N399" s="37">
        <v>0</v>
      </c>
      <c r="O399" s="37">
        <v>0</v>
      </c>
      <c r="P399" s="37">
        <v>0</v>
      </c>
      <c r="Q399" s="37">
        <v>7487</v>
      </c>
      <c r="R399" s="37">
        <v>17254723</v>
      </c>
      <c r="S399" s="37">
        <v>0</v>
      </c>
      <c r="T399" s="37">
        <v>0</v>
      </c>
      <c r="U399" s="37">
        <v>0</v>
      </c>
      <c r="V399" s="37">
        <v>17254723</v>
      </c>
      <c r="W399" s="37">
        <v>12008200</v>
      </c>
      <c r="X399" s="37">
        <v>5246523</v>
      </c>
      <c r="Y399" s="37">
        <v>5246523</v>
      </c>
      <c r="Z399" s="37">
        <v>22364</v>
      </c>
      <c r="AA399" s="37">
        <v>5224159</v>
      </c>
      <c r="AB399" s="37">
        <v>1744026</v>
      </c>
      <c r="AC399" s="37">
        <v>6968185</v>
      </c>
      <c r="AD399" s="37">
        <v>638832768</v>
      </c>
      <c r="AE399" s="37">
        <v>2050300</v>
      </c>
      <c r="AF399" s="37">
        <v>0</v>
      </c>
      <c r="AG399" s="37">
        <v>0</v>
      </c>
      <c r="AH399" s="37">
        <v>0</v>
      </c>
      <c r="AI399" s="49">
        <v>17252323</v>
      </c>
      <c r="AJ399" s="59">
        <v>2442</v>
      </c>
      <c r="AK399" s="59">
        <v>7064.83</v>
      </c>
      <c r="AL399" s="59">
        <v>226.68</v>
      </c>
      <c r="AM399" s="59">
        <v>7291.51</v>
      </c>
      <c r="AN399" s="59">
        <v>2458</v>
      </c>
      <c r="AO399" s="59">
        <v>17922532</v>
      </c>
      <c r="AP399" s="59">
        <v>0</v>
      </c>
      <c r="AQ399" s="59">
        <v>-19204</v>
      </c>
      <c r="AR399" s="59">
        <v>0</v>
      </c>
      <c r="AS399" s="59">
        <v>0</v>
      </c>
      <c r="AT399" s="59">
        <v>0</v>
      </c>
      <c r="AU399" s="59">
        <v>0</v>
      </c>
      <c r="AV399" s="59">
        <v>0</v>
      </c>
      <c r="AW399" s="59">
        <v>0</v>
      </c>
      <c r="AX399" s="59">
        <v>0</v>
      </c>
      <c r="AY399" s="59">
        <v>0</v>
      </c>
      <c r="AZ399" s="59">
        <v>17903328</v>
      </c>
      <c r="BA399" s="59">
        <v>12929609</v>
      </c>
      <c r="BB399" s="59">
        <v>4973719</v>
      </c>
      <c r="BC399" s="59">
        <v>4981010</v>
      </c>
      <c r="BD399" s="59">
        <v>15216</v>
      </c>
      <c r="BE399" s="59">
        <f t="shared" si="24"/>
        <v>4965794</v>
      </c>
      <c r="BF399" s="59">
        <v>1813911</v>
      </c>
      <c r="BG399" s="59">
        <f t="shared" si="25"/>
        <v>6779705</v>
      </c>
      <c r="BH399" s="59">
        <v>667148216</v>
      </c>
      <c r="BI399" s="59">
        <v>0</v>
      </c>
      <c r="BJ399" s="59">
        <v>7291</v>
      </c>
      <c r="BK399" s="59">
        <v>17903328</v>
      </c>
      <c r="BL399" s="59">
        <v>2458</v>
      </c>
      <c r="BM399" s="59">
        <v>7283.7</v>
      </c>
      <c r="BN399" s="59">
        <v>230.08</v>
      </c>
      <c r="BO399" s="59">
        <v>7513.78</v>
      </c>
      <c r="BP399" s="59">
        <v>2454</v>
      </c>
      <c r="BQ399" s="59">
        <v>18438816</v>
      </c>
      <c r="BR399" s="59">
        <v>0</v>
      </c>
      <c r="BS399" s="59">
        <v>22086</v>
      </c>
      <c r="BT399" s="59">
        <v>0</v>
      </c>
      <c r="BU399" s="59">
        <v>0</v>
      </c>
      <c r="BV399" s="59">
        <v>0</v>
      </c>
      <c r="BW399" s="59">
        <v>0</v>
      </c>
      <c r="BX399" s="59">
        <v>0</v>
      </c>
      <c r="BY399" s="59">
        <v>22541</v>
      </c>
      <c r="BZ399" s="59">
        <v>0</v>
      </c>
      <c r="CA399" s="59">
        <v>18483443</v>
      </c>
      <c r="CB399" s="59">
        <v>13545905</v>
      </c>
      <c r="CC399" s="59">
        <v>4937538</v>
      </c>
      <c r="CD399" s="59">
        <v>4937539</v>
      </c>
      <c r="CE399" s="59">
        <v>28053</v>
      </c>
      <c r="CF399" s="59">
        <f t="shared" si="26"/>
        <v>4909486</v>
      </c>
      <c r="CG399" s="59">
        <v>1913171</v>
      </c>
      <c r="CH399" s="59">
        <f t="shared" si="27"/>
        <v>6822657</v>
      </c>
      <c r="CI399" s="59">
        <v>672347883</v>
      </c>
      <c r="CJ399" s="59">
        <v>0</v>
      </c>
      <c r="CK399" s="59">
        <v>1</v>
      </c>
      <c r="CL399" s="59">
        <v>18460902</v>
      </c>
      <c r="CM399" s="59">
        <v>2454</v>
      </c>
      <c r="CN399" s="59">
        <v>7522.78</v>
      </c>
      <c r="CO399" s="59">
        <v>236.98</v>
      </c>
      <c r="CP399" s="59">
        <v>7759.7599999999993</v>
      </c>
      <c r="CQ399" s="59">
        <v>2413</v>
      </c>
      <c r="CR399" s="59">
        <v>18724301</v>
      </c>
      <c r="CS399" s="59">
        <v>0</v>
      </c>
      <c r="CT399" s="59">
        <v>41614</v>
      </c>
      <c r="CU399" s="59">
        <v>0</v>
      </c>
      <c r="CV399" s="59">
        <v>0</v>
      </c>
      <c r="CW399" s="59">
        <v>0</v>
      </c>
      <c r="CX399" s="59">
        <v>0</v>
      </c>
      <c r="CY399" s="59">
        <v>0</v>
      </c>
      <c r="CZ399" s="59">
        <v>240553</v>
      </c>
      <c r="DA399" s="59">
        <v>0</v>
      </c>
      <c r="DB399" s="59">
        <v>19006468</v>
      </c>
      <c r="DC399" s="59">
        <v>14026380</v>
      </c>
      <c r="DD399" s="59">
        <v>4980088</v>
      </c>
      <c r="DE399" s="59">
        <v>4987847</v>
      </c>
      <c r="DF399" s="59">
        <v>26737</v>
      </c>
      <c r="DG399" s="40">
        <v>4961110</v>
      </c>
      <c r="DH399" s="59">
        <v>1957194</v>
      </c>
      <c r="DI399" s="59">
        <v>6918304</v>
      </c>
      <c r="DJ399" s="59">
        <v>707423063</v>
      </c>
      <c r="DK399" s="59">
        <v>0</v>
      </c>
      <c r="DL399" s="59">
        <v>7759</v>
      </c>
    </row>
    <row r="400" spans="1:116" x14ac:dyDescent="0.2">
      <c r="A400" s="48">
        <v>6223</v>
      </c>
      <c r="B400" s="49" t="s">
        <v>424</v>
      </c>
      <c r="C400" s="37">
        <v>67012299</v>
      </c>
      <c r="D400" s="37">
        <v>9229</v>
      </c>
      <c r="E400" s="37">
        <v>9111</v>
      </c>
      <c r="F400" s="37">
        <v>220.29</v>
      </c>
      <c r="G400" s="37">
        <v>0</v>
      </c>
      <c r="H400" s="37">
        <v>0</v>
      </c>
      <c r="I400" s="37">
        <v>0</v>
      </c>
      <c r="J400" s="37">
        <v>68162580</v>
      </c>
      <c r="K400" s="37">
        <v>0</v>
      </c>
      <c r="L400" s="37">
        <v>58148</v>
      </c>
      <c r="M400" s="37">
        <v>0</v>
      </c>
      <c r="N400" s="37">
        <v>0</v>
      </c>
      <c r="O400" s="37">
        <v>0</v>
      </c>
      <c r="P400" s="37">
        <v>0</v>
      </c>
      <c r="Q400" s="37">
        <v>58148</v>
      </c>
      <c r="R400" s="37">
        <v>68220728</v>
      </c>
      <c r="S400" s="37">
        <v>0</v>
      </c>
      <c r="T400" s="37">
        <v>665840</v>
      </c>
      <c r="U400" s="37">
        <v>665840</v>
      </c>
      <c r="V400" s="37">
        <v>68886568</v>
      </c>
      <c r="W400" s="37">
        <v>44464662</v>
      </c>
      <c r="X400" s="37">
        <v>24421906</v>
      </c>
      <c r="Y400" s="37">
        <v>24423084</v>
      </c>
      <c r="Z400" s="37">
        <v>565464</v>
      </c>
      <c r="AA400" s="37">
        <v>23857620</v>
      </c>
      <c r="AB400" s="37">
        <v>5421484</v>
      </c>
      <c r="AC400" s="37">
        <v>29279104</v>
      </c>
      <c r="AD400" s="37">
        <v>2594546174</v>
      </c>
      <c r="AE400" s="37">
        <v>50108200</v>
      </c>
      <c r="AF400" s="37">
        <v>0</v>
      </c>
      <c r="AG400" s="37">
        <v>1178</v>
      </c>
      <c r="AH400" s="37">
        <v>0</v>
      </c>
      <c r="AI400" s="49">
        <v>68220728</v>
      </c>
      <c r="AJ400" s="59">
        <v>9111</v>
      </c>
      <c r="AK400" s="59">
        <v>7487.73</v>
      </c>
      <c r="AL400" s="59">
        <v>226.68</v>
      </c>
      <c r="AM400" s="59">
        <v>7714.41</v>
      </c>
      <c r="AN400" s="59">
        <v>8981</v>
      </c>
      <c r="AO400" s="59">
        <v>69283116</v>
      </c>
      <c r="AP400" s="59">
        <v>0</v>
      </c>
      <c r="AQ400" s="59">
        <v>271051</v>
      </c>
      <c r="AR400" s="59">
        <v>0</v>
      </c>
      <c r="AS400" s="59">
        <v>0</v>
      </c>
      <c r="AT400" s="59">
        <v>0</v>
      </c>
      <c r="AU400" s="59">
        <v>0</v>
      </c>
      <c r="AV400" s="59">
        <v>193280</v>
      </c>
      <c r="AW400" s="59">
        <v>0</v>
      </c>
      <c r="AX400" s="59">
        <v>756012</v>
      </c>
      <c r="AY400" s="59">
        <v>0</v>
      </c>
      <c r="AZ400" s="59">
        <v>70503459</v>
      </c>
      <c r="BA400" s="59">
        <v>44713649</v>
      </c>
      <c r="BB400" s="59">
        <v>25789810</v>
      </c>
      <c r="BC400" s="59">
        <v>25797804</v>
      </c>
      <c r="BD400" s="59">
        <v>691636</v>
      </c>
      <c r="BE400" s="59">
        <f t="shared" si="24"/>
        <v>25106168</v>
      </c>
      <c r="BF400" s="59">
        <v>5802448</v>
      </c>
      <c r="BG400" s="59">
        <f t="shared" si="25"/>
        <v>30908616</v>
      </c>
      <c r="BH400" s="59">
        <v>2779294323</v>
      </c>
      <c r="BI400" s="59">
        <v>0</v>
      </c>
      <c r="BJ400" s="59">
        <v>7994</v>
      </c>
      <c r="BK400" s="59">
        <v>69747447</v>
      </c>
      <c r="BL400" s="59">
        <v>8981</v>
      </c>
      <c r="BM400" s="59">
        <v>7766.11</v>
      </c>
      <c r="BN400" s="59">
        <v>230.08</v>
      </c>
      <c r="BO400" s="59">
        <v>7996.19</v>
      </c>
      <c r="BP400" s="59">
        <v>8885</v>
      </c>
      <c r="BQ400" s="59">
        <v>71046148</v>
      </c>
      <c r="BR400" s="59">
        <v>0</v>
      </c>
      <c r="BS400" s="59">
        <v>437293</v>
      </c>
      <c r="BT400" s="59">
        <v>0</v>
      </c>
      <c r="BU400" s="59">
        <v>0</v>
      </c>
      <c r="BV400" s="59">
        <v>0</v>
      </c>
      <c r="BW400" s="59">
        <v>193279</v>
      </c>
      <c r="BX400" s="59">
        <v>0</v>
      </c>
      <c r="BY400" s="59">
        <v>575726</v>
      </c>
      <c r="BZ400" s="59">
        <v>0</v>
      </c>
      <c r="CA400" s="59">
        <v>72252446</v>
      </c>
      <c r="CB400" s="59">
        <v>46026151</v>
      </c>
      <c r="CC400" s="59">
        <v>26226295</v>
      </c>
      <c r="CD400" s="59">
        <v>26226296</v>
      </c>
      <c r="CE400" s="59">
        <v>413046</v>
      </c>
      <c r="CF400" s="59">
        <f t="shared" si="26"/>
        <v>25813250</v>
      </c>
      <c r="CG400" s="59">
        <v>5800929</v>
      </c>
      <c r="CH400" s="59">
        <f t="shared" si="27"/>
        <v>31614179</v>
      </c>
      <c r="CI400" s="59">
        <v>2907686952</v>
      </c>
      <c r="CJ400" s="59">
        <v>0</v>
      </c>
      <c r="CK400" s="59">
        <v>1</v>
      </c>
      <c r="CL400" s="59">
        <v>71676720</v>
      </c>
      <c r="CM400" s="59">
        <v>8885</v>
      </c>
      <c r="CN400" s="59">
        <v>8067.16</v>
      </c>
      <c r="CO400" s="59">
        <v>236.98</v>
      </c>
      <c r="CP400" s="59">
        <v>8304.14</v>
      </c>
      <c r="CQ400" s="59">
        <v>8771</v>
      </c>
      <c r="CR400" s="59">
        <v>72835612</v>
      </c>
      <c r="CS400" s="59">
        <v>0</v>
      </c>
      <c r="CT400" s="59">
        <v>422677</v>
      </c>
      <c r="CU400" s="59">
        <v>0</v>
      </c>
      <c r="CV400" s="59">
        <v>0</v>
      </c>
      <c r="CW400" s="59">
        <v>0</v>
      </c>
      <c r="CX400" s="59">
        <v>193279</v>
      </c>
      <c r="CY400" s="59">
        <v>0</v>
      </c>
      <c r="CZ400" s="59">
        <v>714156</v>
      </c>
      <c r="DA400" s="59">
        <v>0</v>
      </c>
      <c r="DB400" s="59">
        <v>74165724</v>
      </c>
      <c r="DC400" s="59">
        <v>47325638</v>
      </c>
      <c r="DD400" s="59">
        <v>26840086</v>
      </c>
      <c r="DE400" s="59">
        <v>26840086</v>
      </c>
      <c r="DF400" s="59">
        <v>418230</v>
      </c>
      <c r="DG400" s="40">
        <v>26421856</v>
      </c>
      <c r="DH400" s="59">
        <v>6067230</v>
      </c>
      <c r="DI400" s="59">
        <v>32489086</v>
      </c>
      <c r="DJ400" s="59">
        <v>3017979635</v>
      </c>
      <c r="DK400" s="59">
        <v>0</v>
      </c>
      <c r="DL400" s="59">
        <v>0</v>
      </c>
    </row>
    <row r="401" spans="1:116" x14ac:dyDescent="0.2">
      <c r="A401" s="48">
        <v>6230</v>
      </c>
      <c r="B401" s="49" t="s">
        <v>425</v>
      </c>
      <c r="C401" s="37">
        <v>5420801</v>
      </c>
      <c r="D401" s="37">
        <v>761</v>
      </c>
      <c r="E401" s="37">
        <v>756</v>
      </c>
      <c r="F401" s="37">
        <v>220.29</v>
      </c>
      <c r="G401" s="37">
        <v>0</v>
      </c>
      <c r="H401" s="37">
        <v>0</v>
      </c>
      <c r="I401" s="37">
        <v>0</v>
      </c>
      <c r="J401" s="37">
        <v>5551724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5551724</v>
      </c>
      <c r="S401" s="37">
        <v>0</v>
      </c>
      <c r="T401" s="37">
        <v>29374</v>
      </c>
      <c r="U401" s="37">
        <v>29374</v>
      </c>
      <c r="V401" s="37">
        <v>5581098</v>
      </c>
      <c r="W401" s="37">
        <v>2669194</v>
      </c>
      <c r="X401" s="37">
        <v>2911904</v>
      </c>
      <c r="Y401" s="37">
        <v>2911904</v>
      </c>
      <c r="Z401" s="37">
        <v>1596</v>
      </c>
      <c r="AA401" s="37">
        <v>2910308</v>
      </c>
      <c r="AB401" s="37">
        <v>700364</v>
      </c>
      <c r="AC401" s="37">
        <v>3610672</v>
      </c>
      <c r="AD401" s="37">
        <v>340099871</v>
      </c>
      <c r="AE401" s="37">
        <v>150300</v>
      </c>
      <c r="AF401" s="37">
        <v>0</v>
      </c>
      <c r="AG401" s="37">
        <v>0</v>
      </c>
      <c r="AH401" s="37">
        <v>0</v>
      </c>
      <c r="AI401" s="49">
        <v>5551724</v>
      </c>
      <c r="AJ401" s="59">
        <v>756</v>
      </c>
      <c r="AK401" s="59">
        <v>7343.55</v>
      </c>
      <c r="AL401" s="59">
        <v>226.68</v>
      </c>
      <c r="AM401" s="59">
        <v>7570.2300000000005</v>
      </c>
      <c r="AN401" s="59">
        <v>741</v>
      </c>
      <c r="AO401" s="59">
        <v>5609540</v>
      </c>
      <c r="AP401" s="59">
        <v>0</v>
      </c>
      <c r="AQ401" s="59">
        <v>0</v>
      </c>
      <c r="AR401" s="59">
        <v>0</v>
      </c>
      <c r="AS401" s="59">
        <v>0</v>
      </c>
      <c r="AT401" s="59">
        <v>0</v>
      </c>
      <c r="AU401" s="59">
        <v>0</v>
      </c>
      <c r="AV401" s="59">
        <v>0</v>
      </c>
      <c r="AW401" s="59">
        <v>0</v>
      </c>
      <c r="AX401" s="59">
        <v>83273</v>
      </c>
      <c r="AY401" s="59">
        <v>0</v>
      </c>
      <c r="AZ401" s="59">
        <v>5692813</v>
      </c>
      <c r="BA401" s="59">
        <v>2280615</v>
      </c>
      <c r="BB401" s="59">
        <v>3412198</v>
      </c>
      <c r="BC401" s="59">
        <v>3412197</v>
      </c>
      <c r="BD401" s="59">
        <v>1525</v>
      </c>
      <c r="BE401" s="59">
        <f t="shared" si="24"/>
        <v>3410672</v>
      </c>
      <c r="BF401" s="59">
        <v>695708</v>
      </c>
      <c r="BG401" s="59">
        <f t="shared" si="25"/>
        <v>4106380</v>
      </c>
      <c r="BH401" s="59">
        <v>387964779</v>
      </c>
      <c r="BI401" s="59">
        <v>1</v>
      </c>
      <c r="BJ401" s="59">
        <v>0</v>
      </c>
      <c r="BK401" s="59">
        <v>5609540</v>
      </c>
      <c r="BL401" s="59">
        <v>741</v>
      </c>
      <c r="BM401" s="59">
        <v>7570.23</v>
      </c>
      <c r="BN401" s="59">
        <v>230.08</v>
      </c>
      <c r="BO401" s="59">
        <v>7800.3099999999995</v>
      </c>
      <c r="BP401" s="59">
        <v>720</v>
      </c>
      <c r="BQ401" s="59">
        <v>5616223</v>
      </c>
      <c r="BR401" s="59">
        <v>0</v>
      </c>
      <c r="BS401" s="59">
        <v>0</v>
      </c>
      <c r="BT401" s="59">
        <v>0</v>
      </c>
      <c r="BU401" s="59">
        <v>0</v>
      </c>
      <c r="BV401" s="59">
        <v>0</v>
      </c>
      <c r="BW401" s="59">
        <v>0</v>
      </c>
      <c r="BX401" s="59">
        <v>0</v>
      </c>
      <c r="BY401" s="59">
        <v>124805</v>
      </c>
      <c r="BZ401" s="59">
        <v>0</v>
      </c>
      <c r="CA401" s="59">
        <v>5741028</v>
      </c>
      <c r="CB401" s="59">
        <v>1932620</v>
      </c>
      <c r="CC401" s="59">
        <v>3808408</v>
      </c>
      <c r="CD401" s="59">
        <v>3808408</v>
      </c>
      <c r="CE401" s="59">
        <v>4977</v>
      </c>
      <c r="CF401" s="59">
        <f t="shared" si="26"/>
        <v>3803431</v>
      </c>
      <c r="CG401" s="59">
        <v>730708</v>
      </c>
      <c r="CH401" s="59">
        <f t="shared" si="27"/>
        <v>4534139</v>
      </c>
      <c r="CI401" s="59">
        <v>447533209</v>
      </c>
      <c r="CJ401" s="59">
        <v>0</v>
      </c>
      <c r="CK401" s="59">
        <v>0</v>
      </c>
      <c r="CL401" s="59">
        <v>5616223</v>
      </c>
      <c r="CM401" s="59">
        <v>720</v>
      </c>
      <c r="CN401" s="59">
        <v>7800.31</v>
      </c>
      <c r="CO401" s="59">
        <v>236.98</v>
      </c>
      <c r="CP401" s="59">
        <v>8037.29</v>
      </c>
      <c r="CQ401" s="59">
        <v>697</v>
      </c>
      <c r="CR401" s="59">
        <v>5601991</v>
      </c>
      <c r="CS401" s="59">
        <v>0</v>
      </c>
      <c r="CT401" s="59">
        <v>0</v>
      </c>
      <c r="CU401" s="59">
        <v>0</v>
      </c>
      <c r="CV401" s="59">
        <v>0</v>
      </c>
      <c r="CW401" s="59">
        <v>0</v>
      </c>
      <c r="CX401" s="59">
        <v>0</v>
      </c>
      <c r="CY401" s="59">
        <v>0</v>
      </c>
      <c r="CZ401" s="59">
        <v>136634</v>
      </c>
      <c r="DA401" s="59">
        <v>0</v>
      </c>
      <c r="DB401" s="59">
        <v>5738625</v>
      </c>
      <c r="DC401" s="59">
        <v>1643473</v>
      </c>
      <c r="DD401" s="59">
        <v>4095152</v>
      </c>
      <c r="DE401" s="59">
        <v>4095152</v>
      </c>
      <c r="DF401" s="59">
        <v>3604</v>
      </c>
      <c r="DG401" s="40">
        <v>4091548</v>
      </c>
      <c r="DH401" s="59">
        <v>689996</v>
      </c>
      <c r="DI401" s="59">
        <v>4781544</v>
      </c>
      <c r="DJ401" s="59">
        <v>501624666</v>
      </c>
      <c r="DK401" s="59">
        <v>0</v>
      </c>
      <c r="DL401" s="59">
        <v>0</v>
      </c>
    </row>
    <row r="402" spans="1:116" x14ac:dyDescent="0.2">
      <c r="A402" s="48">
        <v>6237</v>
      </c>
      <c r="B402" s="49" t="s">
        <v>426</v>
      </c>
      <c r="C402" s="37">
        <v>10599123</v>
      </c>
      <c r="D402" s="37">
        <v>1668</v>
      </c>
      <c r="E402" s="37">
        <v>1668</v>
      </c>
      <c r="F402" s="37">
        <v>220.29</v>
      </c>
      <c r="G402" s="37">
        <v>0</v>
      </c>
      <c r="H402" s="37">
        <v>0</v>
      </c>
      <c r="I402" s="37">
        <v>0</v>
      </c>
      <c r="J402" s="37">
        <v>10966566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10966566</v>
      </c>
      <c r="S402" s="37">
        <v>0</v>
      </c>
      <c r="T402" s="37">
        <v>0</v>
      </c>
      <c r="U402" s="37">
        <v>0</v>
      </c>
      <c r="V402" s="37">
        <v>10966566</v>
      </c>
      <c r="W402" s="37">
        <v>6949808</v>
      </c>
      <c r="X402" s="37">
        <v>4016758</v>
      </c>
      <c r="Y402" s="37">
        <v>4023333</v>
      </c>
      <c r="Z402" s="37">
        <v>5440</v>
      </c>
      <c r="AA402" s="37">
        <v>4017893</v>
      </c>
      <c r="AB402" s="37">
        <v>573629</v>
      </c>
      <c r="AC402" s="37">
        <v>4591522</v>
      </c>
      <c r="AD402" s="37">
        <v>592434093</v>
      </c>
      <c r="AE402" s="37">
        <v>701900</v>
      </c>
      <c r="AF402" s="37">
        <v>0</v>
      </c>
      <c r="AG402" s="37">
        <v>6575</v>
      </c>
      <c r="AH402" s="37">
        <v>0</v>
      </c>
      <c r="AI402" s="49">
        <v>10954566</v>
      </c>
      <c r="AJ402" s="59">
        <v>1668</v>
      </c>
      <c r="AK402" s="59">
        <v>6567.49</v>
      </c>
      <c r="AL402" s="59">
        <v>226.68</v>
      </c>
      <c r="AM402" s="59">
        <v>6794.17</v>
      </c>
      <c r="AN402" s="59">
        <v>1673</v>
      </c>
      <c r="AO402" s="59">
        <v>11366646</v>
      </c>
      <c r="AP402" s="59">
        <v>0</v>
      </c>
      <c r="AQ402" s="59">
        <v>0</v>
      </c>
      <c r="AR402" s="59">
        <v>0</v>
      </c>
      <c r="AS402" s="59">
        <v>0</v>
      </c>
      <c r="AT402" s="59">
        <v>0</v>
      </c>
      <c r="AU402" s="59">
        <v>0</v>
      </c>
      <c r="AV402" s="59">
        <v>0</v>
      </c>
      <c r="AW402" s="59">
        <v>0</v>
      </c>
      <c r="AX402" s="59">
        <v>0</v>
      </c>
      <c r="AY402" s="59">
        <v>0</v>
      </c>
      <c r="AZ402" s="59">
        <v>11366646</v>
      </c>
      <c r="BA402" s="59">
        <v>6687730</v>
      </c>
      <c r="BB402" s="59">
        <v>4678916</v>
      </c>
      <c r="BC402" s="59">
        <v>4692505</v>
      </c>
      <c r="BD402" s="59">
        <v>6739</v>
      </c>
      <c r="BE402" s="59">
        <f t="shared" si="24"/>
        <v>4685766</v>
      </c>
      <c r="BF402" s="59">
        <v>589305</v>
      </c>
      <c r="BG402" s="59">
        <f t="shared" si="25"/>
        <v>5275071</v>
      </c>
      <c r="BH402" s="59">
        <v>700645278</v>
      </c>
      <c r="BI402" s="59">
        <v>0</v>
      </c>
      <c r="BJ402" s="59">
        <v>13589</v>
      </c>
      <c r="BK402" s="59">
        <v>11366646</v>
      </c>
      <c r="BL402" s="59">
        <v>1673</v>
      </c>
      <c r="BM402" s="59">
        <v>6794.17</v>
      </c>
      <c r="BN402" s="59">
        <v>230.08</v>
      </c>
      <c r="BO402" s="59">
        <v>7024.25</v>
      </c>
      <c r="BP402" s="59">
        <v>1648</v>
      </c>
      <c r="BQ402" s="59">
        <v>11575964</v>
      </c>
      <c r="BR402" s="59">
        <v>0</v>
      </c>
      <c r="BS402" s="59">
        <v>2023</v>
      </c>
      <c r="BT402" s="59">
        <v>0</v>
      </c>
      <c r="BU402" s="59">
        <v>0</v>
      </c>
      <c r="BV402" s="59">
        <v>0</v>
      </c>
      <c r="BW402" s="59">
        <v>0</v>
      </c>
      <c r="BX402" s="59">
        <v>0</v>
      </c>
      <c r="BY402" s="59">
        <v>133461</v>
      </c>
      <c r="BZ402" s="59">
        <v>0</v>
      </c>
      <c r="CA402" s="59">
        <v>11711448</v>
      </c>
      <c r="CB402" s="59">
        <v>6377186</v>
      </c>
      <c r="CC402" s="59">
        <v>5334262</v>
      </c>
      <c r="CD402" s="59">
        <v>5334262</v>
      </c>
      <c r="CE402" s="59">
        <v>6190</v>
      </c>
      <c r="CF402" s="59">
        <f t="shared" si="26"/>
        <v>5328072</v>
      </c>
      <c r="CG402" s="59">
        <v>604280</v>
      </c>
      <c r="CH402" s="59">
        <f t="shared" si="27"/>
        <v>5932352</v>
      </c>
      <c r="CI402" s="59">
        <v>746335962</v>
      </c>
      <c r="CJ402" s="59">
        <v>0</v>
      </c>
      <c r="CK402" s="59">
        <v>0</v>
      </c>
      <c r="CL402" s="59">
        <v>11577987</v>
      </c>
      <c r="CM402" s="59">
        <v>1648</v>
      </c>
      <c r="CN402" s="59">
        <v>7025.48</v>
      </c>
      <c r="CO402" s="59">
        <v>374.52</v>
      </c>
      <c r="CP402" s="59">
        <v>7400</v>
      </c>
      <c r="CQ402" s="59">
        <v>1629</v>
      </c>
      <c r="CR402" s="59">
        <v>12054600</v>
      </c>
      <c r="CS402" s="59">
        <v>0</v>
      </c>
      <c r="CT402" s="59">
        <v>83618</v>
      </c>
      <c r="CU402" s="59">
        <v>0</v>
      </c>
      <c r="CV402" s="59">
        <v>0</v>
      </c>
      <c r="CW402" s="59">
        <v>0</v>
      </c>
      <c r="CX402" s="59">
        <v>0</v>
      </c>
      <c r="CY402" s="59">
        <v>0</v>
      </c>
      <c r="CZ402" s="59">
        <v>103600</v>
      </c>
      <c r="DA402" s="59">
        <v>0</v>
      </c>
      <c r="DB402" s="59">
        <v>12241818</v>
      </c>
      <c r="DC402" s="59">
        <v>6197873</v>
      </c>
      <c r="DD402" s="59">
        <v>6043945</v>
      </c>
      <c r="DE402" s="59">
        <v>6043945</v>
      </c>
      <c r="DF402" s="59">
        <v>8335</v>
      </c>
      <c r="DG402" s="40">
        <v>6035610</v>
      </c>
      <c r="DH402" s="59">
        <v>626670</v>
      </c>
      <c r="DI402" s="59">
        <v>6662280</v>
      </c>
      <c r="DJ402" s="59">
        <v>805669545</v>
      </c>
      <c r="DK402" s="59">
        <v>0</v>
      </c>
      <c r="DL402" s="59">
        <v>0</v>
      </c>
    </row>
    <row r="403" spans="1:116" x14ac:dyDescent="0.2">
      <c r="A403" s="48">
        <v>6244</v>
      </c>
      <c r="B403" s="49" t="s">
        <v>427</v>
      </c>
      <c r="C403" s="37">
        <v>49595400</v>
      </c>
      <c r="D403" s="37">
        <v>6202</v>
      </c>
      <c r="E403" s="37">
        <v>6216</v>
      </c>
      <c r="F403" s="37">
        <v>220.29</v>
      </c>
      <c r="G403" s="37">
        <v>0</v>
      </c>
      <c r="H403" s="37">
        <v>0</v>
      </c>
      <c r="I403" s="37">
        <v>0</v>
      </c>
      <c r="J403" s="37">
        <v>51076686</v>
      </c>
      <c r="K403" s="37">
        <v>19949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19949</v>
      </c>
      <c r="R403" s="37">
        <v>51096635</v>
      </c>
      <c r="S403" s="37">
        <v>0</v>
      </c>
      <c r="T403" s="37">
        <v>0</v>
      </c>
      <c r="U403" s="37">
        <v>0</v>
      </c>
      <c r="V403" s="37">
        <v>51096635</v>
      </c>
      <c r="W403" s="37">
        <v>21118934</v>
      </c>
      <c r="X403" s="37">
        <v>29977701</v>
      </c>
      <c r="Y403" s="37">
        <v>29695178</v>
      </c>
      <c r="Z403" s="37">
        <v>440648</v>
      </c>
      <c r="AA403" s="37">
        <v>29254530</v>
      </c>
      <c r="AB403" s="37">
        <v>431731</v>
      </c>
      <c r="AC403" s="37">
        <v>29686261</v>
      </c>
      <c r="AD403" s="37">
        <v>3299682800</v>
      </c>
      <c r="AE403" s="37">
        <v>48978900</v>
      </c>
      <c r="AF403" s="37">
        <v>282523</v>
      </c>
      <c r="AG403" s="37">
        <v>0</v>
      </c>
      <c r="AH403" s="37">
        <v>282523</v>
      </c>
      <c r="AI403" s="49">
        <v>50439963</v>
      </c>
      <c r="AJ403" s="59">
        <v>6216</v>
      </c>
      <c r="AK403" s="59">
        <v>8114.54</v>
      </c>
      <c r="AL403" s="59">
        <v>226.68</v>
      </c>
      <c r="AM403" s="59">
        <v>8341.2199999999993</v>
      </c>
      <c r="AN403" s="59">
        <v>6161</v>
      </c>
      <c r="AO403" s="59">
        <v>51390256</v>
      </c>
      <c r="AP403" s="59">
        <v>282523</v>
      </c>
      <c r="AQ403" s="59">
        <v>0</v>
      </c>
      <c r="AR403" s="59">
        <v>0</v>
      </c>
      <c r="AS403" s="59">
        <v>0</v>
      </c>
      <c r="AT403" s="59">
        <v>0</v>
      </c>
      <c r="AU403" s="59">
        <v>0</v>
      </c>
      <c r="AV403" s="59">
        <v>0</v>
      </c>
      <c r="AW403" s="59">
        <v>0</v>
      </c>
      <c r="AX403" s="59">
        <v>341990</v>
      </c>
      <c r="AY403" s="59">
        <v>0</v>
      </c>
      <c r="AZ403" s="59">
        <v>52014769</v>
      </c>
      <c r="BA403" s="59">
        <v>22751369</v>
      </c>
      <c r="BB403" s="59">
        <v>29263400</v>
      </c>
      <c r="BC403" s="59">
        <v>29263400</v>
      </c>
      <c r="BD403" s="59">
        <v>483156</v>
      </c>
      <c r="BE403" s="59">
        <f t="shared" si="24"/>
        <v>28780244</v>
      </c>
      <c r="BF403" s="59">
        <v>777880</v>
      </c>
      <c r="BG403" s="59">
        <f t="shared" si="25"/>
        <v>29558124</v>
      </c>
      <c r="BH403" s="59">
        <v>3529195900</v>
      </c>
      <c r="BI403" s="59">
        <v>0</v>
      </c>
      <c r="BJ403" s="59">
        <v>0</v>
      </c>
      <c r="BK403" s="59">
        <v>51672779</v>
      </c>
      <c r="BL403" s="59">
        <v>6161</v>
      </c>
      <c r="BM403" s="59">
        <v>8387.08</v>
      </c>
      <c r="BN403" s="59">
        <v>230.08</v>
      </c>
      <c r="BO403" s="59">
        <v>8617.16</v>
      </c>
      <c r="BP403" s="59">
        <v>6102</v>
      </c>
      <c r="BQ403" s="59">
        <v>52581910</v>
      </c>
      <c r="BR403" s="59">
        <v>0</v>
      </c>
      <c r="BS403" s="59">
        <v>34940</v>
      </c>
      <c r="BT403" s="59">
        <v>0</v>
      </c>
      <c r="BU403" s="59">
        <v>0</v>
      </c>
      <c r="BV403" s="59">
        <v>0</v>
      </c>
      <c r="BW403" s="59">
        <v>0</v>
      </c>
      <c r="BX403" s="59">
        <v>0</v>
      </c>
      <c r="BY403" s="59">
        <v>379155</v>
      </c>
      <c r="BZ403" s="59">
        <v>0</v>
      </c>
      <c r="CA403" s="59">
        <v>52996005</v>
      </c>
      <c r="CB403" s="59">
        <v>23081811</v>
      </c>
      <c r="CC403" s="59">
        <v>29914194</v>
      </c>
      <c r="CD403" s="59">
        <v>29922812</v>
      </c>
      <c r="CE403" s="59">
        <v>335065</v>
      </c>
      <c r="CF403" s="59">
        <f t="shared" si="26"/>
        <v>29587747</v>
      </c>
      <c r="CG403" s="59">
        <v>873800</v>
      </c>
      <c r="CH403" s="59">
        <f t="shared" si="27"/>
        <v>30461547</v>
      </c>
      <c r="CI403" s="59">
        <v>3872882900</v>
      </c>
      <c r="CJ403" s="59">
        <v>0</v>
      </c>
      <c r="CK403" s="59">
        <v>8618</v>
      </c>
      <c r="CL403" s="59">
        <v>52616850</v>
      </c>
      <c r="CM403" s="59">
        <v>6102</v>
      </c>
      <c r="CN403" s="59">
        <v>8622.89</v>
      </c>
      <c r="CO403" s="59">
        <v>236.98</v>
      </c>
      <c r="CP403" s="59">
        <v>8859.869999999999</v>
      </c>
      <c r="CQ403" s="59">
        <v>6054</v>
      </c>
      <c r="CR403" s="59">
        <v>53637653</v>
      </c>
      <c r="CS403" s="59">
        <v>0</v>
      </c>
      <c r="CT403" s="59">
        <v>75360</v>
      </c>
      <c r="CU403" s="59">
        <v>0</v>
      </c>
      <c r="CV403" s="59">
        <v>0</v>
      </c>
      <c r="CW403" s="59">
        <v>0</v>
      </c>
      <c r="CX403" s="59">
        <v>0</v>
      </c>
      <c r="CY403" s="59">
        <v>0</v>
      </c>
      <c r="CZ403" s="59">
        <v>318955</v>
      </c>
      <c r="DA403" s="59">
        <v>0</v>
      </c>
      <c r="DB403" s="59">
        <v>54031968</v>
      </c>
      <c r="DC403" s="59">
        <v>21032085</v>
      </c>
      <c r="DD403" s="59">
        <v>32999883</v>
      </c>
      <c r="DE403" s="59">
        <v>32999883</v>
      </c>
      <c r="DF403" s="59">
        <v>476270</v>
      </c>
      <c r="DG403" s="40">
        <v>32523613</v>
      </c>
      <c r="DH403" s="59">
        <v>484116</v>
      </c>
      <c r="DI403" s="59">
        <v>33007729</v>
      </c>
      <c r="DJ403" s="59">
        <v>4174882500</v>
      </c>
      <c r="DK403" s="59">
        <v>0</v>
      </c>
      <c r="DL403" s="59">
        <v>0</v>
      </c>
    </row>
    <row r="404" spans="1:116" x14ac:dyDescent="0.2">
      <c r="A404" s="48">
        <v>6251</v>
      </c>
      <c r="B404" s="49" t="s">
        <v>428</v>
      </c>
      <c r="C404" s="37">
        <v>2854500</v>
      </c>
      <c r="D404" s="37">
        <v>371</v>
      </c>
      <c r="E404" s="37">
        <v>366</v>
      </c>
      <c r="F404" s="37">
        <v>220.29</v>
      </c>
      <c r="G404" s="37">
        <v>0</v>
      </c>
      <c r="H404" s="37">
        <v>0</v>
      </c>
      <c r="I404" s="37">
        <v>0</v>
      </c>
      <c r="J404" s="37">
        <v>2896656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2896656</v>
      </c>
      <c r="S404" s="37">
        <v>0</v>
      </c>
      <c r="T404" s="37">
        <v>31657</v>
      </c>
      <c r="U404" s="37">
        <v>31657</v>
      </c>
      <c r="V404" s="37">
        <v>2928313</v>
      </c>
      <c r="W404" s="37">
        <v>2471669</v>
      </c>
      <c r="X404" s="37">
        <v>456644</v>
      </c>
      <c r="Y404" s="37">
        <v>423713</v>
      </c>
      <c r="Z404" s="37">
        <v>105</v>
      </c>
      <c r="AA404" s="37">
        <v>423608</v>
      </c>
      <c r="AB404" s="37">
        <v>233700</v>
      </c>
      <c r="AC404" s="37">
        <v>657308</v>
      </c>
      <c r="AD404" s="37">
        <v>47994453</v>
      </c>
      <c r="AE404" s="37">
        <v>7700</v>
      </c>
      <c r="AF404" s="37">
        <v>32931</v>
      </c>
      <c r="AG404" s="37">
        <v>0</v>
      </c>
      <c r="AH404" s="37">
        <v>1274</v>
      </c>
      <c r="AI404" s="49">
        <v>2893882</v>
      </c>
      <c r="AJ404" s="59">
        <v>366</v>
      </c>
      <c r="AK404" s="59">
        <v>7906.78</v>
      </c>
      <c r="AL404" s="59">
        <v>226.68</v>
      </c>
      <c r="AM404" s="59">
        <v>8133.46</v>
      </c>
      <c r="AN404" s="59">
        <v>360</v>
      </c>
      <c r="AO404" s="59">
        <v>2928046</v>
      </c>
      <c r="AP404" s="59">
        <v>956</v>
      </c>
      <c r="AQ404" s="59">
        <v>0</v>
      </c>
      <c r="AR404" s="59">
        <v>0</v>
      </c>
      <c r="AS404" s="59">
        <v>0</v>
      </c>
      <c r="AT404" s="59">
        <v>0</v>
      </c>
      <c r="AU404" s="59">
        <v>0</v>
      </c>
      <c r="AV404" s="59">
        <v>0</v>
      </c>
      <c r="AW404" s="59">
        <v>0</v>
      </c>
      <c r="AX404" s="59">
        <v>40667</v>
      </c>
      <c r="AY404" s="59">
        <v>0</v>
      </c>
      <c r="AZ404" s="59">
        <v>2969669</v>
      </c>
      <c r="BA404" s="59">
        <v>2542638</v>
      </c>
      <c r="BB404" s="59">
        <v>427031</v>
      </c>
      <c r="BC404" s="59">
        <v>395462</v>
      </c>
      <c r="BD404" s="59">
        <v>72</v>
      </c>
      <c r="BE404" s="59">
        <f t="shared" si="24"/>
        <v>395390</v>
      </c>
      <c r="BF404" s="59">
        <v>229313</v>
      </c>
      <c r="BG404" s="59">
        <f t="shared" si="25"/>
        <v>624703</v>
      </c>
      <c r="BH404" s="59">
        <v>51989097</v>
      </c>
      <c r="BI404" s="59">
        <v>31569</v>
      </c>
      <c r="BJ404" s="59">
        <v>0</v>
      </c>
      <c r="BK404" s="59">
        <v>2929002</v>
      </c>
      <c r="BL404" s="59">
        <v>360</v>
      </c>
      <c r="BM404" s="59">
        <v>8136.12</v>
      </c>
      <c r="BN404" s="59">
        <v>230.08</v>
      </c>
      <c r="BO404" s="59">
        <v>8366.2000000000007</v>
      </c>
      <c r="BP404" s="59">
        <v>354</v>
      </c>
      <c r="BQ404" s="59">
        <v>2961635</v>
      </c>
      <c r="BR404" s="59">
        <v>0</v>
      </c>
      <c r="BS404" s="59">
        <v>0</v>
      </c>
      <c r="BT404" s="59">
        <v>0</v>
      </c>
      <c r="BU404" s="59">
        <v>0</v>
      </c>
      <c r="BV404" s="59">
        <v>0</v>
      </c>
      <c r="BW404" s="59">
        <v>0</v>
      </c>
      <c r="BX404" s="59">
        <v>0</v>
      </c>
      <c r="BY404" s="59">
        <v>41831</v>
      </c>
      <c r="BZ404" s="59">
        <v>0</v>
      </c>
      <c r="CA404" s="59">
        <v>3003466</v>
      </c>
      <c r="CB404" s="59">
        <v>2493329</v>
      </c>
      <c r="CC404" s="59">
        <v>510137</v>
      </c>
      <c r="CD404" s="59">
        <v>510137</v>
      </c>
      <c r="CE404" s="59">
        <v>359</v>
      </c>
      <c r="CF404" s="59">
        <f t="shared" si="26"/>
        <v>509778</v>
      </c>
      <c r="CG404" s="59">
        <v>218904</v>
      </c>
      <c r="CH404" s="59">
        <f t="shared" si="27"/>
        <v>728682</v>
      </c>
      <c r="CI404" s="59">
        <v>51750113</v>
      </c>
      <c r="CJ404" s="59">
        <v>0</v>
      </c>
      <c r="CK404" s="59">
        <v>0</v>
      </c>
      <c r="CL404" s="59">
        <v>2961635</v>
      </c>
      <c r="CM404" s="59">
        <v>354</v>
      </c>
      <c r="CN404" s="59">
        <v>8366.2000000000007</v>
      </c>
      <c r="CO404" s="59">
        <v>236.98</v>
      </c>
      <c r="CP404" s="59">
        <v>8603.18</v>
      </c>
      <c r="CQ404" s="59">
        <v>343</v>
      </c>
      <c r="CR404" s="59">
        <v>2950891</v>
      </c>
      <c r="CS404" s="59">
        <v>0</v>
      </c>
      <c r="CT404" s="59">
        <v>0</v>
      </c>
      <c r="CU404" s="59">
        <v>0</v>
      </c>
      <c r="CV404" s="59">
        <v>0</v>
      </c>
      <c r="CW404" s="59">
        <v>0</v>
      </c>
      <c r="CX404" s="59">
        <v>0</v>
      </c>
      <c r="CY404" s="59">
        <v>0</v>
      </c>
      <c r="CZ404" s="59">
        <v>68825</v>
      </c>
      <c r="DA404" s="59">
        <v>0</v>
      </c>
      <c r="DB404" s="59">
        <v>3019716</v>
      </c>
      <c r="DC404" s="59">
        <v>2554530</v>
      </c>
      <c r="DD404" s="59">
        <v>465186</v>
      </c>
      <c r="DE404" s="59">
        <v>465186</v>
      </c>
      <c r="DF404" s="59">
        <v>296</v>
      </c>
      <c r="DG404" s="40">
        <v>464890</v>
      </c>
      <c r="DH404" s="59">
        <v>217052</v>
      </c>
      <c r="DI404" s="59">
        <v>681942</v>
      </c>
      <c r="DJ404" s="59">
        <v>52271065</v>
      </c>
      <c r="DK404" s="59">
        <v>0</v>
      </c>
      <c r="DL404" s="59">
        <v>0</v>
      </c>
    </row>
    <row r="405" spans="1:116" x14ac:dyDescent="0.2">
      <c r="A405" s="48">
        <v>6293</v>
      </c>
      <c r="B405" s="49" t="s">
        <v>429</v>
      </c>
      <c r="C405" s="37">
        <v>5128498</v>
      </c>
      <c r="D405" s="37">
        <v>747</v>
      </c>
      <c r="E405" s="37">
        <v>742</v>
      </c>
      <c r="F405" s="37">
        <v>220.29</v>
      </c>
      <c r="G405" s="37">
        <v>0</v>
      </c>
      <c r="H405" s="37">
        <v>0</v>
      </c>
      <c r="I405" s="37">
        <v>0</v>
      </c>
      <c r="J405" s="37">
        <v>5257627</v>
      </c>
      <c r="K405" s="37">
        <v>77001</v>
      </c>
      <c r="L405" s="37">
        <v>0</v>
      </c>
      <c r="M405" s="37">
        <v>0</v>
      </c>
      <c r="N405" s="37">
        <v>16883</v>
      </c>
      <c r="O405" s="37">
        <v>0</v>
      </c>
      <c r="P405" s="37">
        <v>0</v>
      </c>
      <c r="Q405" s="37">
        <v>93884</v>
      </c>
      <c r="R405" s="37">
        <v>5351511</v>
      </c>
      <c r="S405" s="37">
        <v>0</v>
      </c>
      <c r="T405" s="37">
        <v>28343</v>
      </c>
      <c r="U405" s="37">
        <v>28343</v>
      </c>
      <c r="V405" s="37">
        <v>5379854</v>
      </c>
      <c r="W405" s="37">
        <v>935534</v>
      </c>
      <c r="X405" s="37">
        <v>4444320</v>
      </c>
      <c r="Y405" s="37">
        <v>4444320</v>
      </c>
      <c r="Z405" s="37">
        <v>2131</v>
      </c>
      <c r="AA405" s="37">
        <v>4442189</v>
      </c>
      <c r="AB405" s="37">
        <v>765090</v>
      </c>
      <c r="AC405" s="37">
        <v>5207279</v>
      </c>
      <c r="AD405" s="37">
        <v>661058670</v>
      </c>
      <c r="AE405" s="37">
        <v>270500</v>
      </c>
      <c r="AF405" s="37">
        <v>0</v>
      </c>
      <c r="AG405" s="37">
        <v>0</v>
      </c>
      <c r="AH405" s="37">
        <v>0</v>
      </c>
      <c r="AI405" s="49">
        <v>5338501</v>
      </c>
      <c r="AJ405" s="59">
        <v>742</v>
      </c>
      <c r="AK405" s="59">
        <v>7194.75</v>
      </c>
      <c r="AL405" s="59">
        <v>226.68</v>
      </c>
      <c r="AM405" s="59">
        <v>7421.43</v>
      </c>
      <c r="AN405" s="59">
        <v>741</v>
      </c>
      <c r="AO405" s="59">
        <v>5499280</v>
      </c>
      <c r="AP405" s="59">
        <v>0</v>
      </c>
      <c r="AQ405" s="59">
        <v>0</v>
      </c>
      <c r="AR405" s="59">
        <v>0</v>
      </c>
      <c r="AS405" s="59">
        <v>0</v>
      </c>
      <c r="AT405" s="59">
        <v>0</v>
      </c>
      <c r="AU405" s="59">
        <v>0</v>
      </c>
      <c r="AV405" s="59">
        <v>0</v>
      </c>
      <c r="AW405" s="59">
        <v>0</v>
      </c>
      <c r="AX405" s="59">
        <v>7421</v>
      </c>
      <c r="AY405" s="59">
        <v>0</v>
      </c>
      <c r="AZ405" s="59">
        <v>5506701</v>
      </c>
      <c r="BA405" s="59">
        <v>800330</v>
      </c>
      <c r="BB405" s="59">
        <v>4706371</v>
      </c>
      <c r="BC405" s="59">
        <v>4706372</v>
      </c>
      <c r="BD405" s="59">
        <v>2091</v>
      </c>
      <c r="BE405" s="59">
        <f t="shared" si="24"/>
        <v>4704281</v>
      </c>
      <c r="BF405" s="59">
        <v>774801</v>
      </c>
      <c r="BG405" s="59">
        <f t="shared" si="25"/>
        <v>5479082</v>
      </c>
      <c r="BH405" s="59">
        <v>770342680</v>
      </c>
      <c r="BI405" s="59">
        <v>0</v>
      </c>
      <c r="BJ405" s="59">
        <v>1</v>
      </c>
      <c r="BK405" s="59">
        <v>5499280</v>
      </c>
      <c r="BL405" s="59">
        <v>741</v>
      </c>
      <c r="BM405" s="59">
        <v>7421.43</v>
      </c>
      <c r="BN405" s="59">
        <v>230.08</v>
      </c>
      <c r="BO405" s="59">
        <v>7651.51</v>
      </c>
      <c r="BP405" s="59">
        <v>745</v>
      </c>
      <c r="BQ405" s="59">
        <v>5700375</v>
      </c>
      <c r="BR405" s="59">
        <v>0</v>
      </c>
      <c r="BS405" s="59">
        <v>0</v>
      </c>
      <c r="BT405" s="59">
        <v>0</v>
      </c>
      <c r="BU405" s="59">
        <v>0</v>
      </c>
      <c r="BV405" s="59">
        <v>0</v>
      </c>
      <c r="BW405" s="59">
        <v>0</v>
      </c>
      <c r="BX405" s="59">
        <v>0</v>
      </c>
      <c r="BY405" s="59">
        <v>0</v>
      </c>
      <c r="BZ405" s="59">
        <v>0</v>
      </c>
      <c r="CA405" s="59">
        <v>5700375</v>
      </c>
      <c r="CB405" s="59">
        <v>678689</v>
      </c>
      <c r="CC405" s="59">
        <v>5021686</v>
      </c>
      <c r="CD405" s="59">
        <v>5029337</v>
      </c>
      <c r="CE405" s="59">
        <v>1533</v>
      </c>
      <c r="CF405" s="59">
        <f t="shared" si="26"/>
        <v>5027804</v>
      </c>
      <c r="CG405" s="59">
        <v>770304</v>
      </c>
      <c r="CH405" s="59">
        <f t="shared" si="27"/>
        <v>5798108</v>
      </c>
      <c r="CI405" s="59">
        <v>898017393</v>
      </c>
      <c r="CJ405" s="59">
        <v>0</v>
      </c>
      <c r="CK405" s="59">
        <v>7651</v>
      </c>
      <c r="CL405" s="59">
        <v>5700375</v>
      </c>
      <c r="CM405" s="59">
        <v>745</v>
      </c>
      <c r="CN405" s="59">
        <v>7651.51</v>
      </c>
      <c r="CO405" s="59">
        <v>236.98</v>
      </c>
      <c r="CP405" s="59">
        <v>7888.49</v>
      </c>
      <c r="CQ405" s="59">
        <v>749</v>
      </c>
      <c r="CR405" s="59">
        <v>5908479</v>
      </c>
      <c r="CS405" s="59">
        <v>0</v>
      </c>
      <c r="CT405" s="59">
        <v>0</v>
      </c>
      <c r="CU405" s="59">
        <v>0</v>
      </c>
      <c r="CV405" s="59">
        <v>0</v>
      </c>
      <c r="CW405" s="59">
        <v>0</v>
      </c>
      <c r="CX405" s="59">
        <v>0</v>
      </c>
      <c r="CY405" s="59">
        <v>0</v>
      </c>
      <c r="CZ405" s="59">
        <v>0</v>
      </c>
      <c r="DA405" s="59">
        <v>0</v>
      </c>
      <c r="DB405" s="59">
        <v>5908479</v>
      </c>
      <c r="DC405" s="59">
        <v>570208</v>
      </c>
      <c r="DD405" s="59">
        <v>5338271</v>
      </c>
      <c r="DE405" s="59">
        <v>5338271</v>
      </c>
      <c r="DF405" s="59">
        <v>1698</v>
      </c>
      <c r="DG405" s="40">
        <v>5336573</v>
      </c>
      <c r="DH405" s="59">
        <v>760166</v>
      </c>
      <c r="DI405" s="59">
        <v>6096739</v>
      </c>
      <c r="DJ405" s="59">
        <v>1037281088</v>
      </c>
      <c r="DK405" s="59">
        <v>0</v>
      </c>
      <c r="DL405" s="59">
        <v>0</v>
      </c>
    </row>
    <row r="406" spans="1:116" x14ac:dyDescent="0.2">
      <c r="A406" s="48">
        <v>6300</v>
      </c>
      <c r="B406" s="49" t="s">
        <v>430</v>
      </c>
      <c r="C406" s="37">
        <v>66654403</v>
      </c>
      <c r="D406" s="37">
        <v>8679</v>
      </c>
      <c r="E406" s="37">
        <v>8613</v>
      </c>
      <c r="F406" s="37">
        <v>220.29</v>
      </c>
      <c r="G406" s="37">
        <v>0</v>
      </c>
      <c r="H406" s="37">
        <v>0</v>
      </c>
      <c r="I406" s="37">
        <v>0</v>
      </c>
      <c r="J406" s="37">
        <v>68044853</v>
      </c>
      <c r="K406" s="37">
        <v>0</v>
      </c>
      <c r="L406" s="37">
        <v>29529</v>
      </c>
      <c r="M406" s="37">
        <v>0</v>
      </c>
      <c r="N406" s="37">
        <v>0</v>
      </c>
      <c r="O406" s="37">
        <v>0</v>
      </c>
      <c r="P406" s="37">
        <v>0</v>
      </c>
      <c r="Q406" s="37">
        <v>29529</v>
      </c>
      <c r="R406" s="37">
        <v>68074382</v>
      </c>
      <c r="S406" s="37">
        <v>0</v>
      </c>
      <c r="T406" s="37">
        <v>395013</v>
      </c>
      <c r="U406" s="37">
        <v>395013</v>
      </c>
      <c r="V406" s="37">
        <v>68469395</v>
      </c>
      <c r="W406" s="37">
        <v>34536001</v>
      </c>
      <c r="X406" s="37">
        <v>33933394</v>
      </c>
      <c r="Y406" s="37">
        <v>33925493</v>
      </c>
      <c r="Z406" s="37">
        <v>434650</v>
      </c>
      <c r="AA406" s="37">
        <v>33490843</v>
      </c>
      <c r="AB406" s="37">
        <v>2829929</v>
      </c>
      <c r="AC406" s="37">
        <v>36320772</v>
      </c>
      <c r="AD406" s="37">
        <v>3169069276</v>
      </c>
      <c r="AE406" s="37">
        <v>37924200</v>
      </c>
      <c r="AF406" s="37">
        <v>7901</v>
      </c>
      <c r="AG406" s="37">
        <v>0</v>
      </c>
      <c r="AH406" s="37">
        <v>0</v>
      </c>
      <c r="AI406" s="49">
        <v>66552627</v>
      </c>
      <c r="AJ406" s="59">
        <v>8613</v>
      </c>
      <c r="AK406" s="59">
        <v>7727</v>
      </c>
      <c r="AL406" s="59">
        <v>226.68</v>
      </c>
      <c r="AM406" s="59">
        <v>7953.68</v>
      </c>
      <c r="AN406" s="59">
        <v>8520</v>
      </c>
      <c r="AO406" s="59">
        <v>67765354</v>
      </c>
      <c r="AP406" s="59">
        <v>0</v>
      </c>
      <c r="AQ406" s="59">
        <v>25780</v>
      </c>
      <c r="AR406" s="59">
        <v>0</v>
      </c>
      <c r="AS406" s="59">
        <v>0</v>
      </c>
      <c r="AT406" s="59">
        <v>0</v>
      </c>
      <c r="AU406" s="59">
        <v>0</v>
      </c>
      <c r="AV406" s="59">
        <v>0</v>
      </c>
      <c r="AW406" s="59">
        <v>0</v>
      </c>
      <c r="AX406" s="59">
        <v>556758</v>
      </c>
      <c r="AY406" s="59">
        <v>0</v>
      </c>
      <c r="AZ406" s="59">
        <v>68347892</v>
      </c>
      <c r="BA406" s="59">
        <v>37084634</v>
      </c>
      <c r="BB406" s="59">
        <v>31263258</v>
      </c>
      <c r="BC406" s="59">
        <v>31263258</v>
      </c>
      <c r="BD406" s="59">
        <v>325353</v>
      </c>
      <c r="BE406" s="59">
        <f t="shared" si="24"/>
        <v>30937905</v>
      </c>
      <c r="BF406" s="59">
        <v>4494286</v>
      </c>
      <c r="BG406" s="59">
        <f t="shared" si="25"/>
        <v>35432191</v>
      </c>
      <c r="BH406" s="59">
        <v>3303125646</v>
      </c>
      <c r="BI406" s="59">
        <v>0</v>
      </c>
      <c r="BJ406" s="59">
        <v>0</v>
      </c>
      <c r="BK406" s="59">
        <v>67791134</v>
      </c>
      <c r="BL406" s="59">
        <v>8520</v>
      </c>
      <c r="BM406" s="59">
        <v>7956.71</v>
      </c>
      <c r="BN406" s="59">
        <v>230.08</v>
      </c>
      <c r="BO406" s="59">
        <v>8186.79</v>
      </c>
      <c r="BP406" s="59">
        <v>8477</v>
      </c>
      <c r="BQ406" s="59">
        <v>69399419</v>
      </c>
      <c r="BR406" s="59">
        <v>0</v>
      </c>
      <c r="BS406" s="59">
        <v>24344</v>
      </c>
      <c r="BT406" s="59">
        <v>0</v>
      </c>
      <c r="BU406" s="59">
        <v>0</v>
      </c>
      <c r="BV406" s="59">
        <v>0</v>
      </c>
      <c r="BW406" s="59">
        <v>0</v>
      </c>
      <c r="BX406" s="59">
        <v>0</v>
      </c>
      <c r="BY406" s="59">
        <v>261977</v>
      </c>
      <c r="BZ406" s="59">
        <v>0</v>
      </c>
      <c r="CA406" s="59">
        <v>69685740</v>
      </c>
      <c r="CB406" s="59">
        <v>38845159</v>
      </c>
      <c r="CC406" s="59">
        <v>30840581</v>
      </c>
      <c r="CD406" s="59">
        <v>30840581</v>
      </c>
      <c r="CE406" s="59">
        <v>254071</v>
      </c>
      <c r="CF406" s="59">
        <f t="shared" si="26"/>
        <v>30586510</v>
      </c>
      <c r="CG406" s="59">
        <v>3421052</v>
      </c>
      <c r="CH406" s="59">
        <f t="shared" si="27"/>
        <v>34007562</v>
      </c>
      <c r="CI406" s="59">
        <v>3545490943</v>
      </c>
      <c r="CJ406" s="59">
        <v>0</v>
      </c>
      <c r="CK406" s="59">
        <v>0</v>
      </c>
      <c r="CL406" s="59">
        <v>69423763</v>
      </c>
      <c r="CM406" s="59">
        <v>8477</v>
      </c>
      <c r="CN406" s="59">
        <v>8189.66</v>
      </c>
      <c r="CO406" s="59">
        <v>236.98</v>
      </c>
      <c r="CP406" s="59">
        <v>8426.64</v>
      </c>
      <c r="CQ406" s="59">
        <v>8423</v>
      </c>
      <c r="CR406" s="59">
        <v>70977589</v>
      </c>
      <c r="CS406" s="59">
        <v>0</v>
      </c>
      <c r="CT406" s="59">
        <v>177630</v>
      </c>
      <c r="CU406" s="59">
        <v>0</v>
      </c>
      <c r="CV406" s="59">
        <v>0</v>
      </c>
      <c r="CW406" s="59">
        <v>0</v>
      </c>
      <c r="CX406" s="59">
        <v>0</v>
      </c>
      <c r="CY406" s="59">
        <v>0</v>
      </c>
      <c r="CZ406" s="59">
        <v>345492</v>
      </c>
      <c r="DA406" s="59">
        <v>0</v>
      </c>
      <c r="DB406" s="59">
        <v>71500711</v>
      </c>
      <c r="DC406" s="59">
        <v>38598173</v>
      </c>
      <c r="DD406" s="59">
        <v>32902538</v>
      </c>
      <c r="DE406" s="59">
        <v>32902538</v>
      </c>
      <c r="DF406" s="59">
        <v>232132</v>
      </c>
      <c r="DG406" s="40">
        <v>32670406</v>
      </c>
      <c r="DH406" s="59">
        <v>3611664</v>
      </c>
      <c r="DI406" s="59">
        <v>36282070</v>
      </c>
      <c r="DJ406" s="59">
        <v>3740112793</v>
      </c>
      <c r="DK406" s="59">
        <v>0</v>
      </c>
      <c r="DL406" s="59">
        <v>0</v>
      </c>
    </row>
    <row r="407" spans="1:116" x14ac:dyDescent="0.2">
      <c r="A407" s="48">
        <v>6307</v>
      </c>
      <c r="B407" s="49" t="s">
        <v>431</v>
      </c>
      <c r="C407" s="37">
        <v>42045433</v>
      </c>
      <c r="D407" s="37">
        <v>6475</v>
      </c>
      <c r="E407" s="37">
        <v>6493</v>
      </c>
      <c r="F407" s="37">
        <v>220.29</v>
      </c>
      <c r="G407" s="37">
        <v>0</v>
      </c>
      <c r="H407" s="37">
        <v>0</v>
      </c>
      <c r="I407" s="37">
        <v>0</v>
      </c>
      <c r="J407" s="37">
        <v>43592638</v>
      </c>
      <c r="K407" s="37">
        <v>0</v>
      </c>
      <c r="L407" s="37">
        <v>109689</v>
      </c>
      <c r="M407" s="37">
        <v>0</v>
      </c>
      <c r="N407" s="37">
        <v>0</v>
      </c>
      <c r="O407" s="37">
        <v>0</v>
      </c>
      <c r="P407" s="37">
        <v>0</v>
      </c>
      <c r="Q407" s="37">
        <v>109689</v>
      </c>
      <c r="R407" s="37">
        <v>43702327</v>
      </c>
      <c r="S407" s="37">
        <v>0</v>
      </c>
      <c r="T407" s="37">
        <v>0</v>
      </c>
      <c r="U407" s="37">
        <v>135273</v>
      </c>
      <c r="V407" s="37">
        <v>43837600</v>
      </c>
      <c r="W407" s="37">
        <v>24974581</v>
      </c>
      <c r="X407" s="37">
        <v>18863019</v>
      </c>
      <c r="Y407" s="37">
        <v>18881298</v>
      </c>
      <c r="Z407" s="37">
        <v>117937</v>
      </c>
      <c r="AA407" s="37">
        <v>18763361</v>
      </c>
      <c r="AB407" s="37">
        <v>1703939</v>
      </c>
      <c r="AC407" s="37">
        <v>20467300</v>
      </c>
      <c r="AD407" s="37">
        <v>2609004413</v>
      </c>
      <c r="AE407" s="37">
        <v>15033600</v>
      </c>
      <c r="AF407" s="37">
        <v>0</v>
      </c>
      <c r="AG407" s="37">
        <v>18279</v>
      </c>
      <c r="AH407" s="37">
        <v>0</v>
      </c>
      <c r="AI407" s="49">
        <v>43672327</v>
      </c>
      <c r="AJ407" s="59">
        <v>6493</v>
      </c>
      <c r="AK407" s="59">
        <v>6726.06</v>
      </c>
      <c r="AL407" s="59">
        <v>226.68</v>
      </c>
      <c r="AM407" s="59">
        <v>6952.7400000000007</v>
      </c>
      <c r="AN407" s="59">
        <v>6528</v>
      </c>
      <c r="AO407" s="59">
        <v>45387487</v>
      </c>
      <c r="AP407" s="59">
        <v>0</v>
      </c>
      <c r="AQ407" s="59">
        <v>43031</v>
      </c>
      <c r="AR407" s="59">
        <v>0</v>
      </c>
      <c r="AS407" s="59">
        <v>0</v>
      </c>
      <c r="AT407" s="59">
        <v>950000</v>
      </c>
      <c r="AU407" s="59">
        <v>0</v>
      </c>
      <c r="AV407" s="59">
        <v>0</v>
      </c>
      <c r="AW407" s="59">
        <v>0</v>
      </c>
      <c r="AX407" s="59">
        <v>0</v>
      </c>
      <c r="AY407" s="59">
        <v>0</v>
      </c>
      <c r="AZ407" s="59">
        <v>46380518</v>
      </c>
      <c r="BA407" s="59">
        <v>26950183</v>
      </c>
      <c r="BB407" s="59">
        <v>19430335</v>
      </c>
      <c r="BC407" s="59">
        <v>19402096</v>
      </c>
      <c r="BD407" s="59">
        <v>116271</v>
      </c>
      <c r="BE407" s="59">
        <f t="shared" si="24"/>
        <v>19285825</v>
      </c>
      <c r="BF407" s="59">
        <v>1817504</v>
      </c>
      <c r="BG407" s="59">
        <f t="shared" si="25"/>
        <v>21103329</v>
      </c>
      <c r="BH407" s="59">
        <v>2805657326</v>
      </c>
      <c r="BI407" s="59">
        <v>28239</v>
      </c>
      <c r="BJ407" s="59">
        <v>0</v>
      </c>
      <c r="BK407" s="59">
        <v>46352279</v>
      </c>
      <c r="BL407" s="59">
        <v>6528</v>
      </c>
      <c r="BM407" s="59">
        <v>7100.53</v>
      </c>
      <c r="BN407" s="59">
        <v>230.08</v>
      </c>
      <c r="BO407" s="59">
        <v>7330.61</v>
      </c>
      <c r="BP407" s="59">
        <v>6582</v>
      </c>
      <c r="BQ407" s="59">
        <v>48250075</v>
      </c>
      <c r="BR407" s="59">
        <v>21179</v>
      </c>
      <c r="BS407" s="59">
        <v>42091</v>
      </c>
      <c r="BT407" s="59">
        <v>0</v>
      </c>
      <c r="BU407" s="59">
        <v>0</v>
      </c>
      <c r="BV407" s="59">
        <v>0</v>
      </c>
      <c r="BW407" s="59">
        <v>0</v>
      </c>
      <c r="BX407" s="59">
        <v>0</v>
      </c>
      <c r="BY407" s="59">
        <v>0</v>
      </c>
      <c r="BZ407" s="59">
        <v>0</v>
      </c>
      <c r="CA407" s="59">
        <v>48313345</v>
      </c>
      <c r="CB407" s="59">
        <v>27579474</v>
      </c>
      <c r="CC407" s="59">
        <v>20733871</v>
      </c>
      <c r="CD407" s="59">
        <v>20733871</v>
      </c>
      <c r="CE407" s="59">
        <v>174787</v>
      </c>
      <c r="CF407" s="59">
        <f t="shared" si="26"/>
        <v>20559084</v>
      </c>
      <c r="CG407" s="59">
        <v>1792427</v>
      </c>
      <c r="CH407" s="59">
        <f t="shared" si="27"/>
        <v>22351511</v>
      </c>
      <c r="CI407" s="59">
        <v>3006953034</v>
      </c>
      <c r="CJ407" s="59">
        <v>0</v>
      </c>
      <c r="CK407" s="59">
        <v>0</v>
      </c>
      <c r="CL407" s="59">
        <v>48313345</v>
      </c>
      <c r="CM407" s="59">
        <v>6582</v>
      </c>
      <c r="CN407" s="59">
        <v>7340.22</v>
      </c>
      <c r="CO407" s="59">
        <v>236.98</v>
      </c>
      <c r="CP407" s="59">
        <v>7577.2</v>
      </c>
      <c r="CQ407" s="59">
        <v>6618</v>
      </c>
      <c r="CR407" s="59">
        <v>50145910</v>
      </c>
      <c r="CS407" s="59">
        <v>0</v>
      </c>
      <c r="CT407" s="59">
        <v>78368</v>
      </c>
      <c r="CU407" s="59">
        <v>0</v>
      </c>
      <c r="CV407" s="59">
        <v>0</v>
      </c>
      <c r="CW407" s="59">
        <v>0</v>
      </c>
      <c r="CX407" s="59">
        <v>0</v>
      </c>
      <c r="CY407" s="59">
        <v>0</v>
      </c>
      <c r="CZ407" s="59">
        <v>0</v>
      </c>
      <c r="DA407" s="59">
        <v>0</v>
      </c>
      <c r="DB407" s="59">
        <v>50224278</v>
      </c>
      <c r="DC407" s="59">
        <v>27974031</v>
      </c>
      <c r="DD407" s="59">
        <v>22250247</v>
      </c>
      <c r="DE407" s="59">
        <v>22250247</v>
      </c>
      <c r="DF407" s="59">
        <v>178803</v>
      </c>
      <c r="DG407" s="40">
        <v>22071444</v>
      </c>
      <c r="DH407" s="59">
        <v>1856416</v>
      </c>
      <c r="DI407" s="59">
        <v>23927860</v>
      </c>
      <c r="DJ407" s="59">
        <v>3284292000</v>
      </c>
      <c r="DK407" s="59">
        <v>0</v>
      </c>
      <c r="DL407" s="59">
        <v>0</v>
      </c>
    </row>
    <row r="408" spans="1:116" x14ac:dyDescent="0.2">
      <c r="A408" s="48">
        <v>6328</v>
      </c>
      <c r="B408" s="49" t="s">
        <v>432</v>
      </c>
      <c r="C408" s="37">
        <v>12629508</v>
      </c>
      <c r="D408" s="37">
        <v>1776</v>
      </c>
      <c r="E408" s="37">
        <v>1803</v>
      </c>
      <c r="F408" s="37">
        <v>220.29</v>
      </c>
      <c r="G408" s="37">
        <v>0</v>
      </c>
      <c r="H408" s="37">
        <v>0</v>
      </c>
      <c r="I408" s="37">
        <v>0</v>
      </c>
      <c r="J408" s="37">
        <v>13218695</v>
      </c>
      <c r="K408" s="37">
        <v>1</v>
      </c>
      <c r="L408" s="37">
        <v>48393</v>
      </c>
      <c r="M408" s="37">
        <v>0</v>
      </c>
      <c r="N408" s="37">
        <v>15613</v>
      </c>
      <c r="O408" s="37">
        <v>0</v>
      </c>
      <c r="P408" s="37">
        <v>0</v>
      </c>
      <c r="Q408" s="37">
        <v>64007</v>
      </c>
      <c r="R408" s="37">
        <v>13282702</v>
      </c>
      <c r="S408" s="37">
        <v>0</v>
      </c>
      <c r="T408" s="37">
        <v>0</v>
      </c>
      <c r="U408" s="37">
        <v>0</v>
      </c>
      <c r="V408" s="37">
        <v>13282702</v>
      </c>
      <c r="W408" s="37">
        <v>6168099</v>
      </c>
      <c r="X408" s="37">
        <v>7114603</v>
      </c>
      <c r="Y408" s="37">
        <v>7107270</v>
      </c>
      <c r="Z408" s="37">
        <v>19082</v>
      </c>
      <c r="AA408" s="37">
        <v>7088188</v>
      </c>
      <c r="AB408" s="37">
        <v>2792992</v>
      </c>
      <c r="AC408" s="37">
        <v>9881180</v>
      </c>
      <c r="AD408" s="37">
        <v>799125720</v>
      </c>
      <c r="AE408" s="37">
        <v>1543200</v>
      </c>
      <c r="AF408" s="37">
        <v>7333</v>
      </c>
      <c r="AG408" s="37">
        <v>0</v>
      </c>
      <c r="AH408" s="37">
        <v>7333</v>
      </c>
      <c r="AI408" s="49">
        <v>13275369</v>
      </c>
      <c r="AJ408" s="59">
        <v>1803</v>
      </c>
      <c r="AK408" s="59">
        <v>7362.93</v>
      </c>
      <c r="AL408" s="59">
        <v>226.68</v>
      </c>
      <c r="AM408" s="59">
        <v>7589.6100000000006</v>
      </c>
      <c r="AN408" s="59">
        <v>1832</v>
      </c>
      <c r="AO408" s="59">
        <v>13904166</v>
      </c>
      <c r="AP408" s="59">
        <v>5500</v>
      </c>
      <c r="AQ408" s="59">
        <v>8413</v>
      </c>
      <c r="AR408" s="59">
        <v>0</v>
      </c>
      <c r="AS408" s="59">
        <v>0</v>
      </c>
      <c r="AT408" s="59">
        <v>390000</v>
      </c>
      <c r="AU408" s="59">
        <v>0</v>
      </c>
      <c r="AV408" s="59">
        <v>0</v>
      </c>
      <c r="AW408" s="59">
        <v>0</v>
      </c>
      <c r="AX408" s="59">
        <v>0</v>
      </c>
      <c r="AY408" s="59">
        <v>0</v>
      </c>
      <c r="AZ408" s="59">
        <v>14308079</v>
      </c>
      <c r="BA408" s="59">
        <v>6356580</v>
      </c>
      <c r="BB408" s="59">
        <v>7951499</v>
      </c>
      <c r="BC408" s="59">
        <v>7958802</v>
      </c>
      <c r="BD408" s="59">
        <v>212498</v>
      </c>
      <c r="BE408" s="59">
        <f t="shared" si="24"/>
        <v>7746304</v>
      </c>
      <c r="BF408" s="59">
        <v>2610287</v>
      </c>
      <c r="BG408" s="59">
        <f t="shared" si="25"/>
        <v>10356591</v>
      </c>
      <c r="BH408" s="59">
        <v>893915561</v>
      </c>
      <c r="BI408" s="59">
        <v>0</v>
      </c>
      <c r="BJ408" s="59">
        <v>7303</v>
      </c>
      <c r="BK408" s="59">
        <v>14308079</v>
      </c>
      <c r="BL408" s="59">
        <v>1832</v>
      </c>
      <c r="BM408" s="59">
        <v>7810.09</v>
      </c>
      <c r="BN408" s="59">
        <v>230.08</v>
      </c>
      <c r="BO408" s="59">
        <v>8040.17</v>
      </c>
      <c r="BP408" s="59">
        <v>1865</v>
      </c>
      <c r="BQ408" s="59">
        <v>14994917</v>
      </c>
      <c r="BR408" s="59">
        <v>0</v>
      </c>
      <c r="BS408" s="59">
        <v>0</v>
      </c>
      <c r="BT408" s="59">
        <v>0</v>
      </c>
      <c r="BU408" s="59">
        <v>0</v>
      </c>
      <c r="BV408" s="59">
        <v>0</v>
      </c>
      <c r="BW408" s="59">
        <v>0</v>
      </c>
      <c r="BX408" s="59">
        <v>0</v>
      </c>
      <c r="BY408" s="59">
        <v>0</v>
      </c>
      <c r="BZ408" s="59">
        <v>0</v>
      </c>
      <c r="CA408" s="59">
        <v>14994917</v>
      </c>
      <c r="CB408" s="59">
        <v>6119457</v>
      </c>
      <c r="CC408" s="59">
        <v>8875460</v>
      </c>
      <c r="CD408" s="59">
        <v>8866474</v>
      </c>
      <c r="CE408" s="59">
        <v>146693</v>
      </c>
      <c r="CF408" s="59">
        <f t="shared" si="26"/>
        <v>8719781</v>
      </c>
      <c r="CG408" s="59">
        <v>2020333</v>
      </c>
      <c r="CH408" s="59">
        <f t="shared" si="27"/>
        <v>10740114</v>
      </c>
      <c r="CI408" s="59">
        <v>977495893</v>
      </c>
      <c r="CJ408" s="59">
        <v>8986</v>
      </c>
      <c r="CK408" s="59">
        <v>0</v>
      </c>
      <c r="CL408" s="59">
        <v>14985931</v>
      </c>
      <c r="CM408" s="59">
        <v>1865</v>
      </c>
      <c r="CN408" s="59">
        <v>8035.35</v>
      </c>
      <c r="CO408" s="59">
        <v>236.98</v>
      </c>
      <c r="CP408" s="59">
        <v>8272.33</v>
      </c>
      <c r="CQ408" s="59">
        <v>1955</v>
      </c>
      <c r="CR408" s="59">
        <v>16172405</v>
      </c>
      <c r="CS408" s="59">
        <v>6740</v>
      </c>
      <c r="CT408" s="59">
        <v>36279</v>
      </c>
      <c r="CU408" s="59">
        <v>0</v>
      </c>
      <c r="CV408" s="59">
        <v>4311</v>
      </c>
      <c r="CW408" s="59">
        <v>0</v>
      </c>
      <c r="CX408" s="59">
        <v>0</v>
      </c>
      <c r="CY408" s="59">
        <v>0</v>
      </c>
      <c r="CZ408" s="59">
        <v>0</v>
      </c>
      <c r="DA408" s="59">
        <v>0</v>
      </c>
      <c r="DB408" s="59">
        <v>16219735</v>
      </c>
      <c r="DC408" s="59">
        <v>6333370</v>
      </c>
      <c r="DD408" s="59">
        <v>9886365</v>
      </c>
      <c r="DE408" s="59">
        <v>9894624</v>
      </c>
      <c r="DF408" s="59">
        <v>146678</v>
      </c>
      <c r="DG408" s="40">
        <v>9747946</v>
      </c>
      <c r="DH408" s="59">
        <v>2207897</v>
      </c>
      <c r="DI408" s="59">
        <v>11955843</v>
      </c>
      <c r="DJ408" s="59">
        <v>1047878162</v>
      </c>
      <c r="DK408" s="59">
        <v>0</v>
      </c>
      <c r="DL408" s="59">
        <v>8259</v>
      </c>
    </row>
    <row r="409" spans="1:116" x14ac:dyDescent="0.2">
      <c r="A409" s="48">
        <v>4249</v>
      </c>
      <c r="B409" s="51" t="s">
        <v>654</v>
      </c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>
        <v>0</v>
      </c>
      <c r="AB409" s="37"/>
      <c r="AC409" s="37">
        <v>0</v>
      </c>
      <c r="AD409" s="37"/>
      <c r="AE409" s="37"/>
      <c r="AF409" s="37"/>
      <c r="AG409" s="37"/>
      <c r="AH409" s="37"/>
      <c r="BE409" s="59">
        <f t="shared" si="24"/>
        <v>0</v>
      </c>
      <c r="BG409" s="59">
        <f t="shared" si="25"/>
        <v>0</v>
      </c>
      <c r="CF409" s="59">
        <f t="shared" si="26"/>
        <v>0</v>
      </c>
      <c r="CH409" s="59">
        <f t="shared" si="27"/>
        <v>0</v>
      </c>
      <c r="DG409" s="40">
        <v>0</v>
      </c>
      <c r="DI409" s="59">
        <v>0</v>
      </c>
    </row>
    <row r="410" spans="1:116" x14ac:dyDescent="0.2">
      <c r="A410" s="48">
        <v>6370</v>
      </c>
      <c r="B410" s="49" t="s">
        <v>433</v>
      </c>
      <c r="C410" s="37">
        <v>10781660</v>
      </c>
      <c r="D410" s="37">
        <v>1542</v>
      </c>
      <c r="E410" s="37">
        <v>1573</v>
      </c>
      <c r="F410" s="37">
        <v>220.29</v>
      </c>
      <c r="G410" s="37">
        <v>0</v>
      </c>
      <c r="H410" s="37">
        <v>0</v>
      </c>
      <c r="I410" s="37">
        <v>0</v>
      </c>
      <c r="J410" s="37">
        <v>11344932</v>
      </c>
      <c r="K410" s="37">
        <v>22127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22127</v>
      </c>
      <c r="R410" s="37">
        <v>11367059</v>
      </c>
      <c r="S410" s="37">
        <v>0</v>
      </c>
      <c r="T410" s="37">
        <v>0</v>
      </c>
      <c r="U410" s="37">
        <v>0</v>
      </c>
      <c r="V410" s="37">
        <v>11367059</v>
      </c>
      <c r="W410" s="37">
        <v>8571401</v>
      </c>
      <c r="X410" s="37">
        <v>2795658</v>
      </c>
      <c r="Y410" s="37">
        <v>2795659</v>
      </c>
      <c r="Z410" s="37">
        <v>11028</v>
      </c>
      <c r="AA410" s="37">
        <v>2784631</v>
      </c>
      <c r="AB410" s="37">
        <v>810000</v>
      </c>
      <c r="AC410" s="37">
        <v>3594631</v>
      </c>
      <c r="AD410" s="37">
        <v>354851427</v>
      </c>
      <c r="AE410" s="37">
        <v>1088700</v>
      </c>
      <c r="AF410" s="37">
        <v>0</v>
      </c>
      <c r="AG410" s="37">
        <v>1</v>
      </c>
      <c r="AH410" s="37">
        <v>0</v>
      </c>
      <c r="AI410" s="49">
        <v>11349059</v>
      </c>
      <c r="AJ410" s="59">
        <v>1573</v>
      </c>
      <c r="AK410" s="59">
        <v>7214.91</v>
      </c>
      <c r="AL410" s="59">
        <v>226.68</v>
      </c>
      <c r="AM410" s="59">
        <v>7441.59</v>
      </c>
      <c r="AN410" s="59">
        <v>1579</v>
      </c>
      <c r="AO410" s="59">
        <v>11750271</v>
      </c>
      <c r="AP410" s="59">
        <v>0</v>
      </c>
      <c r="AQ410" s="59">
        <v>-5781</v>
      </c>
      <c r="AR410" s="59">
        <v>0</v>
      </c>
      <c r="AS410" s="59">
        <v>0</v>
      </c>
      <c r="AT410" s="59">
        <v>0</v>
      </c>
      <c r="AU410" s="59">
        <v>0</v>
      </c>
      <c r="AV410" s="59">
        <v>0</v>
      </c>
      <c r="AW410" s="59">
        <v>0</v>
      </c>
      <c r="AX410" s="59">
        <v>0</v>
      </c>
      <c r="AY410" s="59">
        <v>0</v>
      </c>
      <c r="AZ410" s="59">
        <v>11744490</v>
      </c>
      <c r="BA410" s="59">
        <v>8753179</v>
      </c>
      <c r="BB410" s="59">
        <v>2991311</v>
      </c>
      <c r="BC410" s="59">
        <v>2991311</v>
      </c>
      <c r="BD410" s="59">
        <v>8026</v>
      </c>
      <c r="BE410" s="59">
        <f t="shared" si="24"/>
        <v>2983285</v>
      </c>
      <c r="BF410" s="59">
        <v>788000</v>
      </c>
      <c r="BG410" s="59">
        <f t="shared" si="25"/>
        <v>3771285</v>
      </c>
      <c r="BH410" s="59">
        <v>386619564</v>
      </c>
      <c r="BI410" s="59">
        <v>0</v>
      </c>
      <c r="BJ410" s="59">
        <v>0</v>
      </c>
      <c r="BK410" s="59">
        <v>11744490</v>
      </c>
      <c r="BL410" s="59">
        <v>1579</v>
      </c>
      <c r="BM410" s="59">
        <v>7437.93</v>
      </c>
      <c r="BN410" s="59">
        <v>230.08</v>
      </c>
      <c r="BO410" s="59">
        <v>7668.01</v>
      </c>
      <c r="BP410" s="59">
        <v>1597</v>
      </c>
      <c r="BQ410" s="59">
        <v>12245812</v>
      </c>
      <c r="BR410" s="59">
        <v>0</v>
      </c>
      <c r="BS410" s="59">
        <v>17689</v>
      </c>
      <c r="BT410" s="59">
        <v>0</v>
      </c>
      <c r="BU410" s="59">
        <v>0</v>
      </c>
      <c r="BV410" s="59">
        <v>0</v>
      </c>
      <c r="BW410" s="59">
        <v>0</v>
      </c>
      <c r="BX410" s="59">
        <v>0</v>
      </c>
      <c r="BY410" s="59">
        <v>0</v>
      </c>
      <c r="BZ410" s="59">
        <v>0</v>
      </c>
      <c r="CA410" s="59">
        <v>12263501</v>
      </c>
      <c r="CB410" s="59">
        <v>8964097</v>
      </c>
      <c r="CC410" s="59">
        <v>3299404</v>
      </c>
      <c r="CD410" s="59">
        <v>3299405</v>
      </c>
      <c r="CE410" s="59">
        <v>6484</v>
      </c>
      <c r="CF410" s="59">
        <f t="shared" si="26"/>
        <v>3292921</v>
      </c>
      <c r="CG410" s="59">
        <v>1821000</v>
      </c>
      <c r="CH410" s="59">
        <f t="shared" si="27"/>
        <v>5113921</v>
      </c>
      <c r="CI410" s="59">
        <v>424065561</v>
      </c>
      <c r="CJ410" s="59">
        <v>0</v>
      </c>
      <c r="CK410" s="59">
        <v>1</v>
      </c>
      <c r="CL410" s="59">
        <v>12263501</v>
      </c>
      <c r="CM410" s="59">
        <v>1597</v>
      </c>
      <c r="CN410" s="59">
        <v>7679.09</v>
      </c>
      <c r="CO410" s="59">
        <v>236.98</v>
      </c>
      <c r="CP410" s="59">
        <v>7916.07</v>
      </c>
      <c r="CQ410" s="59">
        <v>1628</v>
      </c>
      <c r="CR410" s="59">
        <v>12887362</v>
      </c>
      <c r="CS410" s="59">
        <v>0</v>
      </c>
      <c r="CT410" s="59">
        <v>66848</v>
      </c>
      <c r="CU410" s="59">
        <v>0</v>
      </c>
      <c r="CV410" s="59">
        <v>0</v>
      </c>
      <c r="CW410" s="59">
        <v>0</v>
      </c>
      <c r="CX410" s="59">
        <v>0</v>
      </c>
      <c r="CY410" s="59">
        <v>0</v>
      </c>
      <c r="CZ410" s="59">
        <v>0</v>
      </c>
      <c r="DA410" s="59">
        <v>0</v>
      </c>
      <c r="DB410" s="59">
        <v>12954210</v>
      </c>
      <c r="DC410" s="59">
        <v>9894438</v>
      </c>
      <c r="DD410" s="59">
        <v>3059772</v>
      </c>
      <c r="DE410" s="59">
        <v>3059772</v>
      </c>
      <c r="DF410" s="59">
        <v>16543</v>
      </c>
      <c r="DG410" s="40">
        <v>3043229</v>
      </c>
      <c r="DH410" s="59">
        <v>1847715</v>
      </c>
      <c r="DI410" s="59">
        <v>4890944</v>
      </c>
      <c r="DJ410" s="59">
        <v>463814272</v>
      </c>
      <c r="DK410" s="59">
        <v>0</v>
      </c>
      <c r="DL410" s="59">
        <v>0</v>
      </c>
    </row>
    <row r="411" spans="1:116" x14ac:dyDescent="0.2">
      <c r="A411" s="48">
        <v>6321</v>
      </c>
      <c r="B411" s="49" t="s">
        <v>434</v>
      </c>
      <c r="C411" s="37">
        <v>8264588</v>
      </c>
      <c r="D411" s="37">
        <v>1253</v>
      </c>
      <c r="E411" s="37">
        <v>1243</v>
      </c>
      <c r="F411" s="37">
        <v>220.29</v>
      </c>
      <c r="G411" s="37">
        <v>0</v>
      </c>
      <c r="H411" s="37">
        <v>0</v>
      </c>
      <c r="I411" s="37">
        <v>0</v>
      </c>
      <c r="J411" s="37">
        <v>8472450</v>
      </c>
      <c r="K411" s="37">
        <v>0</v>
      </c>
      <c r="L411" s="37">
        <v>17507</v>
      </c>
      <c r="M411" s="37">
        <v>0</v>
      </c>
      <c r="N411" s="37">
        <v>0</v>
      </c>
      <c r="O411" s="37">
        <v>0</v>
      </c>
      <c r="P411" s="37">
        <v>0</v>
      </c>
      <c r="Q411" s="37">
        <v>17507</v>
      </c>
      <c r="R411" s="37">
        <v>8489957</v>
      </c>
      <c r="S411" s="37">
        <v>0</v>
      </c>
      <c r="T411" s="37">
        <v>54529</v>
      </c>
      <c r="U411" s="37">
        <v>54529</v>
      </c>
      <c r="V411" s="37">
        <v>8544486</v>
      </c>
      <c r="W411" s="37">
        <v>7008066</v>
      </c>
      <c r="X411" s="37">
        <v>1536420</v>
      </c>
      <c r="Y411" s="37">
        <v>1536416</v>
      </c>
      <c r="Z411" s="37">
        <v>3446</v>
      </c>
      <c r="AA411" s="37">
        <v>1532970</v>
      </c>
      <c r="AB411" s="37">
        <v>667999</v>
      </c>
      <c r="AC411" s="37">
        <v>2200969</v>
      </c>
      <c r="AD411" s="37">
        <v>237521462</v>
      </c>
      <c r="AE411" s="37">
        <v>371900</v>
      </c>
      <c r="AF411" s="37">
        <v>4</v>
      </c>
      <c r="AG411" s="37">
        <v>0</v>
      </c>
      <c r="AH411" s="37">
        <v>0</v>
      </c>
      <c r="AI411" s="49">
        <v>8489957</v>
      </c>
      <c r="AJ411" s="59">
        <v>1243</v>
      </c>
      <c r="AK411" s="59">
        <v>6830.21</v>
      </c>
      <c r="AL411" s="59">
        <v>226.68</v>
      </c>
      <c r="AM411" s="59">
        <v>7056.89</v>
      </c>
      <c r="AN411" s="59">
        <v>1221</v>
      </c>
      <c r="AO411" s="59">
        <v>8616463</v>
      </c>
      <c r="AP411" s="59">
        <v>0</v>
      </c>
      <c r="AQ411" s="59">
        <v>66605</v>
      </c>
      <c r="AR411" s="59">
        <v>0</v>
      </c>
      <c r="AS411" s="59">
        <v>0</v>
      </c>
      <c r="AT411" s="59">
        <v>280000</v>
      </c>
      <c r="AU411" s="59">
        <v>0</v>
      </c>
      <c r="AV411" s="59">
        <v>0</v>
      </c>
      <c r="AW411" s="59">
        <v>0</v>
      </c>
      <c r="AX411" s="59">
        <v>119967</v>
      </c>
      <c r="AY411" s="59">
        <v>0</v>
      </c>
      <c r="AZ411" s="59">
        <v>9083035</v>
      </c>
      <c r="BA411" s="59">
        <v>7080750</v>
      </c>
      <c r="BB411" s="59">
        <v>2002285</v>
      </c>
      <c r="BC411" s="59">
        <v>2002600</v>
      </c>
      <c r="BD411" s="59">
        <v>3044</v>
      </c>
      <c r="BE411" s="59">
        <f t="shared" si="24"/>
        <v>1999556</v>
      </c>
      <c r="BF411" s="59">
        <v>783292</v>
      </c>
      <c r="BG411" s="59">
        <f t="shared" si="25"/>
        <v>2782848</v>
      </c>
      <c r="BH411" s="59">
        <v>264275841</v>
      </c>
      <c r="BI411" s="59">
        <v>0</v>
      </c>
      <c r="BJ411" s="59">
        <v>315</v>
      </c>
      <c r="BK411" s="59">
        <v>8963068</v>
      </c>
      <c r="BL411" s="59">
        <v>1221</v>
      </c>
      <c r="BM411" s="59">
        <v>7340.76</v>
      </c>
      <c r="BN411" s="59">
        <v>230.08</v>
      </c>
      <c r="BO411" s="59">
        <v>7570.84</v>
      </c>
      <c r="BP411" s="59">
        <v>1203</v>
      </c>
      <c r="BQ411" s="59">
        <v>9107721</v>
      </c>
      <c r="BR411" s="59">
        <v>0</v>
      </c>
      <c r="BS411" s="59">
        <v>33280</v>
      </c>
      <c r="BT411" s="59">
        <v>0</v>
      </c>
      <c r="BU411" s="59">
        <v>0</v>
      </c>
      <c r="BV411" s="59">
        <v>0</v>
      </c>
      <c r="BW411" s="59">
        <v>0</v>
      </c>
      <c r="BX411" s="59">
        <v>0</v>
      </c>
      <c r="BY411" s="59">
        <v>105992</v>
      </c>
      <c r="BZ411" s="59">
        <v>0</v>
      </c>
      <c r="CA411" s="59">
        <v>9246993</v>
      </c>
      <c r="CB411" s="59">
        <v>7142184</v>
      </c>
      <c r="CC411" s="59">
        <v>2104809</v>
      </c>
      <c r="CD411" s="59">
        <v>2104808</v>
      </c>
      <c r="CE411" s="59">
        <v>3043</v>
      </c>
      <c r="CF411" s="59">
        <f t="shared" si="26"/>
        <v>2101765</v>
      </c>
      <c r="CG411" s="59">
        <v>1390908</v>
      </c>
      <c r="CH411" s="59">
        <f t="shared" si="27"/>
        <v>3492673</v>
      </c>
      <c r="CI411" s="59">
        <v>266041855</v>
      </c>
      <c r="CJ411" s="59">
        <v>1</v>
      </c>
      <c r="CK411" s="59">
        <v>0</v>
      </c>
      <c r="CL411" s="59">
        <v>9141001</v>
      </c>
      <c r="CM411" s="59">
        <v>1203</v>
      </c>
      <c r="CN411" s="59">
        <v>7598.5</v>
      </c>
      <c r="CO411" s="59">
        <v>236.98</v>
      </c>
      <c r="CP411" s="59">
        <v>7835.48</v>
      </c>
      <c r="CQ411" s="59">
        <v>1198</v>
      </c>
      <c r="CR411" s="59">
        <v>9386905</v>
      </c>
      <c r="CS411" s="59">
        <v>0</v>
      </c>
      <c r="CT411" s="59">
        <v>52568</v>
      </c>
      <c r="CU411" s="59">
        <v>0</v>
      </c>
      <c r="CV411" s="59">
        <v>0</v>
      </c>
      <c r="CW411" s="59">
        <v>0</v>
      </c>
      <c r="CX411" s="59">
        <v>0</v>
      </c>
      <c r="CY411" s="59">
        <v>0</v>
      </c>
      <c r="CZ411" s="59">
        <v>31342</v>
      </c>
      <c r="DA411" s="59">
        <v>0</v>
      </c>
      <c r="DB411" s="59">
        <v>9470815</v>
      </c>
      <c r="DC411" s="59">
        <v>7755069</v>
      </c>
      <c r="DD411" s="59">
        <v>1715746</v>
      </c>
      <c r="DE411" s="59">
        <v>1715746</v>
      </c>
      <c r="DF411" s="59">
        <v>5835</v>
      </c>
      <c r="DG411" s="40">
        <v>1709911</v>
      </c>
      <c r="DH411" s="59">
        <v>1449069</v>
      </c>
      <c r="DI411" s="59">
        <v>3158980</v>
      </c>
      <c r="DJ411" s="59">
        <v>283542164</v>
      </c>
      <c r="DK411" s="59">
        <v>0</v>
      </c>
      <c r="DL411" s="59">
        <v>0</v>
      </c>
    </row>
    <row r="412" spans="1:116" x14ac:dyDescent="0.2">
      <c r="A412" s="53">
        <v>6335</v>
      </c>
      <c r="B412" s="54" t="s">
        <v>435</v>
      </c>
      <c r="C412" s="37">
        <v>9440875</v>
      </c>
      <c r="D412" s="37">
        <v>1483</v>
      </c>
      <c r="E412" s="37">
        <v>1452</v>
      </c>
      <c r="F412" s="37">
        <v>220.29</v>
      </c>
      <c r="G412" s="37">
        <v>0</v>
      </c>
      <c r="H412" s="37">
        <v>0</v>
      </c>
      <c r="I412" s="37">
        <v>0</v>
      </c>
      <c r="J412" s="37">
        <v>9563395</v>
      </c>
      <c r="K412" s="37">
        <v>11</v>
      </c>
      <c r="L412" s="37">
        <v>-9753</v>
      </c>
      <c r="M412" s="37">
        <v>0</v>
      </c>
      <c r="N412" s="37">
        <v>1672</v>
      </c>
      <c r="O412" s="37">
        <v>0</v>
      </c>
      <c r="P412" s="37">
        <v>0</v>
      </c>
      <c r="Q412" s="37">
        <v>-8070</v>
      </c>
      <c r="R412" s="37">
        <v>9555325</v>
      </c>
      <c r="S412" s="37">
        <v>0</v>
      </c>
      <c r="T412" s="37">
        <v>151486</v>
      </c>
      <c r="U412" s="37">
        <v>151486</v>
      </c>
      <c r="V412" s="37">
        <v>9706811</v>
      </c>
      <c r="W412" s="37">
        <v>5382810</v>
      </c>
      <c r="X412" s="37">
        <v>4324001</v>
      </c>
      <c r="Y412" s="37">
        <v>4324001</v>
      </c>
      <c r="Z412" s="37">
        <v>12228</v>
      </c>
      <c r="AA412" s="37">
        <v>4311773</v>
      </c>
      <c r="AB412" s="37">
        <v>814807</v>
      </c>
      <c r="AC412" s="37">
        <v>5126580</v>
      </c>
      <c r="AD412" s="37">
        <v>600168203</v>
      </c>
      <c r="AE412" s="37">
        <v>1431500</v>
      </c>
      <c r="AF412" s="37">
        <v>0</v>
      </c>
      <c r="AG412" s="37">
        <v>0</v>
      </c>
      <c r="AH412" s="37">
        <v>0</v>
      </c>
      <c r="AI412" s="49">
        <v>9555325</v>
      </c>
      <c r="AJ412" s="59">
        <v>1452</v>
      </c>
      <c r="AK412" s="59">
        <v>6580.8</v>
      </c>
      <c r="AL412" s="59">
        <v>226.68</v>
      </c>
      <c r="AM412" s="59">
        <v>6807.4800000000005</v>
      </c>
      <c r="AN412" s="59">
        <v>1418</v>
      </c>
      <c r="AO412" s="59">
        <v>9653007</v>
      </c>
      <c r="AP412" s="59">
        <v>0</v>
      </c>
      <c r="AQ412" s="59">
        <v>0</v>
      </c>
      <c r="AR412" s="59">
        <v>0</v>
      </c>
      <c r="AS412" s="59">
        <v>0</v>
      </c>
      <c r="AT412" s="59">
        <v>0</v>
      </c>
      <c r="AU412" s="59">
        <v>0</v>
      </c>
      <c r="AV412" s="59">
        <v>0</v>
      </c>
      <c r="AW412" s="59">
        <v>0</v>
      </c>
      <c r="AX412" s="59">
        <v>176994</v>
      </c>
      <c r="AY412" s="59">
        <v>0</v>
      </c>
      <c r="AZ412" s="59">
        <v>9830001</v>
      </c>
      <c r="BA412" s="59">
        <v>5452605</v>
      </c>
      <c r="BB412" s="59">
        <v>4377396</v>
      </c>
      <c r="BC412" s="59">
        <v>4377396</v>
      </c>
      <c r="BD412" s="59">
        <v>11467</v>
      </c>
      <c r="BE412" s="59">
        <f t="shared" si="24"/>
        <v>4365929</v>
      </c>
      <c r="BF412" s="59">
        <v>885443</v>
      </c>
      <c r="BG412" s="59">
        <f t="shared" si="25"/>
        <v>5251372</v>
      </c>
      <c r="BH412" s="59">
        <v>675568107</v>
      </c>
      <c r="BI412" s="59">
        <v>0</v>
      </c>
      <c r="BJ412" s="59">
        <v>0</v>
      </c>
      <c r="BK412" s="59">
        <v>9653007</v>
      </c>
      <c r="BL412" s="59">
        <v>1418</v>
      </c>
      <c r="BM412" s="59">
        <v>6807.48</v>
      </c>
      <c r="BN412" s="59">
        <v>230.08</v>
      </c>
      <c r="BO412" s="59">
        <v>7037.5599999999995</v>
      </c>
      <c r="BP412" s="59">
        <v>1384</v>
      </c>
      <c r="BQ412" s="59">
        <v>9739983</v>
      </c>
      <c r="BR412" s="59">
        <v>0</v>
      </c>
      <c r="BS412" s="59">
        <v>0</v>
      </c>
      <c r="BT412" s="59">
        <v>0</v>
      </c>
      <c r="BU412" s="59">
        <v>0</v>
      </c>
      <c r="BV412" s="59">
        <v>0</v>
      </c>
      <c r="BW412" s="59">
        <v>0</v>
      </c>
      <c r="BX412" s="59">
        <v>0</v>
      </c>
      <c r="BY412" s="59">
        <v>182977</v>
      </c>
      <c r="BZ412" s="59">
        <v>0</v>
      </c>
      <c r="CA412" s="59">
        <v>9922960</v>
      </c>
      <c r="CB412" s="59">
        <v>4836932</v>
      </c>
      <c r="CC412" s="59">
        <v>5086028</v>
      </c>
      <c r="CD412" s="59">
        <v>5086028</v>
      </c>
      <c r="CE412" s="59">
        <v>11526</v>
      </c>
      <c r="CF412" s="59">
        <f t="shared" si="26"/>
        <v>5074502</v>
      </c>
      <c r="CG412" s="59">
        <v>872230</v>
      </c>
      <c r="CH412" s="59">
        <f t="shared" si="27"/>
        <v>5946732</v>
      </c>
      <c r="CI412" s="59">
        <v>718400703</v>
      </c>
      <c r="CJ412" s="59">
        <v>0</v>
      </c>
      <c r="CK412" s="59">
        <v>0</v>
      </c>
      <c r="CL412" s="59">
        <v>9739983</v>
      </c>
      <c r="CM412" s="59">
        <v>1384</v>
      </c>
      <c r="CN412" s="59">
        <v>7037.56</v>
      </c>
      <c r="CO412" s="59">
        <v>362.44</v>
      </c>
      <c r="CP412" s="59">
        <v>7400</v>
      </c>
      <c r="CQ412" s="59">
        <v>1369</v>
      </c>
      <c r="CR412" s="59">
        <v>10130600</v>
      </c>
      <c r="CS412" s="59">
        <v>0</v>
      </c>
      <c r="CT412" s="59">
        <v>60634</v>
      </c>
      <c r="CU412" s="59">
        <v>0</v>
      </c>
      <c r="CV412" s="59">
        <v>0</v>
      </c>
      <c r="CW412" s="59">
        <v>0</v>
      </c>
      <c r="CX412" s="59">
        <v>0</v>
      </c>
      <c r="CY412" s="59">
        <v>0</v>
      </c>
      <c r="CZ412" s="59">
        <v>81400</v>
      </c>
      <c r="DA412" s="59">
        <v>0</v>
      </c>
      <c r="DB412" s="59">
        <v>10272634</v>
      </c>
      <c r="DC412" s="59">
        <v>4722865</v>
      </c>
      <c r="DD412" s="59">
        <v>5549769</v>
      </c>
      <c r="DE412" s="59">
        <v>5549769</v>
      </c>
      <c r="DF412" s="59">
        <v>10827</v>
      </c>
      <c r="DG412" s="40">
        <v>5538942</v>
      </c>
      <c r="DH412" s="59">
        <v>888280</v>
      </c>
      <c r="DI412" s="59">
        <v>6427222</v>
      </c>
      <c r="DJ412" s="59">
        <v>782088817</v>
      </c>
      <c r="DK412" s="59">
        <v>0</v>
      </c>
      <c r="DL412" s="59">
        <v>0</v>
      </c>
    </row>
    <row r="413" spans="1:116" x14ac:dyDescent="0.2">
      <c r="A413" s="48">
        <v>6354</v>
      </c>
      <c r="B413" s="49" t="s">
        <v>436</v>
      </c>
      <c r="C413" s="37">
        <v>2839375</v>
      </c>
      <c r="D413" s="37">
        <v>391</v>
      </c>
      <c r="E413" s="37">
        <v>393</v>
      </c>
      <c r="F413" s="37">
        <v>220.29</v>
      </c>
      <c r="G413" s="37">
        <v>0</v>
      </c>
      <c r="H413" s="37">
        <v>0</v>
      </c>
      <c r="I413" s="37">
        <v>0</v>
      </c>
      <c r="J413" s="37">
        <v>2940473</v>
      </c>
      <c r="K413" s="37">
        <v>0</v>
      </c>
      <c r="L413" s="37">
        <v>-11690</v>
      </c>
      <c r="M413" s="37">
        <v>0</v>
      </c>
      <c r="N413" s="37">
        <v>0</v>
      </c>
      <c r="O413" s="37">
        <v>0</v>
      </c>
      <c r="P413" s="37">
        <v>0</v>
      </c>
      <c r="Q413" s="37">
        <v>-11690</v>
      </c>
      <c r="R413" s="37">
        <v>2928783</v>
      </c>
      <c r="S413" s="37">
        <v>0</v>
      </c>
      <c r="T413" s="37">
        <v>0</v>
      </c>
      <c r="U413" s="37">
        <v>0</v>
      </c>
      <c r="V413" s="37">
        <v>2928783</v>
      </c>
      <c r="W413" s="37">
        <v>2109469</v>
      </c>
      <c r="X413" s="37">
        <v>819314</v>
      </c>
      <c r="Y413" s="37">
        <v>819314</v>
      </c>
      <c r="Z413" s="37">
        <v>92</v>
      </c>
      <c r="AA413" s="37">
        <v>819222</v>
      </c>
      <c r="AB413" s="37">
        <v>272466</v>
      </c>
      <c r="AC413" s="37">
        <v>1091688</v>
      </c>
      <c r="AD413" s="37">
        <v>91421970</v>
      </c>
      <c r="AE413" s="37">
        <v>7700</v>
      </c>
      <c r="AF413" s="37">
        <v>0</v>
      </c>
      <c r="AG413" s="37">
        <v>0</v>
      </c>
      <c r="AH413" s="37">
        <v>0</v>
      </c>
      <c r="AI413" s="49">
        <v>2928783</v>
      </c>
      <c r="AJ413" s="59">
        <v>393</v>
      </c>
      <c r="AK413" s="59">
        <v>7452.37</v>
      </c>
      <c r="AL413" s="59">
        <v>226.68</v>
      </c>
      <c r="AM413" s="59">
        <v>7679.05</v>
      </c>
      <c r="AN413" s="59">
        <v>394</v>
      </c>
      <c r="AO413" s="59">
        <v>3025546</v>
      </c>
      <c r="AP413" s="59">
        <v>0</v>
      </c>
      <c r="AQ413" s="59">
        <v>24272</v>
      </c>
      <c r="AR413" s="59">
        <v>0</v>
      </c>
      <c r="AS413" s="59">
        <v>0</v>
      </c>
      <c r="AT413" s="59">
        <v>0</v>
      </c>
      <c r="AU413" s="59">
        <v>0</v>
      </c>
      <c r="AV413" s="59">
        <v>0</v>
      </c>
      <c r="AW413" s="59">
        <v>0</v>
      </c>
      <c r="AX413" s="59">
        <v>0</v>
      </c>
      <c r="AY413" s="59">
        <v>0</v>
      </c>
      <c r="AZ413" s="59">
        <v>3049818</v>
      </c>
      <c r="BA413" s="59">
        <v>2246240</v>
      </c>
      <c r="BB413" s="59">
        <v>803578</v>
      </c>
      <c r="BC413" s="59">
        <v>803578</v>
      </c>
      <c r="BD413" s="59">
        <v>373</v>
      </c>
      <c r="BE413" s="59">
        <f t="shared" si="24"/>
        <v>803205</v>
      </c>
      <c r="BF413" s="59">
        <v>261838</v>
      </c>
      <c r="BG413" s="59">
        <f t="shared" si="25"/>
        <v>1065043</v>
      </c>
      <c r="BH413" s="59">
        <v>103903538</v>
      </c>
      <c r="BI413" s="59">
        <v>0</v>
      </c>
      <c r="BJ413" s="59">
        <v>0</v>
      </c>
      <c r="BK413" s="59">
        <v>3049818</v>
      </c>
      <c r="BL413" s="59">
        <v>394</v>
      </c>
      <c r="BM413" s="59">
        <v>7740.65</v>
      </c>
      <c r="BN413" s="59">
        <v>230.08</v>
      </c>
      <c r="BO413" s="59">
        <v>7970.73</v>
      </c>
      <c r="BP413" s="59">
        <v>387</v>
      </c>
      <c r="BQ413" s="59">
        <v>3084673</v>
      </c>
      <c r="BR413" s="59">
        <v>0</v>
      </c>
      <c r="BS413" s="59">
        <v>0</v>
      </c>
      <c r="BT413" s="59">
        <v>0</v>
      </c>
      <c r="BU413" s="59">
        <v>0</v>
      </c>
      <c r="BV413" s="59">
        <v>0</v>
      </c>
      <c r="BW413" s="59">
        <v>0</v>
      </c>
      <c r="BX413" s="59">
        <v>0</v>
      </c>
      <c r="BY413" s="59">
        <v>39854</v>
      </c>
      <c r="BZ413" s="59">
        <v>0</v>
      </c>
      <c r="CA413" s="59">
        <v>3124527</v>
      </c>
      <c r="CB413" s="59">
        <v>2176008</v>
      </c>
      <c r="CC413" s="59">
        <v>948519</v>
      </c>
      <c r="CD413" s="59">
        <v>948519</v>
      </c>
      <c r="CE413" s="59">
        <v>502</v>
      </c>
      <c r="CF413" s="59">
        <f t="shared" si="26"/>
        <v>948017</v>
      </c>
      <c r="CG413" s="59">
        <v>246520</v>
      </c>
      <c r="CH413" s="59">
        <f t="shared" si="27"/>
        <v>1194537</v>
      </c>
      <c r="CI413" s="59">
        <v>103724010</v>
      </c>
      <c r="CJ413" s="59">
        <v>0</v>
      </c>
      <c r="CK413" s="59">
        <v>0</v>
      </c>
      <c r="CL413" s="59">
        <v>3084673</v>
      </c>
      <c r="CM413" s="59">
        <v>387</v>
      </c>
      <c r="CN413" s="59">
        <v>7970.73</v>
      </c>
      <c r="CO413" s="59">
        <v>236.98</v>
      </c>
      <c r="CP413" s="59">
        <v>8207.7099999999991</v>
      </c>
      <c r="CQ413" s="59">
        <v>373</v>
      </c>
      <c r="CR413" s="59">
        <v>3061476</v>
      </c>
      <c r="CS413" s="59">
        <v>0</v>
      </c>
      <c r="CT413" s="59">
        <v>0</v>
      </c>
      <c r="CU413" s="59">
        <v>0</v>
      </c>
      <c r="CV413" s="59">
        <v>0</v>
      </c>
      <c r="CW413" s="59">
        <v>0</v>
      </c>
      <c r="CX413" s="59">
        <v>0</v>
      </c>
      <c r="CY413" s="59">
        <v>0</v>
      </c>
      <c r="CZ413" s="59">
        <v>90285</v>
      </c>
      <c r="DA413" s="59">
        <v>0</v>
      </c>
      <c r="DB413" s="59">
        <v>3151761</v>
      </c>
      <c r="DC413" s="59">
        <v>2180538</v>
      </c>
      <c r="DD413" s="59">
        <v>971223</v>
      </c>
      <c r="DE413" s="59">
        <v>971974</v>
      </c>
      <c r="DF413" s="59">
        <v>751</v>
      </c>
      <c r="DG413" s="40">
        <v>971223</v>
      </c>
      <c r="DH413" s="59">
        <v>234295</v>
      </c>
      <c r="DI413" s="59">
        <v>1205518</v>
      </c>
      <c r="DJ413" s="59">
        <v>102874370</v>
      </c>
      <c r="DK413" s="59">
        <v>0</v>
      </c>
      <c r="DL413" s="59">
        <v>751</v>
      </c>
    </row>
    <row r="414" spans="1:116" x14ac:dyDescent="0.2">
      <c r="A414" s="48">
        <v>6384</v>
      </c>
      <c r="B414" s="49" t="s">
        <v>437</v>
      </c>
      <c r="C414" s="37">
        <v>7723323</v>
      </c>
      <c r="D414" s="37">
        <v>1116</v>
      </c>
      <c r="E414" s="37">
        <v>1094</v>
      </c>
      <c r="F414" s="37">
        <v>220.29</v>
      </c>
      <c r="G414" s="37">
        <v>0</v>
      </c>
      <c r="H414" s="37">
        <v>0</v>
      </c>
      <c r="I414" s="37">
        <v>0</v>
      </c>
      <c r="J414" s="37">
        <v>7812068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7812068</v>
      </c>
      <c r="S414" s="37">
        <v>450000</v>
      </c>
      <c r="T414" s="37">
        <v>121394</v>
      </c>
      <c r="U414" s="37">
        <v>571394</v>
      </c>
      <c r="V414" s="37">
        <v>8383462</v>
      </c>
      <c r="W414" s="37">
        <v>4868452</v>
      </c>
      <c r="X414" s="37">
        <v>3515010</v>
      </c>
      <c r="Y414" s="37">
        <v>3508131</v>
      </c>
      <c r="Z414" s="37">
        <v>5931</v>
      </c>
      <c r="AA414" s="37">
        <v>3502200</v>
      </c>
      <c r="AB414" s="37">
        <v>777229</v>
      </c>
      <c r="AC414" s="37">
        <v>4279429</v>
      </c>
      <c r="AD414" s="37">
        <v>356005948</v>
      </c>
      <c r="AE414" s="37">
        <v>493400</v>
      </c>
      <c r="AF414" s="37">
        <v>6879</v>
      </c>
      <c r="AG414" s="37">
        <v>0</v>
      </c>
      <c r="AH414" s="37">
        <v>0</v>
      </c>
      <c r="AI414" s="49">
        <v>7812068</v>
      </c>
      <c r="AJ414" s="59">
        <v>1094</v>
      </c>
      <c r="AK414" s="59">
        <v>7140.83</v>
      </c>
      <c r="AL414" s="59">
        <v>226.68</v>
      </c>
      <c r="AM414" s="59">
        <v>7367.51</v>
      </c>
      <c r="AN414" s="59">
        <v>1091</v>
      </c>
      <c r="AO414" s="59">
        <v>8037953</v>
      </c>
      <c r="AP414" s="59">
        <v>0</v>
      </c>
      <c r="AQ414" s="59">
        <v>0</v>
      </c>
      <c r="AR414" s="59">
        <v>0</v>
      </c>
      <c r="AS414" s="59">
        <v>0</v>
      </c>
      <c r="AT414" s="59">
        <v>0</v>
      </c>
      <c r="AU414" s="59">
        <v>0</v>
      </c>
      <c r="AV414" s="59">
        <v>0</v>
      </c>
      <c r="AW414" s="59">
        <v>450000</v>
      </c>
      <c r="AX414" s="59">
        <v>14735</v>
      </c>
      <c r="AY414" s="59">
        <v>0</v>
      </c>
      <c r="AZ414" s="59">
        <v>8502688</v>
      </c>
      <c r="BA414" s="59">
        <v>5106711</v>
      </c>
      <c r="BB414" s="59">
        <v>3395977</v>
      </c>
      <c r="BC414" s="59">
        <v>3403345</v>
      </c>
      <c r="BD414" s="59">
        <v>4850</v>
      </c>
      <c r="BE414" s="59">
        <f t="shared" si="24"/>
        <v>3398495</v>
      </c>
      <c r="BF414" s="59">
        <v>473542</v>
      </c>
      <c r="BG414" s="59">
        <f t="shared" si="25"/>
        <v>3872037</v>
      </c>
      <c r="BH414" s="59">
        <v>395611455</v>
      </c>
      <c r="BI414" s="59">
        <v>0</v>
      </c>
      <c r="BJ414" s="59">
        <v>7368</v>
      </c>
      <c r="BK414" s="59">
        <v>8037953</v>
      </c>
      <c r="BL414" s="59">
        <v>1091</v>
      </c>
      <c r="BM414" s="59">
        <v>7367.51</v>
      </c>
      <c r="BN414" s="59">
        <v>230.08</v>
      </c>
      <c r="BO414" s="59">
        <v>7597.59</v>
      </c>
      <c r="BP414" s="59">
        <v>1114</v>
      </c>
      <c r="BQ414" s="59">
        <v>8463715</v>
      </c>
      <c r="BR414" s="59">
        <v>0</v>
      </c>
      <c r="BS414" s="59">
        <v>0</v>
      </c>
      <c r="BT414" s="59">
        <v>0</v>
      </c>
      <c r="BU414" s="59">
        <v>0</v>
      </c>
      <c r="BV414" s="59">
        <v>0</v>
      </c>
      <c r="BW414" s="59">
        <v>0</v>
      </c>
      <c r="BX414" s="59">
        <v>450000</v>
      </c>
      <c r="BY414" s="59">
        <v>0</v>
      </c>
      <c r="BZ414" s="59">
        <v>0</v>
      </c>
      <c r="CA414" s="59">
        <v>8913715</v>
      </c>
      <c r="CB414" s="59">
        <v>5308558</v>
      </c>
      <c r="CC414" s="59">
        <v>3605157</v>
      </c>
      <c r="CD414" s="59">
        <v>3486688</v>
      </c>
      <c r="CE414" s="59">
        <v>3765</v>
      </c>
      <c r="CF414" s="59">
        <f t="shared" si="26"/>
        <v>3482923</v>
      </c>
      <c r="CG414" s="59">
        <v>454681</v>
      </c>
      <c r="CH414" s="59">
        <f t="shared" si="27"/>
        <v>3937604</v>
      </c>
      <c r="CI414" s="59">
        <v>417292004</v>
      </c>
      <c r="CJ414" s="59">
        <v>118469</v>
      </c>
      <c r="CK414" s="59">
        <v>0</v>
      </c>
      <c r="CL414" s="59">
        <v>8463715</v>
      </c>
      <c r="CM414" s="59">
        <v>1114</v>
      </c>
      <c r="CN414" s="59">
        <v>7597.59</v>
      </c>
      <c r="CO414" s="59">
        <v>236.98</v>
      </c>
      <c r="CP414" s="59">
        <v>7834.57</v>
      </c>
      <c r="CQ414" s="59">
        <v>1127</v>
      </c>
      <c r="CR414" s="59">
        <v>8829560</v>
      </c>
      <c r="CS414" s="59">
        <v>0</v>
      </c>
      <c r="CT414" s="59">
        <v>0</v>
      </c>
      <c r="CU414" s="59">
        <v>0</v>
      </c>
      <c r="CV414" s="59">
        <v>0</v>
      </c>
      <c r="CW414" s="59">
        <v>0</v>
      </c>
      <c r="CX414" s="59">
        <v>0</v>
      </c>
      <c r="CY414" s="59">
        <v>0</v>
      </c>
      <c r="CZ414" s="59">
        <v>0</v>
      </c>
      <c r="DA414" s="59">
        <v>0</v>
      </c>
      <c r="DB414" s="59">
        <v>8829560</v>
      </c>
      <c r="DC414" s="59">
        <v>5661931</v>
      </c>
      <c r="DD414" s="59">
        <v>3167629</v>
      </c>
      <c r="DE414" s="59">
        <v>3167629</v>
      </c>
      <c r="DF414" s="59">
        <v>2388</v>
      </c>
      <c r="DG414" s="40">
        <v>3165241</v>
      </c>
      <c r="DH414" s="59">
        <v>437110</v>
      </c>
      <c r="DI414" s="59">
        <v>3602351</v>
      </c>
      <c r="DJ414" s="59">
        <v>441299331</v>
      </c>
      <c r="DK414" s="59">
        <v>0</v>
      </c>
      <c r="DL414" s="59">
        <v>0</v>
      </c>
    </row>
    <row r="415" spans="1:116" x14ac:dyDescent="0.2">
      <c r="A415" s="48">
        <v>6410</v>
      </c>
      <c r="B415" s="49" t="s">
        <v>438</v>
      </c>
      <c r="C415" s="37">
        <v>1963383</v>
      </c>
      <c r="D415" s="37">
        <v>238</v>
      </c>
      <c r="E415" s="37">
        <v>245</v>
      </c>
      <c r="F415" s="37">
        <v>220.29</v>
      </c>
      <c r="G415" s="37">
        <v>0</v>
      </c>
      <c r="H415" s="37">
        <v>0</v>
      </c>
      <c r="I415" s="37">
        <v>0</v>
      </c>
      <c r="J415" s="37">
        <v>2075101</v>
      </c>
      <c r="K415" s="37">
        <v>0</v>
      </c>
      <c r="L415" s="37">
        <v>11344</v>
      </c>
      <c r="M415" s="37">
        <v>0</v>
      </c>
      <c r="N415" s="37">
        <v>0</v>
      </c>
      <c r="O415" s="37">
        <v>0</v>
      </c>
      <c r="P415" s="37">
        <v>0</v>
      </c>
      <c r="Q415" s="37">
        <v>11344</v>
      </c>
      <c r="R415" s="37">
        <v>2086445</v>
      </c>
      <c r="S415" s="37">
        <v>32000</v>
      </c>
      <c r="T415" s="37">
        <v>0</v>
      </c>
      <c r="U415" s="37">
        <v>32000</v>
      </c>
      <c r="V415" s="37">
        <v>2118445</v>
      </c>
      <c r="W415" s="37">
        <v>883970</v>
      </c>
      <c r="X415" s="37">
        <v>1234475</v>
      </c>
      <c r="Y415" s="37">
        <v>1233961</v>
      </c>
      <c r="Z415" s="37">
        <v>74</v>
      </c>
      <c r="AA415" s="37">
        <v>1233887</v>
      </c>
      <c r="AB415" s="37">
        <v>33045</v>
      </c>
      <c r="AC415" s="37">
        <v>1266932</v>
      </c>
      <c r="AD415" s="37">
        <v>104198236</v>
      </c>
      <c r="AE415" s="37">
        <v>6100</v>
      </c>
      <c r="AF415" s="37">
        <v>514</v>
      </c>
      <c r="AG415" s="37">
        <v>0</v>
      </c>
      <c r="AH415" s="37">
        <v>0</v>
      </c>
      <c r="AI415" s="49">
        <v>2086445</v>
      </c>
      <c r="AJ415" s="59">
        <v>245</v>
      </c>
      <c r="AK415" s="59">
        <v>8516.1</v>
      </c>
      <c r="AL415" s="59">
        <v>226.68</v>
      </c>
      <c r="AM415" s="59">
        <v>8742.7800000000007</v>
      </c>
      <c r="AN415" s="59">
        <v>250</v>
      </c>
      <c r="AO415" s="59">
        <v>2185695</v>
      </c>
      <c r="AP415" s="59">
        <v>0</v>
      </c>
      <c r="AQ415" s="59">
        <v>0</v>
      </c>
      <c r="AR415" s="59">
        <v>0</v>
      </c>
      <c r="AS415" s="59">
        <v>0</v>
      </c>
      <c r="AT415" s="59">
        <v>0</v>
      </c>
      <c r="AU415" s="59">
        <v>0</v>
      </c>
      <c r="AV415" s="59">
        <v>0</v>
      </c>
      <c r="AW415" s="59">
        <v>32000</v>
      </c>
      <c r="AX415" s="59">
        <v>0</v>
      </c>
      <c r="AY415" s="59">
        <v>0</v>
      </c>
      <c r="AZ415" s="59">
        <v>2217695</v>
      </c>
      <c r="BA415" s="59">
        <v>888230</v>
      </c>
      <c r="BB415" s="59">
        <v>1329465</v>
      </c>
      <c r="BC415" s="59">
        <v>1329465</v>
      </c>
      <c r="BD415" s="59">
        <v>136</v>
      </c>
      <c r="BE415" s="59">
        <f t="shared" si="24"/>
        <v>1329329</v>
      </c>
      <c r="BF415" s="59">
        <v>32530</v>
      </c>
      <c r="BG415" s="59">
        <f t="shared" si="25"/>
        <v>1361859</v>
      </c>
      <c r="BH415" s="59">
        <v>112752957</v>
      </c>
      <c r="BI415" s="59">
        <v>0</v>
      </c>
      <c r="BJ415" s="59">
        <v>0</v>
      </c>
      <c r="BK415" s="59">
        <v>2185695</v>
      </c>
      <c r="BL415" s="59">
        <v>250</v>
      </c>
      <c r="BM415" s="59">
        <v>8742.7800000000007</v>
      </c>
      <c r="BN415" s="59">
        <v>230.08</v>
      </c>
      <c r="BO415" s="59">
        <v>8972.86</v>
      </c>
      <c r="BP415" s="59">
        <v>252</v>
      </c>
      <c r="BQ415" s="59">
        <v>2261161</v>
      </c>
      <c r="BR415" s="59">
        <v>0</v>
      </c>
      <c r="BS415" s="59">
        <v>41132</v>
      </c>
      <c r="BT415" s="59">
        <v>0</v>
      </c>
      <c r="BU415" s="59">
        <v>0</v>
      </c>
      <c r="BV415" s="59">
        <v>0</v>
      </c>
      <c r="BW415" s="59">
        <v>0</v>
      </c>
      <c r="BX415" s="59">
        <v>32000</v>
      </c>
      <c r="BY415" s="59">
        <v>0</v>
      </c>
      <c r="BZ415" s="59">
        <v>0</v>
      </c>
      <c r="CA415" s="59">
        <v>2334293</v>
      </c>
      <c r="CB415" s="59">
        <v>1041131</v>
      </c>
      <c r="CC415" s="59">
        <v>1293162</v>
      </c>
      <c r="CD415" s="59">
        <v>1293162</v>
      </c>
      <c r="CE415" s="59">
        <v>243</v>
      </c>
      <c r="CF415" s="59">
        <f t="shared" si="26"/>
        <v>1292919</v>
      </c>
      <c r="CG415" s="59">
        <v>32323</v>
      </c>
      <c r="CH415" s="59">
        <f t="shared" si="27"/>
        <v>1325242</v>
      </c>
      <c r="CI415" s="59">
        <v>119815263</v>
      </c>
      <c r="CJ415" s="59">
        <v>0</v>
      </c>
      <c r="CK415" s="59">
        <v>0</v>
      </c>
      <c r="CL415" s="59">
        <v>2302293</v>
      </c>
      <c r="CM415" s="59">
        <v>252</v>
      </c>
      <c r="CN415" s="59">
        <v>9136.08</v>
      </c>
      <c r="CO415" s="59">
        <v>236.98</v>
      </c>
      <c r="CP415" s="59">
        <v>9373.06</v>
      </c>
      <c r="CQ415" s="59">
        <v>240</v>
      </c>
      <c r="CR415" s="59">
        <v>2249534</v>
      </c>
      <c r="CS415" s="59">
        <v>0</v>
      </c>
      <c r="CT415" s="59">
        <v>0</v>
      </c>
      <c r="CU415" s="59">
        <v>0</v>
      </c>
      <c r="CV415" s="59">
        <v>0</v>
      </c>
      <c r="CW415" s="59">
        <v>0</v>
      </c>
      <c r="CX415" s="59">
        <v>0</v>
      </c>
      <c r="CY415" s="59">
        <v>32000</v>
      </c>
      <c r="CZ415" s="59">
        <v>84358</v>
      </c>
      <c r="DA415" s="59">
        <v>0</v>
      </c>
      <c r="DB415" s="59">
        <v>2365892</v>
      </c>
      <c r="DC415" s="59">
        <v>885461</v>
      </c>
      <c r="DD415" s="59">
        <v>1480431</v>
      </c>
      <c r="DE415" s="59">
        <v>1457982</v>
      </c>
      <c r="DF415" s="59">
        <v>232</v>
      </c>
      <c r="DG415" s="40">
        <v>1457750</v>
      </c>
      <c r="DH415" s="59">
        <v>57233</v>
      </c>
      <c r="DI415" s="59">
        <v>1514983</v>
      </c>
      <c r="DJ415" s="59">
        <v>125168236</v>
      </c>
      <c r="DK415" s="59">
        <v>22449</v>
      </c>
      <c r="DL415" s="59">
        <v>0</v>
      </c>
    </row>
    <row r="416" spans="1:116" x14ac:dyDescent="0.2">
      <c r="A416" s="48">
        <v>6412</v>
      </c>
      <c r="B416" s="49" t="s">
        <v>439</v>
      </c>
      <c r="C416" s="37">
        <v>3481474</v>
      </c>
      <c r="D416" s="37">
        <v>517</v>
      </c>
      <c r="E416" s="37">
        <v>518</v>
      </c>
      <c r="F416" s="37">
        <v>220.29</v>
      </c>
      <c r="G416" s="37">
        <v>0</v>
      </c>
      <c r="H416" s="37">
        <v>0</v>
      </c>
      <c r="I416" s="37">
        <v>0</v>
      </c>
      <c r="J416" s="37">
        <v>3602317</v>
      </c>
      <c r="K416" s="37">
        <v>0</v>
      </c>
      <c r="L416" s="37">
        <v>28792</v>
      </c>
      <c r="M416" s="37">
        <v>0</v>
      </c>
      <c r="N416" s="37">
        <v>0</v>
      </c>
      <c r="O416" s="37">
        <v>0</v>
      </c>
      <c r="P416" s="37">
        <v>0</v>
      </c>
      <c r="Q416" s="37">
        <v>28792</v>
      </c>
      <c r="R416" s="37">
        <v>3631109</v>
      </c>
      <c r="S416" s="37">
        <v>0</v>
      </c>
      <c r="T416" s="37">
        <v>0</v>
      </c>
      <c r="U416" s="37">
        <v>0</v>
      </c>
      <c r="V416" s="37">
        <v>3631109</v>
      </c>
      <c r="W416" s="37">
        <v>2466669</v>
      </c>
      <c r="X416" s="37">
        <v>1164440</v>
      </c>
      <c r="Y416" s="37">
        <v>1172170</v>
      </c>
      <c r="Z416" s="37">
        <v>551</v>
      </c>
      <c r="AA416" s="37">
        <v>1171619</v>
      </c>
      <c r="AB416" s="37">
        <v>548895</v>
      </c>
      <c r="AC416" s="37">
        <v>1720514</v>
      </c>
      <c r="AD416" s="37">
        <v>230268976</v>
      </c>
      <c r="AE416" s="37">
        <v>73700</v>
      </c>
      <c r="AF416" s="37">
        <v>0</v>
      </c>
      <c r="AG416" s="37">
        <v>7730</v>
      </c>
      <c r="AH416" s="37">
        <v>0</v>
      </c>
      <c r="AI416" s="49">
        <v>3631109</v>
      </c>
      <c r="AJ416" s="59">
        <v>518</v>
      </c>
      <c r="AK416" s="59">
        <v>7009.86</v>
      </c>
      <c r="AL416" s="59">
        <v>226.68</v>
      </c>
      <c r="AM416" s="59">
        <v>7236.54</v>
      </c>
      <c r="AN416" s="59">
        <v>517</v>
      </c>
      <c r="AO416" s="59">
        <v>3741291</v>
      </c>
      <c r="AP416" s="59">
        <v>0</v>
      </c>
      <c r="AQ416" s="59">
        <v>23462</v>
      </c>
      <c r="AR416" s="59">
        <v>0</v>
      </c>
      <c r="AS416" s="59">
        <v>0</v>
      </c>
      <c r="AT416" s="59">
        <v>0</v>
      </c>
      <c r="AU416" s="59">
        <v>0</v>
      </c>
      <c r="AV416" s="59">
        <v>0</v>
      </c>
      <c r="AW416" s="59">
        <v>0</v>
      </c>
      <c r="AX416" s="59">
        <v>7237</v>
      </c>
      <c r="AY416" s="59">
        <v>0</v>
      </c>
      <c r="AZ416" s="59">
        <v>3771990</v>
      </c>
      <c r="BA416" s="59">
        <v>2457792</v>
      </c>
      <c r="BB416" s="59">
        <v>1314198</v>
      </c>
      <c r="BC416" s="59">
        <v>1314198</v>
      </c>
      <c r="BD416" s="59">
        <v>864</v>
      </c>
      <c r="BE416" s="59">
        <f t="shared" si="24"/>
        <v>1313334</v>
      </c>
      <c r="BF416" s="59">
        <v>543200</v>
      </c>
      <c r="BG416" s="59">
        <f t="shared" si="25"/>
        <v>1856534</v>
      </c>
      <c r="BH416" s="59">
        <v>250547997</v>
      </c>
      <c r="BI416" s="59">
        <v>0</v>
      </c>
      <c r="BJ416" s="59">
        <v>0</v>
      </c>
      <c r="BK416" s="59">
        <v>3764753</v>
      </c>
      <c r="BL416" s="59">
        <v>517</v>
      </c>
      <c r="BM416" s="59">
        <v>7281.92</v>
      </c>
      <c r="BN416" s="59">
        <v>230.08</v>
      </c>
      <c r="BO416" s="59">
        <v>7512</v>
      </c>
      <c r="BP416" s="59">
        <v>506</v>
      </c>
      <c r="BQ416" s="59">
        <v>3801072</v>
      </c>
      <c r="BR416" s="59">
        <v>0</v>
      </c>
      <c r="BS416" s="59">
        <v>47741</v>
      </c>
      <c r="BT416" s="59">
        <v>0</v>
      </c>
      <c r="BU416" s="59">
        <v>0</v>
      </c>
      <c r="BV416" s="59">
        <v>0</v>
      </c>
      <c r="BW416" s="59">
        <v>0</v>
      </c>
      <c r="BX416" s="59">
        <v>0</v>
      </c>
      <c r="BY416" s="59">
        <v>60096</v>
      </c>
      <c r="BZ416" s="59">
        <v>0</v>
      </c>
      <c r="CA416" s="59">
        <v>3908909</v>
      </c>
      <c r="CB416" s="59">
        <v>2651425</v>
      </c>
      <c r="CC416" s="59">
        <v>1257484</v>
      </c>
      <c r="CD416" s="59">
        <v>1257787</v>
      </c>
      <c r="CE416" s="59">
        <v>303</v>
      </c>
      <c r="CF416" s="59">
        <f t="shared" si="26"/>
        <v>1257484</v>
      </c>
      <c r="CG416" s="59">
        <v>553855</v>
      </c>
      <c r="CH416" s="59">
        <f t="shared" si="27"/>
        <v>1811339</v>
      </c>
      <c r="CI416" s="59">
        <v>268834096</v>
      </c>
      <c r="CJ416" s="59">
        <v>0</v>
      </c>
      <c r="CK416" s="59">
        <v>303</v>
      </c>
      <c r="CL416" s="59">
        <v>3848813</v>
      </c>
      <c r="CM416" s="59">
        <v>506</v>
      </c>
      <c r="CN416" s="59">
        <v>7606.35</v>
      </c>
      <c r="CO416" s="59">
        <v>236.98</v>
      </c>
      <c r="CP416" s="59">
        <v>7843.33</v>
      </c>
      <c r="CQ416" s="59">
        <v>499</v>
      </c>
      <c r="CR416" s="59">
        <v>3913822</v>
      </c>
      <c r="CS416" s="59">
        <v>0</v>
      </c>
      <c r="CT416" s="59">
        <v>37163</v>
      </c>
      <c r="CU416" s="59">
        <v>0</v>
      </c>
      <c r="CV416" s="59">
        <v>0</v>
      </c>
      <c r="CW416" s="59">
        <v>0</v>
      </c>
      <c r="CX416" s="59">
        <v>0</v>
      </c>
      <c r="CY416" s="59">
        <v>0</v>
      </c>
      <c r="CZ416" s="59">
        <v>39217</v>
      </c>
      <c r="DA416" s="59">
        <v>0</v>
      </c>
      <c r="DB416" s="59">
        <v>3990202</v>
      </c>
      <c r="DC416" s="59">
        <v>2501109</v>
      </c>
      <c r="DD416" s="59">
        <v>1489093</v>
      </c>
      <c r="DE416" s="59">
        <v>1489092</v>
      </c>
      <c r="DF416" s="59">
        <v>907</v>
      </c>
      <c r="DG416" s="40">
        <v>1488185</v>
      </c>
      <c r="DH416" s="59">
        <v>567463</v>
      </c>
      <c r="DI416" s="59">
        <v>2055648</v>
      </c>
      <c r="DJ416" s="59">
        <v>282062978</v>
      </c>
      <c r="DK416" s="59">
        <v>1</v>
      </c>
      <c r="DL416" s="59">
        <v>0</v>
      </c>
    </row>
    <row r="417" spans="1:116" x14ac:dyDescent="0.2">
      <c r="A417" s="48">
        <v>6440</v>
      </c>
      <c r="B417" s="49" t="s">
        <v>440</v>
      </c>
      <c r="C417" s="37">
        <v>2107647</v>
      </c>
      <c r="D417" s="37">
        <v>266</v>
      </c>
      <c r="E417" s="37">
        <v>272</v>
      </c>
      <c r="F417" s="37">
        <v>220.29</v>
      </c>
      <c r="G417" s="37">
        <v>0</v>
      </c>
      <c r="H417" s="37">
        <v>0</v>
      </c>
      <c r="I417" s="37">
        <v>0</v>
      </c>
      <c r="J417" s="37">
        <v>2215105</v>
      </c>
      <c r="K417" s="37">
        <v>1996</v>
      </c>
      <c r="L417" s="37">
        <v>0</v>
      </c>
      <c r="M417" s="37">
        <v>0</v>
      </c>
      <c r="N417" s="37">
        <v>0</v>
      </c>
      <c r="O417" s="37">
        <v>0</v>
      </c>
      <c r="P417" s="37">
        <v>0</v>
      </c>
      <c r="Q417" s="37">
        <v>1996</v>
      </c>
      <c r="R417" s="37">
        <v>2217101</v>
      </c>
      <c r="S417" s="37">
        <v>0</v>
      </c>
      <c r="T417" s="37">
        <v>0</v>
      </c>
      <c r="U417" s="37">
        <v>0</v>
      </c>
      <c r="V417" s="37">
        <v>2217101</v>
      </c>
      <c r="W417" s="37">
        <v>811127</v>
      </c>
      <c r="X417" s="37">
        <v>1405974</v>
      </c>
      <c r="Y417" s="37">
        <v>1458311</v>
      </c>
      <c r="Z417" s="37">
        <v>352</v>
      </c>
      <c r="AA417" s="37">
        <v>1457959</v>
      </c>
      <c r="AB417" s="37">
        <v>0</v>
      </c>
      <c r="AC417" s="37">
        <v>1457959</v>
      </c>
      <c r="AD417" s="37">
        <v>150755977</v>
      </c>
      <c r="AE417" s="37">
        <v>36400</v>
      </c>
      <c r="AF417" s="37">
        <v>0</v>
      </c>
      <c r="AG417" s="37">
        <v>52337</v>
      </c>
      <c r="AH417" s="37">
        <v>0</v>
      </c>
      <c r="AI417" s="49">
        <v>2217101</v>
      </c>
      <c r="AJ417" s="59">
        <v>272</v>
      </c>
      <c r="AK417" s="59">
        <v>8151.11</v>
      </c>
      <c r="AL417" s="59">
        <v>226.68</v>
      </c>
      <c r="AM417" s="59">
        <v>8377.7899999999991</v>
      </c>
      <c r="AN417" s="59">
        <v>277</v>
      </c>
      <c r="AO417" s="59">
        <v>2320648</v>
      </c>
      <c r="AP417" s="59">
        <v>0</v>
      </c>
      <c r="AQ417" s="59">
        <v>0</v>
      </c>
      <c r="AR417" s="59">
        <v>0</v>
      </c>
      <c r="AS417" s="59">
        <v>0</v>
      </c>
      <c r="AT417" s="59">
        <v>0</v>
      </c>
      <c r="AU417" s="59">
        <v>0</v>
      </c>
      <c r="AV417" s="59">
        <v>0</v>
      </c>
      <c r="AW417" s="59">
        <v>200000</v>
      </c>
      <c r="AX417" s="59">
        <v>0</v>
      </c>
      <c r="AY417" s="59">
        <v>0</v>
      </c>
      <c r="AZ417" s="59">
        <v>2520648</v>
      </c>
      <c r="BA417" s="59">
        <v>782355</v>
      </c>
      <c r="BB417" s="59">
        <v>1738293</v>
      </c>
      <c r="BC417" s="59">
        <v>1738794</v>
      </c>
      <c r="BD417" s="59">
        <v>841</v>
      </c>
      <c r="BE417" s="59">
        <f t="shared" si="24"/>
        <v>1737953</v>
      </c>
      <c r="BF417" s="59">
        <v>1316</v>
      </c>
      <c r="BG417" s="59">
        <f t="shared" si="25"/>
        <v>1739269</v>
      </c>
      <c r="BH417" s="59">
        <v>158424065</v>
      </c>
      <c r="BI417" s="59">
        <v>0</v>
      </c>
      <c r="BJ417" s="59">
        <v>501</v>
      </c>
      <c r="BK417" s="59">
        <v>2320648</v>
      </c>
      <c r="BL417" s="59">
        <v>277</v>
      </c>
      <c r="BM417" s="59">
        <v>8377.7900000000009</v>
      </c>
      <c r="BN417" s="59">
        <v>230.08</v>
      </c>
      <c r="BO417" s="59">
        <v>8607.8700000000008</v>
      </c>
      <c r="BP417" s="59">
        <v>282</v>
      </c>
      <c r="BQ417" s="59">
        <v>2427419</v>
      </c>
      <c r="BR417" s="59">
        <v>0</v>
      </c>
      <c r="BS417" s="59">
        <v>0</v>
      </c>
      <c r="BT417" s="59">
        <v>0</v>
      </c>
      <c r="BU417" s="59">
        <v>0</v>
      </c>
      <c r="BV417" s="59">
        <v>0</v>
      </c>
      <c r="BW417" s="59">
        <v>0</v>
      </c>
      <c r="BX417" s="59">
        <v>200000</v>
      </c>
      <c r="BY417" s="59">
        <v>0</v>
      </c>
      <c r="BZ417" s="59">
        <v>0</v>
      </c>
      <c r="CA417" s="59">
        <v>2627419</v>
      </c>
      <c r="CB417" s="59">
        <v>856032</v>
      </c>
      <c r="CC417" s="59">
        <v>1771387</v>
      </c>
      <c r="CD417" s="59">
        <v>1771387</v>
      </c>
      <c r="CE417" s="59">
        <v>682</v>
      </c>
      <c r="CF417" s="59">
        <f t="shared" si="26"/>
        <v>1770705</v>
      </c>
      <c r="CG417" s="59">
        <v>10000</v>
      </c>
      <c r="CH417" s="59">
        <f t="shared" si="27"/>
        <v>1780705</v>
      </c>
      <c r="CI417" s="59">
        <v>174868833</v>
      </c>
      <c r="CJ417" s="59">
        <v>0</v>
      </c>
      <c r="CK417" s="59">
        <v>0</v>
      </c>
      <c r="CL417" s="59">
        <v>2427419</v>
      </c>
      <c r="CM417" s="59">
        <v>282</v>
      </c>
      <c r="CN417" s="59">
        <v>8607.8700000000008</v>
      </c>
      <c r="CO417" s="59">
        <v>236.98</v>
      </c>
      <c r="CP417" s="59">
        <v>8844.85</v>
      </c>
      <c r="CQ417" s="59">
        <v>282</v>
      </c>
      <c r="CR417" s="59">
        <v>2494248</v>
      </c>
      <c r="CS417" s="59">
        <v>0</v>
      </c>
      <c r="CT417" s="59">
        <v>0</v>
      </c>
      <c r="CU417" s="59">
        <v>0</v>
      </c>
      <c r="CV417" s="59">
        <v>0</v>
      </c>
      <c r="CW417" s="59">
        <v>0</v>
      </c>
      <c r="CX417" s="59">
        <v>0</v>
      </c>
      <c r="CY417" s="59">
        <v>200000</v>
      </c>
      <c r="CZ417" s="59">
        <v>0</v>
      </c>
      <c r="DA417" s="59">
        <v>0</v>
      </c>
      <c r="DB417" s="59">
        <v>2694248</v>
      </c>
      <c r="DC417" s="59">
        <v>728514</v>
      </c>
      <c r="DD417" s="59">
        <v>1965734</v>
      </c>
      <c r="DE417" s="59">
        <v>1965734</v>
      </c>
      <c r="DF417" s="59">
        <v>1225</v>
      </c>
      <c r="DG417" s="40">
        <v>1964509</v>
      </c>
      <c r="DH417" s="59">
        <v>0</v>
      </c>
      <c r="DI417" s="59">
        <v>1964509</v>
      </c>
      <c r="DJ417" s="59">
        <v>193223561</v>
      </c>
      <c r="DK417" s="59">
        <v>0</v>
      </c>
      <c r="DL417" s="59">
        <v>0</v>
      </c>
    </row>
    <row r="418" spans="1:116" x14ac:dyDescent="0.2">
      <c r="A418" s="48">
        <v>6419</v>
      </c>
      <c r="B418" s="49" t="s">
        <v>441</v>
      </c>
      <c r="C418" s="37">
        <v>22126349</v>
      </c>
      <c r="D418" s="37">
        <v>2406</v>
      </c>
      <c r="E418" s="37">
        <v>2423</v>
      </c>
      <c r="F418" s="37">
        <v>220.29</v>
      </c>
      <c r="G418" s="37">
        <v>0</v>
      </c>
      <c r="H418" s="37">
        <v>0</v>
      </c>
      <c r="I418" s="37">
        <v>0</v>
      </c>
      <c r="J418" s="37">
        <v>22816446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22816446</v>
      </c>
      <c r="S418" s="37">
        <v>0</v>
      </c>
      <c r="T418" s="37">
        <v>0</v>
      </c>
      <c r="U418" s="37">
        <v>0</v>
      </c>
      <c r="V418" s="37">
        <v>22816446</v>
      </c>
      <c r="W418" s="37">
        <v>9765415</v>
      </c>
      <c r="X418" s="37">
        <v>13051031</v>
      </c>
      <c r="Y418" s="37">
        <v>13051031</v>
      </c>
      <c r="Z418" s="37">
        <v>10542</v>
      </c>
      <c r="AA418" s="37">
        <v>13040489</v>
      </c>
      <c r="AB418" s="37">
        <v>1211293</v>
      </c>
      <c r="AC418" s="37">
        <v>14251782</v>
      </c>
      <c r="AD418" s="37">
        <v>1213231400</v>
      </c>
      <c r="AE418" s="37">
        <v>897400</v>
      </c>
      <c r="AF418" s="37">
        <v>0</v>
      </c>
      <c r="AG418" s="37">
        <v>0</v>
      </c>
      <c r="AH418" s="37">
        <v>0</v>
      </c>
      <c r="AI418" s="49">
        <v>22420423</v>
      </c>
      <c r="AJ418" s="59">
        <v>2423</v>
      </c>
      <c r="AK418" s="59">
        <v>9253.17</v>
      </c>
      <c r="AL418" s="59">
        <v>226.68</v>
      </c>
      <c r="AM418" s="59">
        <v>9479.85</v>
      </c>
      <c r="AN418" s="59">
        <v>2452</v>
      </c>
      <c r="AO418" s="59">
        <v>23244592</v>
      </c>
      <c r="AP418" s="59">
        <v>0</v>
      </c>
      <c r="AQ418" s="59">
        <v>0</v>
      </c>
      <c r="AR418" s="59">
        <v>0</v>
      </c>
      <c r="AS418" s="59">
        <v>0</v>
      </c>
      <c r="AT418" s="59">
        <v>0</v>
      </c>
      <c r="AU418" s="59">
        <v>0</v>
      </c>
      <c r="AV418" s="59">
        <v>0</v>
      </c>
      <c r="AW418" s="59">
        <v>0</v>
      </c>
      <c r="AX418" s="59">
        <v>0</v>
      </c>
      <c r="AY418" s="59">
        <v>0</v>
      </c>
      <c r="AZ418" s="59">
        <v>23244592</v>
      </c>
      <c r="BA418" s="59">
        <v>8673380</v>
      </c>
      <c r="BB418" s="59">
        <v>14571212</v>
      </c>
      <c r="BC418" s="59">
        <v>14571213</v>
      </c>
      <c r="BD418" s="59">
        <v>11291</v>
      </c>
      <c r="BE418" s="59">
        <f t="shared" si="24"/>
        <v>14559922</v>
      </c>
      <c r="BF418" s="59">
        <v>1584563</v>
      </c>
      <c r="BG418" s="59">
        <f t="shared" si="25"/>
        <v>16144485</v>
      </c>
      <c r="BH418" s="59">
        <v>1335746000</v>
      </c>
      <c r="BI418" s="59">
        <v>0</v>
      </c>
      <c r="BJ418" s="59">
        <v>1</v>
      </c>
      <c r="BK418" s="59">
        <v>23244592</v>
      </c>
      <c r="BL418" s="59">
        <v>2452</v>
      </c>
      <c r="BM418" s="59">
        <v>9479.85</v>
      </c>
      <c r="BN418" s="59">
        <v>230.08</v>
      </c>
      <c r="BO418" s="59">
        <v>9709.93</v>
      </c>
      <c r="BP418" s="59">
        <v>2477</v>
      </c>
      <c r="BQ418" s="59">
        <v>24051497</v>
      </c>
      <c r="BR418" s="59">
        <v>0</v>
      </c>
      <c r="BS418" s="59">
        <v>-26167</v>
      </c>
      <c r="BT418" s="59">
        <v>0</v>
      </c>
      <c r="BU418" s="59">
        <v>0</v>
      </c>
      <c r="BV418" s="59">
        <v>0</v>
      </c>
      <c r="BW418" s="59">
        <v>0</v>
      </c>
      <c r="BX418" s="59">
        <v>0</v>
      </c>
      <c r="BY418" s="59">
        <v>0</v>
      </c>
      <c r="BZ418" s="59">
        <v>0</v>
      </c>
      <c r="CA418" s="59">
        <v>24025330</v>
      </c>
      <c r="CB418" s="59">
        <v>8899666</v>
      </c>
      <c r="CC418" s="59">
        <v>15125664</v>
      </c>
      <c r="CD418" s="59">
        <v>15125664</v>
      </c>
      <c r="CE418" s="59">
        <v>10078</v>
      </c>
      <c r="CF418" s="59">
        <f t="shared" si="26"/>
        <v>15115586</v>
      </c>
      <c r="CG418" s="59">
        <v>1588910</v>
      </c>
      <c r="CH418" s="59">
        <f t="shared" si="27"/>
        <v>16704496</v>
      </c>
      <c r="CI418" s="59">
        <v>1409896900</v>
      </c>
      <c r="CJ418" s="59">
        <v>0</v>
      </c>
      <c r="CK418" s="59">
        <v>0</v>
      </c>
      <c r="CL418" s="59">
        <v>24025330</v>
      </c>
      <c r="CM418" s="59">
        <v>2477</v>
      </c>
      <c r="CN418" s="59">
        <v>9699.3700000000008</v>
      </c>
      <c r="CO418" s="59">
        <v>236.98</v>
      </c>
      <c r="CP418" s="59">
        <v>9936.35</v>
      </c>
      <c r="CQ418" s="59">
        <v>2516</v>
      </c>
      <c r="CR418" s="59">
        <v>24999857</v>
      </c>
      <c r="CS418" s="59">
        <v>0</v>
      </c>
      <c r="CT418" s="59">
        <v>18814</v>
      </c>
      <c r="CU418" s="59">
        <v>0</v>
      </c>
      <c r="CV418" s="59">
        <v>0</v>
      </c>
      <c r="CW418" s="59">
        <v>0</v>
      </c>
      <c r="CX418" s="59">
        <v>0</v>
      </c>
      <c r="CY418" s="59">
        <v>0</v>
      </c>
      <c r="CZ418" s="59">
        <v>0</v>
      </c>
      <c r="DA418" s="59">
        <v>0</v>
      </c>
      <c r="DB418" s="59">
        <v>25018671</v>
      </c>
      <c r="DC418" s="59">
        <v>9556105</v>
      </c>
      <c r="DD418" s="59">
        <v>15462566</v>
      </c>
      <c r="DE418" s="59">
        <v>15452629</v>
      </c>
      <c r="DF418" s="59">
        <v>10434</v>
      </c>
      <c r="DG418" s="40">
        <v>15442195</v>
      </c>
      <c r="DH418" s="59">
        <v>1593395</v>
      </c>
      <c r="DI418" s="59">
        <v>17035590</v>
      </c>
      <c r="DJ418" s="59">
        <v>1529322100</v>
      </c>
      <c r="DK418" s="59">
        <v>9937</v>
      </c>
      <c r="DL418" s="59">
        <v>0</v>
      </c>
    </row>
    <row r="419" spans="1:116" x14ac:dyDescent="0.2">
      <c r="A419" s="48">
        <v>6426</v>
      </c>
      <c r="B419" s="49" t="s">
        <v>442</v>
      </c>
      <c r="C419" s="37">
        <v>5658770</v>
      </c>
      <c r="D419" s="37">
        <v>788</v>
      </c>
      <c r="E419" s="37">
        <v>779</v>
      </c>
      <c r="F419" s="37">
        <v>220.29</v>
      </c>
      <c r="G419" s="37">
        <v>0</v>
      </c>
      <c r="H419" s="37">
        <v>0</v>
      </c>
      <c r="I419" s="37">
        <v>0</v>
      </c>
      <c r="J419" s="37">
        <v>5765745</v>
      </c>
      <c r="K419" s="37">
        <v>0</v>
      </c>
      <c r="L419" s="37">
        <v>923</v>
      </c>
      <c r="M419" s="37">
        <v>0</v>
      </c>
      <c r="N419" s="37">
        <v>0</v>
      </c>
      <c r="O419" s="37">
        <v>0</v>
      </c>
      <c r="P419" s="37">
        <v>0</v>
      </c>
      <c r="Q419" s="37">
        <v>923</v>
      </c>
      <c r="R419" s="37">
        <v>5766668</v>
      </c>
      <c r="S419" s="37">
        <v>0</v>
      </c>
      <c r="T419" s="37">
        <v>51810</v>
      </c>
      <c r="U419" s="37">
        <v>51810</v>
      </c>
      <c r="V419" s="37">
        <v>5818478</v>
      </c>
      <c r="W419" s="37">
        <v>4468307</v>
      </c>
      <c r="X419" s="37">
        <v>1350171</v>
      </c>
      <c r="Y419" s="37">
        <v>1350172</v>
      </c>
      <c r="Z419" s="37">
        <v>5934</v>
      </c>
      <c r="AA419" s="37">
        <v>1344238</v>
      </c>
      <c r="AB419" s="37">
        <v>352768</v>
      </c>
      <c r="AC419" s="37">
        <v>1697006</v>
      </c>
      <c r="AD419" s="37">
        <v>146204574</v>
      </c>
      <c r="AE419" s="37">
        <v>511200</v>
      </c>
      <c r="AF419" s="37">
        <v>0</v>
      </c>
      <c r="AG419" s="37">
        <v>1</v>
      </c>
      <c r="AH419" s="37">
        <v>0</v>
      </c>
      <c r="AI419" s="49">
        <v>5766668</v>
      </c>
      <c r="AJ419" s="59">
        <v>779</v>
      </c>
      <c r="AK419" s="59">
        <v>7402.65</v>
      </c>
      <c r="AL419" s="59">
        <v>226.68</v>
      </c>
      <c r="AM419" s="59">
        <v>7629.33</v>
      </c>
      <c r="AN419" s="59">
        <v>775</v>
      </c>
      <c r="AO419" s="59">
        <v>5912731</v>
      </c>
      <c r="AP419" s="59">
        <v>0</v>
      </c>
      <c r="AQ419" s="59">
        <v>11424</v>
      </c>
      <c r="AR419" s="59">
        <v>0</v>
      </c>
      <c r="AS419" s="59">
        <v>0</v>
      </c>
      <c r="AT419" s="59">
        <v>0</v>
      </c>
      <c r="AU419" s="59">
        <v>0</v>
      </c>
      <c r="AV419" s="59">
        <v>0</v>
      </c>
      <c r="AW419" s="59">
        <v>0</v>
      </c>
      <c r="AX419" s="59">
        <v>22888</v>
      </c>
      <c r="AY419" s="59">
        <v>0</v>
      </c>
      <c r="AZ419" s="59">
        <v>5947043</v>
      </c>
      <c r="BA419" s="59">
        <v>4510614</v>
      </c>
      <c r="BB419" s="59">
        <v>1436429</v>
      </c>
      <c r="BC419" s="59">
        <v>1426247</v>
      </c>
      <c r="BD419" s="59">
        <v>5327</v>
      </c>
      <c r="BE419" s="59">
        <f t="shared" si="24"/>
        <v>1420920</v>
      </c>
      <c r="BF419" s="59">
        <v>352485</v>
      </c>
      <c r="BG419" s="59">
        <f t="shared" si="25"/>
        <v>1773405</v>
      </c>
      <c r="BH419" s="59">
        <v>170407669</v>
      </c>
      <c r="BI419" s="59">
        <v>10182</v>
      </c>
      <c r="BJ419" s="59">
        <v>0</v>
      </c>
      <c r="BK419" s="59">
        <v>5924155</v>
      </c>
      <c r="BL419" s="59">
        <v>775</v>
      </c>
      <c r="BM419" s="59">
        <v>7644.07</v>
      </c>
      <c r="BN419" s="59">
        <v>230.08</v>
      </c>
      <c r="BO419" s="59">
        <v>7874.15</v>
      </c>
      <c r="BP419" s="59">
        <v>765</v>
      </c>
      <c r="BQ419" s="59">
        <v>6023725</v>
      </c>
      <c r="BR419" s="59">
        <v>0</v>
      </c>
      <c r="BS419" s="59">
        <v>2381</v>
      </c>
      <c r="BT419" s="59">
        <v>0</v>
      </c>
      <c r="BU419" s="59">
        <v>0</v>
      </c>
      <c r="BV419" s="59">
        <v>0</v>
      </c>
      <c r="BW419" s="59">
        <v>0</v>
      </c>
      <c r="BX419" s="59">
        <v>0</v>
      </c>
      <c r="BY419" s="59">
        <v>62993</v>
      </c>
      <c r="BZ419" s="59">
        <v>0</v>
      </c>
      <c r="CA419" s="59">
        <v>6089099</v>
      </c>
      <c r="CB419" s="59">
        <v>4516117</v>
      </c>
      <c r="CC419" s="59">
        <v>1572982</v>
      </c>
      <c r="CD419" s="59">
        <v>1572981</v>
      </c>
      <c r="CE419" s="59">
        <v>4588</v>
      </c>
      <c r="CF419" s="59">
        <f t="shared" si="26"/>
        <v>1568393</v>
      </c>
      <c r="CG419" s="59">
        <v>352244</v>
      </c>
      <c r="CH419" s="59">
        <f t="shared" si="27"/>
        <v>1920637</v>
      </c>
      <c r="CI419" s="59">
        <v>169140547</v>
      </c>
      <c r="CJ419" s="59">
        <v>1</v>
      </c>
      <c r="CK419" s="59">
        <v>0</v>
      </c>
      <c r="CL419" s="59">
        <v>6026106</v>
      </c>
      <c r="CM419" s="59">
        <v>765</v>
      </c>
      <c r="CN419" s="59">
        <v>7877.26</v>
      </c>
      <c r="CO419" s="59">
        <v>236.98</v>
      </c>
      <c r="CP419" s="59">
        <v>8114.24</v>
      </c>
      <c r="CQ419" s="59">
        <v>760</v>
      </c>
      <c r="CR419" s="59">
        <v>6166822</v>
      </c>
      <c r="CS419" s="59">
        <v>0</v>
      </c>
      <c r="CT419" s="59">
        <v>0</v>
      </c>
      <c r="CU419" s="59">
        <v>0</v>
      </c>
      <c r="CV419" s="59">
        <v>0</v>
      </c>
      <c r="CW419" s="59">
        <v>0</v>
      </c>
      <c r="CX419" s="59">
        <v>0</v>
      </c>
      <c r="CY419" s="59">
        <v>0</v>
      </c>
      <c r="CZ419" s="59">
        <v>32457</v>
      </c>
      <c r="DA419" s="59">
        <v>0</v>
      </c>
      <c r="DB419" s="59">
        <v>6199279</v>
      </c>
      <c r="DC419" s="59">
        <v>4719739</v>
      </c>
      <c r="DD419" s="59">
        <v>1479540</v>
      </c>
      <c r="DE419" s="59">
        <v>1479540</v>
      </c>
      <c r="DF419" s="59">
        <v>2819</v>
      </c>
      <c r="DG419" s="40">
        <v>1476721</v>
      </c>
      <c r="DH419" s="59">
        <v>350021</v>
      </c>
      <c r="DI419" s="59">
        <v>1826742</v>
      </c>
      <c r="DJ419" s="59">
        <v>171806912</v>
      </c>
      <c r="DK419" s="59">
        <v>0</v>
      </c>
      <c r="DL419" s="59">
        <v>0</v>
      </c>
    </row>
    <row r="420" spans="1:116" x14ac:dyDescent="0.2">
      <c r="A420" s="48">
        <v>6461</v>
      </c>
      <c r="B420" s="49" t="s">
        <v>443</v>
      </c>
      <c r="C420" s="37">
        <v>14071949</v>
      </c>
      <c r="D420" s="37">
        <v>2100</v>
      </c>
      <c r="E420" s="37">
        <v>2085</v>
      </c>
      <c r="F420" s="37">
        <v>220.29</v>
      </c>
      <c r="G420" s="37">
        <v>0</v>
      </c>
      <c r="H420" s="37">
        <v>0</v>
      </c>
      <c r="I420" s="37">
        <v>0</v>
      </c>
      <c r="J420" s="37">
        <v>14430744</v>
      </c>
      <c r="K420" s="37">
        <v>4</v>
      </c>
      <c r="L420" s="37">
        <v>14873</v>
      </c>
      <c r="M420" s="37">
        <v>0</v>
      </c>
      <c r="N420" s="37">
        <v>0</v>
      </c>
      <c r="O420" s="37">
        <v>200000</v>
      </c>
      <c r="P420" s="37">
        <v>0</v>
      </c>
      <c r="Q420" s="37">
        <v>214877</v>
      </c>
      <c r="R420" s="37">
        <v>14645621</v>
      </c>
      <c r="S420" s="37">
        <v>0</v>
      </c>
      <c r="T420" s="37">
        <v>76133</v>
      </c>
      <c r="U420" s="37">
        <v>76133</v>
      </c>
      <c r="V420" s="37">
        <v>14721754</v>
      </c>
      <c r="W420" s="37">
        <v>8258664</v>
      </c>
      <c r="X420" s="37">
        <v>6463090</v>
      </c>
      <c r="Y420" s="37">
        <v>6463085</v>
      </c>
      <c r="Z420" s="37">
        <v>10860</v>
      </c>
      <c r="AA420" s="37">
        <v>6452225</v>
      </c>
      <c r="AB420" s="37">
        <v>2313230</v>
      </c>
      <c r="AC420" s="37">
        <v>8765455</v>
      </c>
      <c r="AD420" s="37">
        <v>778900418</v>
      </c>
      <c r="AE420" s="37">
        <v>965000</v>
      </c>
      <c r="AF420" s="37">
        <v>5</v>
      </c>
      <c r="AG420" s="37">
        <v>0</v>
      </c>
      <c r="AH420" s="37">
        <v>0</v>
      </c>
      <c r="AI420" s="49">
        <v>14575541</v>
      </c>
      <c r="AJ420" s="59">
        <v>2085</v>
      </c>
      <c r="AK420" s="59">
        <v>6990.67</v>
      </c>
      <c r="AL420" s="59">
        <v>226.68</v>
      </c>
      <c r="AM420" s="59">
        <v>7217.35</v>
      </c>
      <c r="AN420" s="59">
        <v>2088</v>
      </c>
      <c r="AO420" s="59">
        <v>15069827</v>
      </c>
      <c r="AP420" s="59">
        <v>0</v>
      </c>
      <c r="AQ420" s="59">
        <v>-4416</v>
      </c>
      <c r="AR420" s="59">
        <v>0</v>
      </c>
      <c r="AS420" s="59">
        <v>0</v>
      </c>
      <c r="AT420" s="59">
        <v>0</v>
      </c>
      <c r="AU420" s="59">
        <v>0</v>
      </c>
      <c r="AV420" s="59">
        <v>0</v>
      </c>
      <c r="AW420" s="59">
        <v>0</v>
      </c>
      <c r="AX420" s="59">
        <v>0</v>
      </c>
      <c r="AY420" s="59">
        <v>0</v>
      </c>
      <c r="AZ420" s="59">
        <v>15065411</v>
      </c>
      <c r="BA420" s="59">
        <v>8548859</v>
      </c>
      <c r="BB420" s="59">
        <v>6516552</v>
      </c>
      <c r="BC420" s="59">
        <v>6509336</v>
      </c>
      <c r="BD420" s="59">
        <v>10801</v>
      </c>
      <c r="BE420" s="59">
        <f t="shared" si="24"/>
        <v>6498535</v>
      </c>
      <c r="BF420" s="59">
        <v>2367705</v>
      </c>
      <c r="BG420" s="59">
        <f t="shared" si="25"/>
        <v>8866240</v>
      </c>
      <c r="BH420" s="59">
        <v>843087284</v>
      </c>
      <c r="BI420" s="59">
        <v>7216</v>
      </c>
      <c r="BJ420" s="59">
        <v>0</v>
      </c>
      <c r="BK420" s="59">
        <v>15058195</v>
      </c>
      <c r="BL420" s="59">
        <v>2088</v>
      </c>
      <c r="BM420" s="59">
        <v>7211.78</v>
      </c>
      <c r="BN420" s="59">
        <v>230.08</v>
      </c>
      <c r="BO420" s="59">
        <v>7441.86</v>
      </c>
      <c r="BP420" s="59">
        <v>2095</v>
      </c>
      <c r="BQ420" s="59">
        <v>15590697</v>
      </c>
      <c r="BR420" s="59">
        <v>5412</v>
      </c>
      <c r="BS420" s="59">
        <v>0</v>
      </c>
      <c r="BT420" s="59">
        <v>0</v>
      </c>
      <c r="BU420" s="59">
        <v>0</v>
      </c>
      <c r="BV420" s="59">
        <v>0</v>
      </c>
      <c r="BW420" s="59">
        <v>0</v>
      </c>
      <c r="BX420" s="59">
        <v>0</v>
      </c>
      <c r="BY420" s="59">
        <v>0</v>
      </c>
      <c r="BZ420" s="59">
        <v>0</v>
      </c>
      <c r="CA420" s="59">
        <v>15596109</v>
      </c>
      <c r="CB420" s="59">
        <v>9185650</v>
      </c>
      <c r="CC420" s="59">
        <v>6410459</v>
      </c>
      <c r="CD420" s="59">
        <v>6417900</v>
      </c>
      <c r="CE420" s="59">
        <v>20630</v>
      </c>
      <c r="CF420" s="59">
        <f t="shared" si="26"/>
        <v>6397270</v>
      </c>
      <c r="CG420" s="59">
        <v>2303490</v>
      </c>
      <c r="CH420" s="59">
        <f t="shared" si="27"/>
        <v>8700760</v>
      </c>
      <c r="CI420" s="59">
        <v>893520893</v>
      </c>
      <c r="CJ420" s="59">
        <v>0</v>
      </c>
      <c r="CK420" s="59">
        <v>7441</v>
      </c>
      <c r="CL420" s="59">
        <v>15596109</v>
      </c>
      <c r="CM420" s="59">
        <v>2095</v>
      </c>
      <c r="CN420" s="59">
        <v>7444.44</v>
      </c>
      <c r="CO420" s="59">
        <v>236.98</v>
      </c>
      <c r="CP420" s="59">
        <v>7681.4199999999992</v>
      </c>
      <c r="CQ420" s="59">
        <v>2093</v>
      </c>
      <c r="CR420" s="59">
        <v>16077212</v>
      </c>
      <c r="CS420" s="59">
        <v>0</v>
      </c>
      <c r="CT420" s="59">
        <v>0</v>
      </c>
      <c r="CU420" s="59">
        <v>0</v>
      </c>
      <c r="CV420" s="59">
        <v>0</v>
      </c>
      <c r="CW420" s="59">
        <v>0</v>
      </c>
      <c r="CX420" s="59">
        <v>0</v>
      </c>
      <c r="CY420" s="59">
        <v>0</v>
      </c>
      <c r="CZ420" s="59">
        <v>15363</v>
      </c>
      <c r="DA420" s="59">
        <v>0</v>
      </c>
      <c r="DB420" s="59">
        <v>16092575</v>
      </c>
      <c r="DC420" s="59">
        <v>9374756</v>
      </c>
      <c r="DD420" s="59">
        <v>6717819</v>
      </c>
      <c r="DE420" s="59">
        <v>6721494</v>
      </c>
      <c r="DF420" s="59">
        <v>11744</v>
      </c>
      <c r="DG420" s="40">
        <v>6709750</v>
      </c>
      <c r="DH420" s="59">
        <v>2365720</v>
      </c>
      <c r="DI420" s="59">
        <v>9075470</v>
      </c>
      <c r="DJ420" s="59">
        <v>943623018</v>
      </c>
      <c r="DK420" s="59">
        <v>0</v>
      </c>
      <c r="DL420" s="59">
        <v>3675</v>
      </c>
    </row>
    <row r="421" spans="1:116" x14ac:dyDescent="0.2">
      <c r="A421" s="48">
        <v>6470</v>
      </c>
      <c r="B421" s="49" t="s">
        <v>444</v>
      </c>
      <c r="C421" s="37">
        <v>19531846</v>
      </c>
      <c r="D421" s="37">
        <v>2359</v>
      </c>
      <c r="E421" s="37">
        <v>2331</v>
      </c>
      <c r="F421" s="37">
        <v>220.29</v>
      </c>
      <c r="G421" s="37">
        <v>0</v>
      </c>
      <c r="H421" s="37">
        <v>0</v>
      </c>
      <c r="I421" s="37">
        <v>0</v>
      </c>
      <c r="J421" s="37">
        <v>19813500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19813500</v>
      </c>
      <c r="S421" s="37">
        <v>0</v>
      </c>
      <c r="T421" s="37">
        <v>178500</v>
      </c>
      <c r="U421" s="37">
        <v>178500</v>
      </c>
      <c r="V421" s="37">
        <v>19992000</v>
      </c>
      <c r="W421" s="37">
        <v>7991866</v>
      </c>
      <c r="X421" s="37">
        <v>12000134</v>
      </c>
      <c r="Y421" s="37">
        <v>12000134</v>
      </c>
      <c r="Z421" s="37">
        <v>55176</v>
      </c>
      <c r="AA421" s="37">
        <v>11944958</v>
      </c>
      <c r="AB421" s="37">
        <v>1642913</v>
      </c>
      <c r="AC421" s="37">
        <v>13587871</v>
      </c>
      <c r="AD421" s="37">
        <v>1080352171</v>
      </c>
      <c r="AE421" s="37">
        <v>4387000</v>
      </c>
      <c r="AF421" s="37">
        <v>0</v>
      </c>
      <c r="AG421" s="37">
        <v>0</v>
      </c>
      <c r="AH421" s="37">
        <v>0</v>
      </c>
      <c r="AI421" s="49">
        <v>19793500</v>
      </c>
      <c r="AJ421" s="59">
        <v>2331</v>
      </c>
      <c r="AK421" s="59">
        <v>8491.42</v>
      </c>
      <c r="AL421" s="59">
        <v>226.68</v>
      </c>
      <c r="AM421" s="59">
        <v>8718.1</v>
      </c>
      <c r="AN421" s="59">
        <v>2315</v>
      </c>
      <c r="AO421" s="59">
        <v>20182402</v>
      </c>
      <c r="AP421" s="59">
        <v>0</v>
      </c>
      <c r="AQ421" s="59">
        <v>0</v>
      </c>
      <c r="AR421" s="59">
        <v>0</v>
      </c>
      <c r="AS421" s="59">
        <v>0</v>
      </c>
      <c r="AT421" s="59">
        <v>0</v>
      </c>
      <c r="AU421" s="59">
        <v>0</v>
      </c>
      <c r="AV421" s="59">
        <v>0</v>
      </c>
      <c r="AW421" s="59">
        <v>0</v>
      </c>
      <c r="AX421" s="59">
        <v>104617</v>
      </c>
      <c r="AY421" s="59">
        <v>0</v>
      </c>
      <c r="AZ421" s="59">
        <v>20287019</v>
      </c>
      <c r="BA421" s="59">
        <v>8168777</v>
      </c>
      <c r="BB421" s="59">
        <v>12118242</v>
      </c>
      <c r="BC421" s="59">
        <v>12118277</v>
      </c>
      <c r="BD421" s="59">
        <v>57875</v>
      </c>
      <c r="BE421" s="59">
        <f t="shared" si="24"/>
        <v>12060402</v>
      </c>
      <c r="BF421" s="59">
        <v>1766482</v>
      </c>
      <c r="BG421" s="59">
        <f t="shared" si="25"/>
        <v>13826884</v>
      </c>
      <c r="BH421" s="59">
        <v>1158519026</v>
      </c>
      <c r="BI421" s="59">
        <v>0</v>
      </c>
      <c r="BJ421" s="59">
        <v>35</v>
      </c>
      <c r="BK421" s="59">
        <v>20182402</v>
      </c>
      <c r="BL421" s="59">
        <v>2315</v>
      </c>
      <c r="BM421" s="59">
        <v>8718.1</v>
      </c>
      <c r="BN421" s="59">
        <v>230.08</v>
      </c>
      <c r="BO421" s="59">
        <v>8948.18</v>
      </c>
      <c r="BP421" s="59">
        <v>2306</v>
      </c>
      <c r="BQ421" s="59">
        <v>20634503</v>
      </c>
      <c r="BR421" s="59">
        <v>0</v>
      </c>
      <c r="BS421" s="59">
        <v>0</v>
      </c>
      <c r="BT421" s="59">
        <v>0</v>
      </c>
      <c r="BU421" s="59">
        <v>0</v>
      </c>
      <c r="BV421" s="59">
        <v>0</v>
      </c>
      <c r="BW421" s="59">
        <v>0</v>
      </c>
      <c r="BX421" s="59">
        <v>0</v>
      </c>
      <c r="BY421" s="59">
        <v>62637</v>
      </c>
      <c r="BZ421" s="59">
        <v>0</v>
      </c>
      <c r="CA421" s="59">
        <v>20697140</v>
      </c>
      <c r="CB421" s="59">
        <v>8700408</v>
      </c>
      <c r="CC421" s="59">
        <v>11996732</v>
      </c>
      <c r="CD421" s="59">
        <v>11978836</v>
      </c>
      <c r="CE421" s="59">
        <v>46812</v>
      </c>
      <c r="CF421" s="59">
        <f t="shared" si="26"/>
        <v>11932024</v>
      </c>
      <c r="CG421" s="59">
        <v>1615818</v>
      </c>
      <c r="CH421" s="59">
        <f t="shared" si="27"/>
        <v>13547842</v>
      </c>
      <c r="CI421" s="59">
        <v>1219809801</v>
      </c>
      <c r="CJ421" s="59">
        <v>17896</v>
      </c>
      <c r="CK421" s="59">
        <v>0</v>
      </c>
      <c r="CL421" s="59">
        <v>20634503</v>
      </c>
      <c r="CM421" s="59">
        <v>2306</v>
      </c>
      <c r="CN421" s="59">
        <v>8948.18</v>
      </c>
      <c r="CO421" s="59">
        <v>236.98</v>
      </c>
      <c r="CP421" s="59">
        <v>9185.16</v>
      </c>
      <c r="CQ421" s="59">
        <v>2318</v>
      </c>
      <c r="CR421" s="59">
        <v>21291201</v>
      </c>
      <c r="CS421" s="59">
        <v>0</v>
      </c>
      <c r="CT421" s="59">
        <v>0</v>
      </c>
      <c r="CU421" s="59">
        <v>0</v>
      </c>
      <c r="CV421" s="59">
        <v>0</v>
      </c>
      <c r="CW421" s="59">
        <v>0</v>
      </c>
      <c r="CX421" s="59">
        <v>0</v>
      </c>
      <c r="CY421" s="59">
        <v>0</v>
      </c>
      <c r="CZ421" s="59">
        <v>0</v>
      </c>
      <c r="DA421" s="59">
        <v>0</v>
      </c>
      <c r="DB421" s="59">
        <v>21291201</v>
      </c>
      <c r="DC421" s="59">
        <v>8693066</v>
      </c>
      <c r="DD421" s="59">
        <v>12598135</v>
      </c>
      <c r="DE421" s="59">
        <v>12598135</v>
      </c>
      <c r="DF421" s="59">
        <v>60868</v>
      </c>
      <c r="DG421" s="40">
        <v>12537267</v>
      </c>
      <c r="DH421" s="59">
        <v>1373789</v>
      </c>
      <c r="DI421" s="59">
        <v>13911056</v>
      </c>
      <c r="DJ421" s="59">
        <v>1281587410</v>
      </c>
      <c r="DK421" s="59">
        <v>0</v>
      </c>
      <c r="DL421" s="59">
        <v>0</v>
      </c>
    </row>
    <row r="422" spans="1:116" x14ac:dyDescent="0.2">
      <c r="A422" s="48">
        <v>6475</v>
      </c>
      <c r="B422" s="49" t="s">
        <v>445</v>
      </c>
      <c r="C422" s="37">
        <v>4791875</v>
      </c>
      <c r="D422" s="37">
        <v>754</v>
      </c>
      <c r="E422" s="37">
        <v>773</v>
      </c>
      <c r="F422" s="37">
        <v>220.29</v>
      </c>
      <c r="G422" s="37">
        <v>0</v>
      </c>
      <c r="H422" s="37">
        <v>0</v>
      </c>
      <c r="I422" s="37">
        <v>0</v>
      </c>
      <c r="J422" s="37">
        <v>5082908</v>
      </c>
      <c r="K422" s="37">
        <v>4745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4745</v>
      </c>
      <c r="R422" s="37">
        <v>5087653</v>
      </c>
      <c r="S422" s="37">
        <v>0</v>
      </c>
      <c r="T422" s="37">
        <v>0</v>
      </c>
      <c r="U422" s="37">
        <v>0</v>
      </c>
      <c r="V422" s="37">
        <v>5087653</v>
      </c>
      <c r="W422" s="37">
        <v>2277047</v>
      </c>
      <c r="X422" s="37">
        <v>2810606</v>
      </c>
      <c r="Y422" s="37">
        <v>2810748</v>
      </c>
      <c r="Z422" s="37">
        <v>640</v>
      </c>
      <c r="AA422" s="37">
        <v>2810108</v>
      </c>
      <c r="AB422" s="37">
        <v>798074</v>
      </c>
      <c r="AC422" s="37">
        <v>3608182</v>
      </c>
      <c r="AD422" s="37">
        <v>396978430</v>
      </c>
      <c r="AE422" s="37">
        <v>70400</v>
      </c>
      <c r="AF422" s="37">
        <v>0</v>
      </c>
      <c r="AG422" s="37">
        <v>142</v>
      </c>
      <c r="AH422" s="37">
        <v>0</v>
      </c>
      <c r="AI422" s="49">
        <v>5087653</v>
      </c>
      <c r="AJ422" s="59">
        <v>773</v>
      </c>
      <c r="AK422" s="59">
        <v>6581.7</v>
      </c>
      <c r="AL422" s="59">
        <v>226.68</v>
      </c>
      <c r="AM422" s="59">
        <v>6808.38</v>
      </c>
      <c r="AN422" s="59">
        <v>783</v>
      </c>
      <c r="AO422" s="59">
        <v>5330962</v>
      </c>
      <c r="AP422" s="59">
        <v>0</v>
      </c>
      <c r="AQ422" s="59">
        <v>45125</v>
      </c>
      <c r="AR422" s="59">
        <v>0</v>
      </c>
      <c r="AS422" s="59">
        <v>0</v>
      </c>
      <c r="AT422" s="59">
        <v>0</v>
      </c>
      <c r="AU422" s="59">
        <v>0</v>
      </c>
      <c r="AV422" s="59">
        <v>0</v>
      </c>
      <c r="AW422" s="59">
        <v>0</v>
      </c>
      <c r="AX422" s="59">
        <v>0</v>
      </c>
      <c r="AY422" s="59">
        <v>0</v>
      </c>
      <c r="AZ422" s="59">
        <v>5376087</v>
      </c>
      <c r="BA422" s="59">
        <v>2243726</v>
      </c>
      <c r="BB422" s="59">
        <v>3132361</v>
      </c>
      <c r="BC422" s="59">
        <v>3132385</v>
      </c>
      <c r="BD422" s="59">
        <v>884</v>
      </c>
      <c r="BE422" s="59">
        <f t="shared" si="24"/>
        <v>3131501</v>
      </c>
      <c r="BF422" s="59">
        <v>795209</v>
      </c>
      <c r="BG422" s="59">
        <f t="shared" si="25"/>
        <v>3926710</v>
      </c>
      <c r="BH422" s="59">
        <v>462959636</v>
      </c>
      <c r="BI422" s="59">
        <v>0</v>
      </c>
      <c r="BJ422" s="59">
        <v>24</v>
      </c>
      <c r="BK422" s="59">
        <v>5376087</v>
      </c>
      <c r="BL422" s="59">
        <v>783</v>
      </c>
      <c r="BM422" s="59">
        <v>6866.01</v>
      </c>
      <c r="BN422" s="59">
        <v>230.08</v>
      </c>
      <c r="BO422" s="59">
        <v>7096.09</v>
      </c>
      <c r="BP422" s="59">
        <v>784</v>
      </c>
      <c r="BQ422" s="59">
        <v>5563335</v>
      </c>
      <c r="BR422" s="59">
        <v>0</v>
      </c>
      <c r="BS422" s="59">
        <v>12355</v>
      </c>
      <c r="BT422" s="59">
        <v>0</v>
      </c>
      <c r="BU422" s="59">
        <v>0</v>
      </c>
      <c r="BV422" s="59">
        <v>0</v>
      </c>
      <c r="BW422" s="59">
        <v>0</v>
      </c>
      <c r="BX422" s="59">
        <v>0</v>
      </c>
      <c r="BY422" s="59">
        <v>0</v>
      </c>
      <c r="BZ422" s="59">
        <v>0</v>
      </c>
      <c r="CA422" s="59">
        <v>5575690</v>
      </c>
      <c r="CB422" s="59">
        <v>2031881</v>
      </c>
      <c r="CC422" s="59">
        <v>3543809</v>
      </c>
      <c r="CD422" s="59">
        <v>3543809</v>
      </c>
      <c r="CE422" s="59">
        <v>569</v>
      </c>
      <c r="CF422" s="59">
        <f t="shared" si="26"/>
        <v>3543240</v>
      </c>
      <c r="CG422" s="59">
        <v>807118</v>
      </c>
      <c r="CH422" s="59">
        <f t="shared" si="27"/>
        <v>4350358</v>
      </c>
      <c r="CI422" s="59">
        <v>496352766</v>
      </c>
      <c r="CJ422" s="59">
        <v>0</v>
      </c>
      <c r="CK422" s="59">
        <v>0</v>
      </c>
      <c r="CL422" s="59">
        <v>5575690</v>
      </c>
      <c r="CM422" s="59">
        <v>784</v>
      </c>
      <c r="CN422" s="59">
        <v>7111.85</v>
      </c>
      <c r="CO422" s="59">
        <v>288.14999999999998</v>
      </c>
      <c r="CP422" s="59">
        <v>7400</v>
      </c>
      <c r="CQ422" s="59">
        <v>779</v>
      </c>
      <c r="CR422" s="59">
        <v>5764600</v>
      </c>
      <c r="CS422" s="59">
        <v>0</v>
      </c>
      <c r="CT422" s="59">
        <v>-21341</v>
      </c>
      <c r="CU422" s="59">
        <v>0</v>
      </c>
      <c r="CV422" s="59">
        <v>0</v>
      </c>
      <c r="CW422" s="59">
        <v>0</v>
      </c>
      <c r="CX422" s="59">
        <v>0</v>
      </c>
      <c r="CY422" s="59">
        <v>0</v>
      </c>
      <c r="CZ422" s="59">
        <v>29600</v>
      </c>
      <c r="DA422" s="59">
        <v>0</v>
      </c>
      <c r="DB422" s="59">
        <v>5772859</v>
      </c>
      <c r="DC422" s="59">
        <v>1729705</v>
      </c>
      <c r="DD422" s="59">
        <v>4043154</v>
      </c>
      <c r="DE422" s="59">
        <v>4003088</v>
      </c>
      <c r="DF422" s="59">
        <v>610</v>
      </c>
      <c r="DG422" s="40">
        <v>4002478</v>
      </c>
      <c r="DH422" s="59">
        <v>779783</v>
      </c>
      <c r="DI422" s="59">
        <v>4782261</v>
      </c>
      <c r="DJ422" s="59">
        <v>527788527</v>
      </c>
      <c r="DK422" s="59">
        <v>40066</v>
      </c>
      <c r="DL422" s="59">
        <v>0</v>
      </c>
    </row>
    <row r="423" spans="1:116" x14ac:dyDescent="0.2">
      <c r="A423" s="48">
        <v>6482</v>
      </c>
      <c r="B423" s="49" t="s">
        <v>446</v>
      </c>
      <c r="C423" s="37">
        <v>4537461</v>
      </c>
      <c r="D423" s="37">
        <v>501</v>
      </c>
      <c r="E423" s="37">
        <v>511</v>
      </c>
      <c r="F423" s="37">
        <v>220.29</v>
      </c>
      <c r="G423" s="37">
        <v>0</v>
      </c>
      <c r="H423" s="37">
        <v>0</v>
      </c>
      <c r="I423" s="37">
        <v>0</v>
      </c>
      <c r="J423" s="37">
        <v>4740598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4740598</v>
      </c>
      <c r="S423" s="37">
        <v>0</v>
      </c>
      <c r="T423" s="37">
        <v>0</v>
      </c>
      <c r="U423" s="37">
        <v>0</v>
      </c>
      <c r="V423" s="37">
        <v>4740598</v>
      </c>
      <c r="W423" s="37">
        <v>279391</v>
      </c>
      <c r="X423" s="37">
        <v>4461207</v>
      </c>
      <c r="Y423" s="37">
        <v>4461207</v>
      </c>
      <c r="Z423" s="37">
        <v>1311</v>
      </c>
      <c r="AA423" s="37">
        <v>4459896</v>
      </c>
      <c r="AB423" s="37">
        <v>721589</v>
      </c>
      <c r="AC423" s="37">
        <v>5181485</v>
      </c>
      <c r="AD423" s="37">
        <v>492744465</v>
      </c>
      <c r="AE423" s="37">
        <v>124700</v>
      </c>
      <c r="AF423" s="37">
        <v>0</v>
      </c>
      <c r="AG423" s="37">
        <v>0</v>
      </c>
      <c r="AH423" s="37">
        <v>0</v>
      </c>
      <c r="AI423" s="49">
        <v>4740598</v>
      </c>
      <c r="AJ423" s="59">
        <v>511</v>
      </c>
      <c r="AK423" s="59">
        <v>9277.1</v>
      </c>
      <c r="AL423" s="59">
        <v>226.68</v>
      </c>
      <c r="AM423" s="59">
        <v>9503.7800000000007</v>
      </c>
      <c r="AN423" s="59">
        <v>523</v>
      </c>
      <c r="AO423" s="59">
        <v>4970477</v>
      </c>
      <c r="AP423" s="59">
        <v>0</v>
      </c>
      <c r="AQ423" s="59">
        <v>0</v>
      </c>
      <c r="AR423" s="59">
        <v>0</v>
      </c>
      <c r="AS423" s="59">
        <v>0</v>
      </c>
      <c r="AT423" s="59">
        <v>0</v>
      </c>
      <c r="AU423" s="59">
        <v>0</v>
      </c>
      <c r="AV423" s="59">
        <v>0</v>
      </c>
      <c r="AW423" s="59">
        <v>0</v>
      </c>
      <c r="AX423" s="59">
        <v>0</v>
      </c>
      <c r="AY423" s="59">
        <v>0</v>
      </c>
      <c r="AZ423" s="59">
        <v>4970477</v>
      </c>
      <c r="BA423" s="59">
        <v>275348</v>
      </c>
      <c r="BB423" s="59">
        <v>4695129</v>
      </c>
      <c r="BC423" s="59">
        <v>4685669</v>
      </c>
      <c r="BD423" s="59">
        <v>2437</v>
      </c>
      <c r="BE423" s="59">
        <f t="shared" si="24"/>
        <v>4683232</v>
      </c>
      <c r="BF423" s="59">
        <v>763849</v>
      </c>
      <c r="BG423" s="59">
        <f t="shared" si="25"/>
        <v>5447081</v>
      </c>
      <c r="BH423" s="59">
        <v>545362348</v>
      </c>
      <c r="BI423" s="59">
        <v>9460</v>
      </c>
      <c r="BJ423" s="59">
        <v>0</v>
      </c>
      <c r="BK423" s="59">
        <v>4961017</v>
      </c>
      <c r="BL423" s="59">
        <v>523</v>
      </c>
      <c r="BM423" s="59">
        <v>9485.69</v>
      </c>
      <c r="BN423" s="59">
        <v>230.08</v>
      </c>
      <c r="BO423" s="59">
        <v>9715.77</v>
      </c>
      <c r="BP423" s="59">
        <v>518</v>
      </c>
      <c r="BQ423" s="59">
        <v>5032769</v>
      </c>
      <c r="BR423" s="59">
        <v>7095</v>
      </c>
      <c r="BS423" s="59">
        <v>0</v>
      </c>
      <c r="BT423" s="59">
        <v>0</v>
      </c>
      <c r="BU423" s="59">
        <v>0</v>
      </c>
      <c r="BV423" s="59">
        <v>0</v>
      </c>
      <c r="BW423" s="59">
        <v>0</v>
      </c>
      <c r="BX423" s="59">
        <v>0</v>
      </c>
      <c r="BY423" s="59">
        <v>38863</v>
      </c>
      <c r="BZ423" s="59">
        <v>0</v>
      </c>
      <c r="CA423" s="59">
        <v>5078727</v>
      </c>
      <c r="CB423" s="59">
        <v>250935</v>
      </c>
      <c r="CC423" s="59">
        <v>4827792</v>
      </c>
      <c r="CD423" s="59">
        <v>4832963</v>
      </c>
      <c r="CE423" s="59">
        <v>3181</v>
      </c>
      <c r="CF423" s="59">
        <f t="shared" si="26"/>
        <v>4829782</v>
      </c>
      <c r="CG423" s="59">
        <v>768950</v>
      </c>
      <c r="CH423" s="59">
        <f t="shared" si="27"/>
        <v>5598732</v>
      </c>
      <c r="CI423" s="59">
        <v>609761051</v>
      </c>
      <c r="CJ423" s="59">
        <v>0</v>
      </c>
      <c r="CK423" s="59">
        <v>5171</v>
      </c>
      <c r="CL423" s="59">
        <v>5039864</v>
      </c>
      <c r="CM423" s="59">
        <v>518</v>
      </c>
      <c r="CN423" s="59">
        <v>9729.4699999999993</v>
      </c>
      <c r="CO423" s="59">
        <v>236.98</v>
      </c>
      <c r="CP423" s="59">
        <v>9966.4499999999989</v>
      </c>
      <c r="CQ423" s="59">
        <v>510</v>
      </c>
      <c r="CR423" s="59">
        <v>5082890</v>
      </c>
      <c r="CS423" s="59">
        <v>0</v>
      </c>
      <c r="CT423" s="59">
        <v>0</v>
      </c>
      <c r="CU423" s="59">
        <v>0</v>
      </c>
      <c r="CV423" s="59">
        <v>0</v>
      </c>
      <c r="CW423" s="59">
        <v>398000</v>
      </c>
      <c r="CX423" s="59">
        <v>0</v>
      </c>
      <c r="CY423" s="59">
        <v>0</v>
      </c>
      <c r="CZ423" s="59">
        <v>59799</v>
      </c>
      <c r="DA423" s="59">
        <v>0</v>
      </c>
      <c r="DB423" s="59">
        <v>5540689</v>
      </c>
      <c r="DC423" s="59">
        <v>208836</v>
      </c>
      <c r="DD423" s="59">
        <v>5331853</v>
      </c>
      <c r="DE423" s="59">
        <v>5331853</v>
      </c>
      <c r="DF423" s="59">
        <v>2829</v>
      </c>
      <c r="DG423" s="40">
        <v>5329024</v>
      </c>
      <c r="DH423" s="59">
        <v>778063</v>
      </c>
      <c r="DI423" s="59">
        <v>6107087</v>
      </c>
      <c r="DJ423" s="59">
        <v>653221654</v>
      </c>
      <c r="DK423" s="59">
        <v>0</v>
      </c>
      <c r="DL423" s="59">
        <v>0</v>
      </c>
    </row>
    <row r="424" spans="1:116" x14ac:dyDescent="0.2">
      <c r="A424" s="48">
        <v>5075</v>
      </c>
      <c r="B424" s="49" t="s">
        <v>447</v>
      </c>
      <c r="C424" s="37">
        <v>1059081</v>
      </c>
      <c r="D424" s="37">
        <v>125</v>
      </c>
      <c r="E424" s="37">
        <v>133</v>
      </c>
      <c r="F424" s="37">
        <v>220.29</v>
      </c>
      <c r="G424" s="37">
        <v>0</v>
      </c>
      <c r="H424" s="37">
        <v>0</v>
      </c>
      <c r="I424" s="37">
        <v>0</v>
      </c>
      <c r="J424" s="37">
        <v>1156161</v>
      </c>
      <c r="K424" s="37">
        <v>0</v>
      </c>
      <c r="L424" s="37">
        <v>1158</v>
      </c>
      <c r="M424" s="37">
        <v>0</v>
      </c>
      <c r="N424" s="37">
        <v>0</v>
      </c>
      <c r="O424" s="37">
        <v>0</v>
      </c>
      <c r="P424" s="37">
        <v>0</v>
      </c>
      <c r="Q424" s="37">
        <v>1158</v>
      </c>
      <c r="R424" s="37">
        <v>1157319</v>
      </c>
      <c r="S424" s="37">
        <v>0</v>
      </c>
      <c r="T424" s="37">
        <v>0</v>
      </c>
      <c r="U424" s="37">
        <v>0</v>
      </c>
      <c r="V424" s="37">
        <v>1157319</v>
      </c>
      <c r="W424" s="37">
        <v>593773</v>
      </c>
      <c r="X424" s="37">
        <v>563546</v>
      </c>
      <c r="Y424" s="37">
        <v>563546</v>
      </c>
      <c r="Z424" s="37">
        <v>145</v>
      </c>
      <c r="AA424" s="37">
        <v>563401</v>
      </c>
      <c r="AB424" s="37">
        <v>0</v>
      </c>
      <c r="AC424" s="37">
        <v>563401</v>
      </c>
      <c r="AD424" s="37">
        <v>68843023</v>
      </c>
      <c r="AE424" s="37">
        <v>17700</v>
      </c>
      <c r="AF424" s="37">
        <v>0</v>
      </c>
      <c r="AG424" s="37">
        <v>0</v>
      </c>
      <c r="AH424" s="37">
        <v>0</v>
      </c>
      <c r="AI424" s="49">
        <v>1157319</v>
      </c>
      <c r="AJ424" s="59">
        <v>133</v>
      </c>
      <c r="AK424" s="59">
        <v>8701.65</v>
      </c>
      <c r="AL424" s="59">
        <v>226.68</v>
      </c>
      <c r="AM424" s="59">
        <v>8928.33</v>
      </c>
      <c r="AN424" s="59">
        <v>143</v>
      </c>
      <c r="AO424" s="59">
        <v>1276751</v>
      </c>
      <c r="AP424" s="59">
        <v>0</v>
      </c>
      <c r="AQ424" s="59">
        <v>0</v>
      </c>
      <c r="AR424" s="59">
        <v>0</v>
      </c>
      <c r="AS424" s="59">
        <v>0</v>
      </c>
      <c r="AT424" s="59">
        <v>0</v>
      </c>
      <c r="AU424" s="59">
        <v>0</v>
      </c>
      <c r="AV424" s="59">
        <v>0</v>
      </c>
      <c r="AW424" s="59">
        <v>0</v>
      </c>
      <c r="AX424" s="59">
        <v>0</v>
      </c>
      <c r="AY424" s="59">
        <v>0</v>
      </c>
      <c r="AZ424" s="59">
        <v>1276751</v>
      </c>
      <c r="BA424" s="59">
        <v>673079</v>
      </c>
      <c r="BB424" s="59">
        <v>603672</v>
      </c>
      <c r="BC424" s="59">
        <v>600772</v>
      </c>
      <c r="BD424" s="59">
        <v>322</v>
      </c>
      <c r="BE424" s="59">
        <f t="shared" si="24"/>
        <v>600450</v>
      </c>
      <c r="BF424" s="59">
        <v>0</v>
      </c>
      <c r="BG424" s="59">
        <f t="shared" si="25"/>
        <v>600450</v>
      </c>
      <c r="BH424" s="59">
        <v>73419607</v>
      </c>
      <c r="BI424" s="59">
        <v>2900</v>
      </c>
      <c r="BJ424" s="59">
        <v>0</v>
      </c>
      <c r="BK424" s="59">
        <v>1273851</v>
      </c>
      <c r="BL424" s="59">
        <v>143</v>
      </c>
      <c r="BM424" s="59">
        <v>8908.0499999999993</v>
      </c>
      <c r="BN424" s="59">
        <v>230.08</v>
      </c>
      <c r="BO424" s="59">
        <v>9138.1299999999992</v>
      </c>
      <c r="BP424" s="59">
        <v>147</v>
      </c>
      <c r="BQ424" s="59">
        <v>1343305</v>
      </c>
      <c r="BR424" s="59">
        <v>2175</v>
      </c>
      <c r="BS424" s="59">
        <v>10708</v>
      </c>
      <c r="BT424" s="59">
        <v>0</v>
      </c>
      <c r="BU424" s="59">
        <v>0</v>
      </c>
      <c r="BV424" s="59">
        <v>0</v>
      </c>
      <c r="BW424" s="59">
        <v>0</v>
      </c>
      <c r="BX424" s="59">
        <v>0</v>
      </c>
      <c r="BY424" s="59">
        <v>0</v>
      </c>
      <c r="BZ424" s="59">
        <v>0</v>
      </c>
      <c r="CA424" s="59">
        <v>1356188</v>
      </c>
      <c r="CB424" s="59">
        <v>773920</v>
      </c>
      <c r="CC424" s="59">
        <v>582268</v>
      </c>
      <c r="CD424" s="59">
        <v>582268</v>
      </c>
      <c r="CE424" s="59">
        <v>213</v>
      </c>
      <c r="CF424" s="59">
        <f t="shared" si="26"/>
        <v>582055</v>
      </c>
      <c r="CG424" s="59">
        <v>390</v>
      </c>
      <c r="CH424" s="59">
        <f t="shared" si="27"/>
        <v>582445</v>
      </c>
      <c r="CI424" s="59">
        <v>81459071</v>
      </c>
      <c r="CJ424" s="59">
        <v>0</v>
      </c>
      <c r="CK424" s="59">
        <v>0</v>
      </c>
      <c r="CL424" s="59">
        <v>1356188</v>
      </c>
      <c r="CM424" s="59">
        <v>147</v>
      </c>
      <c r="CN424" s="59">
        <v>9225.77</v>
      </c>
      <c r="CO424" s="59">
        <v>236.98</v>
      </c>
      <c r="CP424" s="59">
        <v>9462.75</v>
      </c>
      <c r="CQ424" s="59">
        <v>150</v>
      </c>
      <c r="CR424" s="59">
        <v>1419413</v>
      </c>
      <c r="CS424" s="59">
        <v>0</v>
      </c>
      <c r="CT424" s="59">
        <v>8424</v>
      </c>
      <c r="CU424" s="59">
        <v>0</v>
      </c>
      <c r="CV424" s="59">
        <v>0</v>
      </c>
      <c r="CW424" s="59">
        <v>0</v>
      </c>
      <c r="CX424" s="59">
        <v>0</v>
      </c>
      <c r="CY424" s="59">
        <v>0</v>
      </c>
      <c r="CZ424" s="59">
        <v>0</v>
      </c>
      <c r="DA424" s="59">
        <v>0</v>
      </c>
      <c r="DB424" s="59">
        <v>1427837</v>
      </c>
      <c r="DC424" s="59">
        <v>744159</v>
      </c>
      <c r="DD424" s="59">
        <v>683678</v>
      </c>
      <c r="DE424" s="59">
        <v>683678</v>
      </c>
      <c r="DF424" s="59">
        <v>417</v>
      </c>
      <c r="DG424" s="40">
        <v>683261</v>
      </c>
      <c r="DH424" s="59">
        <v>8026</v>
      </c>
      <c r="DI424" s="59">
        <v>691287</v>
      </c>
      <c r="DJ424" s="59">
        <v>86673202</v>
      </c>
      <c r="DK424" s="59">
        <v>0</v>
      </c>
      <c r="DL424" s="59">
        <v>0</v>
      </c>
    </row>
    <row r="425" spans="1:116" x14ac:dyDescent="0.2">
      <c r="A425" s="48">
        <v>6545</v>
      </c>
      <c r="B425" s="49" t="s">
        <v>448</v>
      </c>
      <c r="C425" s="37">
        <v>7583665</v>
      </c>
      <c r="D425" s="37">
        <v>965</v>
      </c>
      <c r="E425" s="37">
        <v>1024</v>
      </c>
      <c r="F425" s="37">
        <v>220.29</v>
      </c>
      <c r="G425" s="37">
        <v>0</v>
      </c>
      <c r="H425" s="37">
        <v>0</v>
      </c>
      <c r="I425" s="37">
        <v>0</v>
      </c>
      <c r="J425" s="37">
        <v>8272906</v>
      </c>
      <c r="K425" s="37">
        <v>0</v>
      </c>
      <c r="L425" s="37">
        <v>21564</v>
      </c>
      <c r="M425" s="37">
        <v>0</v>
      </c>
      <c r="N425" s="37">
        <v>0</v>
      </c>
      <c r="O425" s="37">
        <v>0</v>
      </c>
      <c r="P425" s="37">
        <v>0</v>
      </c>
      <c r="Q425" s="37">
        <v>21564</v>
      </c>
      <c r="R425" s="37">
        <v>8294470</v>
      </c>
      <c r="S425" s="37">
        <v>0</v>
      </c>
      <c r="T425" s="37">
        <v>0</v>
      </c>
      <c r="U425" s="37">
        <v>0</v>
      </c>
      <c r="V425" s="37">
        <v>8294470</v>
      </c>
      <c r="W425" s="37">
        <v>3895217</v>
      </c>
      <c r="X425" s="37">
        <v>4399253</v>
      </c>
      <c r="Y425" s="37">
        <v>4399253</v>
      </c>
      <c r="Z425" s="37">
        <v>4474</v>
      </c>
      <c r="AA425" s="37">
        <v>4394779</v>
      </c>
      <c r="AB425" s="37">
        <v>423741</v>
      </c>
      <c r="AC425" s="37">
        <v>4818520</v>
      </c>
      <c r="AD425" s="37">
        <v>1170687727</v>
      </c>
      <c r="AE425" s="37">
        <v>1086900</v>
      </c>
      <c r="AF425" s="37">
        <v>0</v>
      </c>
      <c r="AG425" s="37">
        <v>0</v>
      </c>
      <c r="AH425" s="37">
        <v>0</v>
      </c>
      <c r="AI425" s="49">
        <v>8294470</v>
      </c>
      <c r="AJ425" s="59">
        <v>1024</v>
      </c>
      <c r="AK425" s="59">
        <v>8100.07</v>
      </c>
      <c r="AL425" s="59">
        <v>226.68</v>
      </c>
      <c r="AM425" s="59">
        <v>8326.75</v>
      </c>
      <c r="AN425" s="59">
        <v>1072</v>
      </c>
      <c r="AO425" s="59">
        <v>8926276</v>
      </c>
      <c r="AP425" s="59">
        <v>0</v>
      </c>
      <c r="AQ425" s="59">
        <v>4646</v>
      </c>
      <c r="AR425" s="59">
        <v>0</v>
      </c>
      <c r="AS425" s="59">
        <v>0</v>
      </c>
      <c r="AT425" s="59">
        <v>0</v>
      </c>
      <c r="AU425" s="59">
        <v>0</v>
      </c>
      <c r="AV425" s="59">
        <v>0</v>
      </c>
      <c r="AW425" s="59">
        <v>0</v>
      </c>
      <c r="AX425" s="59">
        <v>0</v>
      </c>
      <c r="AY425" s="59">
        <v>0</v>
      </c>
      <c r="AZ425" s="59">
        <v>8930922</v>
      </c>
      <c r="BA425" s="59">
        <v>4566068</v>
      </c>
      <c r="BB425" s="59">
        <v>4364854</v>
      </c>
      <c r="BC425" s="59">
        <v>4364854</v>
      </c>
      <c r="BD425" s="59">
        <v>3937</v>
      </c>
      <c r="BE425" s="59">
        <f t="shared" si="24"/>
        <v>4360917</v>
      </c>
      <c r="BF425" s="59">
        <v>381000</v>
      </c>
      <c r="BG425" s="59">
        <f t="shared" si="25"/>
        <v>4741917</v>
      </c>
      <c r="BH425" s="59">
        <v>1273664747</v>
      </c>
      <c r="BI425" s="59">
        <v>0</v>
      </c>
      <c r="BJ425" s="59">
        <v>0</v>
      </c>
      <c r="BK425" s="59">
        <v>8930922</v>
      </c>
      <c r="BL425" s="59">
        <v>1072</v>
      </c>
      <c r="BM425" s="59">
        <v>8331.08</v>
      </c>
      <c r="BN425" s="59">
        <v>230.08</v>
      </c>
      <c r="BO425" s="59">
        <v>8561.16</v>
      </c>
      <c r="BP425" s="59">
        <v>1103</v>
      </c>
      <c r="BQ425" s="59">
        <v>9442959</v>
      </c>
      <c r="BR425" s="59">
        <v>0</v>
      </c>
      <c r="BS425" s="59">
        <v>80366</v>
      </c>
      <c r="BT425" s="59">
        <v>0</v>
      </c>
      <c r="BU425" s="59">
        <v>0</v>
      </c>
      <c r="BV425" s="59">
        <v>0</v>
      </c>
      <c r="BW425" s="59">
        <v>0</v>
      </c>
      <c r="BX425" s="59">
        <v>0</v>
      </c>
      <c r="BY425" s="59">
        <v>0</v>
      </c>
      <c r="BZ425" s="59">
        <v>0</v>
      </c>
      <c r="CA425" s="59">
        <v>9523325</v>
      </c>
      <c r="CB425" s="59">
        <v>4720070</v>
      </c>
      <c r="CC425" s="59">
        <v>4803255</v>
      </c>
      <c r="CD425" s="59">
        <v>4820378</v>
      </c>
      <c r="CE425" s="59">
        <v>4341</v>
      </c>
      <c r="CF425" s="59">
        <f t="shared" si="26"/>
        <v>4816037</v>
      </c>
      <c r="CG425" s="59">
        <v>0</v>
      </c>
      <c r="CH425" s="59">
        <f t="shared" si="27"/>
        <v>4816037</v>
      </c>
      <c r="CI425" s="59">
        <v>1413665894</v>
      </c>
      <c r="CJ425" s="59">
        <v>0</v>
      </c>
      <c r="CK425" s="59">
        <v>17123</v>
      </c>
      <c r="CL425" s="59">
        <v>9523325</v>
      </c>
      <c r="CM425" s="59">
        <v>1103</v>
      </c>
      <c r="CN425" s="59">
        <v>8634.02</v>
      </c>
      <c r="CO425" s="59">
        <v>236.98</v>
      </c>
      <c r="CP425" s="59">
        <v>8871</v>
      </c>
      <c r="CQ425" s="59">
        <v>1100</v>
      </c>
      <c r="CR425" s="59">
        <v>9758100</v>
      </c>
      <c r="CS425" s="59">
        <v>0</v>
      </c>
      <c r="CT425" s="59">
        <v>463488</v>
      </c>
      <c r="CU425" s="59">
        <v>0</v>
      </c>
      <c r="CV425" s="59">
        <v>0</v>
      </c>
      <c r="CW425" s="59">
        <v>0</v>
      </c>
      <c r="CX425" s="59">
        <v>0</v>
      </c>
      <c r="CY425" s="59">
        <v>0</v>
      </c>
      <c r="CZ425" s="59">
        <v>17742</v>
      </c>
      <c r="DA425" s="59">
        <v>0</v>
      </c>
      <c r="DB425" s="59">
        <v>10239330</v>
      </c>
      <c r="DC425" s="59">
        <v>4829218</v>
      </c>
      <c r="DD425" s="59">
        <v>5410112</v>
      </c>
      <c r="DE425" s="59">
        <v>5410112</v>
      </c>
      <c r="DF425" s="59">
        <v>4600</v>
      </c>
      <c r="DG425" s="40">
        <v>5405512</v>
      </c>
      <c r="DH425" s="59">
        <v>0</v>
      </c>
      <c r="DI425" s="59">
        <v>5405512</v>
      </c>
      <c r="DJ425" s="59">
        <v>1540918308</v>
      </c>
      <c r="DK425" s="59">
        <v>0</v>
      </c>
      <c r="DL425" s="59">
        <v>0</v>
      </c>
    </row>
    <row r="426" spans="1:116" x14ac:dyDescent="0.2">
      <c r="A426" s="48">
        <v>6608</v>
      </c>
      <c r="B426" s="49" t="s">
        <v>449</v>
      </c>
      <c r="C426" s="37">
        <v>10526769</v>
      </c>
      <c r="D426" s="37">
        <v>1655</v>
      </c>
      <c r="E426" s="37">
        <v>1673</v>
      </c>
      <c r="F426" s="37">
        <v>220.29</v>
      </c>
      <c r="G426" s="37">
        <v>0</v>
      </c>
      <c r="H426" s="37">
        <v>0</v>
      </c>
      <c r="I426" s="37">
        <v>0</v>
      </c>
      <c r="J426" s="37">
        <v>11009812</v>
      </c>
      <c r="K426" s="37">
        <v>0</v>
      </c>
      <c r="L426" s="37">
        <v>3500</v>
      </c>
      <c r="M426" s="37">
        <v>0</v>
      </c>
      <c r="N426" s="37">
        <v>0</v>
      </c>
      <c r="O426" s="37">
        <v>0</v>
      </c>
      <c r="P426" s="37">
        <v>0</v>
      </c>
      <c r="Q426" s="37">
        <v>3500</v>
      </c>
      <c r="R426" s="37">
        <v>11013312</v>
      </c>
      <c r="S426" s="37">
        <v>0</v>
      </c>
      <c r="T426" s="37">
        <v>0</v>
      </c>
      <c r="U426" s="37">
        <v>0</v>
      </c>
      <c r="V426" s="37">
        <v>11013312</v>
      </c>
      <c r="W426" s="37">
        <v>7436974</v>
      </c>
      <c r="X426" s="37">
        <v>3576338</v>
      </c>
      <c r="Y426" s="37">
        <v>3576337</v>
      </c>
      <c r="Z426" s="37">
        <v>2078</v>
      </c>
      <c r="AA426" s="37">
        <v>3574259</v>
      </c>
      <c r="AB426" s="37">
        <v>1366559</v>
      </c>
      <c r="AC426" s="37">
        <v>4940818</v>
      </c>
      <c r="AD426" s="37">
        <v>554555209</v>
      </c>
      <c r="AE426" s="37">
        <v>233200</v>
      </c>
      <c r="AF426" s="37">
        <v>1</v>
      </c>
      <c r="AG426" s="37">
        <v>0</v>
      </c>
      <c r="AH426" s="37">
        <v>1</v>
      </c>
      <c r="AI426" s="49">
        <v>11013311</v>
      </c>
      <c r="AJ426" s="59">
        <v>1673</v>
      </c>
      <c r="AK426" s="59">
        <v>6582.97</v>
      </c>
      <c r="AL426" s="59">
        <v>226.68</v>
      </c>
      <c r="AM426" s="59">
        <v>6809.6500000000005</v>
      </c>
      <c r="AN426" s="59">
        <v>1657</v>
      </c>
      <c r="AO426" s="59">
        <v>11283590</v>
      </c>
      <c r="AP426" s="59">
        <v>1</v>
      </c>
      <c r="AQ426" s="59">
        <v>0</v>
      </c>
      <c r="AR426" s="59">
        <v>0</v>
      </c>
      <c r="AS426" s="59">
        <v>0</v>
      </c>
      <c r="AT426" s="59">
        <v>0</v>
      </c>
      <c r="AU426" s="59">
        <v>0</v>
      </c>
      <c r="AV426" s="59">
        <v>0</v>
      </c>
      <c r="AW426" s="59">
        <v>550000</v>
      </c>
      <c r="AX426" s="59">
        <v>81716</v>
      </c>
      <c r="AY426" s="59">
        <v>0</v>
      </c>
      <c r="AZ426" s="59">
        <v>11915307</v>
      </c>
      <c r="BA426" s="59">
        <v>7581384</v>
      </c>
      <c r="BB426" s="59">
        <v>4333923</v>
      </c>
      <c r="BC426" s="59">
        <v>4333923</v>
      </c>
      <c r="BD426" s="59">
        <v>1168</v>
      </c>
      <c r="BE426" s="59">
        <f t="shared" si="24"/>
        <v>4332755</v>
      </c>
      <c r="BF426" s="59">
        <v>1340407</v>
      </c>
      <c r="BG426" s="59">
        <f t="shared" si="25"/>
        <v>5673162</v>
      </c>
      <c r="BH426" s="59">
        <v>606563239</v>
      </c>
      <c r="BI426" s="59">
        <v>0</v>
      </c>
      <c r="BJ426" s="59">
        <v>0</v>
      </c>
      <c r="BK426" s="59">
        <v>11283591</v>
      </c>
      <c r="BL426" s="59">
        <v>1657</v>
      </c>
      <c r="BM426" s="59">
        <v>6809.65</v>
      </c>
      <c r="BN426" s="59">
        <v>230.08</v>
      </c>
      <c r="BO426" s="59">
        <v>7039.73</v>
      </c>
      <c r="BP426" s="59">
        <v>1636</v>
      </c>
      <c r="BQ426" s="59">
        <v>11516998</v>
      </c>
      <c r="BR426" s="59">
        <v>0</v>
      </c>
      <c r="BS426" s="59">
        <v>0</v>
      </c>
      <c r="BT426" s="59">
        <v>0</v>
      </c>
      <c r="BU426" s="59">
        <v>0</v>
      </c>
      <c r="BV426" s="59">
        <v>0</v>
      </c>
      <c r="BW426" s="59">
        <v>0</v>
      </c>
      <c r="BX426" s="59">
        <v>550000</v>
      </c>
      <c r="BY426" s="59">
        <v>112636</v>
      </c>
      <c r="BZ426" s="59">
        <v>0</v>
      </c>
      <c r="CA426" s="59">
        <v>12179634</v>
      </c>
      <c r="CB426" s="59">
        <v>7739921</v>
      </c>
      <c r="CC426" s="59">
        <v>4439713</v>
      </c>
      <c r="CD426" s="59">
        <v>4439713</v>
      </c>
      <c r="CE426" s="59">
        <v>1967</v>
      </c>
      <c r="CF426" s="59">
        <f t="shared" si="26"/>
        <v>4437746</v>
      </c>
      <c r="CG426" s="59">
        <v>1362245</v>
      </c>
      <c r="CH426" s="59">
        <f t="shared" si="27"/>
        <v>5799991</v>
      </c>
      <c r="CI426" s="59">
        <v>636319904</v>
      </c>
      <c r="CJ426" s="59">
        <v>0</v>
      </c>
      <c r="CK426" s="59">
        <v>0</v>
      </c>
      <c r="CL426" s="59">
        <v>11516998</v>
      </c>
      <c r="CM426" s="59">
        <v>1636</v>
      </c>
      <c r="CN426" s="59">
        <v>7039.73</v>
      </c>
      <c r="CO426" s="59">
        <v>360.27</v>
      </c>
      <c r="CP426" s="59">
        <v>7400</v>
      </c>
      <c r="CQ426" s="59">
        <v>1595</v>
      </c>
      <c r="CR426" s="59">
        <v>11803000</v>
      </c>
      <c r="CS426" s="59">
        <v>0</v>
      </c>
      <c r="CT426" s="59">
        <v>19280</v>
      </c>
      <c r="CU426" s="59">
        <v>0</v>
      </c>
      <c r="CV426" s="59">
        <v>0</v>
      </c>
      <c r="CW426" s="59">
        <v>0</v>
      </c>
      <c r="CX426" s="59">
        <v>0</v>
      </c>
      <c r="CY426" s="59">
        <v>550000</v>
      </c>
      <c r="CZ426" s="59">
        <v>229400</v>
      </c>
      <c r="DA426" s="59">
        <v>0</v>
      </c>
      <c r="DB426" s="59">
        <v>12601680</v>
      </c>
      <c r="DC426" s="59">
        <v>7638520</v>
      </c>
      <c r="DD426" s="59">
        <v>4963160</v>
      </c>
      <c r="DE426" s="59">
        <v>4963160</v>
      </c>
      <c r="DF426" s="59">
        <v>2071</v>
      </c>
      <c r="DG426" s="40">
        <v>4961089</v>
      </c>
      <c r="DH426" s="59">
        <v>1358369</v>
      </c>
      <c r="DI426" s="59">
        <v>6319458</v>
      </c>
      <c r="DJ426" s="59">
        <v>695343992</v>
      </c>
      <c r="DK426" s="59">
        <v>0</v>
      </c>
      <c r="DL426" s="59">
        <v>0</v>
      </c>
    </row>
    <row r="427" spans="1:116" x14ac:dyDescent="0.2">
      <c r="A427" s="48">
        <v>6615</v>
      </c>
      <c r="B427" s="49" t="s">
        <v>450</v>
      </c>
      <c r="C427" s="37">
        <v>3558763</v>
      </c>
      <c r="D427" s="37">
        <v>471</v>
      </c>
      <c r="E427" s="37">
        <v>465</v>
      </c>
      <c r="F427" s="37">
        <v>220.29</v>
      </c>
      <c r="G427" s="37">
        <v>0</v>
      </c>
      <c r="H427" s="37">
        <v>0</v>
      </c>
      <c r="I427" s="37">
        <v>0</v>
      </c>
      <c r="J427" s="37">
        <v>3615863</v>
      </c>
      <c r="K427" s="37">
        <v>0</v>
      </c>
      <c r="L427" s="37">
        <v>9362</v>
      </c>
      <c r="M427" s="37">
        <v>0</v>
      </c>
      <c r="N427" s="37">
        <v>0</v>
      </c>
      <c r="O427" s="37">
        <v>0</v>
      </c>
      <c r="P427" s="37">
        <v>0</v>
      </c>
      <c r="Q427" s="37">
        <v>9362</v>
      </c>
      <c r="R427" s="37">
        <v>3625225</v>
      </c>
      <c r="S427" s="37">
        <v>0</v>
      </c>
      <c r="T427" s="37">
        <v>38880</v>
      </c>
      <c r="U427" s="37">
        <v>38880</v>
      </c>
      <c r="V427" s="37">
        <v>3664105</v>
      </c>
      <c r="W427" s="37">
        <v>1598073</v>
      </c>
      <c r="X427" s="37">
        <v>2066032</v>
      </c>
      <c r="Y427" s="37">
        <v>2203848</v>
      </c>
      <c r="Z427" s="37">
        <v>2492</v>
      </c>
      <c r="AA427" s="37">
        <v>2201356</v>
      </c>
      <c r="AB427" s="37">
        <v>301147</v>
      </c>
      <c r="AC427" s="37">
        <v>2502503</v>
      </c>
      <c r="AD427" s="37">
        <v>223122353</v>
      </c>
      <c r="AE427" s="37">
        <v>222200</v>
      </c>
      <c r="AF427" s="37">
        <v>0</v>
      </c>
      <c r="AG427" s="37">
        <v>137816</v>
      </c>
      <c r="AH427" s="37">
        <v>0</v>
      </c>
      <c r="AI427" s="49">
        <v>3625225</v>
      </c>
      <c r="AJ427" s="59">
        <v>465</v>
      </c>
      <c r="AK427" s="59">
        <v>7796.18</v>
      </c>
      <c r="AL427" s="59">
        <v>226.68</v>
      </c>
      <c r="AM427" s="59">
        <v>8022.8600000000006</v>
      </c>
      <c r="AN427" s="59">
        <v>443</v>
      </c>
      <c r="AO427" s="59">
        <v>3554127</v>
      </c>
      <c r="AP427" s="59">
        <v>0</v>
      </c>
      <c r="AQ427" s="59">
        <v>0</v>
      </c>
      <c r="AR427" s="59">
        <v>0</v>
      </c>
      <c r="AS427" s="59">
        <v>0</v>
      </c>
      <c r="AT427" s="59">
        <v>0</v>
      </c>
      <c r="AU427" s="59">
        <v>175000</v>
      </c>
      <c r="AV427" s="59">
        <v>0</v>
      </c>
      <c r="AW427" s="59">
        <v>0</v>
      </c>
      <c r="AX427" s="59">
        <v>136389</v>
      </c>
      <c r="AY427" s="59">
        <v>0</v>
      </c>
      <c r="AZ427" s="59">
        <v>3865516</v>
      </c>
      <c r="BA427" s="59">
        <v>1250804</v>
      </c>
      <c r="BB427" s="59">
        <v>2614712</v>
      </c>
      <c r="BC427" s="59">
        <v>2614712</v>
      </c>
      <c r="BD427" s="59">
        <v>2122</v>
      </c>
      <c r="BE427" s="59">
        <f t="shared" si="24"/>
        <v>2612590</v>
      </c>
      <c r="BF427" s="59">
        <v>293065</v>
      </c>
      <c r="BG427" s="59">
        <f t="shared" si="25"/>
        <v>2905655</v>
      </c>
      <c r="BH427" s="59">
        <v>263688165</v>
      </c>
      <c r="BI427" s="59">
        <v>0</v>
      </c>
      <c r="BJ427" s="59">
        <v>0</v>
      </c>
      <c r="BK427" s="59">
        <v>3729127</v>
      </c>
      <c r="BL427" s="59">
        <v>443</v>
      </c>
      <c r="BM427" s="59">
        <v>8417.89</v>
      </c>
      <c r="BN427" s="59">
        <v>230.08</v>
      </c>
      <c r="BO427" s="59">
        <v>8647.9699999999993</v>
      </c>
      <c r="BP427" s="59">
        <v>425</v>
      </c>
      <c r="BQ427" s="59">
        <v>3675387</v>
      </c>
      <c r="BR427" s="59">
        <v>0</v>
      </c>
      <c r="BS427" s="59">
        <v>7977</v>
      </c>
      <c r="BT427" s="59">
        <v>0</v>
      </c>
      <c r="BU427" s="59">
        <v>0</v>
      </c>
      <c r="BV427" s="59">
        <v>0</v>
      </c>
      <c r="BW427" s="59">
        <v>0</v>
      </c>
      <c r="BX427" s="59">
        <v>0</v>
      </c>
      <c r="BY427" s="59">
        <v>121072</v>
      </c>
      <c r="BZ427" s="59">
        <v>0</v>
      </c>
      <c r="CA427" s="59">
        <v>3804436</v>
      </c>
      <c r="CB427" s="59">
        <v>1059744</v>
      </c>
      <c r="CC427" s="59">
        <v>2744692</v>
      </c>
      <c r="CD427" s="59">
        <v>2744692</v>
      </c>
      <c r="CE427" s="59">
        <v>525</v>
      </c>
      <c r="CF427" s="59">
        <f t="shared" si="26"/>
        <v>2744167</v>
      </c>
      <c r="CG427" s="59">
        <v>299000</v>
      </c>
      <c r="CH427" s="59">
        <f t="shared" si="27"/>
        <v>3043167</v>
      </c>
      <c r="CI427" s="59">
        <v>300256223</v>
      </c>
      <c r="CJ427" s="59">
        <v>0</v>
      </c>
      <c r="CK427" s="59">
        <v>0</v>
      </c>
      <c r="CL427" s="59">
        <v>3683364</v>
      </c>
      <c r="CM427" s="59">
        <v>425</v>
      </c>
      <c r="CN427" s="59">
        <v>8666.74</v>
      </c>
      <c r="CO427" s="59">
        <v>236.98</v>
      </c>
      <c r="CP427" s="59">
        <v>8903.7199999999993</v>
      </c>
      <c r="CQ427" s="59">
        <v>425</v>
      </c>
      <c r="CR427" s="59">
        <v>3784081</v>
      </c>
      <c r="CS427" s="59">
        <v>0</v>
      </c>
      <c r="CT427" s="59">
        <v>1922</v>
      </c>
      <c r="CU427" s="59">
        <v>0</v>
      </c>
      <c r="CV427" s="59">
        <v>0</v>
      </c>
      <c r="CW427" s="59">
        <v>0</v>
      </c>
      <c r="CX427" s="59">
        <v>0</v>
      </c>
      <c r="CY427" s="59">
        <v>0</v>
      </c>
      <c r="CZ427" s="59">
        <v>0</v>
      </c>
      <c r="DA427" s="59">
        <v>0</v>
      </c>
      <c r="DB427" s="59">
        <v>3786003</v>
      </c>
      <c r="DC427" s="59">
        <v>901393</v>
      </c>
      <c r="DD427" s="59">
        <v>2884610</v>
      </c>
      <c r="DE427" s="59">
        <v>2884610</v>
      </c>
      <c r="DF427" s="59">
        <v>86</v>
      </c>
      <c r="DG427" s="40">
        <v>2884524</v>
      </c>
      <c r="DH427" s="59">
        <v>301473</v>
      </c>
      <c r="DI427" s="59">
        <v>3185997</v>
      </c>
      <c r="DJ427" s="59">
        <v>333307827</v>
      </c>
      <c r="DK427" s="59">
        <v>0</v>
      </c>
      <c r="DL427" s="59">
        <v>0</v>
      </c>
    </row>
    <row r="428" spans="1:116" x14ac:dyDescent="0.2">
      <c r="A428" s="48">
        <v>6678</v>
      </c>
      <c r="B428" s="49" t="s">
        <v>451</v>
      </c>
      <c r="C428" s="37">
        <v>11047316</v>
      </c>
      <c r="D428" s="37">
        <v>1689</v>
      </c>
      <c r="E428" s="37">
        <v>1713</v>
      </c>
      <c r="F428" s="37">
        <v>220.29</v>
      </c>
      <c r="G428" s="37">
        <v>0</v>
      </c>
      <c r="H428" s="37">
        <v>0</v>
      </c>
      <c r="I428" s="37">
        <v>0</v>
      </c>
      <c r="J428" s="37">
        <v>11581644</v>
      </c>
      <c r="K428" s="37">
        <v>0</v>
      </c>
      <c r="L428" s="37">
        <v>43786</v>
      </c>
      <c r="M428" s="37">
        <v>0</v>
      </c>
      <c r="N428" s="37">
        <v>38242</v>
      </c>
      <c r="O428" s="37">
        <v>0</v>
      </c>
      <c r="P428" s="37">
        <v>0</v>
      </c>
      <c r="Q428" s="37">
        <v>82028</v>
      </c>
      <c r="R428" s="37">
        <v>11663672</v>
      </c>
      <c r="S428" s="37">
        <v>0</v>
      </c>
      <c r="T428" s="37">
        <v>0</v>
      </c>
      <c r="U428" s="37">
        <v>0</v>
      </c>
      <c r="V428" s="37">
        <v>11663672</v>
      </c>
      <c r="W428" s="37">
        <v>3451420</v>
      </c>
      <c r="X428" s="37">
        <v>8212252</v>
      </c>
      <c r="Y428" s="37">
        <v>8198730</v>
      </c>
      <c r="Z428" s="37">
        <v>15095</v>
      </c>
      <c r="AA428" s="37">
        <v>8183635</v>
      </c>
      <c r="AB428" s="37">
        <v>1518362</v>
      </c>
      <c r="AC428" s="37">
        <v>9701997</v>
      </c>
      <c r="AD428" s="37">
        <v>1164715679</v>
      </c>
      <c r="AE428" s="37">
        <v>1812100</v>
      </c>
      <c r="AF428" s="37">
        <v>13522</v>
      </c>
      <c r="AG428" s="37">
        <v>0</v>
      </c>
      <c r="AH428" s="37">
        <v>13522</v>
      </c>
      <c r="AI428" s="49">
        <v>11650150</v>
      </c>
      <c r="AJ428" s="59">
        <v>1713</v>
      </c>
      <c r="AK428" s="59">
        <v>6801.02</v>
      </c>
      <c r="AL428" s="59">
        <v>226.68</v>
      </c>
      <c r="AM428" s="59">
        <v>7027.7000000000007</v>
      </c>
      <c r="AN428" s="59">
        <v>1716</v>
      </c>
      <c r="AO428" s="59">
        <v>12059533</v>
      </c>
      <c r="AP428" s="59">
        <v>10142</v>
      </c>
      <c r="AQ428" s="59">
        <v>7261</v>
      </c>
      <c r="AR428" s="59">
        <v>0</v>
      </c>
      <c r="AS428" s="59">
        <v>0</v>
      </c>
      <c r="AT428" s="59">
        <v>0</v>
      </c>
      <c r="AU428" s="59">
        <v>0</v>
      </c>
      <c r="AV428" s="59">
        <v>0</v>
      </c>
      <c r="AW428" s="59">
        <v>0</v>
      </c>
      <c r="AX428" s="59">
        <v>0</v>
      </c>
      <c r="AY428" s="59">
        <v>0</v>
      </c>
      <c r="AZ428" s="59">
        <v>12076936</v>
      </c>
      <c r="BA428" s="59">
        <v>2938153</v>
      </c>
      <c r="BB428" s="59">
        <v>9138783</v>
      </c>
      <c r="BC428" s="59">
        <v>9138783</v>
      </c>
      <c r="BD428" s="59">
        <v>18184</v>
      </c>
      <c r="BE428" s="59">
        <f t="shared" si="24"/>
        <v>9120599</v>
      </c>
      <c r="BF428" s="59">
        <v>1524697</v>
      </c>
      <c r="BG428" s="59">
        <f t="shared" si="25"/>
        <v>10645296</v>
      </c>
      <c r="BH428" s="59">
        <v>1242345322</v>
      </c>
      <c r="BI428" s="59">
        <v>0</v>
      </c>
      <c r="BJ428" s="59">
        <v>0</v>
      </c>
      <c r="BK428" s="59">
        <v>12076936</v>
      </c>
      <c r="BL428" s="59">
        <v>1716</v>
      </c>
      <c r="BM428" s="59">
        <v>7037.84</v>
      </c>
      <c r="BN428" s="59">
        <v>230.08</v>
      </c>
      <c r="BO428" s="59">
        <v>7267.92</v>
      </c>
      <c r="BP428" s="59">
        <v>1724</v>
      </c>
      <c r="BQ428" s="59">
        <v>12529894</v>
      </c>
      <c r="BR428" s="59">
        <v>0</v>
      </c>
      <c r="BS428" s="59">
        <v>75302</v>
      </c>
      <c r="BT428" s="59">
        <v>0</v>
      </c>
      <c r="BU428" s="59">
        <v>0</v>
      </c>
      <c r="BV428" s="59">
        <v>0</v>
      </c>
      <c r="BW428" s="59">
        <v>0</v>
      </c>
      <c r="BX428" s="59">
        <v>0</v>
      </c>
      <c r="BY428" s="59">
        <v>0</v>
      </c>
      <c r="BZ428" s="59">
        <v>0</v>
      </c>
      <c r="CA428" s="59">
        <v>12605196</v>
      </c>
      <c r="CB428" s="59">
        <v>2487115</v>
      </c>
      <c r="CC428" s="59">
        <v>10118081</v>
      </c>
      <c r="CD428" s="59">
        <v>10118081</v>
      </c>
      <c r="CE428" s="59">
        <v>22092</v>
      </c>
      <c r="CF428" s="59">
        <f t="shared" si="26"/>
        <v>10095989</v>
      </c>
      <c r="CG428" s="59">
        <v>1640490</v>
      </c>
      <c r="CH428" s="59">
        <f t="shared" si="27"/>
        <v>11736479</v>
      </c>
      <c r="CI428" s="59">
        <v>1362250165</v>
      </c>
      <c r="CJ428" s="59">
        <v>0</v>
      </c>
      <c r="CK428" s="59">
        <v>0</v>
      </c>
      <c r="CL428" s="59">
        <v>12605196</v>
      </c>
      <c r="CM428" s="59">
        <v>1724</v>
      </c>
      <c r="CN428" s="59">
        <v>7311.6</v>
      </c>
      <c r="CO428" s="59">
        <v>236.98</v>
      </c>
      <c r="CP428" s="59">
        <v>7548.58</v>
      </c>
      <c r="CQ428" s="59">
        <v>1706</v>
      </c>
      <c r="CR428" s="59">
        <v>12877877</v>
      </c>
      <c r="CS428" s="59">
        <v>0</v>
      </c>
      <c r="CT428" s="59">
        <v>102141</v>
      </c>
      <c r="CU428" s="59">
        <v>0</v>
      </c>
      <c r="CV428" s="59">
        <v>0</v>
      </c>
      <c r="CW428" s="59">
        <v>0</v>
      </c>
      <c r="CX428" s="59">
        <v>0</v>
      </c>
      <c r="CY428" s="59">
        <v>0</v>
      </c>
      <c r="CZ428" s="59">
        <v>105680</v>
      </c>
      <c r="DA428" s="59">
        <v>0</v>
      </c>
      <c r="DB428" s="59">
        <v>13085698</v>
      </c>
      <c r="DC428" s="59">
        <v>2117699</v>
      </c>
      <c r="DD428" s="59">
        <v>10967999</v>
      </c>
      <c r="DE428" s="59">
        <v>10967999</v>
      </c>
      <c r="DF428" s="59">
        <v>30817</v>
      </c>
      <c r="DG428" s="40">
        <v>10937182</v>
      </c>
      <c r="DH428" s="59">
        <v>1641331</v>
      </c>
      <c r="DI428" s="59">
        <v>12578513</v>
      </c>
      <c r="DJ428" s="59">
        <v>1500227318</v>
      </c>
      <c r="DK428" s="59">
        <v>0</v>
      </c>
      <c r="DL428" s="59">
        <v>0</v>
      </c>
    </row>
    <row r="429" spans="1:116" x14ac:dyDescent="0.2">
      <c r="A429" s="48">
        <v>469</v>
      </c>
      <c r="B429" s="49" t="s">
        <v>452</v>
      </c>
      <c r="C429" s="37">
        <v>8891143</v>
      </c>
      <c r="D429" s="37">
        <v>1209</v>
      </c>
      <c r="E429" s="37">
        <v>1202</v>
      </c>
      <c r="F429" s="37">
        <v>220.29</v>
      </c>
      <c r="G429" s="37">
        <v>0</v>
      </c>
      <c r="H429" s="37">
        <v>0</v>
      </c>
      <c r="I429" s="37">
        <v>0</v>
      </c>
      <c r="J429" s="37">
        <v>9104453</v>
      </c>
      <c r="K429" s="37">
        <v>0</v>
      </c>
      <c r="L429" s="37">
        <v>2599</v>
      </c>
      <c r="M429" s="37">
        <v>0</v>
      </c>
      <c r="N429" s="37">
        <v>0</v>
      </c>
      <c r="O429" s="37">
        <v>0</v>
      </c>
      <c r="P429" s="37">
        <v>0</v>
      </c>
      <c r="Q429" s="37">
        <v>2599</v>
      </c>
      <c r="R429" s="37">
        <v>9107052</v>
      </c>
      <c r="S429" s="37">
        <v>0</v>
      </c>
      <c r="T429" s="37">
        <v>37872</v>
      </c>
      <c r="U429" s="37">
        <v>37872</v>
      </c>
      <c r="V429" s="37">
        <v>9144924</v>
      </c>
      <c r="W429" s="37">
        <v>5848087</v>
      </c>
      <c r="X429" s="37">
        <v>3296837</v>
      </c>
      <c r="Y429" s="37">
        <v>3296838</v>
      </c>
      <c r="Z429" s="37">
        <v>13174</v>
      </c>
      <c r="AA429" s="37">
        <v>3283664</v>
      </c>
      <c r="AB429" s="37">
        <v>760000</v>
      </c>
      <c r="AC429" s="37">
        <v>4043664</v>
      </c>
      <c r="AD429" s="37">
        <v>331550212</v>
      </c>
      <c r="AE429" s="37">
        <v>1080200</v>
      </c>
      <c r="AF429" s="37">
        <v>0</v>
      </c>
      <c r="AG429" s="37">
        <v>1</v>
      </c>
      <c r="AH429" s="37">
        <v>0</v>
      </c>
      <c r="AI429" s="49">
        <v>9107052</v>
      </c>
      <c r="AJ429" s="59">
        <v>1202</v>
      </c>
      <c r="AK429" s="59">
        <v>7576.58</v>
      </c>
      <c r="AL429" s="59">
        <v>226.68</v>
      </c>
      <c r="AM429" s="59">
        <v>7803.26</v>
      </c>
      <c r="AN429" s="59">
        <v>1191</v>
      </c>
      <c r="AO429" s="59">
        <v>9293683</v>
      </c>
      <c r="AP429" s="59">
        <v>0</v>
      </c>
      <c r="AQ429" s="59">
        <v>23300</v>
      </c>
      <c r="AR429" s="59">
        <v>0</v>
      </c>
      <c r="AS429" s="59">
        <v>0</v>
      </c>
      <c r="AT429" s="59">
        <v>0</v>
      </c>
      <c r="AU429" s="59">
        <v>0</v>
      </c>
      <c r="AV429" s="59">
        <v>0</v>
      </c>
      <c r="AW429" s="59">
        <v>0</v>
      </c>
      <c r="AX429" s="59">
        <v>62426</v>
      </c>
      <c r="AY429" s="59">
        <v>0</v>
      </c>
      <c r="AZ429" s="59">
        <v>9379409</v>
      </c>
      <c r="BA429" s="59">
        <v>6124283</v>
      </c>
      <c r="BB429" s="59">
        <v>3255126</v>
      </c>
      <c r="BC429" s="59">
        <v>3255126</v>
      </c>
      <c r="BD429" s="59">
        <v>9856</v>
      </c>
      <c r="BE429" s="59">
        <f t="shared" si="24"/>
        <v>3245270</v>
      </c>
      <c r="BF429" s="59">
        <v>784000</v>
      </c>
      <c r="BG429" s="59">
        <f t="shared" si="25"/>
        <v>4029270</v>
      </c>
      <c r="BH429" s="59">
        <v>383854638</v>
      </c>
      <c r="BI429" s="59">
        <v>0</v>
      </c>
      <c r="BJ429" s="59">
        <v>0</v>
      </c>
      <c r="BK429" s="59">
        <v>9316983</v>
      </c>
      <c r="BL429" s="59">
        <v>1191</v>
      </c>
      <c r="BM429" s="59">
        <v>7822.82</v>
      </c>
      <c r="BN429" s="59">
        <v>230.08</v>
      </c>
      <c r="BO429" s="59">
        <v>8052.9</v>
      </c>
      <c r="BP429" s="59">
        <v>1173</v>
      </c>
      <c r="BQ429" s="59">
        <v>9446052</v>
      </c>
      <c r="BR429" s="59">
        <v>0</v>
      </c>
      <c r="BS429" s="59">
        <v>31011</v>
      </c>
      <c r="BT429" s="59">
        <v>0</v>
      </c>
      <c r="BU429" s="59">
        <v>0</v>
      </c>
      <c r="BV429" s="59">
        <v>0</v>
      </c>
      <c r="BW429" s="59">
        <v>0</v>
      </c>
      <c r="BX429" s="59">
        <v>0</v>
      </c>
      <c r="BY429" s="59">
        <v>112741</v>
      </c>
      <c r="BZ429" s="59">
        <v>0</v>
      </c>
      <c r="CA429" s="59">
        <v>9589804</v>
      </c>
      <c r="CB429" s="59">
        <v>5968362</v>
      </c>
      <c r="CC429" s="59">
        <v>3621442</v>
      </c>
      <c r="CD429" s="59">
        <v>3621442</v>
      </c>
      <c r="CE429" s="59">
        <v>22143</v>
      </c>
      <c r="CF429" s="59">
        <f t="shared" si="26"/>
        <v>3599299</v>
      </c>
      <c r="CG429" s="59">
        <v>810000</v>
      </c>
      <c r="CH429" s="59">
        <f t="shared" si="27"/>
        <v>4409299</v>
      </c>
      <c r="CI429" s="59">
        <v>402980204</v>
      </c>
      <c r="CJ429" s="59">
        <v>0</v>
      </c>
      <c r="CK429" s="59">
        <v>0</v>
      </c>
      <c r="CL429" s="59">
        <v>9477063</v>
      </c>
      <c r="CM429" s="59">
        <v>1173</v>
      </c>
      <c r="CN429" s="59">
        <v>8079.34</v>
      </c>
      <c r="CO429" s="59">
        <v>236.98</v>
      </c>
      <c r="CP429" s="59">
        <v>8316.32</v>
      </c>
      <c r="CQ429" s="59">
        <v>1134</v>
      </c>
      <c r="CR429" s="59">
        <v>9430707</v>
      </c>
      <c r="CS429" s="59">
        <v>0</v>
      </c>
      <c r="CT429" s="59">
        <v>0</v>
      </c>
      <c r="CU429" s="59">
        <v>0</v>
      </c>
      <c r="CV429" s="59">
        <v>0</v>
      </c>
      <c r="CW429" s="59">
        <v>0</v>
      </c>
      <c r="CX429" s="59">
        <v>0</v>
      </c>
      <c r="CY429" s="59">
        <v>0</v>
      </c>
      <c r="CZ429" s="59">
        <v>241173</v>
      </c>
      <c r="DA429" s="59">
        <v>0</v>
      </c>
      <c r="DB429" s="59">
        <v>9671880</v>
      </c>
      <c r="DC429" s="59">
        <v>5776191</v>
      </c>
      <c r="DD429" s="59">
        <v>3895689</v>
      </c>
      <c r="DE429" s="59">
        <v>3895689</v>
      </c>
      <c r="DF429" s="59">
        <v>18497</v>
      </c>
      <c r="DG429" s="40">
        <v>3877192</v>
      </c>
      <c r="DH429" s="59">
        <v>846480</v>
      </c>
      <c r="DI429" s="59">
        <v>4723672</v>
      </c>
      <c r="DJ429" s="59">
        <v>431125838</v>
      </c>
      <c r="DK429" s="59">
        <v>0</v>
      </c>
      <c r="DL429" s="59">
        <v>0</v>
      </c>
    </row>
    <row r="430" spans="1:116" x14ac:dyDescent="0.2">
      <c r="A430" s="48">
        <v>6685</v>
      </c>
      <c r="B430" s="49" t="s">
        <v>453</v>
      </c>
      <c r="C430" s="37">
        <v>42341534</v>
      </c>
      <c r="D430" s="37">
        <v>6161</v>
      </c>
      <c r="E430" s="37">
        <v>6124</v>
      </c>
      <c r="F430" s="37">
        <v>220.29</v>
      </c>
      <c r="G430" s="37">
        <v>0</v>
      </c>
      <c r="H430" s="37">
        <v>0</v>
      </c>
      <c r="I430" s="37">
        <v>0</v>
      </c>
      <c r="J430" s="37">
        <v>43436307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43436307</v>
      </c>
      <c r="S430" s="37">
        <v>0</v>
      </c>
      <c r="T430" s="37">
        <v>198598</v>
      </c>
      <c r="U430" s="37">
        <v>198598</v>
      </c>
      <c r="V430" s="37">
        <v>43634905</v>
      </c>
      <c r="W430" s="37">
        <v>30519579</v>
      </c>
      <c r="X430" s="37">
        <v>13115326</v>
      </c>
      <c r="Y430" s="37">
        <v>13115327</v>
      </c>
      <c r="Z430" s="37">
        <v>236147</v>
      </c>
      <c r="AA430" s="37">
        <v>12879180</v>
      </c>
      <c r="AB430" s="37">
        <v>2594942</v>
      </c>
      <c r="AC430" s="37">
        <v>15474122</v>
      </c>
      <c r="AD430" s="37">
        <v>1594007496</v>
      </c>
      <c r="AE430" s="37">
        <v>24325800</v>
      </c>
      <c r="AF430" s="37">
        <v>0</v>
      </c>
      <c r="AG430" s="37">
        <v>1</v>
      </c>
      <c r="AH430" s="37">
        <v>0</v>
      </c>
      <c r="AI430" s="49">
        <v>43436307</v>
      </c>
      <c r="AJ430" s="59">
        <v>6124</v>
      </c>
      <c r="AK430" s="59">
        <v>7092.8</v>
      </c>
      <c r="AL430" s="59">
        <v>226.68</v>
      </c>
      <c r="AM430" s="59">
        <v>7319.4800000000005</v>
      </c>
      <c r="AN430" s="59">
        <v>6005</v>
      </c>
      <c r="AO430" s="59">
        <v>43953477</v>
      </c>
      <c r="AP430" s="59">
        <v>0</v>
      </c>
      <c r="AQ430" s="59">
        <v>0</v>
      </c>
      <c r="AR430" s="59">
        <v>0</v>
      </c>
      <c r="AS430" s="59">
        <v>0</v>
      </c>
      <c r="AT430" s="59">
        <v>0</v>
      </c>
      <c r="AU430" s="59">
        <v>0</v>
      </c>
      <c r="AV430" s="59">
        <v>0</v>
      </c>
      <c r="AW430" s="59">
        <v>0</v>
      </c>
      <c r="AX430" s="59">
        <v>651434</v>
      </c>
      <c r="AY430" s="59">
        <v>0</v>
      </c>
      <c r="AZ430" s="59">
        <v>44604911</v>
      </c>
      <c r="BA430" s="59">
        <v>30776696</v>
      </c>
      <c r="BB430" s="59">
        <v>13828215</v>
      </c>
      <c r="BC430" s="59">
        <v>13835535</v>
      </c>
      <c r="BD430" s="59">
        <v>282655</v>
      </c>
      <c r="BE430" s="59">
        <f t="shared" si="24"/>
        <v>13552880</v>
      </c>
      <c r="BF430" s="59">
        <v>2120914</v>
      </c>
      <c r="BG430" s="59">
        <f t="shared" si="25"/>
        <v>15673794</v>
      </c>
      <c r="BH430" s="59">
        <v>1663829654</v>
      </c>
      <c r="BI430" s="59">
        <v>0</v>
      </c>
      <c r="BJ430" s="59">
        <v>7320</v>
      </c>
      <c r="BK430" s="59">
        <v>43953477</v>
      </c>
      <c r="BL430" s="59">
        <v>6005</v>
      </c>
      <c r="BM430" s="59">
        <v>7319.48</v>
      </c>
      <c r="BN430" s="59">
        <v>230.08</v>
      </c>
      <c r="BO430" s="59">
        <v>7549.5599999999995</v>
      </c>
      <c r="BP430" s="59">
        <v>5881</v>
      </c>
      <c r="BQ430" s="59">
        <v>44398962</v>
      </c>
      <c r="BR430" s="59">
        <v>0</v>
      </c>
      <c r="BS430" s="59">
        <v>-5927</v>
      </c>
      <c r="BT430" s="59">
        <v>0</v>
      </c>
      <c r="BU430" s="59">
        <v>0</v>
      </c>
      <c r="BV430" s="59">
        <v>0</v>
      </c>
      <c r="BW430" s="59">
        <v>0</v>
      </c>
      <c r="BX430" s="59">
        <v>0</v>
      </c>
      <c r="BY430" s="59">
        <v>702109</v>
      </c>
      <c r="BZ430" s="59">
        <v>0</v>
      </c>
      <c r="CA430" s="59">
        <v>45095144</v>
      </c>
      <c r="CB430" s="59">
        <v>31402549</v>
      </c>
      <c r="CC430" s="59">
        <v>13692595</v>
      </c>
      <c r="CD430" s="59">
        <v>13692595</v>
      </c>
      <c r="CE430" s="59">
        <v>246398</v>
      </c>
      <c r="CF430" s="59">
        <f t="shared" si="26"/>
        <v>13446197</v>
      </c>
      <c r="CG430" s="59">
        <v>2383253</v>
      </c>
      <c r="CH430" s="59">
        <f t="shared" si="27"/>
        <v>15829450</v>
      </c>
      <c r="CI430" s="59">
        <v>1777500875</v>
      </c>
      <c r="CJ430" s="59">
        <v>0</v>
      </c>
      <c r="CK430" s="59">
        <v>0</v>
      </c>
      <c r="CL430" s="59">
        <v>44393035</v>
      </c>
      <c r="CM430" s="59">
        <v>5881</v>
      </c>
      <c r="CN430" s="59">
        <v>7548.55</v>
      </c>
      <c r="CO430" s="59">
        <v>236.98</v>
      </c>
      <c r="CP430" s="59">
        <v>7785.53</v>
      </c>
      <c r="CQ430" s="59">
        <v>5784</v>
      </c>
      <c r="CR430" s="59">
        <v>45031506</v>
      </c>
      <c r="CS430" s="59">
        <v>0</v>
      </c>
      <c r="CT430" s="59">
        <v>0</v>
      </c>
      <c r="CU430" s="59">
        <v>0</v>
      </c>
      <c r="CV430" s="59">
        <v>0</v>
      </c>
      <c r="CW430" s="59">
        <v>0</v>
      </c>
      <c r="CX430" s="59">
        <v>0</v>
      </c>
      <c r="CY430" s="59">
        <v>0</v>
      </c>
      <c r="CZ430" s="59">
        <v>568344</v>
      </c>
      <c r="DA430" s="59">
        <v>0</v>
      </c>
      <c r="DB430" s="59">
        <v>45599850</v>
      </c>
      <c r="DC430" s="59">
        <v>31507956</v>
      </c>
      <c r="DD430" s="59">
        <v>14091894</v>
      </c>
      <c r="DE430" s="59">
        <v>14091894</v>
      </c>
      <c r="DF430" s="59">
        <v>227601</v>
      </c>
      <c r="DG430" s="40">
        <v>13864293</v>
      </c>
      <c r="DH430" s="59">
        <v>2386200</v>
      </c>
      <c r="DI430" s="59">
        <v>16250493</v>
      </c>
      <c r="DJ430" s="59">
        <v>1812396330</v>
      </c>
      <c r="DK430" s="59">
        <v>0</v>
      </c>
      <c r="DL430" s="59">
        <v>0</v>
      </c>
    </row>
    <row r="431" spans="1:116" x14ac:dyDescent="0.2">
      <c r="A431" s="48">
        <v>6692</v>
      </c>
      <c r="B431" s="49" t="s">
        <v>454</v>
      </c>
      <c r="C431" s="37">
        <v>9411894</v>
      </c>
      <c r="D431" s="37">
        <v>1449</v>
      </c>
      <c r="E431" s="37">
        <v>1430</v>
      </c>
      <c r="F431" s="37">
        <v>220.29</v>
      </c>
      <c r="G431" s="37">
        <v>0</v>
      </c>
      <c r="H431" s="37">
        <v>0</v>
      </c>
      <c r="I431" s="37">
        <v>0</v>
      </c>
      <c r="J431" s="37">
        <v>9603494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9603494</v>
      </c>
      <c r="S431" s="37">
        <v>0</v>
      </c>
      <c r="T431" s="37">
        <v>94020</v>
      </c>
      <c r="U431" s="37">
        <v>94020</v>
      </c>
      <c r="V431" s="37">
        <v>9697514</v>
      </c>
      <c r="W431" s="37">
        <v>7617107</v>
      </c>
      <c r="X431" s="37">
        <v>2080407</v>
      </c>
      <c r="Y431" s="37">
        <v>2080407</v>
      </c>
      <c r="Z431" s="37">
        <v>2099</v>
      </c>
      <c r="AA431" s="37">
        <v>2078308</v>
      </c>
      <c r="AB431" s="37">
        <v>510897</v>
      </c>
      <c r="AC431" s="37">
        <v>2589205</v>
      </c>
      <c r="AD431" s="37">
        <v>306842545</v>
      </c>
      <c r="AE431" s="37">
        <v>248800</v>
      </c>
      <c r="AF431" s="37">
        <v>0</v>
      </c>
      <c r="AG431" s="37">
        <v>0</v>
      </c>
      <c r="AH431" s="37">
        <v>0</v>
      </c>
      <c r="AI431" s="49">
        <v>9603494</v>
      </c>
      <c r="AJ431" s="59">
        <v>1430</v>
      </c>
      <c r="AK431" s="59">
        <v>6715.73</v>
      </c>
      <c r="AL431" s="59">
        <v>226.68</v>
      </c>
      <c r="AM431" s="59">
        <v>6942.41</v>
      </c>
      <c r="AN431" s="59">
        <v>1409</v>
      </c>
      <c r="AO431" s="59">
        <v>9781856</v>
      </c>
      <c r="AP431" s="59">
        <v>0</v>
      </c>
      <c r="AQ431" s="59">
        <v>0</v>
      </c>
      <c r="AR431" s="59">
        <v>0</v>
      </c>
      <c r="AS431" s="59">
        <v>0</v>
      </c>
      <c r="AT431" s="59">
        <v>0</v>
      </c>
      <c r="AU431" s="59">
        <v>0</v>
      </c>
      <c r="AV431" s="59">
        <v>0</v>
      </c>
      <c r="AW431" s="59">
        <v>0</v>
      </c>
      <c r="AX431" s="59">
        <v>111079</v>
      </c>
      <c r="AY431" s="59">
        <v>0</v>
      </c>
      <c r="AZ431" s="59">
        <v>9892935</v>
      </c>
      <c r="BA431" s="59">
        <v>7712623</v>
      </c>
      <c r="BB431" s="59">
        <v>2180312</v>
      </c>
      <c r="BC431" s="59">
        <v>2180311</v>
      </c>
      <c r="BD431" s="59">
        <v>1790</v>
      </c>
      <c r="BE431" s="59">
        <f t="shared" si="24"/>
        <v>2178521</v>
      </c>
      <c r="BF431" s="59">
        <v>366538</v>
      </c>
      <c r="BG431" s="59">
        <f t="shared" si="25"/>
        <v>2545059</v>
      </c>
      <c r="BH431" s="59">
        <v>347194088</v>
      </c>
      <c r="BI431" s="59">
        <v>1</v>
      </c>
      <c r="BJ431" s="59">
        <v>0</v>
      </c>
      <c r="BK431" s="59">
        <v>9781856</v>
      </c>
      <c r="BL431" s="59">
        <v>1409</v>
      </c>
      <c r="BM431" s="59">
        <v>6942.41</v>
      </c>
      <c r="BN431" s="59">
        <v>230.08</v>
      </c>
      <c r="BO431" s="59">
        <v>7172.49</v>
      </c>
      <c r="BP431" s="59">
        <v>1387</v>
      </c>
      <c r="BQ431" s="59">
        <v>9948244</v>
      </c>
      <c r="BR431" s="59">
        <v>0</v>
      </c>
      <c r="BS431" s="59">
        <v>11774</v>
      </c>
      <c r="BT431" s="59">
        <v>0</v>
      </c>
      <c r="BU431" s="59">
        <v>0</v>
      </c>
      <c r="BV431" s="59">
        <v>0</v>
      </c>
      <c r="BW431" s="59">
        <v>0</v>
      </c>
      <c r="BX431" s="59">
        <v>0</v>
      </c>
      <c r="BY431" s="59">
        <v>121932</v>
      </c>
      <c r="BZ431" s="59">
        <v>0</v>
      </c>
      <c r="CA431" s="59">
        <v>10081950</v>
      </c>
      <c r="CB431" s="59">
        <v>7608441</v>
      </c>
      <c r="CC431" s="59">
        <v>2473509</v>
      </c>
      <c r="CD431" s="59">
        <v>2473509</v>
      </c>
      <c r="CE431" s="59">
        <v>1302</v>
      </c>
      <c r="CF431" s="59">
        <f t="shared" si="26"/>
        <v>2472207</v>
      </c>
      <c r="CG431" s="59">
        <v>331450</v>
      </c>
      <c r="CH431" s="59">
        <f t="shared" si="27"/>
        <v>2803657</v>
      </c>
      <c r="CI431" s="59">
        <v>371237479</v>
      </c>
      <c r="CJ431" s="59">
        <v>0</v>
      </c>
      <c r="CK431" s="59">
        <v>0</v>
      </c>
      <c r="CL431" s="59">
        <v>9960018</v>
      </c>
      <c r="CM431" s="59">
        <v>1387</v>
      </c>
      <c r="CN431" s="59">
        <v>7180.98</v>
      </c>
      <c r="CO431" s="59">
        <v>236.98</v>
      </c>
      <c r="CP431" s="59">
        <v>7417.9599999999991</v>
      </c>
      <c r="CQ431" s="59">
        <v>1370</v>
      </c>
      <c r="CR431" s="59">
        <v>10162605</v>
      </c>
      <c r="CS431" s="59">
        <v>0</v>
      </c>
      <c r="CT431" s="59">
        <v>0</v>
      </c>
      <c r="CU431" s="59">
        <v>0</v>
      </c>
      <c r="CV431" s="59">
        <v>0</v>
      </c>
      <c r="CW431" s="59">
        <v>0</v>
      </c>
      <c r="CX431" s="59">
        <v>0</v>
      </c>
      <c r="CY431" s="59">
        <v>0</v>
      </c>
      <c r="CZ431" s="59">
        <v>96433</v>
      </c>
      <c r="DA431" s="59">
        <v>0</v>
      </c>
      <c r="DB431" s="59">
        <v>10259038</v>
      </c>
      <c r="DC431" s="59">
        <v>7579811</v>
      </c>
      <c r="DD431" s="59">
        <v>2679227</v>
      </c>
      <c r="DE431" s="59">
        <v>2679227</v>
      </c>
      <c r="DF431" s="59">
        <v>1936</v>
      </c>
      <c r="DG431" s="40">
        <v>2677291</v>
      </c>
      <c r="DH431" s="59">
        <v>333355</v>
      </c>
      <c r="DI431" s="59">
        <v>3010646</v>
      </c>
      <c r="DJ431" s="59">
        <v>393956494</v>
      </c>
      <c r="DK431" s="59">
        <v>0</v>
      </c>
      <c r="DL431" s="59">
        <v>0</v>
      </c>
    </row>
    <row r="432" spans="1:116" x14ac:dyDescent="0.2">
      <c r="A432" s="48">
        <v>6713</v>
      </c>
      <c r="B432" s="49" t="s">
        <v>455</v>
      </c>
      <c r="C432" s="37">
        <v>3003543</v>
      </c>
      <c r="D432" s="37">
        <v>451</v>
      </c>
      <c r="E432" s="37">
        <v>452</v>
      </c>
      <c r="F432" s="37">
        <v>220.29</v>
      </c>
      <c r="G432" s="37">
        <v>0</v>
      </c>
      <c r="H432" s="37">
        <v>0</v>
      </c>
      <c r="I432" s="37">
        <v>0</v>
      </c>
      <c r="J432" s="37">
        <v>3109774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3109774</v>
      </c>
      <c r="S432" s="37">
        <v>0</v>
      </c>
      <c r="T432" s="37">
        <v>0</v>
      </c>
      <c r="U432" s="37">
        <v>0</v>
      </c>
      <c r="V432" s="37">
        <v>3109774</v>
      </c>
      <c r="W432" s="37">
        <v>2320749</v>
      </c>
      <c r="X432" s="37">
        <v>789025</v>
      </c>
      <c r="Y432" s="37">
        <v>785076</v>
      </c>
      <c r="Z432" s="37">
        <v>1153</v>
      </c>
      <c r="AA432" s="37">
        <v>783923</v>
      </c>
      <c r="AB432" s="37">
        <v>158907</v>
      </c>
      <c r="AC432" s="37">
        <v>942830</v>
      </c>
      <c r="AD432" s="37">
        <v>133670000</v>
      </c>
      <c r="AE432" s="37">
        <v>163500</v>
      </c>
      <c r="AF432" s="37">
        <v>3949</v>
      </c>
      <c r="AG432" s="37">
        <v>0</v>
      </c>
      <c r="AH432" s="37">
        <v>3949</v>
      </c>
      <c r="AI432" s="49">
        <v>3105825</v>
      </c>
      <c r="AJ432" s="59">
        <v>452</v>
      </c>
      <c r="AK432" s="59">
        <v>6871.29</v>
      </c>
      <c r="AL432" s="59">
        <v>226.68</v>
      </c>
      <c r="AM432" s="59">
        <v>7097.97</v>
      </c>
      <c r="AN432" s="59">
        <v>445</v>
      </c>
      <c r="AO432" s="59">
        <v>3158597</v>
      </c>
      <c r="AP432" s="59">
        <v>2962</v>
      </c>
      <c r="AQ432" s="59">
        <v>18743</v>
      </c>
      <c r="AR432" s="59">
        <v>0</v>
      </c>
      <c r="AS432" s="59">
        <v>0</v>
      </c>
      <c r="AT432" s="59">
        <v>400000</v>
      </c>
      <c r="AU432" s="59">
        <v>0</v>
      </c>
      <c r="AV432" s="59">
        <v>0</v>
      </c>
      <c r="AW432" s="59">
        <v>0</v>
      </c>
      <c r="AX432" s="59">
        <v>35490</v>
      </c>
      <c r="AY432" s="59">
        <v>0</v>
      </c>
      <c r="AZ432" s="59">
        <v>3615792</v>
      </c>
      <c r="BA432" s="59">
        <v>2226460</v>
      </c>
      <c r="BB432" s="59">
        <v>1389332</v>
      </c>
      <c r="BC432" s="59">
        <v>1389332</v>
      </c>
      <c r="BD432" s="59">
        <v>1447</v>
      </c>
      <c r="BE432" s="59">
        <f t="shared" si="24"/>
        <v>1387885</v>
      </c>
      <c r="BF432" s="59">
        <v>158564</v>
      </c>
      <c r="BG432" s="59">
        <f t="shared" si="25"/>
        <v>1546449</v>
      </c>
      <c r="BH432" s="59">
        <v>149839028</v>
      </c>
      <c r="BI432" s="59">
        <v>0</v>
      </c>
      <c r="BJ432" s="59">
        <v>0</v>
      </c>
      <c r="BK432" s="59">
        <v>3580302</v>
      </c>
      <c r="BL432" s="59">
        <v>445</v>
      </c>
      <c r="BM432" s="59">
        <v>8045.62</v>
      </c>
      <c r="BN432" s="59">
        <v>230.08</v>
      </c>
      <c r="BO432" s="59">
        <v>8275.7000000000007</v>
      </c>
      <c r="BP432" s="59">
        <v>437</v>
      </c>
      <c r="BQ432" s="59">
        <v>3616481</v>
      </c>
      <c r="BR432" s="59">
        <v>0</v>
      </c>
      <c r="BS432" s="59">
        <v>27924</v>
      </c>
      <c r="BT432" s="59">
        <v>0</v>
      </c>
      <c r="BU432" s="59">
        <v>0</v>
      </c>
      <c r="BV432" s="59">
        <v>0</v>
      </c>
      <c r="BW432" s="59">
        <v>0</v>
      </c>
      <c r="BX432" s="59">
        <v>0</v>
      </c>
      <c r="BY432" s="59">
        <v>49654</v>
      </c>
      <c r="BZ432" s="59">
        <v>0</v>
      </c>
      <c r="CA432" s="59">
        <v>3694059</v>
      </c>
      <c r="CB432" s="59">
        <v>2064644</v>
      </c>
      <c r="CC432" s="59">
        <v>1629415</v>
      </c>
      <c r="CD432" s="59">
        <v>1629415</v>
      </c>
      <c r="CE432" s="59">
        <v>1242</v>
      </c>
      <c r="CF432" s="59">
        <f t="shared" si="26"/>
        <v>1628173</v>
      </c>
      <c r="CG432" s="59">
        <v>106020</v>
      </c>
      <c r="CH432" s="59">
        <f t="shared" si="27"/>
        <v>1734193</v>
      </c>
      <c r="CI432" s="59">
        <v>158437367</v>
      </c>
      <c r="CJ432" s="59">
        <v>0</v>
      </c>
      <c r="CK432" s="59">
        <v>0</v>
      </c>
      <c r="CL432" s="59">
        <v>3644405</v>
      </c>
      <c r="CM432" s="59">
        <v>437</v>
      </c>
      <c r="CN432" s="59">
        <v>8339.6</v>
      </c>
      <c r="CO432" s="59">
        <v>236.98</v>
      </c>
      <c r="CP432" s="59">
        <v>8576.58</v>
      </c>
      <c r="CQ432" s="59">
        <v>425</v>
      </c>
      <c r="CR432" s="59">
        <v>3645047</v>
      </c>
      <c r="CS432" s="59">
        <v>0</v>
      </c>
      <c r="CT432" s="59">
        <v>2199</v>
      </c>
      <c r="CU432" s="59">
        <v>0</v>
      </c>
      <c r="CV432" s="59">
        <v>0</v>
      </c>
      <c r="CW432" s="59">
        <v>0</v>
      </c>
      <c r="CX432" s="59">
        <v>0</v>
      </c>
      <c r="CY432" s="59">
        <v>0</v>
      </c>
      <c r="CZ432" s="59">
        <v>77189</v>
      </c>
      <c r="DA432" s="59">
        <v>0</v>
      </c>
      <c r="DB432" s="59">
        <v>3724435</v>
      </c>
      <c r="DC432" s="59">
        <v>2292573</v>
      </c>
      <c r="DD432" s="59">
        <v>1431862</v>
      </c>
      <c r="DE432" s="59">
        <v>1431862</v>
      </c>
      <c r="DF432" s="59">
        <v>682</v>
      </c>
      <c r="DG432" s="40">
        <v>1431180</v>
      </c>
      <c r="DH432" s="59">
        <v>102053</v>
      </c>
      <c r="DI432" s="59">
        <v>1533233</v>
      </c>
      <c r="DJ432" s="59">
        <v>167237334</v>
      </c>
      <c r="DK432" s="59">
        <v>0</v>
      </c>
      <c r="DL432" s="59">
        <v>0</v>
      </c>
    </row>
    <row r="433" spans="1:116" x14ac:dyDescent="0.2">
      <c r="A433" s="48">
        <v>6720</v>
      </c>
      <c r="B433" s="49" t="s">
        <v>456</v>
      </c>
      <c r="C433" s="37">
        <v>4447575</v>
      </c>
      <c r="D433" s="37">
        <v>606</v>
      </c>
      <c r="E433" s="37">
        <v>600</v>
      </c>
      <c r="F433" s="37">
        <v>220.29</v>
      </c>
      <c r="G433" s="37">
        <v>0</v>
      </c>
      <c r="H433" s="37">
        <v>0</v>
      </c>
      <c r="I433" s="37">
        <v>0</v>
      </c>
      <c r="J433" s="37">
        <v>4535712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4535712</v>
      </c>
      <c r="S433" s="37">
        <v>0</v>
      </c>
      <c r="T433" s="37">
        <v>37798</v>
      </c>
      <c r="U433" s="37">
        <v>37798</v>
      </c>
      <c r="V433" s="37">
        <v>4573510</v>
      </c>
      <c r="W433" s="37">
        <v>1458361</v>
      </c>
      <c r="X433" s="37">
        <v>3115149</v>
      </c>
      <c r="Y433" s="37">
        <v>3115149</v>
      </c>
      <c r="Z433" s="37">
        <v>6741</v>
      </c>
      <c r="AA433" s="37">
        <v>3108408</v>
      </c>
      <c r="AB433" s="37">
        <v>815121</v>
      </c>
      <c r="AC433" s="37">
        <v>3923529</v>
      </c>
      <c r="AD433" s="37">
        <v>473883700</v>
      </c>
      <c r="AE433" s="37">
        <v>814200</v>
      </c>
      <c r="AF433" s="37">
        <v>0</v>
      </c>
      <c r="AG433" s="37">
        <v>0</v>
      </c>
      <c r="AH433" s="37">
        <v>0</v>
      </c>
      <c r="AI433" s="49">
        <v>4535712</v>
      </c>
      <c r="AJ433" s="59">
        <v>600</v>
      </c>
      <c r="AK433" s="59">
        <v>7559.52</v>
      </c>
      <c r="AL433" s="59">
        <v>226.68</v>
      </c>
      <c r="AM433" s="59">
        <v>7786.2000000000007</v>
      </c>
      <c r="AN433" s="59">
        <v>572</v>
      </c>
      <c r="AO433" s="59">
        <v>4453706</v>
      </c>
      <c r="AP433" s="59">
        <v>0</v>
      </c>
      <c r="AQ433" s="59">
        <v>0</v>
      </c>
      <c r="AR433" s="59">
        <v>0</v>
      </c>
      <c r="AS433" s="59">
        <v>0</v>
      </c>
      <c r="AT433" s="59">
        <v>0</v>
      </c>
      <c r="AU433" s="59">
        <v>0</v>
      </c>
      <c r="AV433" s="59">
        <v>0</v>
      </c>
      <c r="AW433" s="59">
        <v>0</v>
      </c>
      <c r="AX433" s="59">
        <v>163510</v>
      </c>
      <c r="AY433" s="59">
        <v>0</v>
      </c>
      <c r="AZ433" s="59">
        <v>4617216</v>
      </c>
      <c r="BA433" s="59">
        <v>1244689</v>
      </c>
      <c r="BB433" s="59">
        <v>3372527</v>
      </c>
      <c r="BC433" s="59">
        <v>3372527</v>
      </c>
      <c r="BD433" s="59">
        <v>5722</v>
      </c>
      <c r="BE433" s="59">
        <f t="shared" si="24"/>
        <v>3366805</v>
      </c>
      <c r="BF433" s="59">
        <v>819481</v>
      </c>
      <c r="BG433" s="59">
        <f t="shared" si="25"/>
        <v>4186286</v>
      </c>
      <c r="BH433" s="59">
        <v>506453800</v>
      </c>
      <c r="BI433" s="59">
        <v>0</v>
      </c>
      <c r="BJ433" s="59">
        <v>0</v>
      </c>
      <c r="BK433" s="59">
        <v>4453706</v>
      </c>
      <c r="BL433" s="59">
        <v>572</v>
      </c>
      <c r="BM433" s="59">
        <v>7786.2</v>
      </c>
      <c r="BN433" s="59">
        <v>230.08</v>
      </c>
      <c r="BO433" s="59">
        <v>8016.28</v>
      </c>
      <c r="BP433" s="59">
        <v>546</v>
      </c>
      <c r="BQ433" s="59">
        <v>4376889</v>
      </c>
      <c r="BR433" s="59">
        <v>0</v>
      </c>
      <c r="BS433" s="59">
        <v>0</v>
      </c>
      <c r="BT433" s="59">
        <v>0</v>
      </c>
      <c r="BU433" s="59">
        <v>0</v>
      </c>
      <c r="BV433" s="59">
        <v>0</v>
      </c>
      <c r="BW433" s="59">
        <v>0</v>
      </c>
      <c r="BX433" s="59">
        <v>0</v>
      </c>
      <c r="BY433" s="59">
        <v>160326</v>
      </c>
      <c r="BZ433" s="59">
        <v>0</v>
      </c>
      <c r="CA433" s="59">
        <v>4537215</v>
      </c>
      <c r="CB433" s="59">
        <v>1054123</v>
      </c>
      <c r="CC433" s="59">
        <v>3483092</v>
      </c>
      <c r="CD433" s="59">
        <v>3483092</v>
      </c>
      <c r="CE433" s="59">
        <v>5869</v>
      </c>
      <c r="CF433" s="59">
        <f t="shared" si="26"/>
        <v>3477223</v>
      </c>
      <c r="CG433" s="59">
        <v>839098</v>
      </c>
      <c r="CH433" s="59">
        <f t="shared" si="27"/>
        <v>4316321</v>
      </c>
      <c r="CI433" s="59">
        <v>546857600</v>
      </c>
      <c r="CJ433" s="59">
        <v>0</v>
      </c>
      <c r="CK433" s="59">
        <v>0</v>
      </c>
      <c r="CL433" s="59">
        <v>4376889</v>
      </c>
      <c r="CM433" s="59">
        <v>546</v>
      </c>
      <c r="CN433" s="59">
        <v>8016.28</v>
      </c>
      <c r="CO433" s="59">
        <v>236.98</v>
      </c>
      <c r="CP433" s="59">
        <v>8253.26</v>
      </c>
      <c r="CQ433" s="59">
        <v>532</v>
      </c>
      <c r="CR433" s="59">
        <v>4390734</v>
      </c>
      <c r="CS433" s="59">
        <v>0</v>
      </c>
      <c r="CT433" s="59">
        <v>0</v>
      </c>
      <c r="CU433" s="59">
        <v>0</v>
      </c>
      <c r="CV433" s="59">
        <v>0</v>
      </c>
      <c r="CW433" s="59">
        <v>0</v>
      </c>
      <c r="CX433" s="59">
        <v>0</v>
      </c>
      <c r="CY433" s="59">
        <v>0</v>
      </c>
      <c r="CZ433" s="59">
        <v>90786</v>
      </c>
      <c r="DA433" s="59">
        <v>0</v>
      </c>
      <c r="DB433" s="59">
        <v>4481520</v>
      </c>
      <c r="DC433" s="59">
        <v>897049</v>
      </c>
      <c r="DD433" s="59">
        <v>3584471</v>
      </c>
      <c r="DE433" s="59">
        <v>3584471</v>
      </c>
      <c r="DF433" s="59">
        <v>4607</v>
      </c>
      <c r="DG433" s="40">
        <v>3579864</v>
      </c>
      <c r="DH433" s="59">
        <v>865713</v>
      </c>
      <c r="DI433" s="59">
        <v>4445577</v>
      </c>
      <c r="DJ433" s="59">
        <v>588999000</v>
      </c>
      <c r="DK433" s="59">
        <v>0</v>
      </c>
      <c r="DL433" s="59">
        <v>0</v>
      </c>
    </row>
    <row r="434" spans="1:116" x14ac:dyDescent="0.2">
      <c r="A434" s="48">
        <v>6734</v>
      </c>
      <c r="B434" s="49" t="s">
        <v>457</v>
      </c>
      <c r="C434" s="37">
        <v>6201469</v>
      </c>
      <c r="D434" s="37">
        <v>887</v>
      </c>
      <c r="E434" s="37">
        <v>917</v>
      </c>
      <c r="F434" s="37">
        <v>220.29</v>
      </c>
      <c r="G434" s="37">
        <v>0</v>
      </c>
      <c r="H434" s="37">
        <v>0</v>
      </c>
      <c r="I434" s="37">
        <v>0</v>
      </c>
      <c r="J434" s="37">
        <v>6613221</v>
      </c>
      <c r="K434" s="37">
        <v>1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1</v>
      </c>
      <c r="R434" s="37">
        <v>6613222</v>
      </c>
      <c r="S434" s="37">
        <v>0</v>
      </c>
      <c r="T434" s="37">
        <v>0</v>
      </c>
      <c r="U434" s="37">
        <v>0</v>
      </c>
      <c r="V434" s="37">
        <v>6613222</v>
      </c>
      <c r="W434" s="37">
        <v>4220724</v>
      </c>
      <c r="X434" s="37">
        <v>2392498</v>
      </c>
      <c r="Y434" s="37">
        <v>2385254</v>
      </c>
      <c r="Z434" s="37">
        <v>3402</v>
      </c>
      <c r="AA434" s="37">
        <v>2381852</v>
      </c>
      <c r="AB434" s="37">
        <v>869952</v>
      </c>
      <c r="AC434" s="37">
        <v>3251804</v>
      </c>
      <c r="AD434" s="37">
        <v>274038880</v>
      </c>
      <c r="AE434" s="37">
        <v>286700</v>
      </c>
      <c r="AF434" s="37">
        <v>7244</v>
      </c>
      <c r="AG434" s="37">
        <v>0</v>
      </c>
      <c r="AH434" s="37">
        <v>7244</v>
      </c>
      <c r="AI434" s="49">
        <v>6605978</v>
      </c>
      <c r="AJ434" s="59">
        <v>917</v>
      </c>
      <c r="AK434" s="59">
        <v>7203.9</v>
      </c>
      <c r="AL434" s="59">
        <v>226.68</v>
      </c>
      <c r="AM434" s="59">
        <v>7430.58</v>
      </c>
      <c r="AN434" s="59">
        <v>949</v>
      </c>
      <c r="AO434" s="59">
        <v>7051620</v>
      </c>
      <c r="AP434" s="59">
        <v>5433</v>
      </c>
      <c r="AQ434" s="59">
        <v>0</v>
      </c>
      <c r="AR434" s="59">
        <v>0</v>
      </c>
      <c r="AS434" s="59">
        <v>0</v>
      </c>
      <c r="AT434" s="59">
        <v>0</v>
      </c>
      <c r="AU434" s="59">
        <v>0</v>
      </c>
      <c r="AV434" s="59">
        <v>0</v>
      </c>
      <c r="AW434" s="59">
        <v>0</v>
      </c>
      <c r="AX434" s="59">
        <v>0</v>
      </c>
      <c r="AY434" s="59">
        <v>0</v>
      </c>
      <c r="AZ434" s="59">
        <v>7057053</v>
      </c>
      <c r="BA434" s="59">
        <v>4810965</v>
      </c>
      <c r="BB434" s="59">
        <v>2246088</v>
      </c>
      <c r="BC434" s="59">
        <v>2253519</v>
      </c>
      <c r="BD434" s="59">
        <v>4172</v>
      </c>
      <c r="BE434" s="59">
        <f t="shared" si="24"/>
        <v>2249347</v>
      </c>
      <c r="BF434" s="59">
        <v>1008000</v>
      </c>
      <c r="BG434" s="59">
        <f t="shared" si="25"/>
        <v>3257347</v>
      </c>
      <c r="BH434" s="59">
        <v>312074624</v>
      </c>
      <c r="BI434" s="59">
        <v>0</v>
      </c>
      <c r="BJ434" s="59">
        <v>7431</v>
      </c>
      <c r="BK434" s="59">
        <v>7057053</v>
      </c>
      <c r="BL434" s="59">
        <v>949</v>
      </c>
      <c r="BM434" s="59">
        <v>7436.3</v>
      </c>
      <c r="BN434" s="59">
        <v>230.08</v>
      </c>
      <c r="BO434" s="59">
        <v>7666.38</v>
      </c>
      <c r="BP434" s="59">
        <v>986</v>
      </c>
      <c r="BQ434" s="59">
        <v>7559051</v>
      </c>
      <c r="BR434" s="59">
        <v>0</v>
      </c>
      <c r="BS434" s="59">
        <v>0</v>
      </c>
      <c r="BT434" s="59">
        <v>0</v>
      </c>
      <c r="BU434" s="59">
        <v>0</v>
      </c>
      <c r="BV434" s="59">
        <v>0</v>
      </c>
      <c r="BW434" s="59">
        <v>0</v>
      </c>
      <c r="BX434" s="59">
        <v>0</v>
      </c>
      <c r="BY434" s="59">
        <v>0</v>
      </c>
      <c r="BZ434" s="59">
        <v>0</v>
      </c>
      <c r="CA434" s="59">
        <v>7559051</v>
      </c>
      <c r="CB434" s="59">
        <v>5145129</v>
      </c>
      <c r="CC434" s="59">
        <v>2413922</v>
      </c>
      <c r="CD434" s="59">
        <v>2413922</v>
      </c>
      <c r="CE434" s="59">
        <v>3188</v>
      </c>
      <c r="CF434" s="59">
        <f t="shared" si="26"/>
        <v>2410734</v>
      </c>
      <c r="CG434" s="59">
        <v>1100000</v>
      </c>
      <c r="CH434" s="59">
        <f t="shared" si="27"/>
        <v>3510734</v>
      </c>
      <c r="CI434" s="59">
        <v>345658689</v>
      </c>
      <c r="CJ434" s="59">
        <v>0</v>
      </c>
      <c r="CK434" s="59">
        <v>0</v>
      </c>
      <c r="CL434" s="59">
        <v>7559051</v>
      </c>
      <c r="CM434" s="59">
        <v>986</v>
      </c>
      <c r="CN434" s="59">
        <v>7666.38</v>
      </c>
      <c r="CO434" s="59">
        <v>236.98</v>
      </c>
      <c r="CP434" s="59">
        <v>7903.36</v>
      </c>
      <c r="CQ434" s="59">
        <v>1014</v>
      </c>
      <c r="CR434" s="59">
        <v>8014007</v>
      </c>
      <c r="CS434" s="59">
        <v>0</v>
      </c>
      <c r="CT434" s="59">
        <v>0</v>
      </c>
      <c r="CU434" s="59">
        <v>0</v>
      </c>
      <c r="CV434" s="59">
        <v>0</v>
      </c>
      <c r="CW434" s="59">
        <v>0</v>
      </c>
      <c r="CX434" s="59">
        <v>0</v>
      </c>
      <c r="CY434" s="59">
        <v>0</v>
      </c>
      <c r="CZ434" s="59">
        <v>0</v>
      </c>
      <c r="DA434" s="59">
        <v>0</v>
      </c>
      <c r="DB434" s="59">
        <v>8014007</v>
      </c>
      <c r="DC434" s="59">
        <v>5491024</v>
      </c>
      <c r="DD434" s="59">
        <v>2522983</v>
      </c>
      <c r="DE434" s="59">
        <v>2522983</v>
      </c>
      <c r="DF434" s="59">
        <v>3157</v>
      </c>
      <c r="DG434" s="40">
        <v>2519826</v>
      </c>
      <c r="DH434" s="59">
        <v>1200000</v>
      </c>
      <c r="DI434" s="59">
        <v>3719826</v>
      </c>
      <c r="DJ434" s="59">
        <v>385664331</v>
      </c>
      <c r="DK434" s="59">
        <v>0</v>
      </c>
      <c r="DL434" s="59">
        <v>0</v>
      </c>
    </row>
    <row r="435" spans="1:116" x14ac:dyDescent="0.2">
      <c r="A435" s="48">
        <v>6748</v>
      </c>
      <c r="B435" s="49" t="s">
        <v>458</v>
      </c>
      <c r="C435" s="37">
        <v>2080738</v>
      </c>
      <c r="D435" s="37">
        <v>338</v>
      </c>
      <c r="E435" s="37">
        <v>330</v>
      </c>
      <c r="F435" s="37">
        <v>220.29</v>
      </c>
      <c r="G435" s="37">
        <v>5.95</v>
      </c>
      <c r="H435" s="37">
        <v>1964</v>
      </c>
      <c r="I435" s="37">
        <v>117.73</v>
      </c>
      <c r="J435" s="37">
        <v>2106149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2106149</v>
      </c>
      <c r="S435" s="37">
        <v>0</v>
      </c>
      <c r="T435" s="37">
        <v>38294</v>
      </c>
      <c r="U435" s="37">
        <v>38294</v>
      </c>
      <c r="V435" s="37">
        <v>2144443</v>
      </c>
      <c r="W435" s="37">
        <v>1172036</v>
      </c>
      <c r="X435" s="37">
        <v>972407</v>
      </c>
      <c r="Y435" s="37">
        <v>970409</v>
      </c>
      <c r="Z435" s="37">
        <v>2589</v>
      </c>
      <c r="AA435" s="37">
        <v>967820</v>
      </c>
      <c r="AB435" s="37">
        <v>155443</v>
      </c>
      <c r="AC435" s="37">
        <v>1123263</v>
      </c>
      <c r="AD435" s="37">
        <v>219803968</v>
      </c>
      <c r="AE435" s="37">
        <v>506700</v>
      </c>
      <c r="AF435" s="37">
        <v>1998</v>
      </c>
      <c r="AG435" s="37">
        <v>0</v>
      </c>
      <c r="AH435" s="37">
        <v>0</v>
      </c>
      <c r="AI435" s="49">
        <v>2106149</v>
      </c>
      <c r="AJ435" s="59">
        <v>330</v>
      </c>
      <c r="AK435" s="59">
        <v>6382.27</v>
      </c>
      <c r="AL435" s="59">
        <v>226.68</v>
      </c>
      <c r="AM435" s="59">
        <v>6608.9500000000007</v>
      </c>
      <c r="AN435" s="59">
        <v>321</v>
      </c>
      <c r="AO435" s="59">
        <v>2121473</v>
      </c>
      <c r="AP435" s="59">
        <v>0</v>
      </c>
      <c r="AQ435" s="59">
        <v>0</v>
      </c>
      <c r="AR435" s="59">
        <v>0</v>
      </c>
      <c r="AS435" s="59">
        <v>0</v>
      </c>
      <c r="AT435" s="59">
        <v>0</v>
      </c>
      <c r="AU435" s="59">
        <v>0</v>
      </c>
      <c r="AV435" s="59">
        <v>0</v>
      </c>
      <c r="AW435" s="59">
        <v>0</v>
      </c>
      <c r="AX435" s="59">
        <v>46263</v>
      </c>
      <c r="AY435" s="59">
        <v>0</v>
      </c>
      <c r="AZ435" s="59">
        <v>2167736</v>
      </c>
      <c r="BA435" s="59">
        <v>1011757</v>
      </c>
      <c r="BB435" s="59">
        <v>1155979</v>
      </c>
      <c r="BC435" s="59">
        <v>1156195</v>
      </c>
      <c r="BD435" s="59">
        <v>1879</v>
      </c>
      <c r="BE435" s="59">
        <f t="shared" si="24"/>
        <v>1154316</v>
      </c>
      <c r="BF435" s="59">
        <v>149928</v>
      </c>
      <c r="BG435" s="59">
        <f t="shared" si="25"/>
        <v>1304244</v>
      </c>
      <c r="BH435" s="59">
        <v>239251117</v>
      </c>
      <c r="BI435" s="59">
        <v>0</v>
      </c>
      <c r="BJ435" s="59">
        <v>216</v>
      </c>
      <c r="BK435" s="59">
        <v>2121473</v>
      </c>
      <c r="BL435" s="59">
        <v>321</v>
      </c>
      <c r="BM435" s="59">
        <v>6608.95</v>
      </c>
      <c r="BN435" s="59">
        <v>230.08</v>
      </c>
      <c r="BO435" s="59">
        <v>6839.03</v>
      </c>
      <c r="BP435" s="59">
        <v>317</v>
      </c>
      <c r="BQ435" s="59">
        <v>2167973</v>
      </c>
      <c r="BR435" s="59">
        <v>0</v>
      </c>
      <c r="BS435" s="59">
        <v>0</v>
      </c>
      <c r="BT435" s="59">
        <v>0</v>
      </c>
      <c r="BU435" s="59">
        <v>0</v>
      </c>
      <c r="BV435" s="59">
        <v>0</v>
      </c>
      <c r="BW435" s="59">
        <v>0</v>
      </c>
      <c r="BX435" s="59">
        <v>0</v>
      </c>
      <c r="BY435" s="59">
        <v>20517</v>
      </c>
      <c r="BZ435" s="59">
        <v>0</v>
      </c>
      <c r="CA435" s="59">
        <v>2188490</v>
      </c>
      <c r="CB435" s="59">
        <v>1050461</v>
      </c>
      <c r="CC435" s="59">
        <v>1138029</v>
      </c>
      <c r="CD435" s="59">
        <v>1138029</v>
      </c>
      <c r="CE435" s="59">
        <v>3982</v>
      </c>
      <c r="CF435" s="59">
        <f t="shared" si="26"/>
        <v>1134047</v>
      </c>
      <c r="CG435" s="59">
        <v>148820</v>
      </c>
      <c r="CH435" s="59">
        <f t="shared" si="27"/>
        <v>1282867</v>
      </c>
      <c r="CI435" s="59">
        <v>244897678</v>
      </c>
      <c r="CJ435" s="59">
        <v>0</v>
      </c>
      <c r="CK435" s="59">
        <v>0</v>
      </c>
      <c r="CL435" s="59">
        <v>2167973</v>
      </c>
      <c r="CM435" s="59">
        <v>317</v>
      </c>
      <c r="CN435" s="59">
        <v>6839.03</v>
      </c>
      <c r="CO435" s="59">
        <v>398.92999999999995</v>
      </c>
      <c r="CP435" s="59">
        <v>7237.96</v>
      </c>
      <c r="CQ435" s="59">
        <v>321</v>
      </c>
      <c r="CR435" s="59">
        <v>2323385</v>
      </c>
      <c r="CS435" s="59">
        <v>0</v>
      </c>
      <c r="CT435" s="59">
        <v>0</v>
      </c>
      <c r="CU435" s="59">
        <v>0</v>
      </c>
      <c r="CV435" s="59">
        <v>0</v>
      </c>
      <c r="CW435" s="59">
        <v>0</v>
      </c>
      <c r="CX435" s="59">
        <v>0</v>
      </c>
      <c r="CY435" s="59">
        <v>0</v>
      </c>
      <c r="CZ435" s="59">
        <v>0</v>
      </c>
      <c r="DA435" s="59">
        <v>0</v>
      </c>
      <c r="DB435" s="59">
        <v>2323385</v>
      </c>
      <c r="DC435" s="59">
        <v>1150474</v>
      </c>
      <c r="DD435" s="59">
        <v>1172911</v>
      </c>
      <c r="DE435" s="59">
        <v>1180149</v>
      </c>
      <c r="DF435" s="59">
        <v>2997</v>
      </c>
      <c r="DG435" s="40">
        <v>1177152</v>
      </c>
      <c r="DH435" s="59">
        <v>148403</v>
      </c>
      <c r="DI435" s="59">
        <v>1325555</v>
      </c>
      <c r="DJ435" s="59">
        <v>278870002</v>
      </c>
      <c r="DK435" s="59">
        <v>0</v>
      </c>
      <c r="DL435" s="59">
        <v>7238</v>
      </c>
    </row>
    <row r="436" spans="1:116" x14ac:dyDescent="0.2">
      <c r="A436" s="48"/>
      <c r="B436" s="49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4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  <c r="CG436" s="59"/>
      <c r="CH436" s="59"/>
      <c r="CI436" s="59"/>
      <c r="CJ436" s="59"/>
      <c r="CK436" s="59"/>
      <c r="CL436" s="59"/>
      <c r="CM436" s="59"/>
      <c r="CN436" s="59"/>
      <c r="CO436" s="59"/>
      <c r="CP436" s="59"/>
      <c r="CQ436" s="59"/>
      <c r="CR436" s="59"/>
      <c r="CS436" s="59"/>
      <c r="CT436" s="59"/>
      <c r="CU436" s="59"/>
      <c r="CV436" s="59"/>
      <c r="CW436" s="59"/>
      <c r="CX436" s="59"/>
      <c r="CY436" s="59"/>
      <c r="CZ436" s="59"/>
      <c r="DA436" s="59"/>
      <c r="DB436" s="59"/>
      <c r="DC436" s="59"/>
      <c r="DD436" s="59"/>
      <c r="DE436" s="59"/>
      <c r="DF436" s="59"/>
      <c r="DH436" s="59"/>
      <c r="DI436" s="59"/>
      <c r="DJ436" s="59"/>
      <c r="DK436" s="59"/>
      <c r="DL436" s="59"/>
    </row>
    <row r="437" spans="1:116" x14ac:dyDescent="0.2">
      <c r="A437" s="40">
        <v>0</v>
      </c>
      <c r="B437" s="40" t="s">
        <v>462</v>
      </c>
      <c r="C437" s="40">
        <f>SUM(C8:C435)</f>
        <v>6097644460</v>
      </c>
      <c r="D437" s="40">
        <f t="shared" ref="D437:BO437" si="28">SUM(D8:D435)</f>
        <v>856337</v>
      </c>
      <c r="E437" s="40">
        <f t="shared" si="28"/>
        <v>859312</v>
      </c>
      <c r="F437" s="108">
        <f>SUMPRODUCT(D8:D435, F8:F435)/D437</f>
        <v>220.28999999999996</v>
      </c>
      <c r="G437" s="108">
        <f>SUMPRODUCT(D8:D435, G8:G435)/E437</f>
        <v>1.2176640614817436</v>
      </c>
      <c r="H437" s="40">
        <f t="shared" si="28"/>
        <v>1054080</v>
      </c>
      <c r="I437" s="40">
        <f>SUM(I8:I435)</f>
        <v>957.36</v>
      </c>
      <c r="J437" s="40">
        <f t="shared" si="28"/>
        <v>6309342750</v>
      </c>
      <c r="K437" s="40">
        <f t="shared" si="28"/>
        <v>5762123</v>
      </c>
      <c r="L437" s="40">
        <f t="shared" si="28"/>
        <v>10832619</v>
      </c>
      <c r="M437" s="40">
        <f t="shared" si="28"/>
        <v>0</v>
      </c>
      <c r="N437" s="40">
        <f t="shared" si="28"/>
        <v>608066</v>
      </c>
      <c r="O437" s="40">
        <f t="shared" si="28"/>
        <v>6099636</v>
      </c>
      <c r="P437" s="40">
        <f>SUM(P8:P435)</f>
        <v>0</v>
      </c>
      <c r="Q437" s="40">
        <f t="shared" si="28"/>
        <v>23302444</v>
      </c>
      <c r="R437" s="40">
        <f t="shared" si="28"/>
        <v>6332645194</v>
      </c>
      <c r="S437" s="40">
        <f>SUM(S8:S435)</f>
        <v>18264058</v>
      </c>
      <c r="T437" s="40">
        <f>SUM(T8:T435)</f>
        <v>23807823</v>
      </c>
      <c r="U437" s="40">
        <f t="shared" si="28"/>
        <v>42257209</v>
      </c>
      <c r="V437" s="40">
        <f t="shared" si="28"/>
        <v>6374902403</v>
      </c>
      <c r="W437" s="40">
        <f t="shared" si="28"/>
        <v>3872823126</v>
      </c>
      <c r="X437" s="40">
        <f t="shared" si="28"/>
        <v>2502079277</v>
      </c>
      <c r="Y437" s="40">
        <f>SUM(Y8:Y435)</f>
        <v>2493906950</v>
      </c>
      <c r="Z437" s="40">
        <f t="shared" si="28"/>
        <v>28244202</v>
      </c>
      <c r="AA437" s="40">
        <v>2465662748</v>
      </c>
      <c r="AB437" s="40">
        <v>462422470</v>
      </c>
      <c r="AC437" s="40">
        <v>2928085218</v>
      </c>
      <c r="AD437" s="40">
        <f>SUM(AD8:AD435)</f>
        <v>297503930792</v>
      </c>
      <c r="AE437" s="40">
        <f>SUM(AE8:AE435)</f>
        <v>2664583600</v>
      </c>
      <c r="AF437" s="40">
        <f t="shared" si="28"/>
        <v>9804960</v>
      </c>
      <c r="AG437" s="40">
        <f t="shared" si="28"/>
        <v>1632633</v>
      </c>
      <c r="AH437" s="40">
        <f>SUM(AH8:AH435)</f>
        <v>7631948</v>
      </c>
      <c r="AI437" s="37">
        <f t="shared" si="28"/>
        <v>6308230622</v>
      </c>
      <c r="AJ437" s="40">
        <f t="shared" si="28"/>
        <v>859312</v>
      </c>
      <c r="AK437" s="40">
        <f t="shared" si="28"/>
        <v>3154774.2</v>
      </c>
      <c r="AL437" s="108">
        <f>SUMPRODUCT(AJ8:AJ435, AL8:AL435)/AJ437</f>
        <v>227.99991451300579</v>
      </c>
      <c r="AM437" s="40">
        <f t="shared" si="28"/>
        <v>3258226.7200000025</v>
      </c>
      <c r="AN437" s="40">
        <f t="shared" si="28"/>
        <v>861205</v>
      </c>
      <c r="AO437" s="40">
        <f t="shared" si="28"/>
        <v>6518856314</v>
      </c>
      <c r="AP437" s="40">
        <f t="shared" si="28"/>
        <v>6068749</v>
      </c>
      <c r="AQ437" s="40">
        <f t="shared" si="28"/>
        <v>12419310</v>
      </c>
      <c r="AR437" s="40">
        <f t="shared" si="28"/>
        <v>0</v>
      </c>
      <c r="AS437" s="40">
        <f t="shared" si="28"/>
        <v>671955</v>
      </c>
      <c r="AT437" s="40">
        <f t="shared" si="28"/>
        <v>11179985</v>
      </c>
      <c r="AU437" s="40">
        <f t="shared" si="28"/>
        <v>600000</v>
      </c>
      <c r="AV437" s="40">
        <f t="shared" si="28"/>
        <v>193280</v>
      </c>
      <c r="AW437" s="40">
        <f t="shared" si="28"/>
        <v>26331301</v>
      </c>
      <c r="AX437" s="40">
        <f t="shared" si="28"/>
        <v>26663274</v>
      </c>
      <c r="AY437" s="40">
        <f t="shared" si="28"/>
        <v>33500</v>
      </c>
      <c r="AZ437" s="40">
        <f t="shared" si="28"/>
        <v>6603017668</v>
      </c>
      <c r="BA437" s="40">
        <f t="shared" si="28"/>
        <v>4010763163</v>
      </c>
      <c r="BB437" s="40">
        <f t="shared" si="28"/>
        <v>2592254505</v>
      </c>
      <c r="BC437" s="40">
        <f>SUM(BC8:BC435)</f>
        <v>2586497613</v>
      </c>
      <c r="BD437" s="40">
        <f>SUM(BD8:BD435)</f>
        <v>28403576</v>
      </c>
      <c r="BF437" s="40">
        <f t="shared" si="28"/>
        <v>513696661</v>
      </c>
      <c r="BH437" s="40">
        <f t="shared" si="28"/>
        <v>323844333227</v>
      </c>
      <c r="BI437" s="40">
        <f t="shared" si="28"/>
        <v>7139940</v>
      </c>
      <c r="BJ437" s="40">
        <f t="shared" si="28"/>
        <v>1383048</v>
      </c>
      <c r="BK437" s="40">
        <f t="shared" si="28"/>
        <v>6544576145</v>
      </c>
      <c r="BL437" s="40">
        <f t="shared" si="28"/>
        <v>861208</v>
      </c>
      <c r="BM437" s="40">
        <f t="shared" si="28"/>
        <v>3268479.9899999998</v>
      </c>
      <c r="BN437" s="108">
        <f>SUMPRODUCT(BL8:BL435, BN8:BN435)/BL437</f>
        <v>231.14501445643813</v>
      </c>
      <c r="BO437" s="40">
        <f t="shared" si="28"/>
        <v>3372368.3800000013</v>
      </c>
      <c r="BP437" s="40">
        <f t="shared" ref="BP437:DL437" si="29">SUM(BP8:BP435)</f>
        <v>862963</v>
      </c>
      <c r="BQ437" s="40">
        <f t="shared" si="29"/>
        <v>6757915253</v>
      </c>
      <c r="BR437" s="40">
        <f t="shared" si="29"/>
        <v>4211841</v>
      </c>
      <c r="BS437" s="40">
        <f t="shared" si="29"/>
        <v>13615884</v>
      </c>
      <c r="BT437" s="40">
        <f t="shared" si="29"/>
        <v>0</v>
      </c>
      <c r="BU437" s="40">
        <f t="shared" si="29"/>
        <v>720727</v>
      </c>
      <c r="BV437" s="40">
        <f t="shared" si="29"/>
        <v>11304360</v>
      </c>
      <c r="BW437" s="40">
        <f t="shared" si="29"/>
        <v>193279</v>
      </c>
      <c r="BX437" s="40">
        <f t="shared" si="29"/>
        <v>27369293</v>
      </c>
      <c r="BY437" s="40">
        <f t="shared" si="29"/>
        <v>28851946</v>
      </c>
      <c r="BZ437" s="40">
        <f t="shared" si="29"/>
        <v>0</v>
      </c>
      <c r="CA437" s="40">
        <f t="shared" si="29"/>
        <v>6844182583</v>
      </c>
      <c r="CB437" s="40">
        <f t="shared" si="29"/>
        <v>4147194887</v>
      </c>
      <c r="CC437" s="40">
        <f t="shared" si="29"/>
        <v>2696987696</v>
      </c>
      <c r="CD437" s="40">
        <f t="shared" si="29"/>
        <v>2691592825</v>
      </c>
      <c r="CE437" s="40">
        <f>SUM(CE8:CE435)</f>
        <v>27114394</v>
      </c>
      <c r="CG437" s="40">
        <f t="shared" si="29"/>
        <v>527506731</v>
      </c>
      <c r="CI437" s="40">
        <f t="shared" si="29"/>
        <v>347978137878</v>
      </c>
      <c r="CJ437" s="40">
        <f t="shared" si="29"/>
        <v>6504927</v>
      </c>
      <c r="CK437" s="40">
        <f t="shared" si="29"/>
        <v>1110056</v>
      </c>
      <c r="CL437" s="40">
        <f t="shared" si="29"/>
        <v>6782839522</v>
      </c>
      <c r="CM437" s="40">
        <f t="shared" si="29"/>
        <v>862964</v>
      </c>
      <c r="CN437" s="40">
        <f t="shared" si="29"/>
        <v>3380050.350000002</v>
      </c>
      <c r="CO437" s="108">
        <f>SUMPRODUCT(CM8:CM435, CO8:CO435)/CM437</f>
        <v>245.77330513207957</v>
      </c>
      <c r="CP437" s="40">
        <f t="shared" si="29"/>
        <v>3489552.8200000008</v>
      </c>
      <c r="CQ437" s="40">
        <f t="shared" si="29"/>
        <v>863704</v>
      </c>
      <c r="CR437" s="40">
        <f t="shared" si="29"/>
        <v>7001862182</v>
      </c>
      <c r="CS437" s="40">
        <f t="shared" si="29"/>
        <v>3765674</v>
      </c>
      <c r="CT437" s="40">
        <f t="shared" si="29"/>
        <v>18360437</v>
      </c>
      <c r="CU437" s="40">
        <f t="shared" si="29"/>
        <v>0</v>
      </c>
      <c r="CV437" s="40">
        <f t="shared" si="29"/>
        <v>267781</v>
      </c>
      <c r="CW437" s="40">
        <f t="shared" si="29"/>
        <v>3019700</v>
      </c>
      <c r="CX437" s="40">
        <f t="shared" si="29"/>
        <v>193279</v>
      </c>
      <c r="CY437" s="40">
        <f t="shared" si="29"/>
        <v>39906556</v>
      </c>
      <c r="CZ437" s="40">
        <f t="shared" si="29"/>
        <v>28635857</v>
      </c>
      <c r="DA437" s="40">
        <f t="shared" si="29"/>
        <v>0</v>
      </c>
      <c r="DB437" s="40">
        <f t="shared" si="29"/>
        <v>7096011466</v>
      </c>
      <c r="DC437" s="40">
        <f t="shared" si="29"/>
        <v>4212457413</v>
      </c>
      <c r="DD437" s="40">
        <f t="shared" si="29"/>
        <v>2883554053</v>
      </c>
      <c r="DE437" s="40">
        <f t="shared" si="29"/>
        <v>2865215744</v>
      </c>
      <c r="DF437" s="40">
        <f>SUM(DF8:DF435)</f>
        <v>26929773</v>
      </c>
      <c r="DH437" s="40">
        <v>530979267</v>
      </c>
      <c r="DJ437" s="40">
        <f t="shared" si="29"/>
        <v>374659675344</v>
      </c>
      <c r="DK437" s="40">
        <f t="shared" si="29"/>
        <v>19230124</v>
      </c>
      <c r="DL437" s="40">
        <f t="shared" si="29"/>
        <v>891815</v>
      </c>
    </row>
    <row r="439" spans="1:116" x14ac:dyDescent="0.2">
      <c r="BI439" s="40">
        <f>BI437-BJ437</f>
        <v>5756892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Survey</vt:lpstr>
      <vt:lpstr>Data9400</vt:lpstr>
      <vt:lpstr>Data0104</vt:lpstr>
      <vt:lpstr>Survey!Print_Area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Survey of Revenue Limit Formula Components</dc:title>
  <dc:subject>Revenue Limit Components</dc:subject>
  <dc:creator>School Financial Services</dc:creator>
  <cp:keywords>revenue limit, revenue control</cp:keywords>
  <dc:description>This is a longitudinal survey of Revenue Limit components covering the years 1993-94 to 2003-04.</dc:description>
  <cp:lastModifiedBy>Ben Kopitzke</cp:lastModifiedBy>
  <cp:lastPrinted>2014-03-27T16:00:27Z</cp:lastPrinted>
  <dcterms:created xsi:type="dcterms:W3CDTF">2007-01-25T20:16:28Z</dcterms:created>
  <dcterms:modified xsi:type="dcterms:W3CDTF">2023-03-14T21:45:03Z</dcterms:modified>
  <cp:category>School Finance</cp:category>
</cp:coreProperties>
</file>