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PWV01\Shared\TL1\Programs\Homeless\Data\"/>
    </mc:Choice>
  </mc:AlternateContent>
  <bookViews>
    <workbookView xWindow="240" yWindow="120" windowWidth="18060" windowHeight="7050"/>
  </bookViews>
  <sheets>
    <sheet name="District Totals" sheetId="4" r:id="rId1"/>
    <sheet name="Nighttime Residence" sheetId="2" r:id="rId2"/>
    <sheet name="Unaccompanied Homeless Youth" sheetId="6" r:id="rId3"/>
    <sheet name="Subgroup" sheetId="7" r:id="rId4"/>
    <sheet name="Grade Summary" sheetId="8" r:id="rId5"/>
    <sheet name="WI Congressional Districts" sheetId="9" r:id="rId6"/>
    <sheet name="HomelessAs%ofTotalEnroll" sheetId="5" state="hidden" r:id="rId7"/>
  </sheets>
  <externalReferences>
    <externalReference r:id="rId8"/>
  </externalReferences>
  <definedNames>
    <definedName name="_xlnm.Print_Titles" localSheetId="0">'District Totals'!$3:$3</definedName>
    <definedName name="_xlnm.Print_Titles" localSheetId="1">'Nighttime Residence'!$3:$3</definedName>
  </definedNames>
  <calcPr calcId="162913"/>
</workbook>
</file>

<file path=xl/calcChain.xml><?xml version="1.0" encoding="utf-8"?>
<calcChain xmlns="http://schemas.openxmlformats.org/spreadsheetml/2006/main">
  <c r="Q8" i="8" l="1"/>
  <c r="E7" i="7"/>
  <c r="E6" i="7"/>
  <c r="E5" i="7"/>
  <c r="E4" i="7"/>
  <c r="I456" i="6"/>
  <c r="H456" i="6"/>
  <c r="G456" i="6"/>
  <c r="F456" i="6"/>
  <c r="E456" i="6"/>
  <c r="F8" i="2"/>
  <c r="E464" i="4"/>
  <c r="F463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8" i="4"/>
  <c r="F407" i="4"/>
  <c r="F406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0" i="4"/>
  <c r="F389" i="4"/>
  <c r="F388" i="4"/>
  <c r="F387" i="4"/>
  <c r="F386" i="4"/>
  <c r="F385" i="4"/>
  <c r="F384" i="4"/>
  <c r="F383" i="4"/>
  <c r="F382" i="4"/>
  <c r="F381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3" i="4"/>
  <c r="F242" i="4"/>
  <c r="F241" i="4"/>
  <c r="F240" i="4"/>
  <c r="F239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464" i="4" l="1"/>
</calcChain>
</file>

<file path=xl/sharedStrings.xml><?xml version="1.0" encoding="utf-8"?>
<sst xmlns="http://schemas.openxmlformats.org/spreadsheetml/2006/main" count="6864" uniqueCount="1670">
  <si>
    <t>LEA#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</si>
  <si>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</si>
  <si>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</si>
  <si>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</si>
  <si>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</si>
  <si>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</si>
  <si>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</si>
  <si>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</si>
  <si>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</si>
  <si>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</si>
  <si>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</si>
  <si>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</si>
  <si>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</si>
  <si>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</si>
  <si>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6244</t>
  </si>
  <si>
    <t>2240</t>
  </si>
  <si>
    <t>6013</t>
  </si>
  <si>
    <t>6475</t>
  </si>
  <si>
    <t>6354</t>
  </si>
  <si>
    <t>5859</t>
  </si>
  <si>
    <t>4557</t>
  </si>
  <si>
    <t>6237</t>
  </si>
  <si>
    <t>3941</t>
  </si>
  <si>
    <t>4515</t>
  </si>
  <si>
    <t>3612</t>
  </si>
  <si>
    <t>3969</t>
  </si>
  <si>
    <t>0413</t>
  </si>
  <si>
    <t>0182</t>
  </si>
  <si>
    <t>0658</t>
  </si>
  <si>
    <t>6615</t>
  </si>
  <si>
    <t>6118</t>
  </si>
  <si>
    <t>5670</t>
  </si>
  <si>
    <t>2625</t>
  </si>
  <si>
    <t>0637</t>
  </si>
  <si>
    <t>3444</t>
  </si>
  <si>
    <t>0196</t>
  </si>
  <si>
    <t>3381</t>
  </si>
  <si>
    <t>5068</t>
  </si>
  <si>
    <t>5663</t>
  </si>
  <si>
    <t>8107</t>
  </si>
  <si>
    <t>3661</t>
  </si>
  <si>
    <t>2289</t>
  </si>
  <si>
    <t>0287</t>
  </si>
  <si>
    <t>2632</t>
  </si>
  <si>
    <t>3094</t>
  </si>
  <si>
    <t>0308</t>
  </si>
  <si>
    <t>0084</t>
  </si>
  <si>
    <t>1890</t>
  </si>
  <si>
    <t>1218</t>
  </si>
  <si>
    <t>6470</t>
  </si>
  <si>
    <t>3297</t>
  </si>
  <si>
    <t>4501</t>
  </si>
  <si>
    <t>6748</t>
  </si>
  <si>
    <t>6328</t>
  </si>
  <si>
    <t>6713</t>
  </si>
  <si>
    <t>2562</t>
  </si>
  <si>
    <t>2303</t>
  </si>
  <si>
    <t>6419</t>
  </si>
  <si>
    <t>0336</t>
  </si>
  <si>
    <t>3654</t>
  </si>
  <si>
    <t>3332</t>
  </si>
  <si>
    <t>3304</t>
  </si>
  <si>
    <t>0623</t>
  </si>
  <si>
    <t>5960</t>
  </si>
  <si>
    <t>2940</t>
  </si>
  <si>
    <t>4543</t>
  </si>
  <si>
    <t>4095</t>
  </si>
  <si>
    <t>0238</t>
  </si>
  <si>
    <t>6069</t>
  </si>
  <si>
    <t>0485</t>
  </si>
  <si>
    <t>1526</t>
  </si>
  <si>
    <t>4018</t>
  </si>
  <si>
    <t>5439</t>
  </si>
  <si>
    <t>4060</t>
  </si>
  <si>
    <t>4620</t>
  </si>
  <si>
    <t>4634</t>
  </si>
  <si>
    <t>4375</t>
  </si>
  <si>
    <t>5628</t>
  </si>
  <si>
    <t>5457</t>
  </si>
  <si>
    <t>3325</t>
  </si>
  <si>
    <t>3220</t>
  </si>
  <si>
    <t>2856</t>
  </si>
  <si>
    <t>6370</t>
  </si>
  <si>
    <t>2443</t>
  </si>
  <si>
    <t>8109</t>
  </si>
  <si>
    <t>6685</t>
  </si>
  <si>
    <t>6230</t>
  </si>
  <si>
    <t>2128</t>
  </si>
  <si>
    <t>2460</t>
  </si>
  <si>
    <t>5852</t>
  </si>
  <si>
    <t>6307</t>
  </si>
  <si>
    <t>5130</t>
  </si>
  <si>
    <t>1295</t>
  </si>
  <si>
    <t>3990</t>
  </si>
  <si>
    <t>2884</t>
  </si>
  <si>
    <t>3542</t>
  </si>
  <si>
    <t>3682</t>
  </si>
  <si>
    <t>6608</t>
  </si>
  <si>
    <t>4025</t>
  </si>
  <si>
    <t>5362</t>
  </si>
  <si>
    <t>4151</t>
  </si>
  <si>
    <t>6022</t>
  </si>
  <si>
    <t>0422</t>
  </si>
  <si>
    <t>3087</t>
  </si>
  <si>
    <t>1638</t>
  </si>
  <si>
    <t>0910</t>
  </si>
  <si>
    <t>1953</t>
  </si>
  <si>
    <t>6461</t>
  </si>
  <si>
    <t>5621</t>
  </si>
  <si>
    <t>2646</t>
  </si>
  <si>
    <t>4522</t>
  </si>
  <si>
    <t>1253</t>
  </si>
  <si>
    <t>0147</t>
  </si>
  <si>
    <t>4389</t>
  </si>
  <si>
    <t>5992</t>
  </si>
  <si>
    <t>6181</t>
  </si>
  <si>
    <t>3675</t>
  </si>
  <si>
    <t>4795</t>
  </si>
  <si>
    <t>1945</t>
  </si>
  <si>
    <t>6300</t>
  </si>
  <si>
    <t>2016</t>
  </si>
  <si>
    <t>0280</t>
  </si>
  <si>
    <t>1260</t>
  </si>
  <si>
    <t>5054</t>
  </si>
  <si>
    <t>2639</t>
  </si>
  <si>
    <t>1176</t>
  </si>
  <si>
    <t>5124</t>
  </si>
  <si>
    <t>8125</t>
  </si>
  <si>
    <t>Urban Day School</t>
  </si>
  <si>
    <t>2058</t>
  </si>
  <si>
    <t>4690</t>
  </si>
  <si>
    <t>2485</t>
  </si>
  <si>
    <t>2534</t>
  </si>
  <si>
    <t>1376</t>
  </si>
  <si>
    <t>4221</t>
  </si>
  <si>
    <t>0896</t>
  </si>
  <si>
    <t>4606</t>
  </si>
  <si>
    <t>0994</t>
  </si>
  <si>
    <t>0665</t>
  </si>
  <si>
    <t>0203</t>
  </si>
  <si>
    <t>3689</t>
  </si>
  <si>
    <t>3871</t>
  </si>
  <si>
    <t>2793</t>
  </si>
  <si>
    <t>4578</t>
  </si>
  <si>
    <t>4137</t>
  </si>
  <si>
    <t>1491</t>
  </si>
  <si>
    <t>5474</t>
  </si>
  <si>
    <t>8115</t>
  </si>
  <si>
    <t>1232</t>
  </si>
  <si>
    <t>4312</t>
  </si>
  <si>
    <t>6195</t>
  </si>
  <si>
    <t>0119</t>
  </si>
  <si>
    <t>0609</t>
  </si>
  <si>
    <t>4613</t>
  </si>
  <si>
    <t>3430</t>
  </si>
  <si>
    <t>3122</t>
  </si>
  <si>
    <t>3892</t>
  </si>
  <si>
    <t>4851</t>
  </si>
  <si>
    <t>1155</t>
  </si>
  <si>
    <t>5754</t>
  </si>
  <si>
    <t>2800</t>
  </si>
  <si>
    <t>4529</t>
  </si>
  <si>
    <t>3290</t>
  </si>
  <si>
    <t>4144</t>
  </si>
  <si>
    <t>3925</t>
  </si>
  <si>
    <t>8131</t>
  </si>
  <si>
    <t>Escuela Verde</t>
  </si>
  <si>
    <t>2541</t>
  </si>
  <si>
    <t>4760</t>
  </si>
  <si>
    <t>2618</t>
  </si>
  <si>
    <t>0070</t>
  </si>
  <si>
    <t>5614</t>
  </si>
  <si>
    <t>3500</t>
  </si>
  <si>
    <t>3528</t>
  </si>
  <si>
    <t>5740</t>
  </si>
  <si>
    <t>2394</t>
  </si>
  <si>
    <t>1085</t>
  </si>
  <si>
    <t>6113</t>
  </si>
  <si>
    <t>0315</t>
  </si>
  <si>
    <t>0245</t>
  </si>
  <si>
    <t>3899</t>
  </si>
  <si>
    <t>4473</t>
  </si>
  <si>
    <t>1729</t>
  </si>
  <si>
    <t>4998</t>
  </si>
  <si>
    <t>5397</t>
  </si>
  <si>
    <t>6174</t>
  </si>
  <si>
    <t>4970</t>
  </si>
  <si>
    <t>3339</t>
  </si>
  <si>
    <t>4165</t>
  </si>
  <si>
    <t>5278</t>
  </si>
  <si>
    <t>5348</t>
  </si>
  <si>
    <t>3360</t>
  </si>
  <si>
    <t>2420</t>
  </si>
  <si>
    <t>0014</t>
  </si>
  <si>
    <t>1736</t>
  </si>
  <si>
    <t>4228</t>
  </si>
  <si>
    <t>0476</t>
  </si>
  <si>
    <t>2051</t>
  </si>
  <si>
    <t>3549</t>
  </si>
  <si>
    <t>4368</t>
  </si>
  <si>
    <t>4508</t>
  </si>
  <si>
    <t>1855</t>
  </si>
  <si>
    <t>3311</t>
  </si>
  <si>
    <t>5019</t>
  </si>
  <si>
    <t>5460</t>
  </si>
  <si>
    <t>3269</t>
  </si>
  <si>
    <t>4753</t>
  </si>
  <si>
    <t>4820</t>
  </si>
  <si>
    <t>1141</t>
  </si>
  <si>
    <t>4872</t>
  </si>
  <si>
    <t>0700</t>
  </si>
  <si>
    <t>5026</t>
  </si>
  <si>
    <t>2961</t>
  </si>
  <si>
    <t>6125</t>
  </si>
  <si>
    <t>3434</t>
  </si>
  <si>
    <t>1071</t>
  </si>
  <si>
    <t>1568</t>
  </si>
  <si>
    <t>1246</t>
  </si>
  <si>
    <t>1848</t>
  </si>
  <si>
    <t>6720</t>
  </si>
  <si>
    <t>3640</t>
  </si>
  <si>
    <t>5824</t>
  </si>
  <si>
    <t>1092</t>
  </si>
  <si>
    <t>4347</t>
  </si>
  <si>
    <t>0840</t>
  </si>
  <si>
    <t>0490</t>
  </si>
  <si>
    <t>1870</t>
  </si>
  <si>
    <t>5390</t>
  </si>
  <si>
    <t>6321</t>
  </si>
  <si>
    <t>3696</t>
  </si>
  <si>
    <t>2898</t>
  </si>
  <si>
    <t>2814</t>
  </si>
  <si>
    <t>5817</t>
  </si>
  <si>
    <t>4235</t>
  </si>
  <si>
    <t>5264</t>
  </si>
  <si>
    <t>1540</t>
  </si>
  <si>
    <t>1428</t>
  </si>
  <si>
    <t>2702</t>
  </si>
  <si>
    <t>4802</t>
  </si>
  <si>
    <t>5607</t>
  </si>
  <si>
    <t>1029</t>
  </si>
  <si>
    <t>2885</t>
  </si>
  <si>
    <t>3794</t>
  </si>
  <si>
    <t>6216</t>
  </si>
  <si>
    <t>0161</t>
  </si>
  <si>
    <t>3318</t>
  </si>
  <si>
    <t>3479</t>
  </si>
  <si>
    <t>3822</t>
  </si>
  <si>
    <t>3171</t>
  </si>
  <si>
    <t>3955</t>
  </si>
  <si>
    <t>3427</t>
  </si>
  <si>
    <t>1582</t>
  </si>
  <si>
    <t>1499</t>
  </si>
  <si>
    <t>5258</t>
  </si>
  <si>
    <t>6223</t>
  </si>
  <si>
    <t>3787</t>
  </si>
  <si>
    <t>1862</t>
  </si>
  <si>
    <t>1414</t>
  </si>
  <si>
    <t>1554</t>
  </si>
  <si>
    <t>0105</t>
  </si>
  <si>
    <t>0882</t>
  </si>
  <si>
    <t>3948</t>
  </si>
  <si>
    <t>0714</t>
  </si>
  <si>
    <t>2849</t>
  </si>
  <si>
    <t>4865</t>
  </si>
  <si>
    <t>6335</t>
  </si>
  <si>
    <t>3619</t>
  </si>
  <si>
    <t>2527</t>
  </si>
  <si>
    <t>5747</t>
  </si>
  <si>
    <t>4067</t>
  </si>
  <si>
    <t>1169</t>
  </si>
  <si>
    <t>3129</t>
  </si>
  <si>
    <t>0154</t>
  </si>
  <si>
    <t>1631</t>
  </si>
  <si>
    <t>2744</t>
  </si>
  <si>
    <t>3906</t>
  </si>
  <si>
    <t>0140</t>
  </si>
  <si>
    <t>4641</t>
  </si>
  <si>
    <t>1900</t>
  </si>
  <si>
    <t>6545</t>
  </si>
  <si>
    <t>6678</t>
  </si>
  <si>
    <t>2737</t>
  </si>
  <si>
    <t>5271</t>
  </si>
  <si>
    <t>3934</t>
  </si>
  <si>
    <t>2835</t>
  </si>
  <si>
    <t>1813</t>
  </si>
  <si>
    <t>5780</t>
  </si>
  <si>
    <t>0126</t>
  </si>
  <si>
    <t>2912</t>
  </si>
  <si>
    <t>2583</t>
  </si>
  <si>
    <t>3484</t>
  </si>
  <si>
    <t>3510</t>
  </si>
  <si>
    <t>6426</t>
  </si>
  <si>
    <t>3983</t>
  </si>
  <si>
    <t>5642</t>
  </si>
  <si>
    <t>2450</t>
  </si>
  <si>
    <t>0602</t>
  </si>
  <si>
    <t>0434</t>
  </si>
  <si>
    <t>4781</t>
  </si>
  <si>
    <t>5985</t>
  </si>
  <si>
    <t>0721</t>
  </si>
  <si>
    <t>4963</t>
  </si>
  <si>
    <t>4263</t>
  </si>
  <si>
    <t>2044</t>
  </si>
  <si>
    <t>4074</t>
  </si>
  <si>
    <t>0469</t>
  </si>
  <si>
    <t>5901</t>
  </si>
  <si>
    <t>8121</t>
  </si>
  <si>
    <t>0870</t>
  </si>
  <si>
    <t>1162</t>
  </si>
  <si>
    <t>2891</t>
  </si>
  <si>
    <t>3206</t>
  </si>
  <si>
    <t>4207</t>
  </si>
  <si>
    <t>4088</t>
  </si>
  <si>
    <t>3633</t>
  </si>
  <si>
    <t>3976</t>
  </si>
  <si>
    <t>2135</t>
  </si>
  <si>
    <t>2605</t>
  </si>
  <si>
    <t>2177</t>
  </si>
  <si>
    <t>2604</t>
  </si>
  <si>
    <t>5355</t>
  </si>
  <si>
    <t>3962</t>
  </si>
  <si>
    <t>1687</t>
  </si>
  <si>
    <t>1897</t>
  </si>
  <si>
    <t>3409</t>
  </si>
  <si>
    <t>8129</t>
  </si>
  <si>
    <t>6440</t>
  </si>
  <si>
    <t>1421</t>
  </si>
  <si>
    <t>8101</t>
  </si>
  <si>
    <t>Downtown Montessori</t>
  </si>
  <si>
    <t>2114</t>
  </si>
  <si>
    <t>0441</t>
  </si>
  <si>
    <t>4571</t>
  </si>
  <si>
    <t>2296</t>
  </si>
  <si>
    <t>1380</t>
  </si>
  <si>
    <t>3367</t>
  </si>
  <si>
    <t>3862</t>
  </si>
  <si>
    <t>2217</t>
  </si>
  <si>
    <t>1309</t>
  </si>
  <si>
    <t>4330</t>
  </si>
  <si>
    <t>6027</t>
  </si>
  <si>
    <t>2730</t>
  </si>
  <si>
    <t>0777</t>
  </si>
  <si>
    <t>1134</t>
  </si>
  <si>
    <t>2863</t>
  </si>
  <si>
    <t>4270</t>
  </si>
  <si>
    <t>3437</t>
  </si>
  <si>
    <t>1120</t>
  </si>
  <si>
    <t>1127</t>
  </si>
  <si>
    <t>8105</t>
  </si>
  <si>
    <t>Central City Cyberschool</t>
  </si>
  <si>
    <t>0657</t>
  </si>
  <si>
    <t>0616</t>
  </si>
  <si>
    <t>5593</t>
  </si>
  <si>
    <t>0007</t>
  </si>
  <si>
    <t>0112</t>
  </si>
  <si>
    <t>2226</t>
  </si>
  <si>
    <t>5467</t>
  </si>
  <si>
    <t>8113</t>
  </si>
  <si>
    <t>Woodlands School</t>
  </si>
  <si>
    <t>6384</t>
  </si>
  <si>
    <t>1407</t>
  </si>
  <si>
    <t>2415</t>
  </si>
  <si>
    <t>6104</t>
  </si>
  <si>
    <t>6692</t>
  </si>
  <si>
    <t>5100</t>
  </si>
  <si>
    <t>4843</t>
  </si>
  <si>
    <t>0170</t>
  </si>
  <si>
    <t>2233</t>
  </si>
  <si>
    <t>4459</t>
  </si>
  <si>
    <t>5586</t>
  </si>
  <si>
    <t>0427</t>
  </si>
  <si>
    <t>2142</t>
  </si>
  <si>
    <t>3920</t>
  </si>
  <si>
    <t>2758</t>
  </si>
  <si>
    <t>2009</t>
  </si>
  <si>
    <t>2576</t>
  </si>
  <si>
    <t>4305</t>
  </si>
  <si>
    <t>0231</t>
  </si>
  <si>
    <t>2184</t>
  </si>
  <si>
    <t>3850</t>
  </si>
  <si>
    <t>1600</t>
  </si>
  <si>
    <t>8124</t>
  </si>
  <si>
    <t>4186</t>
  </si>
  <si>
    <t>4904</t>
  </si>
  <si>
    <t>1694</t>
  </si>
  <si>
    <t>5138</t>
  </si>
  <si>
    <t>0980</t>
  </si>
  <si>
    <t>3213</t>
  </si>
  <si>
    <t>5656</t>
  </si>
  <si>
    <t>2695</t>
  </si>
  <si>
    <t>1204</t>
  </si>
  <si>
    <t>2422</t>
  </si>
  <si>
    <t>8128</t>
  </si>
  <si>
    <t>8103</t>
  </si>
  <si>
    <t>0903</t>
  </si>
  <si>
    <t>1080</t>
  </si>
  <si>
    <t>1673</t>
  </si>
  <si>
    <t>6734</t>
  </si>
  <si>
    <t>6083</t>
  </si>
  <si>
    <t>3428</t>
  </si>
  <si>
    <t>2523</t>
  </si>
  <si>
    <t>3647</t>
  </si>
  <si>
    <t>0091</t>
  </si>
  <si>
    <t>3276</t>
  </si>
  <si>
    <t>1939</t>
  </si>
  <si>
    <t>3857</t>
  </si>
  <si>
    <t>1449</t>
  </si>
  <si>
    <t>0217</t>
  </si>
  <si>
    <t>2828</t>
  </si>
  <si>
    <t>0497</t>
  </si>
  <si>
    <t>4627</t>
  </si>
  <si>
    <t>3668</t>
  </si>
  <si>
    <t>8106</t>
  </si>
  <si>
    <t>6251</t>
  </si>
  <si>
    <t>2478</t>
  </si>
  <si>
    <t>8130</t>
  </si>
  <si>
    <t>North Point Lighthouse Charter School</t>
  </si>
  <si>
    <t>4011</t>
  </si>
  <si>
    <t>5369</t>
  </si>
  <si>
    <t>2842</t>
  </si>
  <si>
    <t>6293</t>
  </si>
  <si>
    <t>8127</t>
  </si>
  <si>
    <t>4179</t>
  </si>
  <si>
    <t>1316</t>
  </si>
  <si>
    <t>5432</t>
  </si>
  <si>
    <t>1561</t>
  </si>
  <si>
    <t>5306</t>
  </si>
  <si>
    <t>5376</t>
  </si>
  <si>
    <t>0350</t>
  </si>
  <si>
    <t>6412</t>
  </si>
  <si>
    <t>5733</t>
  </si>
  <si>
    <t>5757</t>
  </si>
  <si>
    <t>1883</t>
  </si>
  <si>
    <t>1015</t>
  </si>
  <si>
    <t>8114</t>
  </si>
  <si>
    <t>Capitol West Academy</t>
  </si>
  <si>
    <t>5523</t>
  </si>
  <si>
    <t>3514</t>
  </si>
  <si>
    <t>2310</t>
  </si>
  <si>
    <t>3913</t>
  </si>
  <si>
    <t>4536</t>
  </si>
  <si>
    <t>2660</t>
  </si>
  <si>
    <t>8110</t>
  </si>
  <si>
    <t>2198</t>
  </si>
  <si>
    <t>5726</t>
  </si>
  <si>
    <t>2611</t>
  </si>
  <si>
    <t>1659</t>
  </si>
  <si>
    <t>1645</t>
  </si>
  <si>
    <t>5810</t>
  </si>
  <si>
    <t>0735</t>
  </si>
  <si>
    <t>8126</t>
  </si>
  <si>
    <t>King's Academy</t>
  </si>
  <si>
    <t>0364</t>
  </si>
  <si>
    <t>2212</t>
  </si>
  <si>
    <t>0063</t>
  </si>
  <si>
    <t>Total Residence</t>
  </si>
  <si>
    <t>Hotel</t>
  </si>
  <si>
    <t>Unsheltered</t>
  </si>
  <si>
    <t>Doubled Up</t>
  </si>
  <si>
    <t>Shelter</t>
  </si>
  <si>
    <t>CESA</t>
  </si>
  <si>
    <t>County</t>
  </si>
  <si>
    <t>Charter</t>
  </si>
  <si>
    <t>8123</t>
  </si>
  <si>
    <t>4893</t>
  </si>
  <si>
    <t>8133</t>
  </si>
  <si>
    <t>4956</t>
  </si>
  <si>
    <t>8132</t>
  </si>
  <si>
    <t>2436</t>
  </si>
  <si>
    <t>8134</t>
  </si>
  <si>
    <t>Milwaukee</t>
  </si>
  <si>
    <t>Racine</t>
  </si>
  <si>
    <t>District Name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</si>
  <si>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</si>
  <si>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</si>
  <si>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</si>
  <si>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</si>
  <si>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</si>
  <si>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</si>
  <si>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</si>
  <si>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</si>
  <si>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</si>
  <si>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</si>
  <si>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</si>
  <si>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</si>
  <si>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Clark</t>
  </si>
  <si>
    <t>Abbotsford</t>
  </si>
  <si>
    <t>Adams</t>
  </si>
  <si>
    <t>Adams-Friendship Area</t>
  </si>
  <si>
    <t>Green</t>
  </si>
  <si>
    <t>Albany</t>
  </si>
  <si>
    <t>Kewaunee</t>
  </si>
  <si>
    <t>Algoma</t>
  </si>
  <si>
    <t>Buffalo</t>
  </si>
  <si>
    <t>Alma</t>
  </si>
  <si>
    <t>Jackson</t>
  </si>
  <si>
    <t>Alma Center</t>
  </si>
  <si>
    <t>Portage</t>
  </si>
  <si>
    <t>Almond-Bancroft</t>
  </si>
  <si>
    <t>Eau Claire</t>
  </si>
  <si>
    <t>Altoona</t>
  </si>
  <si>
    <t>Polk</t>
  </si>
  <si>
    <t>Amery</t>
  </si>
  <si>
    <t>Langlade</t>
  </si>
  <si>
    <t>Antigo</t>
  </si>
  <si>
    <t>Outagamie</t>
  </si>
  <si>
    <t>Appleton Area</t>
  </si>
  <si>
    <t>Trempealeau</t>
  </si>
  <si>
    <t>Arcadia</t>
  </si>
  <si>
    <t>Lafayette</t>
  </si>
  <si>
    <t>Argyle</t>
  </si>
  <si>
    <t>Waukesha</t>
  </si>
  <si>
    <t>Arrowhead UHS</t>
  </si>
  <si>
    <t>Ashland</t>
  </si>
  <si>
    <t>Brown</t>
  </si>
  <si>
    <t>Ashwaubenon</t>
  </si>
  <si>
    <t>Marathon</t>
  </si>
  <si>
    <t>Athens</t>
  </si>
  <si>
    <t>Wood</t>
  </si>
  <si>
    <t>Auburndale</t>
  </si>
  <si>
    <t>Augusta</t>
  </si>
  <si>
    <t>Saint Croix</t>
  </si>
  <si>
    <t>Baldwin-Woodville Area</t>
  </si>
  <si>
    <t>La Crosse</t>
  </si>
  <si>
    <t>Bangor</t>
  </si>
  <si>
    <t>Sauk</t>
  </si>
  <si>
    <t>Baraboo</t>
  </si>
  <si>
    <t>Iowa</t>
  </si>
  <si>
    <t>Barneveld</t>
  </si>
  <si>
    <t>Barron</t>
  </si>
  <si>
    <t>Barron Area</t>
  </si>
  <si>
    <t>Bayfield</t>
  </si>
  <si>
    <t>8108</t>
  </si>
  <si>
    <t>BEAM</t>
  </si>
  <si>
    <t>N/A</t>
  </si>
  <si>
    <t>Dodge</t>
  </si>
  <si>
    <t>Beaver Dam</t>
  </si>
  <si>
    <t>Marinette</t>
  </si>
  <si>
    <t>Beecher-Dunbar-Pembine</t>
  </si>
  <si>
    <t>Dane</t>
  </si>
  <si>
    <t>Belleville</t>
  </si>
  <si>
    <t>Belmont Community</t>
  </si>
  <si>
    <t>Rock</t>
  </si>
  <si>
    <t>Beloit</t>
  </si>
  <si>
    <t>Beloit Turner</t>
  </si>
  <si>
    <t>Benton</t>
  </si>
  <si>
    <t>Green Lake</t>
  </si>
  <si>
    <t>Berlin Area</t>
  </si>
  <si>
    <t>Walworth</t>
  </si>
  <si>
    <t>Big Foot UHS</t>
  </si>
  <si>
    <t>Washburn</t>
  </si>
  <si>
    <t>Birchwood</t>
  </si>
  <si>
    <t>Black Hawk</t>
  </si>
  <si>
    <t>Black River Falls</t>
  </si>
  <si>
    <t>Blair-Taylor</t>
  </si>
  <si>
    <t>Chippewa</t>
  </si>
  <si>
    <t>Bloomer</t>
  </si>
  <si>
    <t>Shawano</t>
  </si>
  <si>
    <t>Bonduel</t>
  </si>
  <si>
    <t>Grant</t>
  </si>
  <si>
    <t>Boscobel Area</t>
  </si>
  <si>
    <t>Bowler</t>
  </si>
  <si>
    <t>Dunn</t>
  </si>
  <si>
    <t>Boyceville Community</t>
  </si>
  <si>
    <t>Kenosha</t>
  </si>
  <si>
    <t>Brighton #1</t>
  </si>
  <si>
    <t>Calumet</t>
  </si>
  <si>
    <t>Brillion</t>
  </si>
  <si>
    <t>Bristol #1</t>
  </si>
  <si>
    <t>Brodhead</t>
  </si>
  <si>
    <t>Brown Deer</t>
  </si>
  <si>
    <t>Rusk</t>
  </si>
  <si>
    <t>Bruce</t>
  </si>
  <si>
    <t>Bruce Guadalupe Community School</t>
  </si>
  <si>
    <t>Burlington Area</t>
  </si>
  <si>
    <t>Butternut</t>
  </si>
  <si>
    <t>Cadott Community</t>
  </si>
  <si>
    <t>Columbia</t>
  </si>
  <si>
    <t>Cambria-Friesland</t>
  </si>
  <si>
    <t>Cambridge</t>
  </si>
  <si>
    <t>Cameron</t>
  </si>
  <si>
    <t>Fond du Lac</t>
  </si>
  <si>
    <t>Campbellsport</t>
  </si>
  <si>
    <t>Monroe</t>
  </si>
  <si>
    <t>Cashton</t>
  </si>
  <si>
    <t>Cassville</t>
  </si>
  <si>
    <t>Sheboygan</t>
  </si>
  <si>
    <t>Cedar Grove-Belgium Area</t>
  </si>
  <si>
    <t>Ozaukee</t>
  </si>
  <si>
    <t>Cedarburg</t>
  </si>
  <si>
    <t>Central/Westosha UHS</t>
  </si>
  <si>
    <t>CEO Leadership Academy</t>
  </si>
  <si>
    <t>Price</t>
  </si>
  <si>
    <t>Chequamegon Sch District</t>
  </si>
  <si>
    <t>Chetek - Weyerhaeuser Area</t>
  </si>
  <si>
    <t>Chilton</t>
  </si>
  <si>
    <t>Chippewa Falls Area</t>
  </si>
  <si>
    <t>Clayton</t>
  </si>
  <si>
    <t>Clear Lake</t>
  </si>
  <si>
    <t>Clinton Community</t>
  </si>
  <si>
    <t>Waupaca</t>
  </si>
  <si>
    <t>Clintonville</t>
  </si>
  <si>
    <t>Cochrane-Fountain City</t>
  </si>
  <si>
    <t>Colby</t>
  </si>
  <si>
    <t>Coleman</t>
  </si>
  <si>
    <t>Colfax</t>
  </si>
  <si>
    <t>1183</t>
  </si>
  <si>
    <t>Columbus</t>
  </si>
  <si>
    <t>Cornell</t>
  </si>
  <si>
    <t>Forest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</si>
  <si>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</si>
  <si>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</si>
  <si>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</si>
  <si>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</si>
  <si>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</si>
  <si>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</si>
  <si>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</si>
  <si>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 Forest Area</t>
  </si>
  <si>
    <t>De Pere</t>
  </si>
  <si>
    <t>Vernon</t>
  </si>
  <si>
    <t>De Soto Area</t>
  </si>
  <si>
    <t>Deerfield Community</t>
  </si>
  <si>
    <t>Delavan-Darien</t>
  </si>
  <si>
    <t>Denmark</t>
  </si>
  <si>
    <t>DLH</t>
  </si>
  <si>
    <t>Dodgeland</t>
  </si>
  <si>
    <t>Dodgeville</t>
  </si>
  <si>
    <t>Dover #1</t>
  </si>
  <si>
    <t>Drummond Area</t>
  </si>
  <si>
    <t>Pepin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</si>
  <si>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</si>
  <si>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</si>
  <si>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</si>
  <si>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</si>
  <si>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</si>
  <si>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</si>
  <si>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</si>
  <si>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</si>
  <si>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</si>
  <si>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</si>
  <si>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Pierce</t>
  </si>
  <si>
    <t>Ellsworth Community</t>
  </si>
  <si>
    <t>Elmbrook</t>
  </si>
  <si>
    <t>1666</t>
  </si>
  <si>
    <t>Elmwood</t>
  </si>
  <si>
    <t>Washington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</si>
  <si>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</si>
  <si>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</si>
  <si>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</si>
  <si>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</si>
  <si>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</si>
  <si>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</si>
  <si>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</si>
  <si>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Fontana J8</t>
  </si>
  <si>
    <t>Jefferson</t>
  </si>
  <si>
    <t>Fort Atkinson</t>
  </si>
  <si>
    <t>Fox Point J2</t>
  </si>
  <si>
    <t>Franklin Public</t>
  </si>
  <si>
    <t>Frederic</t>
  </si>
  <si>
    <t>Freedom Area</t>
  </si>
  <si>
    <t>Friess Lake</t>
  </si>
  <si>
    <t>Galesville-Ettrick-Trempealeau</t>
  </si>
  <si>
    <t>Geneva J4</t>
  </si>
  <si>
    <t>Genoa City J2</t>
  </si>
  <si>
    <t>Germantown</t>
  </si>
  <si>
    <t>Door</t>
  </si>
  <si>
    <t>Gibraltar Area</t>
  </si>
  <si>
    <t>Oconto</t>
  </si>
  <si>
    <t>Gillett</t>
  </si>
  <si>
    <t>Taylor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</si>
  <si>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</si>
  <si>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</si>
  <si>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</si>
  <si>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</si>
  <si>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</si>
  <si>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</si>
  <si>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</si>
  <si>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Burnett</t>
  </si>
  <si>
    <t>Grantsburg</t>
  </si>
  <si>
    <t>Green Bay Area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</si>
  <si>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</si>
  <si>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</si>
  <si>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</si>
  <si>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</si>
  <si>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</si>
  <si>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</si>
  <si>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</si>
  <si>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</si>
  <si>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Sawyer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</si>
  <si>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</si>
  <si>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</si>
  <si>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</si>
  <si>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</si>
  <si>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</si>
  <si>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</si>
  <si>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</si>
  <si>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</si>
  <si>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</si>
  <si>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</si>
  <si>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</si>
  <si>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Iron</t>
  </si>
  <si>
    <t>Hurley</t>
  </si>
  <si>
    <t>Hustisford</t>
  </si>
  <si>
    <t>Independence</t>
  </si>
  <si>
    <t>8119</t>
  </si>
  <si>
    <t>Inland Seas Sch of Exped Lrng</t>
  </si>
  <si>
    <t>Iola-Scandinavia</t>
  </si>
  <si>
    <t>Iowa-Grant</t>
  </si>
  <si>
    <t>Richland</t>
  </si>
  <si>
    <t>Ithaca</t>
  </si>
  <si>
    <t>Janesville</t>
  </si>
  <si>
    <t>Johnson Creek</t>
  </si>
  <si>
    <t>Juda</t>
  </si>
  <si>
    <t>Kaukauna Area</t>
  </si>
  <si>
    <t>Kettle Moraine</t>
  </si>
  <si>
    <t>Kewaskum</t>
  </si>
  <si>
    <t>Kickapoo Area</t>
  </si>
  <si>
    <t>Manitowoc</t>
  </si>
  <si>
    <t>Kiel Area</t>
  </si>
  <si>
    <t>Kimberly Area</t>
  </si>
  <si>
    <t>Kohler</t>
  </si>
  <si>
    <t>La Farge</t>
  </si>
  <si>
    <t>Vilas</t>
  </si>
  <si>
    <t>Lac du Flambeau #1</t>
  </si>
  <si>
    <t>Ladysmith-Hawkins</t>
  </si>
  <si>
    <t>Lake Country</t>
  </si>
  <si>
    <t>Lake Geneva J1</t>
  </si>
  <si>
    <t>Lake Geneva-Genoa City UHS</t>
  </si>
  <si>
    <t>Lake Holcombe</t>
  </si>
  <si>
    <t>Lake Mills Area</t>
  </si>
  <si>
    <t>Oneida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</si>
  <si>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</si>
  <si>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</si>
  <si>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</si>
  <si>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</si>
  <si>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</si>
  <si>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</si>
  <si>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</si>
  <si>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3150</t>
  </si>
  <si>
    <t>Lodi</t>
  </si>
  <si>
    <t>Lomira</t>
  </si>
  <si>
    <t>Loyal</t>
  </si>
  <si>
    <t>Luck</t>
  </si>
  <si>
    <t>Luxemburg-Casco</t>
  </si>
  <si>
    <t>Madison Metropolitan</t>
  </si>
  <si>
    <t>Manawa</t>
  </si>
  <si>
    <t>Douglas</t>
  </si>
  <si>
    <t>Maple</t>
  </si>
  <si>
    <t>Maple Dale-Indian Hill</t>
  </si>
  <si>
    <t>Marathon City</t>
  </si>
  <si>
    <t>Marion</t>
  </si>
  <si>
    <t>Markesan</t>
  </si>
  <si>
    <t>Marshall</t>
  </si>
  <si>
    <t>Marshfield</t>
  </si>
  <si>
    <t>Juneau</t>
  </si>
  <si>
    <t>Mauston</t>
  </si>
  <si>
    <t>Mayville</t>
  </si>
  <si>
    <t>McFarland</t>
  </si>
  <si>
    <t>Medford Area</t>
  </si>
  <si>
    <t>Mellen</t>
  </si>
  <si>
    <t>Melrose-Mindoro</t>
  </si>
  <si>
    <t>Winnebago</t>
  </si>
  <si>
    <t>Menasha</t>
  </si>
  <si>
    <t>Menominee</t>
  </si>
  <si>
    <t>Menominee Indian</t>
  </si>
  <si>
    <t>Menomonee Falls</t>
  </si>
  <si>
    <t>Menomonie Area</t>
  </si>
  <si>
    <t>Mequon-Thiensville</t>
  </si>
  <si>
    <t>Mercer</t>
  </si>
  <si>
    <t>Lincoln</t>
  </si>
  <si>
    <t>Merrill Area</t>
  </si>
  <si>
    <t>Merton Community</t>
  </si>
  <si>
    <t>Middleton-Cross Plains</t>
  </si>
  <si>
    <t>Milton</t>
  </si>
  <si>
    <t>8122</t>
  </si>
  <si>
    <t>Milw Renaissance Academy</t>
  </si>
  <si>
    <t>Milwaukee Acad of Science</t>
  </si>
  <si>
    <t>Milwaukee Academy of Math and Science</t>
  </si>
  <si>
    <t>Milwaukee College Prep Sch</t>
  </si>
  <si>
    <t>Milwaukee Scholars</t>
  </si>
  <si>
    <t>Mineral Point</t>
  </si>
  <si>
    <t>Minocqua J1</t>
  </si>
  <si>
    <t>Mishicot</t>
  </si>
  <si>
    <t>Mondovi</t>
  </si>
  <si>
    <t>Monona Grove</t>
  </si>
  <si>
    <t>Marquette</t>
  </si>
  <si>
    <t>Montello</t>
  </si>
  <si>
    <t>Monticello</t>
  </si>
  <si>
    <t>Mosinee</t>
  </si>
  <si>
    <t>Mount Horeb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</si>
  <si>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</si>
  <si>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</si>
  <si>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</si>
  <si>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</si>
  <si>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</si>
  <si>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</si>
  <si>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</si>
  <si>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</si>
  <si>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</si>
  <si>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</si>
  <si>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</si>
  <si>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</si>
  <si>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</si>
  <si>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</si>
  <si>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</si>
  <si>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</t>
  </si>
  <si>
    <t>Norris</t>
  </si>
  <si>
    <t>North Cape</t>
  </si>
  <si>
    <t>Crawford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</si>
  <si>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</si>
  <si>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</si>
  <si>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</si>
  <si>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</si>
  <si>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</si>
  <si>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</si>
  <si>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</si>
  <si>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</si>
  <si>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</si>
  <si>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</si>
  <si>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</si>
  <si>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</si>
  <si>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</si>
  <si>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</si>
  <si>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</si>
  <si>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</si>
  <si>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</si>
  <si>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</si>
  <si>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</si>
  <si>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</si>
  <si>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</si>
  <si>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</si>
  <si>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</si>
  <si>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</si>
  <si>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</si>
  <si>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</si>
  <si>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</si>
  <si>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</si>
  <si>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</si>
  <si>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</si>
  <si>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</si>
  <si>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</si>
  <si>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</si>
  <si>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</si>
  <si>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</si>
  <si>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</si>
  <si>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</si>
  <si>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</si>
  <si>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</si>
  <si>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</si>
  <si>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</si>
  <si>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</si>
  <si>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</si>
  <si>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</si>
  <si>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</si>
  <si>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</si>
  <si>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Randall J1</t>
  </si>
  <si>
    <t>Randolph</t>
  </si>
  <si>
    <t>Random Lake</t>
  </si>
  <si>
    <t>4686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</si>
  <si>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</si>
  <si>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</si>
  <si>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</si>
  <si>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</si>
  <si>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</si>
  <si>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</si>
  <si>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</si>
  <si>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Richmond</t>
  </si>
  <si>
    <t>Rio Community</t>
  </si>
  <si>
    <t>Ripon</t>
  </si>
  <si>
    <t>River Falls</t>
  </si>
  <si>
    <t>River Ridge</t>
  </si>
  <si>
    <t>River Valley</t>
  </si>
  <si>
    <t>Riverdale</t>
  </si>
  <si>
    <t>Rocketship Milwaukee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</si>
  <si>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</si>
  <si>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</si>
  <si>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</si>
  <si>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</si>
  <si>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</si>
  <si>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</si>
  <si>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</si>
  <si>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 J2</t>
  </si>
  <si>
    <t>Sauk Prairie</t>
  </si>
  <si>
    <t>Sch for Early Dev/Achiev</t>
  </si>
  <si>
    <t>Seeds of Health El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</si>
  <si>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</si>
  <si>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</si>
  <si>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</si>
  <si>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</si>
  <si>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</si>
  <si>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</si>
  <si>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</si>
  <si>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</si>
  <si>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</si>
  <si>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</si>
  <si>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</si>
  <si>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</si>
  <si>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</si>
  <si>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</si>
  <si>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</si>
  <si>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</si>
  <si>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</si>
  <si>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</si>
  <si>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</si>
  <si>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</si>
  <si>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</si>
  <si>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</si>
  <si>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</si>
  <si>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</si>
  <si>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</si>
  <si>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</si>
  <si>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</si>
  <si>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</si>
  <si>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</si>
  <si>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</si>
  <si>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</si>
  <si>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</si>
  <si>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</si>
  <si>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</si>
  <si>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Tenor High Career Educ Acad</t>
  </si>
  <si>
    <t>Thorp</t>
  </si>
  <si>
    <t>Three Lakes</t>
  </si>
  <si>
    <t>Tigerton</t>
  </si>
  <si>
    <t>Tomah Area</t>
  </si>
  <si>
    <t>Tomahawk</t>
  </si>
  <si>
    <t>Tomorrow River</t>
  </si>
  <si>
    <t>Trevor-Wilmot Cons Gr</t>
  </si>
  <si>
    <t>Waushara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</si>
  <si>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</si>
  <si>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</si>
  <si>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</si>
  <si>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</si>
  <si>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</si>
  <si>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</si>
  <si>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</si>
  <si>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5866</t>
  </si>
  <si>
    <t>Valders Area</t>
  </si>
  <si>
    <t>Veritas High School</t>
  </si>
  <si>
    <t>Verona Area</t>
  </si>
  <si>
    <t>Viroqua Area</t>
  </si>
  <si>
    <t>Wabeno Area</t>
  </si>
  <si>
    <t>Walworth J1</t>
  </si>
  <si>
    <t>Washington-Caldwell</t>
  </si>
  <si>
    <t>Waterford Graded J1</t>
  </si>
  <si>
    <t>Waterford UHS</t>
  </si>
  <si>
    <t>Waterloo</t>
  </si>
  <si>
    <t>Watertown</t>
  </si>
  <si>
    <t>Waunakee Community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</si>
  <si>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</si>
  <si>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</si>
  <si>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</si>
  <si>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</si>
  <si>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</si>
  <si>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</si>
  <si>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</si>
  <si>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</si>
  <si>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</si>
  <si>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 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</si>
  <si>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</si>
  <si>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</si>
  <si>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</si>
  <si>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</si>
  <si>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</si>
  <si>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</si>
  <si>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</si>
  <si>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</si>
  <si>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</si>
  <si>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</si>
  <si>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</si>
  <si>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</si>
  <si>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6482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</si>
  <si>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</si>
  <si>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</si>
  <si>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</si>
  <si>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</si>
  <si>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</si>
  <si>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</si>
  <si>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</si>
  <si>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</si>
  <si>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</si>
  <si>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Woodlands East</t>
  </si>
  <si>
    <t>Woodruff J1</t>
  </si>
  <si>
    <t>Wrightstown Community</t>
  </si>
  <si>
    <t>8111</t>
  </si>
  <si>
    <t>YMCA Youth Leadership Acad</t>
  </si>
  <si>
    <t>Yorkville J2</t>
  </si>
  <si>
    <t>Totals:</t>
  </si>
  <si>
    <t>8135</t>
  </si>
  <si>
    <t>La Casa de Esperanza Charter School</t>
  </si>
  <si>
    <t>Milwaukee College Preparatory School: Lolca Rowe North Campus</t>
  </si>
  <si>
    <t>Unaccompanied Youth</t>
  </si>
  <si>
    <t>Year</t>
  </si>
  <si>
    <t>d003</t>
  </si>
  <si>
    <t>Wauwatosa School District - Carmelite Home for Boys</t>
  </si>
  <si>
    <t>d004</t>
  </si>
  <si>
    <t>Wauwatosa School District - Milwaukee Academy</t>
  </si>
  <si>
    <t>d005</t>
  </si>
  <si>
    <t>Wauwatosa School District - Plank Road Complex</t>
  </si>
  <si>
    <t>Statewide Enrollment Totals:</t>
  </si>
  <si>
    <t>Percent of Total Statewide Enrollment:</t>
  </si>
  <si>
    <t>Percent of Total Statewide Enrollment</t>
  </si>
  <si>
    <t>Homeless Student Total Enrollment</t>
  </si>
  <si>
    <t>Chetek-Weyerhaeuser Area</t>
  </si>
  <si>
    <t>Prairie Farm Public</t>
  </si>
  <si>
    <t>Green Bay Area Public</t>
  </si>
  <si>
    <t>Chippewa Falls Area Unified</t>
  </si>
  <si>
    <t>Middleton-Cross Plains Area</t>
  </si>
  <si>
    <t>Mount Horeb Area</t>
  </si>
  <si>
    <t>Beaver Dam Unified</t>
  </si>
  <si>
    <t>Southern Door County</t>
  </si>
  <si>
    <t>Florence County</t>
  </si>
  <si>
    <t>Ripon Area</t>
  </si>
  <si>
    <t>Mineral Point Unified</t>
  </si>
  <si>
    <t>Watertown Unified</t>
  </si>
  <si>
    <t>Salem</t>
  </si>
  <si>
    <t>Trevor-Wilmot Consolidated</t>
  </si>
  <si>
    <t>Antigo Unified</t>
  </si>
  <si>
    <t>Two Rivers Public</t>
  </si>
  <si>
    <t>Goodman-Armstrong Creek</t>
  </si>
  <si>
    <t>Bruce Guadalupe</t>
  </si>
  <si>
    <t>DLH Academy</t>
  </si>
  <si>
    <t>Milwaukee Academy of Science</t>
  </si>
  <si>
    <t>Milwaukee College Preparatory School --</t>
  </si>
  <si>
    <t>Milwaukee College Preparatory School:</t>
  </si>
  <si>
    <t>Milwaukee Collegiate Academy</t>
  </si>
  <si>
    <t>Milwaukee Math and Science Academy</t>
  </si>
  <si>
    <t>Milwaukee Scholars Charter School</t>
  </si>
  <si>
    <t>Nicolet UHS</t>
  </si>
  <si>
    <t>Oak Creek-Franklin Joint</t>
  </si>
  <si>
    <t>Rocketship Southside Community Prep</t>
  </si>
  <si>
    <t>School for Early Development and</t>
  </si>
  <si>
    <t>Seeds of Health Elementary Program</t>
  </si>
  <si>
    <t>Tenor High School</t>
  </si>
  <si>
    <t>Veritas High</t>
  </si>
  <si>
    <t>West Allis-West Milwaukee</t>
  </si>
  <si>
    <t>Woodlands School East</t>
  </si>
  <si>
    <t>Oconto Falls Public</t>
  </si>
  <si>
    <t>Oconto Unified</t>
  </si>
  <si>
    <t>Suring Public</t>
  </si>
  <si>
    <t>Hortonville Area</t>
  </si>
  <si>
    <t>Stevens Point Area Public</t>
  </si>
  <si>
    <t>Chequamegon</t>
  </si>
  <si>
    <t>21st Century Preparatory School</t>
  </si>
  <si>
    <t>Racine Unified</t>
  </si>
  <si>
    <t>Ladysmith</t>
  </si>
  <si>
    <t>Plymouth Joint</t>
  </si>
  <si>
    <t>Medford Area Public</t>
  </si>
  <si>
    <t>Whitewater Unified</t>
  </si>
  <si>
    <t>Spooner Area</t>
  </si>
  <si>
    <t>Menasha Joint</t>
  </si>
  <si>
    <t>Neenah Joint</t>
  </si>
  <si>
    <t>Marshfield Unified</t>
  </si>
  <si>
    <r>
      <t xml:space="preserve">Nighttime Residence Data - </t>
    </r>
    <r>
      <rPr>
        <sz val="16"/>
        <color theme="0"/>
        <rFont val="Calibri"/>
        <family val="2"/>
      </rPr>
      <t>Statewide Totals</t>
    </r>
  </si>
  <si>
    <t>2015-16</t>
  </si>
  <si>
    <t>21st Century Prep School</t>
  </si>
  <si>
    <t>No Data</t>
  </si>
  <si>
    <t>8001</t>
  </si>
  <si>
    <t>Seeds of Health Inc</t>
  </si>
  <si>
    <t>8136</t>
  </si>
  <si>
    <t>8137</t>
  </si>
  <si>
    <t>8138</t>
  </si>
  <si>
    <t>Stellar Collegiate Charter School</t>
  </si>
  <si>
    <t>United Community Center Acosta Middle</t>
  </si>
  <si>
    <t>Penfield Montessori Academy</t>
  </si>
  <si>
    <t xml:space="preserve"> 18,390 </t>
  </si>
  <si>
    <t xml:space="preserve"> 19,663 </t>
  </si>
  <si>
    <t xml:space="preserve"> 16,740 </t>
  </si>
  <si>
    <t xml:space="preserve"> 15,504 </t>
  </si>
  <si>
    <t xml:space="preserve"> 13,364 </t>
  </si>
  <si>
    <t xml:space="preserve"> 12,027 </t>
  </si>
  <si>
    <t xml:space="preserve"> 10,949 </t>
  </si>
  <si>
    <t xml:space="preserve"> 9,324 </t>
  </si>
  <si>
    <t xml:space="preserve"> 8,069 </t>
  </si>
  <si>
    <t xml:space="preserve"> 7,864 </t>
  </si>
  <si>
    <t xml:space="preserve"> 6,384 </t>
  </si>
  <si>
    <t xml:space="preserve"> 5,354 </t>
  </si>
  <si>
    <r>
      <t xml:space="preserve">Subgroup Data - </t>
    </r>
    <r>
      <rPr>
        <sz val="16"/>
        <color theme="0"/>
        <rFont val="Calibri"/>
        <family val="2"/>
      </rPr>
      <t>Statewide Totals</t>
    </r>
  </si>
  <si>
    <t>Migratory Children and Youth</t>
  </si>
  <si>
    <t>Children with Disabilities</t>
  </si>
  <si>
    <t>Limited English Proficient</t>
  </si>
  <si>
    <t>Age 3-5 not K</t>
  </si>
  <si>
    <t>K</t>
  </si>
  <si>
    <t>13</t>
  </si>
  <si>
    <t>School Year</t>
  </si>
  <si>
    <r>
      <t xml:space="preserve">Grade Summary - </t>
    </r>
    <r>
      <rPr>
        <sz val="16"/>
        <color theme="0"/>
        <rFont val="Calibri"/>
        <family val="2"/>
        <scheme val="minor"/>
      </rPr>
      <t>Statewide Totals</t>
    </r>
  </si>
  <si>
    <r>
      <t xml:space="preserve">Homeless Children and Youth Enrollment - </t>
    </r>
    <r>
      <rPr>
        <sz val="16"/>
        <color theme="0"/>
        <rFont val="Calibri"/>
        <family val="2"/>
        <scheme val="minor"/>
      </rPr>
      <t>All Local Educational Agencies (LEAs)</t>
    </r>
  </si>
  <si>
    <r>
      <t xml:space="preserve">Unaccompanied Homeless Youth - </t>
    </r>
    <r>
      <rPr>
        <sz val="16"/>
        <color theme="0"/>
        <rFont val="Calibri"/>
        <family val="2"/>
        <scheme val="minor"/>
      </rPr>
      <t>All Local Educational Agencies (LEAs)</t>
    </r>
  </si>
  <si>
    <t>2016-17</t>
  </si>
  <si>
    <t xml:space="preserve">Milwaukee Collegiate Academy </t>
  </si>
  <si>
    <t xml:space="preserve">2016-17 </t>
  </si>
  <si>
    <t>AGENCY</t>
  </si>
  <si>
    <t>NCES_CODE</t>
  </si>
  <si>
    <t>Congressional Code [District] 2014-15</t>
  </si>
  <si>
    <t>US Representative</t>
  </si>
  <si>
    <t>AGENCY_LONG_NAME_1</t>
  </si>
  <si>
    <t>COUNTY_NAME</t>
  </si>
  <si>
    <t>WI Assembly Districts</t>
  </si>
  <si>
    <t xml:space="preserve">WI Senate Districts </t>
  </si>
  <si>
    <t>5500030</t>
  </si>
  <si>
    <t>5507</t>
  </si>
  <si>
    <t>Sean Duffy (R-Wausau)</t>
  </si>
  <si>
    <t>5501</t>
  </si>
  <si>
    <t>Paul Ryan (R-Janesville)</t>
  </si>
  <si>
    <t>5500060</t>
  </si>
  <si>
    <t>5503</t>
  </si>
  <si>
    <t>Ron Kind (D-La Crosse)</t>
  </si>
  <si>
    <t>41, 72</t>
  </si>
  <si>
    <t>14, 24</t>
  </si>
  <si>
    <t>5502</t>
  </si>
  <si>
    <t>Mark Pocan (D-Madison)</t>
  </si>
  <si>
    <t>5500120</t>
  </si>
  <si>
    <t>5500150</t>
  </si>
  <si>
    <t>5508</t>
  </si>
  <si>
    <t>Mike Gallagher (R-Green Bay)</t>
  </si>
  <si>
    <t>5504</t>
  </si>
  <si>
    <t>Gwen Moore (D-Milwaukee)</t>
  </si>
  <si>
    <t>5500180</t>
  </si>
  <si>
    <t>5505</t>
  </si>
  <si>
    <t>Jim Sensenbrenner (R-Menomonee Falls)</t>
  </si>
  <si>
    <t>5500210</t>
  </si>
  <si>
    <t>69, 92</t>
  </si>
  <si>
    <t>23, 31</t>
  </si>
  <si>
    <t>5506</t>
  </si>
  <si>
    <t>Glenn Grothman (R-Campbellsport)</t>
  </si>
  <si>
    <t>5500240</t>
  </si>
  <si>
    <t>5500270</t>
  </si>
  <si>
    <t>5500300</t>
  </si>
  <si>
    <t>5500330</t>
  </si>
  <si>
    <t>5500360</t>
  </si>
  <si>
    <t>5500390</t>
  </si>
  <si>
    <t>03, 55, 56, 57</t>
  </si>
  <si>
    <t>01, 19</t>
  </si>
  <si>
    <t>5500420</t>
  </si>
  <si>
    <t>5500450</t>
  </si>
  <si>
    <t>5500510</t>
  </si>
  <si>
    <t>5500540</t>
  </si>
  <si>
    <t>5500570</t>
  </si>
  <si>
    <t>5500600</t>
  </si>
  <si>
    <t>5500630</t>
  </si>
  <si>
    <t>5500720</t>
  </si>
  <si>
    <t>5500750</t>
  </si>
  <si>
    <t>5500780</t>
  </si>
  <si>
    <t>5500810</t>
  </si>
  <si>
    <t>5500840</t>
  </si>
  <si>
    <t>5500870</t>
  </si>
  <si>
    <t>67, 75</t>
  </si>
  <si>
    <t>23, 25</t>
  </si>
  <si>
    <t>5500900</t>
  </si>
  <si>
    <t>5500960</t>
  </si>
  <si>
    <t>39, 42</t>
  </si>
  <si>
    <t>13, 14</t>
  </si>
  <si>
    <t>5500990</t>
  </si>
  <si>
    <t>5501020</t>
  </si>
  <si>
    <t>5501050</t>
  </si>
  <si>
    <t>31, 45</t>
  </si>
  <si>
    <t>11, 15</t>
  </si>
  <si>
    <t>5501080</t>
  </si>
  <si>
    <t>5501110</t>
  </si>
  <si>
    <t>5501140</t>
  </si>
  <si>
    <t>5501170</t>
  </si>
  <si>
    <t>5501230</t>
  </si>
  <si>
    <t>5501260</t>
  </si>
  <si>
    <t>5500016</t>
  </si>
  <si>
    <t>5501310</t>
  </si>
  <si>
    <t>51, 80</t>
  </si>
  <si>
    <t>17, 27</t>
  </si>
  <si>
    <t>5501350</t>
  </si>
  <si>
    <t>5501470</t>
  </si>
  <si>
    <t>5501500</t>
  </si>
  <si>
    <t>5501530</t>
  </si>
  <si>
    <t>5501560</t>
  </si>
  <si>
    <t>5501590</t>
  </si>
  <si>
    <t>5501650</t>
  </si>
  <si>
    <t>5501680</t>
  </si>
  <si>
    <t>5501710</t>
  </si>
  <si>
    <t>5501740</t>
  </si>
  <si>
    <t>5501770</t>
  </si>
  <si>
    <t>5501800</t>
  </si>
  <si>
    <t>5501830</t>
  </si>
  <si>
    <t>5501890</t>
  </si>
  <si>
    <t>32, 63</t>
  </si>
  <si>
    <t>11, 21</t>
  </si>
  <si>
    <t>5501920</t>
  </si>
  <si>
    <t>5502040</t>
  </si>
  <si>
    <t>5502070</t>
  </si>
  <si>
    <t>5502100</t>
  </si>
  <si>
    <t>38, 43</t>
  </si>
  <si>
    <t>13, 15</t>
  </si>
  <si>
    <t>5502130</t>
  </si>
  <si>
    <t>5502160</t>
  </si>
  <si>
    <t>5502340</t>
  </si>
  <si>
    <t>5502400</t>
  </si>
  <si>
    <t>5502460</t>
  </si>
  <si>
    <t>5502430</t>
  </si>
  <si>
    <t>5500058</t>
  </si>
  <si>
    <t>5500061</t>
  </si>
  <si>
    <t>5502520</t>
  </si>
  <si>
    <t>5502550</t>
  </si>
  <si>
    <t>67, 68</t>
  </si>
  <si>
    <t>5502580</t>
  </si>
  <si>
    <t>5502610</t>
  </si>
  <si>
    <t>5502640</t>
  </si>
  <si>
    <t>5502670</t>
  </si>
  <si>
    <t>5502700</t>
  </si>
  <si>
    <t>5502730</t>
  </si>
  <si>
    <t>5502760</t>
  </si>
  <si>
    <t>5502790</t>
  </si>
  <si>
    <t>5502820</t>
  </si>
  <si>
    <t>5502880</t>
  </si>
  <si>
    <t>5502910</t>
  </si>
  <si>
    <t>5502970</t>
  </si>
  <si>
    <t>5503030</t>
  </si>
  <si>
    <t>5503060</t>
  </si>
  <si>
    <t>5503090</t>
  </si>
  <si>
    <t>5503150</t>
  </si>
  <si>
    <t>5503270</t>
  </si>
  <si>
    <t>5503180</t>
  </si>
  <si>
    <t>37, 79</t>
  </si>
  <si>
    <t>13, 27</t>
  </si>
  <si>
    <t>5503510</t>
  </si>
  <si>
    <t>5503640</t>
  </si>
  <si>
    <t>31, 32</t>
  </si>
  <si>
    <t>5503660</t>
  </si>
  <si>
    <t>5503210</t>
  </si>
  <si>
    <t>02, 88</t>
  </si>
  <si>
    <t>01, 30</t>
  </si>
  <si>
    <t>5503240</t>
  </si>
  <si>
    <t>5503690</t>
  </si>
  <si>
    <t>5503750</t>
  </si>
  <si>
    <t>5503810</t>
  </si>
  <si>
    <t>5503840</t>
  </si>
  <si>
    <t>Durand-Arkansaw</t>
  </si>
  <si>
    <t>5503860</t>
  </si>
  <si>
    <t>5504020</t>
  </si>
  <si>
    <t>5504050</t>
  </si>
  <si>
    <t>68, 91</t>
  </si>
  <si>
    <t>5504080</t>
  </si>
  <si>
    <t>5504110</t>
  </si>
  <si>
    <t>5504170</t>
  </si>
  <si>
    <t>5504200</t>
  </si>
  <si>
    <t>5504260</t>
  </si>
  <si>
    <t>5504290</t>
  </si>
  <si>
    <t>5504230</t>
  </si>
  <si>
    <t>5504320</t>
  </si>
  <si>
    <t>5504350</t>
  </si>
  <si>
    <t>5504380</t>
  </si>
  <si>
    <t>5504410</t>
  </si>
  <si>
    <t>5504440</t>
  </si>
  <si>
    <t>5504500</t>
  </si>
  <si>
    <t>5504530</t>
  </si>
  <si>
    <t>5504590</t>
  </si>
  <si>
    <t>5504620</t>
  </si>
  <si>
    <t>5504650</t>
  </si>
  <si>
    <t>5504680</t>
  </si>
  <si>
    <t>5504720</t>
  </si>
  <si>
    <t>5504740</t>
  </si>
  <si>
    <t>5504800</t>
  </si>
  <si>
    <t>5504770</t>
  </si>
  <si>
    <t>23, 24</t>
  </si>
  <si>
    <t>5504830</t>
  </si>
  <si>
    <t>21, 82</t>
  </si>
  <si>
    <t>07, 28</t>
  </si>
  <si>
    <t>5504860</t>
  </si>
  <si>
    <t>5504890</t>
  </si>
  <si>
    <t>5504920</t>
  </si>
  <si>
    <t>5504960</t>
  </si>
  <si>
    <t>5504980</t>
  </si>
  <si>
    <t>5505100</t>
  </si>
  <si>
    <t>5505130</t>
  </si>
  <si>
    <t>5505160</t>
  </si>
  <si>
    <t>22, 24</t>
  </si>
  <si>
    <t>5505220</t>
  </si>
  <si>
    <t>5505250</t>
  </si>
  <si>
    <t>5505280</t>
  </si>
  <si>
    <t>5505370</t>
  </si>
  <si>
    <t>5505490</t>
  </si>
  <si>
    <t>5505460</t>
  </si>
  <si>
    <t>11, 24</t>
  </si>
  <si>
    <t>04, 08</t>
  </si>
  <si>
    <t>5505520</t>
  </si>
  <si>
    <t>5505580</t>
  </si>
  <si>
    <t>5505610</t>
  </si>
  <si>
    <t>5505640</t>
  </si>
  <si>
    <t>5505670</t>
  </si>
  <si>
    <t>5505730</t>
  </si>
  <si>
    <t>5505820</t>
  </si>
  <si>
    <t>01, 04, 88, 90</t>
  </si>
  <si>
    <t>01, 02, 30</t>
  </si>
  <si>
    <t>5505910</t>
  </si>
  <si>
    <t>5505940</t>
  </si>
  <si>
    <t>07, 82, 84</t>
  </si>
  <si>
    <t>03, 28</t>
  </si>
  <si>
    <t>5505880</t>
  </si>
  <si>
    <t>5505970</t>
  </si>
  <si>
    <t>5500056</t>
  </si>
  <si>
    <t>5506030</t>
  </si>
  <si>
    <t>22, 98</t>
  </si>
  <si>
    <t>08, 33</t>
  </si>
  <si>
    <t>5506060</t>
  </si>
  <si>
    <t>29, 30</t>
  </si>
  <si>
    <t>5506120</t>
  </si>
  <si>
    <t>5506090</t>
  </si>
  <si>
    <t>5506180</t>
  </si>
  <si>
    <t>5506140</t>
  </si>
  <si>
    <t>5506270</t>
  </si>
  <si>
    <t>5506300</t>
  </si>
  <si>
    <t>2525</t>
  </si>
  <si>
    <t>5500075</t>
  </si>
  <si>
    <t>Herman-Neosho-Rubicon</t>
  </si>
  <si>
    <t>5506420</t>
  </si>
  <si>
    <t>5506450</t>
  </si>
  <si>
    <t>5506480</t>
  </si>
  <si>
    <t>50, 96</t>
  </si>
  <si>
    <t>17, 32</t>
  </si>
  <si>
    <t>5506540</t>
  </si>
  <si>
    <t>5506570</t>
  </si>
  <si>
    <t>5506600</t>
  </si>
  <si>
    <t>06, 56</t>
  </si>
  <si>
    <t>02, 19</t>
  </si>
  <si>
    <t>5506630</t>
  </si>
  <si>
    <t>04, 89</t>
  </si>
  <si>
    <t>02, 30</t>
  </si>
  <si>
    <t>5506660</t>
  </si>
  <si>
    <t>5506690</t>
  </si>
  <si>
    <t>5506750</t>
  </si>
  <si>
    <t>5506780</t>
  </si>
  <si>
    <t>5506810</t>
  </si>
  <si>
    <t>5506840</t>
  </si>
  <si>
    <t>5506870</t>
  </si>
  <si>
    <t>5506960</t>
  </si>
  <si>
    <t>5507020</t>
  </si>
  <si>
    <t>31, 44</t>
  </si>
  <si>
    <t>5507050</t>
  </si>
  <si>
    <t>5507170</t>
  </si>
  <si>
    <t>5507230</t>
  </si>
  <si>
    <t>5507260</t>
  </si>
  <si>
    <t>5507290</t>
  </si>
  <si>
    <t>5507320</t>
  </si>
  <si>
    <t>61, 64, 65</t>
  </si>
  <si>
    <t>21, 22</t>
  </si>
  <si>
    <t>5507380</t>
  </si>
  <si>
    <t>59, 60</t>
  </si>
  <si>
    <t>5507410</t>
  </si>
  <si>
    <t>5507440</t>
  </si>
  <si>
    <t>5507470</t>
  </si>
  <si>
    <t>5507500</t>
  </si>
  <si>
    <t>5507530</t>
  </si>
  <si>
    <t>5507590</t>
  </si>
  <si>
    <t>5507560</t>
  </si>
  <si>
    <t>5507650</t>
  </si>
  <si>
    <t>5507620</t>
  </si>
  <si>
    <t>5507680</t>
  </si>
  <si>
    <t>5507710</t>
  </si>
  <si>
    <t>5507770</t>
  </si>
  <si>
    <t>5507830</t>
  </si>
  <si>
    <t>5507860</t>
  </si>
  <si>
    <t>5508040</t>
  </si>
  <si>
    <t>5508070</t>
  </si>
  <si>
    <t>5508130</t>
  </si>
  <si>
    <t>5508160</t>
  </si>
  <si>
    <t>03, 05</t>
  </si>
  <si>
    <t>01, 02</t>
  </si>
  <si>
    <t>5508190</t>
  </si>
  <si>
    <t>5508220</t>
  </si>
  <si>
    <t>5508250</t>
  </si>
  <si>
    <t>5508280</t>
  </si>
  <si>
    <t>5508340</t>
  </si>
  <si>
    <t>5508520</t>
  </si>
  <si>
    <t>47, 48, 76, 77, 78</t>
  </si>
  <si>
    <t>16, 26</t>
  </si>
  <si>
    <t>5508550</t>
  </si>
  <si>
    <t>5508610</t>
  </si>
  <si>
    <t>5508640</t>
  </si>
  <si>
    <t>73, 74</t>
  </si>
  <si>
    <t>5508670</t>
  </si>
  <si>
    <t>5508700</t>
  </si>
  <si>
    <t>5508730</t>
  </si>
  <si>
    <t>5508760</t>
  </si>
  <si>
    <t>5508790</t>
  </si>
  <si>
    <t>5508820</t>
  </si>
  <si>
    <t>69, 86</t>
  </si>
  <si>
    <t>23, 29</t>
  </si>
  <si>
    <t>5508850</t>
  </si>
  <si>
    <t>5508880</t>
  </si>
  <si>
    <t>5508910</t>
  </si>
  <si>
    <t>5508940</t>
  </si>
  <si>
    <t>5508970</t>
  </si>
  <si>
    <t>5509000</t>
  </si>
  <si>
    <t>92, 94</t>
  </si>
  <si>
    <t>5509030</t>
  </si>
  <si>
    <t>5509070</t>
  </si>
  <si>
    <t>5509060</t>
  </si>
  <si>
    <t>5509090</t>
  </si>
  <si>
    <t>5509130</t>
  </si>
  <si>
    <t>5509150</t>
  </si>
  <si>
    <t>5509210</t>
  </si>
  <si>
    <t>35, 87</t>
  </si>
  <si>
    <t>12, 29</t>
  </si>
  <si>
    <t>5509240</t>
  </si>
  <si>
    <t>5509300</t>
  </si>
  <si>
    <t>5509360</t>
  </si>
  <si>
    <t>5509390</t>
  </si>
  <si>
    <t>5509510</t>
  </si>
  <si>
    <t>79, 80</t>
  </si>
  <si>
    <t>5509570</t>
  </si>
  <si>
    <t>31, 43</t>
  </si>
  <si>
    <t>5509600</t>
  </si>
  <si>
    <t>07, 08, 09, 10, 11, 12, 13, 16, 17, 18, 19, 20, 22, 84</t>
  </si>
  <si>
    <t>03, 04, 05, 06, 07, 08, 28</t>
  </si>
  <si>
    <t>5509660</t>
  </si>
  <si>
    <t>5509690</t>
  </si>
  <si>
    <t>5509630</t>
  </si>
  <si>
    <t>5509720</t>
  </si>
  <si>
    <t>5509750</t>
  </si>
  <si>
    <t>5509780</t>
  </si>
  <si>
    <t>92, 93</t>
  </si>
  <si>
    <t>5509810</t>
  </si>
  <si>
    <t>46, 47</t>
  </si>
  <si>
    <t>5509840</t>
  </si>
  <si>
    <t>5509870</t>
  </si>
  <si>
    <t>5509900</t>
  </si>
  <si>
    <t>5509960</t>
  </si>
  <si>
    <t>5509990</t>
  </si>
  <si>
    <t>5510060</t>
  </si>
  <si>
    <t>33, 83</t>
  </si>
  <si>
    <t>11, 28</t>
  </si>
  <si>
    <t>5510140</t>
  </si>
  <si>
    <t>5510170</t>
  </si>
  <si>
    <t>62, 83</t>
  </si>
  <si>
    <t>21, 28</t>
  </si>
  <si>
    <t>5500013</t>
  </si>
  <si>
    <t>5510230</t>
  </si>
  <si>
    <t>5510320</t>
  </si>
  <si>
    <t>5510350</t>
  </si>
  <si>
    <t>5510380</t>
  </si>
  <si>
    <t>5510440</t>
  </si>
  <si>
    <t>5510470</t>
  </si>
  <si>
    <t>15, 84</t>
  </si>
  <si>
    <t>05, 28</t>
  </si>
  <si>
    <t>5510500</t>
  </si>
  <si>
    <t>5510530</t>
  </si>
  <si>
    <t>5510560</t>
  </si>
  <si>
    <t>5510590</t>
  </si>
  <si>
    <t>06, 40</t>
  </si>
  <si>
    <t>02, 14</t>
  </si>
  <si>
    <t>5510620</t>
  </si>
  <si>
    <t>5510680</t>
  </si>
  <si>
    <t>5510710</t>
  </si>
  <si>
    <t>5510740</t>
  </si>
  <si>
    <t>5510770</t>
  </si>
  <si>
    <t>5510800</t>
  </si>
  <si>
    <t>5510830</t>
  </si>
  <si>
    <t>5510860</t>
  </si>
  <si>
    <t>5510890</t>
  </si>
  <si>
    <t>37, 38</t>
  </si>
  <si>
    <t>5510920</t>
  </si>
  <si>
    <t>5510950</t>
  </si>
  <si>
    <t>5510980</t>
  </si>
  <si>
    <t>5511010</t>
  </si>
  <si>
    <t>5511070</t>
  </si>
  <si>
    <t>5511100</t>
  </si>
  <si>
    <t>43, 80</t>
  </si>
  <si>
    <t>15, 27</t>
  </si>
  <si>
    <t>5511130</t>
  </si>
  <si>
    <t>43, 45</t>
  </si>
  <si>
    <t>5511160</t>
  </si>
  <si>
    <t>5511190</t>
  </si>
  <si>
    <t>53, 54</t>
  </si>
  <si>
    <t>5511220</t>
  </si>
  <si>
    <t>5511310</t>
  </si>
  <si>
    <t>5511350</t>
  </si>
  <si>
    <t>5511370</t>
  </si>
  <si>
    <t>5511400</t>
  </si>
  <si>
    <t>5511550</t>
  </si>
  <si>
    <t>5511580</t>
  </si>
  <si>
    <t>5511610</t>
  </si>
  <si>
    <t>5511640</t>
  </si>
  <si>
    <t>5511710</t>
  </si>
  <si>
    <t>5511730</t>
  </si>
  <si>
    <t>5511790</t>
  </si>
  <si>
    <t>5511820</t>
  </si>
  <si>
    <t>5511850</t>
  </si>
  <si>
    <t>5511880</t>
  </si>
  <si>
    <t>5511940</t>
  </si>
  <si>
    <t>5512060</t>
  </si>
  <si>
    <t>42, 81</t>
  </si>
  <si>
    <t>14, 27</t>
  </si>
  <si>
    <t>5511970</t>
  </si>
  <si>
    <t>5512000</t>
  </si>
  <si>
    <t>5512030</t>
  </si>
  <si>
    <t>5512090</t>
  </si>
  <si>
    <t>5512120</t>
  </si>
  <si>
    <t>5512150</t>
  </si>
  <si>
    <t>5512180</t>
  </si>
  <si>
    <t>5512210</t>
  </si>
  <si>
    <t>5512240</t>
  </si>
  <si>
    <t>5512300</t>
  </si>
  <si>
    <t>5512330</t>
  </si>
  <si>
    <t>05, 06, 36</t>
  </si>
  <si>
    <t>02, 12</t>
  </si>
  <si>
    <t>5512360</t>
  </si>
  <si>
    <t>62, 63, 64, 66</t>
  </si>
  <si>
    <t>5512390</t>
  </si>
  <si>
    <t>5512420</t>
  </si>
  <si>
    <t>5512450</t>
  </si>
  <si>
    <t>5512480</t>
  </si>
  <si>
    <t>5512510</t>
  </si>
  <si>
    <t>5512660</t>
  </si>
  <si>
    <t>5512690</t>
  </si>
  <si>
    <t>5512720</t>
  </si>
  <si>
    <t>5512780</t>
  </si>
  <si>
    <t>5512810</t>
  </si>
  <si>
    <t>5512900</t>
  </si>
  <si>
    <t>22, 58</t>
  </si>
  <si>
    <t>08, 20</t>
  </si>
  <si>
    <t>5512880</t>
  </si>
  <si>
    <t>5512960</t>
  </si>
  <si>
    <t>49, 50</t>
  </si>
  <si>
    <t>5512990</t>
  </si>
  <si>
    <t>5513020</t>
  </si>
  <si>
    <t>5513050</t>
  </si>
  <si>
    <t>5500017</t>
  </si>
  <si>
    <t>5513100</t>
  </si>
  <si>
    <t>42, 53</t>
  </si>
  <si>
    <t>14, 18</t>
  </si>
  <si>
    <t>5513140</t>
  </si>
  <si>
    <t>5513170</t>
  </si>
  <si>
    <t>85, 86</t>
  </si>
  <si>
    <t>5513230</t>
  </si>
  <si>
    <t>5513260</t>
  </si>
  <si>
    <t>5513290</t>
  </si>
  <si>
    <t>5513350</t>
  </si>
  <si>
    <t>5513410</t>
  </si>
  <si>
    <t>5513470</t>
  </si>
  <si>
    <t>Seneca Area</t>
  </si>
  <si>
    <t>5513500</t>
  </si>
  <si>
    <t>5513530</t>
  </si>
  <si>
    <t>5513560</t>
  </si>
  <si>
    <t>5513620</t>
  </si>
  <si>
    <t>5513650</t>
  </si>
  <si>
    <t>26, 27</t>
  </si>
  <si>
    <t>5513680</t>
  </si>
  <si>
    <t>5513710</t>
  </si>
  <si>
    <t>5513770</t>
  </si>
  <si>
    <t>5513800</t>
  </si>
  <si>
    <t>5513830</t>
  </si>
  <si>
    <t>5513860</t>
  </si>
  <si>
    <t>5513890</t>
  </si>
  <si>
    <t>5513950</t>
  </si>
  <si>
    <t>58, 59</t>
  </si>
  <si>
    <t>5513980</t>
  </si>
  <si>
    <t>5514010</t>
  </si>
  <si>
    <t>5514040</t>
  </si>
  <si>
    <t>5514130</t>
  </si>
  <si>
    <t>5514160</t>
  </si>
  <si>
    <t>5514190</t>
  </si>
  <si>
    <t>5514220</t>
  </si>
  <si>
    <t>5514250</t>
  </si>
  <si>
    <t>51, 81</t>
  </si>
  <si>
    <t>5514340</t>
  </si>
  <si>
    <t>5514430</t>
  </si>
  <si>
    <t>5514490</t>
  </si>
  <si>
    <t>70, 71</t>
  </si>
  <si>
    <t>5514520</t>
  </si>
  <si>
    <t>5514550</t>
  </si>
  <si>
    <t>5514580</t>
  </si>
  <si>
    <t>5514610</t>
  </si>
  <si>
    <t>5514640</t>
  </si>
  <si>
    <t>5514670</t>
  </si>
  <si>
    <t>5514700</t>
  </si>
  <si>
    <t>5514820</t>
  </si>
  <si>
    <t>5514850</t>
  </si>
  <si>
    <t>5514880</t>
  </si>
  <si>
    <t>5514910</t>
  </si>
  <si>
    <t>50, 70</t>
  </si>
  <si>
    <t>17, 24</t>
  </si>
  <si>
    <t>5514940</t>
  </si>
  <si>
    <t>5514970</t>
  </si>
  <si>
    <t>5500052</t>
  </si>
  <si>
    <t>5515060</t>
  </si>
  <si>
    <t>5515090</t>
  </si>
  <si>
    <t>5515120</t>
  </si>
  <si>
    <t>5515150</t>
  </si>
  <si>
    <t>5515180</t>
  </si>
  <si>
    <t>5515210</t>
  </si>
  <si>
    <t>5515330</t>
  </si>
  <si>
    <t>47, 80</t>
  </si>
  <si>
    <t>16, 27</t>
  </si>
  <si>
    <t>5512540</t>
  </si>
  <si>
    <t>5515360</t>
  </si>
  <si>
    <t>5515390</t>
  </si>
  <si>
    <t>5515480</t>
  </si>
  <si>
    <t>5515450</t>
  </si>
  <si>
    <t>5515540</t>
  </si>
  <si>
    <t>5515570</t>
  </si>
  <si>
    <t>5515600</t>
  </si>
  <si>
    <t>5515700</t>
  </si>
  <si>
    <t>5515660</t>
  </si>
  <si>
    <t>5515720</t>
  </si>
  <si>
    <t>5515750</t>
  </si>
  <si>
    <t>5515780</t>
  </si>
  <si>
    <t>97, 98</t>
  </si>
  <si>
    <t>5515810</t>
  </si>
  <si>
    <t>5515840</t>
  </si>
  <si>
    <t>5515870</t>
  </si>
  <si>
    <t>5515900</t>
  </si>
  <si>
    <t>5515930</t>
  </si>
  <si>
    <t>5515960</t>
  </si>
  <si>
    <t>40, 72</t>
  </si>
  <si>
    <t>5515990</t>
  </si>
  <si>
    <t>12, 13, 14</t>
  </si>
  <si>
    <t>04, 05</t>
  </si>
  <si>
    <t>5516020</t>
  </si>
  <si>
    <t>5516230</t>
  </si>
  <si>
    <t>5516260</t>
  </si>
  <si>
    <t>07, 13, 15</t>
  </si>
  <si>
    <t>5516290</t>
  </si>
  <si>
    <t>5516410</t>
  </si>
  <si>
    <t>5516320</t>
  </si>
  <si>
    <t>5516440</t>
  </si>
  <si>
    <t>5516470</t>
  </si>
  <si>
    <t>5516350</t>
  </si>
  <si>
    <t>5516500</t>
  </si>
  <si>
    <t>5516560</t>
  </si>
  <si>
    <t>5516620</t>
  </si>
  <si>
    <t>5516650</t>
  </si>
  <si>
    <t>5516590</t>
  </si>
  <si>
    <t>5516680</t>
  </si>
  <si>
    <t>5506000</t>
  </si>
  <si>
    <t>83, 84</t>
  </si>
  <si>
    <t>5516710</t>
  </si>
  <si>
    <t>5516740</t>
  </si>
  <si>
    <t>5516770</t>
  </si>
  <si>
    <t>5516830</t>
  </si>
  <si>
    <t>5516860</t>
  </si>
  <si>
    <t>5517040</t>
  </si>
  <si>
    <t>5517070</t>
  </si>
  <si>
    <t>70, 72</t>
  </si>
  <si>
    <t>5517100</t>
  </si>
  <si>
    <t>06, 35</t>
  </si>
  <si>
    <t>5517130</t>
  </si>
  <si>
    <t>5517160</t>
  </si>
  <si>
    <t>5517190</t>
  </si>
  <si>
    <t>5517220</t>
  </si>
  <si>
    <t>5500039</t>
  </si>
  <si>
    <t>5500041</t>
  </si>
  <si>
    <t>5500042</t>
  </si>
  <si>
    <t>5500043</t>
  </si>
  <si>
    <t>5500047</t>
  </si>
  <si>
    <t>Darrell Lynn Hines Academy</t>
  </si>
  <si>
    <t>5500045</t>
  </si>
  <si>
    <t>5500113</t>
  </si>
  <si>
    <t>5500114</t>
  </si>
  <si>
    <t>5500050</t>
  </si>
  <si>
    <t>5500057</t>
  </si>
  <si>
    <t>5500059</t>
  </si>
  <si>
    <t>5500064</t>
  </si>
  <si>
    <t>5500066</t>
  </si>
  <si>
    <t>5500067</t>
  </si>
  <si>
    <t>5500065</t>
  </si>
  <si>
    <t>5500069</t>
  </si>
  <si>
    <t>5500070</t>
  </si>
  <si>
    <t>5500071</t>
  </si>
  <si>
    <t>5500073</t>
  </si>
  <si>
    <t>Number of students identified as unaccompanied homeless youth as reported by each LEA in the ESEA Consolidated Application as of 2/28/2018</t>
  </si>
  <si>
    <t>Number of students identified as homeless as reported by each LEA in the ESEA Consolidated Application as of 2/28/2018</t>
  </si>
  <si>
    <t>Number of students identified as homeless as reported by nighttime residence in the ESEA Consolidated Application as of 2/28/2018</t>
  </si>
  <si>
    <t>Number of students identified as homeless as reported by subgroup in the ESEA Consolidated Application as of 2/28/2018</t>
  </si>
  <si>
    <t>Number of students identified as homeless as reported by each local educational agency (LEA) in the ESEA Consolidated Application as of 2/28/2018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</si>
</sst>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0"/>
  </numFmts>
  <fonts count="2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i/>
      <sz val="16"/>
      <color theme="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2"/>
      <color theme="0"/>
      <name val="Calibri"/>
      <family val="2"/>
    </font>
    <font>
      <sz val="16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scheme val="minor"/>
    </font>
    <font>
      <sz val="11"/>
      <color theme="0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24994659260841701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97">
    <xf numFmtId="0" fontId="3" fillId="0" borderId="0" xfId="0" applyFont="1" applyFill="1" applyBorder="1"/>
    <xf numFmtId="0" fontId="4" fillId="0" borderId="0" xfId="0" applyFont="1" applyFill="1" applyBorder="1" applyAlignment="1">
      <alignment readingOrder="1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right"/>
    </xf>
    <xf numFmtId="10" fontId="7" fillId="0" borderId="0" xfId="2" applyNumberFormat="1" applyFont="1" applyFill="1" applyBorder="1" applyAlignment="1">
      <alignment horizontal="right"/>
    </xf>
    <xf numFmtId="1" fontId="8" fillId="0" borderId="0" xfId="3" applyNumberFormat="1" applyFont="1" applyFill="1" applyBorder="1" applyAlignment="1">
      <alignment horizontal="right" wrapText="1"/>
    </xf>
    <xf numFmtId="0" fontId="8" fillId="0" borderId="0" xfId="3" applyNumberFormat="1" applyFont="1" applyFill="1" applyBorder="1" applyAlignment="1">
      <alignment horizontal="right" wrapText="1"/>
    </xf>
    <xf numFmtId="0" fontId="10" fillId="7" borderId="2" xfId="0" applyNumberFormat="1" applyFont="1" applyFill="1" applyBorder="1" applyAlignment="1">
      <alignment horizontal="center" vertical="top" readingOrder="1"/>
    </xf>
    <xf numFmtId="0" fontId="10" fillId="5" borderId="2" xfId="0" applyNumberFormat="1" applyFont="1" applyFill="1" applyBorder="1" applyAlignment="1">
      <alignment horizontal="center" vertical="top" readingOrder="1"/>
    </xf>
    <xf numFmtId="0" fontId="10" fillId="9" borderId="2" xfId="0" applyNumberFormat="1" applyFont="1" applyFill="1" applyBorder="1" applyAlignment="1">
      <alignment horizontal="center" vertical="top" readingOrder="1"/>
    </xf>
    <xf numFmtId="0" fontId="10" fillId="10" borderId="2" xfId="0" applyNumberFormat="1" applyFont="1" applyFill="1" applyBorder="1" applyAlignment="1">
      <alignment horizontal="center" vertical="top" readingOrder="1"/>
    </xf>
    <xf numFmtId="0" fontId="10" fillId="4" borderId="2" xfId="0" applyNumberFormat="1" applyFont="1" applyFill="1" applyBorder="1" applyAlignment="1">
      <alignment horizontal="center" vertical="top" readingOrder="1"/>
    </xf>
    <xf numFmtId="0" fontId="11" fillId="0" borderId="0" xfId="0" applyFont="1" applyFill="1" applyBorder="1" applyAlignment="1">
      <alignment readingOrder="1"/>
    </xf>
    <xf numFmtId="0" fontId="0" fillId="0" borderId="3" xfId="0" applyNumberFormat="1" applyFont="1" applyFill="1" applyBorder="1" applyAlignment="1">
      <alignment horizontal="center" vertical="top" readingOrder="1"/>
    </xf>
    <xf numFmtId="164" fontId="7" fillId="0" borderId="1" xfId="1" applyNumberFormat="1" applyFont="1" applyFill="1" applyBorder="1" applyAlignment="1">
      <alignment horizontal="right" vertical="top" wrapText="1" readingOrder="1"/>
    </xf>
    <xf numFmtId="164" fontId="12" fillId="0" borderId="1" xfId="1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/>
    <xf numFmtId="164" fontId="0" fillId="0" borderId="3" xfId="1" applyNumberFormat="1" applyFont="1" applyFill="1" applyBorder="1" applyAlignment="1">
      <alignment horizontal="center" vertical="top" readingOrder="1"/>
    </xf>
    <xf numFmtId="0" fontId="10" fillId="8" borderId="2" xfId="0" applyNumberFormat="1" applyFont="1" applyFill="1" applyBorder="1" applyAlignment="1">
      <alignment horizontal="center" vertical="top" readingOrder="1"/>
    </xf>
    <xf numFmtId="0" fontId="10" fillId="8" borderId="3" xfId="0" applyNumberFormat="1" applyFont="1" applyFill="1" applyBorder="1" applyAlignment="1">
      <alignment horizontal="center" vertical="top" readingOrder="1"/>
    </xf>
    <xf numFmtId="49" fontId="13" fillId="2" borderId="0" xfId="3" applyNumberFormat="1" applyFont="1" applyFill="1" applyBorder="1" applyAlignment="1">
      <alignment vertical="center"/>
    </xf>
    <xf numFmtId="49" fontId="7" fillId="0" borderId="0" xfId="3" applyNumberFormat="1" applyFont="1" applyFill="1" applyAlignment="1">
      <alignment horizontal="center"/>
    </xf>
    <xf numFmtId="0" fontId="7" fillId="0" borderId="0" xfId="3" applyNumberFormat="1" applyFont="1" applyFill="1" applyAlignment="1">
      <alignment horizontal="left"/>
    </xf>
    <xf numFmtId="0" fontId="7" fillId="0" borderId="0" xfId="3" applyNumberFormat="1" applyFont="1" applyFill="1" applyAlignment="1">
      <alignment horizontal="center"/>
    </xf>
    <xf numFmtId="1" fontId="7" fillId="0" borderId="0" xfId="3" applyNumberFormat="1" applyFont="1" applyFill="1" applyAlignment="1">
      <alignment horizontal="center"/>
    </xf>
    <xf numFmtId="165" fontId="7" fillId="0" borderId="0" xfId="3" applyNumberFormat="1" applyFont="1" applyFill="1" applyAlignment="1">
      <alignment horizontal="center"/>
    </xf>
    <xf numFmtId="0" fontId="9" fillId="0" borderId="0" xfId="0" applyFont="1" applyFill="1" applyBorder="1"/>
    <xf numFmtId="10" fontId="9" fillId="0" borderId="0" xfId="2" applyNumberFormat="1" applyFont="1" applyFill="1" applyBorder="1"/>
    <xf numFmtId="164" fontId="9" fillId="0" borderId="0" xfId="1" applyNumberFormat="1" applyFont="1" applyFill="1" applyBorder="1"/>
    <xf numFmtId="0" fontId="9" fillId="0" borderId="4" xfId="3" applyNumberFormat="1" applyFont="1" applyFill="1" applyBorder="1" applyAlignment="1">
      <alignment horizontal="left" wrapText="1"/>
    </xf>
    <xf numFmtId="0" fontId="9" fillId="0" borderId="0" xfId="3" applyNumberFormat="1" applyFont="1" applyFill="1" applyBorder="1" applyAlignment="1">
      <alignment horizontal="left" wrapText="1"/>
    </xf>
    <xf numFmtId="49" fontId="7" fillId="0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1" fillId="0" borderId="0" xfId="3" applyFont="1" applyFill="1"/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center"/>
    </xf>
    <xf numFmtId="0" fontId="9" fillId="0" borderId="4" xfId="3" applyNumberFormat="1" applyFont="1" applyFill="1" applyBorder="1" applyAlignment="1">
      <alignment horizontal="left"/>
    </xf>
    <xf numFmtId="0" fontId="9" fillId="0" borderId="5" xfId="3" applyNumberFormat="1" applyFont="1" applyFill="1" applyBorder="1" applyAlignment="1">
      <alignment horizontal="left"/>
    </xf>
    <xf numFmtId="0" fontId="0" fillId="0" borderId="7" xfId="0" applyNumberFormat="1" applyFont="1" applyFill="1" applyBorder="1" applyAlignment="1">
      <alignment horizontal="center" vertical="top" readingOrder="1"/>
    </xf>
    <xf numFmtId="164" fontId="7" fillId="0" borderId="8" xfId="1" applyNumberFormat="1" applyFont="1" applyFill="1" applyBorder="1" applyAlignment="1">
      <alignment horizontal="right" vertical="top" wrapText="1" readingOrder="1"/>
    </xf>
    <xf numFmtId="164" fontId="12" fillId="0" borderId="8" xfId="1" applyNumberFormat="1" applyFont="1" applyFill="1" applyBorder="1" applyAlignment="1">
      <alignment horizontal="right" vertical="top" wrapText="1" readingOrder="1"/>
    </xf>
    <xf numFmtId="0" fontId="0" fillId="0" borderId="6" xfId="0" applyNumberFormat="1" applyFont="1" applyFill="1" applyBorder="1" applyAlignment="1">
      <alignment horizontal="center" vertical="top" readingOrder="1"/>
    </xf>
    <xf numFmtId="49" fontId="7" fillId="0" borderId="0" xfId="3" applyNumberFormat="1" applyFont="1" applyFill="1" applyAlignment="1">
      <alignment horizontal="left"/>
    </xf>
    <xf numFmtId="165" fontId="7" fillId="0" borderId="0" xfId="0" applyNumberFormat="1" applyFont="1" applyFill="1" applyBorder="1" applyAlignment="1">
      <alignment horizontal="center"/>
    </xf>
    <xf numFmtId="165" fontId="2" fillId="0" borderId="0" xfId="3" applyNumberForma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3" fontId="7" fillId="0" borderId="0" xfId="1" applyFont="1" applyFill="1" applyBorder="1" applyAlignment="1">
      <alignment horizontal="center"/>
    </xf>
    <xf numFmtId="0" fontId="19" fillId="3" borderId="0" xfId="0" applyNumberFormat="1" applyFont="1" applyFill="1" applyBorder="1" applyAlignment="1" applyProtection="1">
      <alignment horizontal="center"/>
    </xf>
    <xf numFmtId="0" fontId="19" fillId="3" borderId="0" xfId="0" applyNumberFormat="1" applyFont="1" applyFill="1" applyBorder="1" applyAlignment="1" applyProtection="1">
      <alignment horizontal="left"/>
    </xf>
    <xf numFmtId="0" fontId="20" fillId="3" borderId="0" xfId="0" applyNumberFormat="1" applyFont="1" applyFill="1" applyBorder="1" applyAlignment="1" applyProtection="1">
      <alignment horizontal="left"/>
    </xf>
    <xf numFmtId="164" fontId="20" fillId="3" borderId="0" xfId="0" applyNumberFormat="1" applyFont="1" applyFill="1" applyBorder="1" applyAlignment="1" applyProtection="1">
      <alignment horizontal="right"/>
    </xf>
    <xf numFmtId="0" fontId="19" fillId="6" borderId="0" xfId="0" applyNumberFormat="1" applyFont="1" applyFill="1" applyBorder="1" applyAlignment="1" applyProtection="1">
      <alignment horizontal="center"/>
    </xf>
    <xf numFmtId="0" fontId="19" fillId="6" borderId="0" xfId="0" applyNumberFormat="1" applyFont="1" applyFill="1" applyBorder="1" applyAlignment="1" applyProtection="1">
      <alignment horizontal="left"/>
    </xf>
    <xf numFmtId="0" fontId="20" fillId="6" borderId="0" xfId="0" applyNumberFormat="1" applyFont="1" applyFill="1" applyBorder="1" applyAlignment="1" applyProtection="1">
      <alignment horizontal="left"/>
    </xf>
    <xf numFmtId="164" fontId="20" fillId="6" borderId="0" xfId="0" applyNumberFormat="1" applyFont="1" applyFill="1" applyBorder="1" applyAlignment="1" applyProtection="1">
      <alignment horizontal="left"/>
    </xf>
    <xf numFmtId="164" fontId="20" fillId="6" borderId="0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>
      <alignment horizontal="center" vertical="top" readingOrder="1"/>
    </xf>
    <xf numFmtId="0" fontId="0" fillId="0" borderId="10" xfId="0" applyNumberFormat="1" applyFont="1" applyFill="1" applyBorder="1" applyAlignment="1">
      <alignment horizontal="center" vertical="top" readingOrder="1"/>
    </xf>
    <xf numFmtId="0" fontId="8" fillId="0" borderId="2" xfId="0" applyNumberFormat="1" applyFont="1" applyFill="1" applyBorder="1" applyAlignment="1">
      <alignment horizontal="center" vertical="top" readingOrder="1"/>
    </xf>
    <xf numFmtId="0" fontId="18" fillId="0" borderId="3" xfId="0" applyNumberFormat="1" applyFont="1" applyFill="1" applyBorder="1" applyAlignment="1">
      <alignment horizontal="center" vertical="top" wrapText="1" readingOrder="1"/>
    </xf>
    <xf numFmtId="0" fontId="18" fillId="0" borderId="11" xfId="0" applyNumberFormat="1" applyFont="1" applyFill="1" applyBorder="1" applyAlignment="1">
      <alignment horizontal="center" vertical="top" wrapText="1" readingOrder="1"/>
    </xf>
    <xf numFmtId="164" fontId="0" fillId="0" borderId="7" xfId="1" applyNumberFormat="1" applyFont="1" applyFill="1" applyBorder="1" applyAlignment="1">
      <alignment horizontal="center" vertical="top" readingOrder="1"/>
    </xf>
    <xf numFmtId="164" fontId="0" fillId="0" borderId="9" xfId="1" applyNumberFormat="1" applyFont="1" applyFill="1" applyBorder="1" applyAlignment="1">
      <alignment horizontal="center" vertical="top" readingOrder="1"/>
    </xf>
    <xf numFmtId="164" fontId="0" fillId="0" borderId="11" xfId="1" applyNumberFormat="1" applyFont="1" applyFill="1" applyBorder="1" applyAlignment="1">
      <alignment horizontal="center" vertical="top" readingOrder="1"/>
    </xf>
    <xf numFmtId="164" fontId="7" fillId="0" borderId="1" xfId="1" applyNumberFormat="1" applyFont="1" applyFill="1" applyBorder="1" applyAlignment="1">
      <alignment horizontal="center" vertical="center" wrapText="1" readingOrder="1"/>
    </xf>
    <xf numFmtId="164" fontId="12" fillId="0" borderId="1" xfId="1" applyNumberFormat="1" applyFont="1" applyFill="1" applyBorder="1" applyAlignment="1">
      <alignment horizontal="center" vertical="center" wrapText="1" readingOrder="1"/>
    </xf>
    <xf numFmtId="164" fontId="7" fillId="0" borderId="8" xfId="1" applyNumberFormat="1" applyFont="1" applyFill="1" applyBorder="1" applyAlignment="1">
      <alignment horizontal="center" vertical="center" wrapText="1" readingOrder="1"/>
    </xf>
    <xf numFmtId="164" fontId="12" fillId="0" borderId="8" xfId="1" applyNumberFormat="1" applyFont="1" applyFill="1" applyBorder="1" applyAlignment="1">
      <alignment horizontal="center" vertical="center" wrapText="1" readingOrder="1"/>
    </xf>
    <xf numFmtId="0" fontId="7" fillId="0" borderId="0" xfId="3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Alignment="1">
      <alignment horizontal="center" vertical="center"/>
    </xf>
    <xf numFmtId="0" fontId="22" fillId="0" borderId="0" xfId="3" applyFont="1" applyFill="1"/>
    <xf numFmtId="0" fontId="21" fillId="0" borderId="0" xfId="1" applyNumberFormat="1" applyFont="1" applyFill="1" applyAlignment="1">
      <alignment horizontal="center"/>
    </xf>
    <xf numFmtId="0" fontId="22" fillId="0" borderId="0" xfId="3" applyFont="1" applyFill="1" applyAlignment="1">
      <alignment horizontal="center"/>
    </xf>
    <xf numFmtId="3" fontId="20" fillId="3" borderId="0" xfId="0" applyNumberFormat="1" applyFont="1" applyFill="1" applyBorder="1" applyAlignment="1" applyProtection="1">
      <alignment horizontal="right"/>
    </xf>
    <xf numFmtId="0" fontId="0" fillId="0" borderId="1" xfId="0" applyNumberFormat="1" applyFont="1" applyFill="1" applyBorder="1" applyAlignment="1">
      <alignment horizontal="center" vertical="top" readingOrder="1"/>
    </xf>
    <xf numFmtId="0" fontId="1" fillId="0" borderId="0" xfId="3" applyFont="1" applyFill="1" applyAlignment="1">
      <alignment horizontal="center"/>
    </xf>
    <xf numFmtId="3" fontId="9" fillId="6" borderId="0" xfId="0" applyNumberFormat="1" applyFont="1" applyFill="1" applyBorder="1" applyAlignment="1" applyProtection="1">
      <alignment horizontal="right"/>
    </xf>
    <xf numFmtId="164" fontId="0" fillId="0" borderId="6" xfId="1" applyNumberFormat="1" applyFont="1" applyFill="1" applyBorder="1" applyAlignment="1">
      <alignment horizontal="center" vertical="top" readingOrder="1"/>
    </xf>
    <xf numFmtId="0" fontId="23" fillId="0" borderId="0" xfId="0" applyFont="1" applyFill="1" applyBorder="1"/>
    <xf numFmtId="0" fontId="24" fillId="0" borderId="0" xfId="0" applyFont="1" applyFill="1" applyBorder="1"/>
    <xf numFmtId="49" fontId="0" fillId="0" borderId="0" xfId="0" applyNumberFormat="1"/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/>
    <xf numFmtId="3" fontId="7" fillId="0" borderId="0" xfId="0" applyNumberFormat="1" applyFont="1" applyFill="1" applyBorder="1"/>
    <xf numFmtId="49" fontId="14" fillId="2" borderId="0" xfId="3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49" fontId="13" fillId="2" borderId="0" xfId="3" applyNumberFormat="1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/>
    </xf>
    <xf numFmtId="49" fontId="13" fillId="2" borderId="0" xfId="3" applyNumberFormat="1" applyFont="1" applyFill="1" applyBorder="1" applyAlignment="1">
      <alignment horizontal="left" vertical="center"/>
    </xf>
  </cellXfs>
  <cellStyles count="4">
    <cellStyle name="Comma" xfId="1" builtinId="3"/>
    <cellStyle name="Normal" xfId="0" builtinId="0"/>
    <cellStyle name="Normal 4" xfId="3"/>
    <cellStyle name="Percent" xfId="2" builtinId="5"/>
  </cellStyles>
  <dxfs count="145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/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/>
        <right style="thin">
          <color rgb="FF000000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164" formatCode="_(* #,##0_);_(* \(#,##0\);_(* &quot;-&quot;??_);_(@_)"/>
      <fill>
        <patternFill patternType="solid">
          <fgColor indexed="64"/>
          <bgColor theme="7"/>
        </patternFill>
      </fill>
      <alignment horizontal="center" vertical="bottom" textRotation="0" wrapText="1" indent="0" justifyLastLine="0" shrinkToFit="0" readingOrder="1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7"/>
        </patternFill>
      </fill>
      <alignment horizontal="general" vertical="bottom" textRotation="0" wrapText="1" indent="0" justifyLastLine="0" shrinkToFit="0" readingOrder="1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top" textRotation="0" wrapText="0" relativeIndent="0" justifyLastLine="0" shrinkToFit="0" readingOrder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theme="6"/>
        </patternFill>
      </fill>
      <alignment horizontal="general" vertical="top" textRotation="0" wrapText="1" indent="0" justifyLastLine="0" shrinkToFit="0" readingOrder="1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relativeIndent="0" justifyLastLine="0" shrinkToFit="0" readingOrder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indexed="64"/>
          <bgColor theme="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solid">
          <fgColor indexed="64"/>
          <bgColor theme="5"/>
        </patternFill>
      </fill>
      <alignment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border outline="0"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164" formatCode="_(* #,##0_);_(* \(#,##0\);_(* &quot;-&quot;??_);_(@_)"/>
      <fill>
        <patternFill patternType="solid">
          <fgColor indexed="64"/>
          <bgColor theme="7"/>
        </patternFill>
      </fill>
      <alignment horizontal="center" vertical="bottom" textRotation="0" wrapText="1" indent="0" justifyLastLine="0" shrinkToFit="0" readingOrder="1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7"/>
        </patternFill>
      </fill>
      <alignment horizontal="general" vertical="bottom" textRotation="0" wrapText="1" indent="0" justifyLastLine="0" shrinkToFit="0" readingOrder="1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top" textRotation="0" wrapText="0" relativeIndent="0" justifyLastLine="0" shrinkToFit="0" readingOrder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solid">
          <fgColor indexed="64"/>
          <bgColor theme="4"/>
        </patternFill>
      </fill>
      <alignment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 outline="0"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  <color rgb="FF009939"/>
      <color rgb="FFCDE1FF"/>
      <color rgb="FF006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333399"/>
                </a:solidFill>
                <a:latin typeface="Lato Black" panose="020F0A02020204030203" pitchFamily="34" charset="0"/>
                <a:ea typeface="+mn-ea"/>
                <a:cs typeface="+mn-cs"/>
              </a:defRPr>
            </a:pPr>
            <a:r>
              <a:rPr lang="en-US">
                <a:solidFill>
                  <a:srgbClr val="333399"/>
                </a:solidFill>
                <a:latin typeface="Lato Black" panose="020F0A02020204030203" pitchFamily="34" charset="0"/>
              </a:rPr>
              <a:t>Homeless Student Enrollment in Wisconsin 2003-2017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333399"/>
              </a:solidFill>
              <a:latin typeface="Lato Black" panose="020F0A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249586154319577E-2"/>
          <c:y val="8.4371039378796572E-2"/>
          <c:w val="0.90143892432187456"/>
          <c:h val="0.841490065142061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3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'District Totals'!$A$467:$A$480</c:f>
              <c:strCache>
                <c:ptCount val="14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  <c:pt idx="9">
                  <c:v>2012-13</c:v>
                </c:pt>
                <c:pt idx="10">
                  <c:v>2013-14</c:v>
                </c:pt>
                <c:pt idx="11">
                  <c:v>2014-15</c:v>
                </c:pt>
                <c:pt idx="12">
                  <c:v>2015-16</c:v>
                </c:pt>
                <c:pt idx="13">
                  <c:v>2016-17</c:v>
                </c:pt>
              </c:strCache>
            </c:strRef>
          </c:cat>
          <c:val>
            <c:numRef>
              <c:f>'District Totals'!$B$467:$B$480</c:f>
              <c:numCache>
                <c:formatCode>#,##0</c:formatCode>
                <c:ptCount val="14"/>
                <c:pt idx="0">
                  <c:v>5354</c:v>
                </c:pt>
                <c:pt idx="1">
                  <c:v>6384</c:v>
                </c:pt>
                <c:pt idx="2">
                  <c:v>7864</c:v>
                </c:pt>
                <c:pt idx="3">
                  <c:v>8069</c:v>
                </c:pt>
                <c:pt idx="4">
                  <c:v>9324</c:v>
                </c:pt>
                <c:pt idx="5">
                  <c:v>10949</c:v>
                </c:pt>
                <c:pt idx="6">
                  <c:v>12027</c:v>
                </c:pt>
                <c:pt idx="7">
                  <c:v>13364</c:v>
                </c:pt>
                <c:pt idx="8">
                  <c:v>15504</c:v>
                </c:pt>
                <c:pt idx="9">
                  <c:v>16740</c:v>
                </c:pt>
                <c:pt idx="10">
                  <c:v>19663</c:v>
                </c:pt>
                <c:pt idx="11">
                  <c:v>18390</c:v>
                </c:pt>
                <c:pt idx="12">
                  <c:v>18592</c:v>
                </c:pt>
                <c:pt idx="13">
                  <c:v>19264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0-4EB0-BC91-BD6643484A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53894520"/>
        <c:axId val="453895176"/>
      </c:barChart>
      <c:catAx>
        <c:axId val="45389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333399"/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453895176"/>
        <c:crosses val="autoZero"/>
        <c:auto val="1"/>
        <c:lblAlgn val="ctr"/>
        <c:lblOffset val="100"/>
        <c:noMultiLvlLbl val="0"/>
      </c:catAx>
      <c:valAx>
        <c:axId val="45389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333399"/>
                </a:solidFill>
                <a:latin typeface="Lato Black" panose="020F0A02020204030203" pitchFamily="34" charset="0"/>
                <a:ea typeface="+mn-ea"/>
                <a:cs typeface="+mn-cs"/>
              </a:defRPr>
            </a:pPr>
            <a:endParaRPr lang="en-US"/>
          </a:p>
        </c:txPr>
        <c:crossAx val="45389452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Homeless Student Nighttime Residence Data 2012-2017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'Nighttime Residence'!$B$3</c:f>
              <c:strCache>
                <c:ptCount val="1"/>
                <c:pt idx="0">
                  <c:v>Shelter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6666666666666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D7-4765-8688-96176A1BD357}"/>
                </c:ext>
              </c:extLst>
            </c:dLbl>
            <c:dLbl>
              <c:idx val="1"/>
              <c:layout>
                <c:manualLayout>
                  <c:x val="-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D7-4765-8688-96176A1BD357}"/>
                </c:ext>
              </c:extLst>
            </c:dLbl>
            <c:dLbl>
              <c:idx val="2"/>
              <c:layout>
                <c:manualLayout>
                  <c:x val="-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D7-4765-8688-96176A1BD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'Nighttime Residence'!$A$4:$A$8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'Nighttime Residence'!$B$4:$B$8</c:f>
              <c:numCache>
                <c:formatCode>_(* #,##0_);_(* \(#,##0\);_(* "-"??_);_(@_)</c:formatCode>
                <c:ptCount val="5"/>
                <c:pt idx="0">
                  <c:v>2378</c:v>
                </c:pt>
                <c:pt idx="1">
                  <c:v>2546</c:v>
                </c:pt>
                <c:pt idx="2">
                  <c:v>2271</c:v>
                </c:pt>
                <c:pt idx="3">
                  <c:v>2675</c:v>
                </c:pt>
                <c:pt idx="4">
                  <c:v>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D7-4765-8688-96176A1BD357}"/>
            </c:ext>
          </c:extLst>
        </c:ser>
        <c:ser>
          <c:idx val="1"/>
          <c:order val="1"/>
          <c:tx>
            <c:strRef>
              <c:f>'Nighttime Residence'!$C$3</c:f>
              <c:strCache>
                <c:ptCount val="1"/>
                <c:pt idx="0">
                  <c:v>Doubled Up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'Nighttime Residence'!$A$4:$A$8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'Nighttime Residence'!$C$4:$C$8</c:f>
              <c:numCache>
                <c:formatCode>_(* #,##0_);_(* \(#,##0\);_(* "-"??_);_(@_)</c:formatCode>
                <c:ptCount val="5"/>
                <c:pt idx="0">
                  <c:v>12873</c:v>
                </c:pt>
                <c:pt idx="1">
                  <c:v>15390</c:v>
                </c:pt>
                <c:pt idx="2">
                  <c:v>14373</c:v>
                </c:pt>
                <c:pt idx="3">
                  <c:v>14338</c:v>
                </c:pt>
                <c:pt idx="4">
                  <c:v>14888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D7-4765-8688-96176A1BD357}"/>
            </c:ext>
          </c:extLst>
        </c:ser>
        <c:ser>
          <c:idx val="2"/>
          <c:order val="2"/>
          <c:tx>
            <c:strRef>
              <c:f>'Nighttime Residence'!$D$3</c:f>
              <c:strCache>
                <c:ptCount val="1"/>
                <c:pt idx="0">
                  <c:v>Unsheltered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'Nighttime Residence'!$A$4:$A$8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'Nighttime Residence'!$D$4:$D$8</c:f>
              <c:numCache>
                <c:formatCode>_(* #,##0_);_(* \(#,##0\);_(* "-"??_);_(@_)</c:formatCode>
                <c:ptCount val="5"/>
                <c:pt idx="0">
                  <c:v>414</c:v>
                </c:pt>
                <c:pt idx="1">
                  <c:v>396</c:v>
                </c:pt>
                <c:pt idx="2">
                  <c:v>337</c:v>
                </c:pt>
                <c:pt idx="3">
                  <c:v>274</c:v>
                </c:pt>
                <c:pt idx="4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D7-4765-8688-96176A1BD357}"/>
            </c:ext>
          </c:extLst>
        </c:ser>
        <c:ser>
          <c:idx val="3"/>
          <c:order val="3"/>
          <c:tx>
            <c:strRef>
              <c:f>'Nighttime Residence'!$E$3</c:f>
              <c:strCache>
                <c:ptCount val="1"/>
                <c:pt idx="0">
                  <c:v>Hotel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'Nighttime Residence'!$A$4:$A$8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'Nighttime Residence'!$E$4:$E$8</c:f>
              <c:numCache>
                <c:formatCode>_(* #,##0_);_(* \(#,##0\);_(* "-"??_);_(@_)</c:formatCode>
                <c:ptCount val="5"/>
                <c:pt idx="0">
                  <c:v>1075</c:v>
                </c:pt>
                <c:pt idx="1">
                  <c:v>1331</c:v>
                </c:pt>
                <c:pt idx="2">
                  <c:v>1409</c:v>
                </c:pt>
                <c:pt idx="3">
                  <c:v>1305</c:v>
                </c:pt>
                <c:pt idx="4">
                  <c:v>1380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D7-4765-8688-96176A1BD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9016"/>
        <c:axId val="775980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'Nighttime Residence'!$F$3</c15:sqref>
                        </c15:formulaRef>
                      </c:ext>
                    </c:extLst>
                    <c:strCache>
                      <c:ptCount val="1"/>
                      <c:pt idx="0">
                        <c:v>Total Residence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'Nighttime Residence'!$A$4:$A$8</c15:sqref>
                        </c15:formulaRef>
                      </c:ext>
                    </c:extLst>
                    <c:strCache>
                      <c:ptCount val="5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'Nighttime Residence'!$F$4:$F$8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"/>
                      <c:pt idx="0">
                        <c:v>16740</c:v>
                      </c:pt>
                      <c:pt idx="1">
                        <c:v>19663</c:v>
                      </c:pt>
                      <c:pt idx="2">
                        <c:v>18390</c:v>
                      </c:pt>
                      <c:pt idx="3">
                        <c:v>18592</c:v>
                      </c:pt>
                      <c:pt idx="4">
                        <c:v>19264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3DD7-4765-8688-96176A1BD357}"/>
                  </c:ext>
                </c:extLst>
              </c15:ser>
            </c15:filteredBarSeries>
          </c:ext>
        </c:extLst>
      </c:barChart>
      <c:catAx>
        <c:axId val="775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9800"/>
        <c:crosses val="autoZero"/>
        <c:auto val="1"/>
        <c:lblAlgn val="ctr"/>
        <c:lblOffset val="100"/>
        <c:noMultiLvlLbl val="0"/>
      </c:catAx>
      <c:valAx>
        <c:axId val="775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alpha val="86000"/>
            <a:lumMod val="0"/>
            <a:lumOff val="100000"/>
          </a:schemeClr>
        </a:gs>
        <a:gs pos="77000">
          <a:schemeClr val="accent1">
            <a:alpha val="67000"/>
            <a:lumMod val="52000"/>
            <a:lumOff val="48000"/>
          </a:schemeClr>
        </a:gs>
        <a:gs pos="91000">
          <a:schemeClr val="accent1">
            <a:lumMod val="45000"/>
            <a:lumOff val="55000"/>
            <a:alpha val="68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Unaccompanied Youth Enrollment 2012-2017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64943031546345"/>
          <c:y val="0.14210723682166204"/>
          <c:w val="0.89935056968453653"/>
          <c:h val="0.75477637349492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'Unaccompanied Homeless Youth'!$K$4:$L$4</c:f>
              <c:strCache>
                <c:ptCount val="1"/>
                <c:pt idx="0">
                  <c:v>Unaccompanied Youth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7102082787229098E-3"/>
                  <c:y val="1.2903225806451613E-2"/>
                </c:manualLayout>
              </c:layout>
              <c:tx>
                <c:rich>
                  <a:bodyPr/>
                  <a:lstStyle/>
                  <a:p>
                    <a:fld id="{4EE91D5E-16B6-414E-9668-4D1D63F72E67}" type="VALUE">
                      <a:rPr lang="en-US" sz="1600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6BA-4418-9717-1B500BD74D07}"/>
                </c:ext>
              </c:extLst>
            </c:dLbl>
            <c:dLbl>
              <c:idx val="1"/>
              <c:layout>
                <c:manualLayout>
                  <c:x val="-2.8551041393614549E-3"/>
                  <c:y val="1.2903225806451613E-2"/>
                </c:manualLayout>
              </c:layout>
              <c:tx>
                <c:rich>
                  <a:bodyPr/>
                  <a:lstStyle/>
                  <a:p>
                    <a:fld id="{C91A18FD-3E65-4859-AF6A-1A0ACC29BE78}" type="VALUE">
                      <a:rPr lang="en-US" sz="1600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6BA-4418-9717-1B500BD74D07}"/>
                </c:ext>
              </c:extLst>
            </c:dLbl>
            <c:dLbl>
              <c:idx val="2"/>
              <c:layout>
                <c:manualLayout>
                  <c:x val="-9.3655793346353971E-17"/>
                  <c:y val="5.8620671970111334E-3"/>
                </c:manualLayout>
              </c:layout>
              <c:tx>
                <c:rich>
                  <a:bodyPr/>
                  <a:lstStyle/>
                  <a:p>
                    <a:fld id="{DD7A0907-A89D-49C9-B245-E125D499C832}" type="VALUE">
                      <a:rPr lang="en-US" sz="1600" b="1" i="0" u="none" strike="noStrike" kern="1200" baseline="0">
                        <a:solidFill>
                          <a:srgbClr val="C0504D">
                            <a:lumMod val="50000"/>
                          </a:srgbClr>
                        </a:solidFill>
                        <a:latin typeface="+mn-lt"/>
                        <a:ea typeface="+mn-ea"/>
                        <a:cs typeface="+mn-cs"/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6BA-4418-9717-1B500BD74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600" b="1" i="0" u="none" strike="noStrike" kern="1200" baseline="0">
                    <a:solidFill>
                      <a:srgbClr val="C0504D">
                        <a:lumMod val="50000"/>
                      </a:srgb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'Unaccompanied Homeless Youth'!$K$6:$K$11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'Unaccompanied Homeless Youth'!$L$6:$L$11</c:f>
              <c:numCache>
                <c:formatCode>_(* #,##0_);_(* \(#,##0\);_(* "-"??_);_(@_)</c:formatCode>
                <c:ptCount val="6"/>
                <c:pt idx="0">
                  <c:v>2078</c:v>
                </c:pt>
                <c:pt idx="1">
                  <c:v>1892</c:v>
                </c:pt>
                <c:pt idx="2">
                  <c:v>1891</c:v>
                </c:pt>
                <c:pt idx="3">
                  <c:v>2165</c:v>
                </c:pt>
                <c:pt idx="4">
                  <c:v>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BA-4418-9717-1B500BD74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5"/>
        <c:overlap val="-29"/>
        <c:axId val="174998608"/>
        <c:axId val="174999000"/>
      </c:barChart>
      <c:catAx>
        <c:axId val="17499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99000"/>
        <c:crosses val="autoZero"/>
        <c:auto val="1"/>
        <c:lblAlgn val="ctr"/>
        <c:lblOffset val="100"/>
        <c:noMultiLvlLbl val="0"/>
      </c:catAx>
      <c:valAx>
        <c:axId val="17499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9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bg1"/>
        </a:gs>
        <a:gs pos="0">
          <a:schemeClr val="bg1">
            <a:alpha val="86000"/>
          </a:schemeClr>
        </a:gs>
        <a:gs pos="77000">
          <a:schemeClr val="accent2">
            <a:lumMod val="20000"/>
            <a:lumOff val="80000"/>
            <a:alpha val="94000"/>
          </a:schemeClr>
        </a:gs>
        <a:gs pos="91000">
          <a:schemeClr val="accent2">
            <a:lumMod val="43000"/>
            <a:lumOff val="57000"/>
            <a:alpha val="72000"/>
          </a:schemeClr>
        </a:gs>
        <a:gs pos="100000">
          <a:schemeClr val="accent2">
            <a:lumMod val="43000"/>
            <a:lumOff val="57000"/>
            <a:alpha val="92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Homeless Student</a:t>
            </a:r>
            <a:r>
              <a:rPr lang="en-US" sz="1400" b="1" baseline="0"/>
              <a:t> Enrollment in Wisconsin 2003-2015</a:t>
            </a:r>
          </a:p>
        </c:rich>
      </c:tx>
      <c:overlay val="0"/>
      <c:spPr>
        <a:noFill/>
        <a:ln w="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'HomelessAs%ofTotalEnroll'!$A$25</c:f>
              <c:strCache>
                <c:ptCount val="1"/>
                <c:pt idx="0">
                  <c:v>Homeless Student Total Enrollment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'HomelessAs%ofTotalEnroll'!$B$24:$M$24</c:f>
              <c:strCache>
                <c:ptCount val="12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  <c:pt idx="9">
                  <c:v>2012-13</c:v>
                </c:pt>
                <c:pt idx="10">
                  <c:v>2013-14</c:v>
                </c:pt>
                <c:pt idx="11">
                  <c:v>2014-15</c:v>
                </c:pt>
              </c:strCache>
            </c:strRef>
          </c:cat>
          <c:val>
            <c:numRef>
              <c:f>'HomelessAs%ofTotalEnroll'!$B$25:$M$25</c:f>
              <c:numCache>
                <c:formatCode>_(* #,##0_);_(* \(#,##0\);_(* "-"??_);_(@_)</c:formatCode>
                <c:ptCount val="12"/>
                <c:pt idx="0">
                  <c:v>5354</c:v>
                </c:pt>
                <c:pt idx="1">
                  <c:v>6384</c:v>
                </c:pt>
                <c:pt idx="2">
                  <c:v>7864</c:v>
                </c:pt>
                <c:pt idx="3">
                  <c:v>8069</c:v>
                </c:pt>
                <c:pt idx="4">
                  <c:v>9324</c:v>
                </c:pt>
                <c:pt idx="5">
                  <c:v>10949</c:v>
                </c:pt>
                <c:pt idx="6">
                  <c:v>12027</c:v>
                </c:pt>
                <c:pt idx="7">
                  <c:v>13364</c:v>
                </c:pt>
                <c:pt idx="8">
                  <c:v>15504</c:v>
                </c:pt>
                <c:pt idx="9">
                  <c:v>16740</c:v>
                </c:pt>
                <c:pt idx="10">
                  <c:v>19663</c:v>
                </c:pt>
                <c:pt idx="11">
                  <c:v>18390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5-4878-A63F-C3179F2F4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999784"/>
        <c:axId val="175000176"/>
      </c:barChart>
      <c:catAx>
        <c:axId val="17499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00176"/>
        <c:crosses val="autoZero"/>
        <c:auto val="1"/>
        <c:lblAlgn val="ctr"/>
        <c:lblOffset val="100"/>
        <c:noMultiLvlLbl val="0"/>
      </c:catAx>
      <c:valAx>
        <c:axId val="17500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99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68000">
          <a:schemeClr val="accent1">
            <a:alpha val="67000"/>
            <a:lumMod val="52000"/>
            <a:lumOff val="48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440531</xdr:colOff>
      <xdr:row>466</xdr:row>
      <xdr:rowOff>86913</xdr:rowOff>
    </xdr:from>
    <xdr:to>
      <xdr:col>15</xdr:col>
      <xdr:colOff>631031</xdr:colOff>
      <xdr:row>494</xdr:row>
      <xdr:rowOff>178592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42862</xdr:rowOff>
    </xdr:from>
    <xdr:to>
      <xdr:col>5</xdr:col>
      <xdr:colOff>771525</xdr:colOff>
      <xdr:row>32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12</xdr:row>
      <xdr:rowOff>190498</xdr:rowOff>
    </xdr:from>
    <xdr:to>
      <xdr:col>16</xdr:col>
      <xdr:colOff>409575</xdr:colOff>
      <xdr:row>30</xdr:row>
      <xdr:rowOff>76199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371475</xdr:colOff>
      <xdr:row>21</xdr:row>
      <xdr:rowOff>152399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NIMJ\Downloads\EoyHomelessReport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yHomelessReport14"/>
    </sheetNames>
    <sheetDataSet>
      <sheetData sheetId="0" refreshError="1">
        <row r="1">
          <cell r="A1" t="str">
            <v>LEA#</v>
          </cell>
          <cell r="B1" t="str">
            <v>LEA Name</v>
          </cell>
          <cell r="C1" t="str">
            <v>Age 3-5 not K</v>
          </cell>
          <cell r="D1" t="str">
            <v>K</v>
          </cell>
          <cell r="E1" t="str">
            <v>01</v>
          </cell>
          <cell r="F1" t="str">
            <v>02</v>
          </cell>
          <cell r="G1" t="str">
            <v>03</v>
          </cell>
          <cell r="H1" t="str">
            <v>04</v>
          </cell>
          <cell r="I1" t="str">
            <v>05</v>
          </cell>
          <cell r="J1" t="str">
            <v>06</v>
          </cell>
          <cell r="K1" t="str">
            <v>07</v>
          </cell>
          <cell r="L1" t="str">
            <v>08</v>
          </cell>
          <cell r="M1" t="str">
            <v>09</v>
          </cell>
          <cell r="N1" t="str">
            <v>10</v>
          </cell>
          <cell r="O1" t="str">
            <v>11</v>
          </cell>
          <cell r="P1" t="str">
            <v>12</v>
          </cell>
          <cell r="Q1" t="str">
            <v>13</v>
          </cell>
          <cell r="R1" t="str">
            <v>Total</v>
          </cell>
        </row>
        <row r="2">
          <cell r="A2" t="str">
            <v>4641</v>
          </cell>
          <cell r="B2" t="str">
            <v>Random Lake School District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1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</v>
          </cell>
        </row>
        <row r="3">
          <cell r="A3" t="str">
            <v>5607</v>
          </cell>
          <cell r="B3" t="str">
            <v>Stevens Point Area Public School District</v>
          </cell>
          <cell r="C3">
            <v>7</v>
          </cell>
          <cell r="D3">
            <v>13</v>
          </cell>
          <cell r="E3">
            <v>14</v>
          </cell>
          <cell r="F3">
            <v>12</v>
          </cell>
          <cell r="G3">
            <v>6</v>
          </cell>
          <cell r="H3">
            <v>5</v>
          </cell>
          <cell r="I3">
            <v>4</v>
          </cell>
          <cell r="J3">
            <v>3</v>
          </cell>
          <cell r="K3">
            <v>5</v>
          </cell>
          <cell r="L3">
            <v>2</v>
          </cell>
          <cell r="M3">
            <v>3</v>
          </cell>
          <cell r="N3">
            <v>3</v>
          </cell>
          <cell r="O3">
            <v>11</v>
          </cell>
          <cell r="P3">
            <v>7</v>
          </cell>
          <cell r="Q3">
            <v>0</v>
          </cell>
          <cell r="R3">
            <v>95</v>
          </cell>
        </row>
        <row r="4">
          <cell r="A4" t="str">
            <v>2128</v>
          </cell>
          <cell r="B4" t="str">
            <v>Gillett School District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1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</v>
          </cell>
          <cell r="Q4">
            <v>0</v>
          </cell>
          <cell r="R4">
            <v>4</v>
          </cell>
        </row>
        <row r="5">
          <cell r="A5" t="str">
            <v>3129</v>
          </cell>
          <cell r="B5" t="str">
            <v>Little Chute Area School District</v>
          </cell>
          <cell r="C5">
            <v>0</v>
          </cell>
          <cell r="D5">
            <v>1</v>
          </cell>
          <cell r="E5">
            <v>0</v>
          </cell>
          <cell r="F5">
            <v>1</v>
          </cell>
          <cell r="G5">
            <v>1</v>
          </cell>
          <cell r="H5">
            <v>2</v>
          </cell>
          <cell r="I5">
            <v>0</v>
          </cell>
          <cell r="J5">
            <v>1</v>
          </cell>
          <cell r="K5">
            <v>1</v>
          </cell>
          <cell r="L5">
            <v>0</v>
          </cell>
          <cell r="M5">
            <v>1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9</v>
          </cell>
        </row>
        <row r="6">
          <cell r="A6" t="str">
            <v>3381</v>
          </cell>
          <cell r="B6" t="str">
            <v>McFarland School District</v>
          </cell>
          <cell r="C6">
            <v>0</v>
          </cell>
          <cell r="D6">
            <v>1</v>
          </cell>
          <cell r="E6">
            <v>2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1</v>
          </cell>
          <cell r="K6">
            <v>0</v>
          </cell>
          <cell r="L6">
            <v>0</v>
          </cell>
          <cell r="M6">
            <v>1</v>
          </cell>
          <cell r="N6">
            <v>2</v>
          </cell>
          <cell r="O6">
            <v>2</v>
          </cell>
          <cell r="P6">
            <v>1</v>
          </cell>
          <cell r="Q6">
            <v>0</v>
          </cell>
          <cell r="R6">
            <v>11</v>
          </cell>
        </row>
        <row r="7">
          <cell r="A7" t="str">
            <v>6293</v>
          </cell>
          <cell r="B7" t="str">
            <v>Webster School District</v>
          </cell>
          <cell r="C7">
            <v>0</v>
          </cell>
          <cell r="D7">
            <v>2</v>
          </cell>
          <cell r="E7">
            <v>2</v>
          </cell>
          <cell r="F7">
            <v>1</v>
          </cell>
          <cell r="G7">
            <v>1</v>
          </cell>
          <cell r="H7">
            <v>2</v>
          </cell>
          <cell r="I7">
            <v>1</v>
          </cell>
          <cell r="J7">
            <v>0</v>
          </cell>
          <cell r="K7">
            <v>0</v>
          </cell>
          <cell r="L7">
            <v>1</v>
          </cell>
          <cell r="M7">
            <v>0</v>
          </cell>
          <cell r="N7">
            <v>1</v>
          </cell>
          <cell r="O7">
            <v>2</v>
          </cell>
          <cell r="P7">
            <v>1</v>
          </cell>
          <cell r="Q7">
            <v>0</v>
          </cell>
          <cell r="R7">
            <v>14</v>
          </cell>
        </row>
        <row r="8">
          <cell r="A8" t="str">
            <v>3430</v>
          </cell>
          <cell r="B8" t="str">
            <v>Menasha Joint School District</v>
          </cell>
          <cell r="C8">
            <v>6</v>
          </cell>
          <cell r="D8">
            <v>14</v>
          </cell>
          <cell r="E8">
            <v>9</v>
          </cell>
          <cell r="F8">
            <v>9</v>
          </cell>
          <cell r="G8">
            <v>10</v>
          </cell>
          <cell r="H8">
            <v>8</v>
          </cell>
          <cell r="I8">
            <v>2</v>
          </cell>
          <cell r="J8">
            <v>6</v>
          </cell>
          <cell r="K8">
            <v>7</v>
          </cell>
          <cell r="L8">
            <v>9</v>
          </cell>
          <cell r="M8">
            <v>5</v>
          </cell>
          <cell r="N8">
            <v>2</v>
          </cell>
          <cell r="O8">
            <v>4</v>
          </cell>
          <cell r="P8">
            <v>7</v>
          </cell>
          <cell r="Q8">
            <v>0</v>
          </cell>
          <cell r="R8">
            <v>98</v>
          </cell>
        </row>
        <row r="9">
          <cell r="A9" t="str">
            <v>3500</v>
          </cell>
          <cell r="B9" t="str">
            <v>Merrill Area School District</v>
          </cell>
          <cell r="C9">
            <v>5</v>
          </cell>
          <cell r="D9">
            <v>5</v>
          </cell>
          <cell r="E9">
            <v>4</v>
          </cell>
          <cell r="F9">
            <v>1</v>
          </cell>
          <cell r="G9">
            <v>3</v>
          </cell>
          <cell r="H9">
            <v>2</v>
          </cell>
          <cell r="I9">
            <v>2</v>
          </cell>
          <cell r="J9">
            <v>2</v>
          </cell>
          <cell r="K9">
            <v>2</v>
          </cell>
          <cell r="L9">
            <v>0</v>
          </cell>
          <cell r="M9">
            <v>2</v>
          </cell>
          <cell r="N9">
            <v>0</v>
          </cell>
          <cell r="O9">
            <v>3</v>
          </cell>
          <cell r="P9">
            <v>6</v>
          </cell>
          <cell r="Q9">
            <v>0</v>
          </cell>
          <cell r="R9">
            <v>37</v>
          </cell>
        </row>
        <row r="10">
          <cell r="A10" t="str">
            <v>4060</v>
          </cell>
          <cell r="B10" t="str">
            <v>Oconomowoc Area School District</v>
          </cell>
          <cell r="C10">
            <v>1</v>
          </cell>
          <cell r="D10">
            <v>7</v>
          </cell>
          <cell r="E10">
            <v>7</v>
          </cell>
          <cell r="F10">
            <v>9</v>
          </cell>
          <cell r="G10">
            <v>3</v>
          </cell>
          <cell r="H10">
            <v>2</v>
          </cell>
          <cell r="I10">
            <v>6</v>
          </cell>
          <cell r="J10">
            <v>3</v>
          </cell>
          <cell r="K10">
            <v>2</v>
          </cell>
          <cell r="L10">
            <v>5</v>
          </cell>
          <cell r="M10">
            <v>2</v>
          </cell>
          <cell r="N10">
            <v>3</v>
          </cell>
          <cell r="O10">
            <v>2</v>
          </cell>
          <cell r="P10">
            <v>3</v>
          </cell>
          <cell r="Q10">
            <v>0</v>
          </cell>
          <cell r="R10">
            <v>55</v>
          </cell>
        </row>
        <row r="11">
          <cell r="A11" t="str">
            <v>2800</v>
          </cell>
          <cell r="B11" t="str">
            <v>Kewaskum School District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1</v>
          </cell>
          <cell r="P11">
            <v>2</v>
          </cell>
          <cell r="Q11">
            <v>0</v>
          </cell>
          <cell r="R11">
            <v>4</v>
          </cell>
        </row>
        <row r="12">
          <cell r="A12" t="str">
            <v>3549</v>
          </cell>
          <cell r="B12" t="str">
            <v>Middleton-Cross Plains Area School District</v>
          </cell>
          <cell r="C12">
            <v>1</v>
          </cell>
          <cell r="D12">
            <v>9</v>
          </cell>
          <cell r="E12">
            <v>6</v>
          </cell>
          <cell r="F12">
            <v>6</v>
          </cell>
          <cell r="G12">
            <v>5</v>
          </cell>
          <cell r="H12">
            <v>11</v>
          </cell>
          <cell r="I12">
            <v>8</v>
          </cell>
          <cell r="J12">
            <v>5</v>
          </cell>
          <cell r="K12">
            <v>7</v>
          </cell>
          <cell r="L12">
            <v>4</v>
          </cell>
          <cell r="M12">
            <v>10</v>
          </cell>
          <cell r="N12">
            <v>4</v>
          </cell>
          <cell r="O12">
            <v>4</v>
          </cell>
          <cell r="P12">
            <v>9</v>
          </cell>
          <cell r="Q12">
            <v>0</v>
          </cell>
          <cell r="R12">
            <v>89</v>
          </cell>
        </row>
        <row r="13">
          <cell r="A13" t="str">
            <v>3325</v>
          </cell>
          <cell r="B13" t="str">
            <v>Markesan School District</v>
          </cell>
          <cell r="C13">
            <v>2</v>
          </cell>
          <cell r="D13">
            <v>1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2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12</v>
          </cell>
        </row>
        <row r="14">
          <cell r="A14" t="str">
            <v>4529</v>
          </cell>
          <cell r="B14" t="str">
            <v>Potosi School District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1</v>
          </cell>
          <cell r="Q14">
            <v>0</v>
          </cell>
          <cell r="R14">
            <v>3</v>
          </cell>
        </row>
        <row r="15">
          <cell r="A15" t="str">
            <v>0287</v>
          </cell>
          <cell r="B15" t="str">
            <v>Barneveld School District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0735</v>
          </cell>
          <cell r="B16" t="str">
            <v>Bruce School District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0422</v>
          </cell>
          <cell r="B17" t="str">
            <v>Beloit Turner School District</v>
          </cell>
          <cell r="C17">
            <v>3</v>
          </cell>
          <cell r="D17">
            <v>2</v>
          </cell>
          <cell r="E17">
            <v>3</v>
          </cell>
          <cell r="F17">
            <v>2</v>
          </cell>
          <cell r="G17">
            <v>1</v>
          </cell>
          <cell r="H17">
            <v>4</v>
          </cell>
          <cell r="I17">
            <v>0</v>
          </cell>
          <cell r="J17">
            <v>1</v>
          </cell>
          <cell r="K17">
            <v>0</v>
          </cell>
          <cell r="L17">
            <v>1</v>
          </cell>
          <cell r="M17">
            <v>1</v>
          </cell>
          <cell r="N17">
            <v>0</v>
          </cell>
          <cell r="O17">
            <v>1</v>
          </cell>
          <cell r="P17">
            <v>1</v>
          </cell>
          <cell r="Q17">
            <v>0</v>
          </cell>
          <cell r="R17">
            <v>20</v>
          </cell>
        </row>
        <row r="18">
          <cell r="A18" t="str">
            <v>3311</v>
          </cell>
          <cell r="B18" t="str">
            <v>Marinette School District</v>
          </cell>
          <cell r="C18">
            <v>17</v>
          </cell>
          <cell r="D18">
            <v>9</v>
          </cell>
          <cell r="E18">
            <v>12</v>
          </cell>
          <cell r="F18">
            <v>16</v>
          </cell>
          <cell r="G18">
            <v>7</v>
          </cell>
          <cell r="H18">
            <v>13</v>
          </cell>
          <cell r="I18">
            <v>6</v>
          </cell>
          <cell r="J18">
            <v>10</v>
          </cell>
          <cell r="K18">
            <v>1</v>
          </cell>
          <cell r="L18">
            <v>7</v>
          </cell>
          <cell r="M18">
            <v>4</v>
          </cell>
          <cell r="N18">
            <v>4</v>
          </cell>
          <cell r="O18">
            <v>8</v>
          </cell>
          <cell r="P18">
            <v>19</v>
          </cell>
          <cell r="Q18">
            <v>0</v>
          </cell>
          <cell r="R18">
            <v>133</v>
          </cell>
        </row>
        <row r="19">
          <cell r="A19" t="str">
            <v>5740</v>
          </cell>
          <cell r="B19" t="str">
            <v>Tigerton School District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0112</v>
          </cell>
          <cell r="B20" t="str">
            <v>Altoona School District</v>
          </cell>
          <cell r="C20">
            <v>2</v>
          </cell>
          <cell r="D20">
            <v>1</v>
          </cell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5</v>
          </cell>
          <cell r="J20">
            <v>3</v>
          </cell>
          <cell r="K20">
            <v>2</v>
          </cell>
          <cell r="L20">
            <v>1</v>
          </cell>
          <cell r="M20">
            <v>1</v>
          </cell>
          <cell r="N20">
            <v>4</v>
          </cell>
          <cell r="O20">
            <v>5</v>
          </cell>
          <cell r="P20">
            <v>0</v>
          </cell>
          <cell r="Q20">
            <v>0</v>
          </cell>
          <cell r="R20">
            <v>32</v>
          </cell>
        </row>
        <row r="21">
          <cell r="A21" t="str">
            <v>5100</v>
          </cell>
          <cell r="B21" t="str">
            <v>Sauk Prairie School District</v>
          </cell>
          <cell r="C21">
            <v>5</v>
          </cell>
          <cell r="D21">
            <v>7</v>
          </cell>
          <cell r="E21">
            <v>7</v>
          </cell>
          <cell r="F21">
            <v>5</v>
          </cell>
          <cell r="G21">
            <v>2</v>
          </cell>
          <cell r="H21">
            <v>7</v>
          </cell>
          <cell r="I21">
            <v>7</v>
          </cell>
          <cell r="J21">
            <v>5</v>
          </cell>
          <cell r="K21">
            <v>2</v>
          </cell>
          <cell r="L21">
            <v>3</v>
          </cell>
          <cell r="M21">
            <v>6</v>
          </cell>
          <cell r="N21">
            <v>0</v>
          </cell>
          <cell r="O21">
            <v>10</v>
          </cell>
          <cell r="P21">
            <v>5</v>
          </cell>
          <cell r="Q21">
            <v>0</v>
          </cell>
          <cell r="R21">
            <v>71</v>
          </cell>
        </row>
        <row r="22">
          <cell r="A22" t="str">
            <v>4137</v>
          </cell>
          <cell r="B22" t="str">
            <v>Oostburg School District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2422</v>
          </cell>
          <cell r="B23" t="str">
            <v>Saint Croix Central School District</v>
          </cell>
          <cell r="C23">
            <v>0</v>
          </cell>
          <cell r="D23">
            <v>1</v>
          </cell>
          <cell r="E23">
            <v>3</v>
          </cell>
          <cell r="F23">
            <v>0</v>
          </cell>
          <cell r="G23">
            <v>2</v>
          </cell>
          <cell r="H23">
            <v>0</v>
          </cell>
          <cell r="I23">
            <v>1</v>
          </cell>
          <cell r="J23">
            <v>2</v>
          </cell>
          <cell r="K23">
            <v>1</v>
          </cell>
          <cell r="L23">
            <v>3</v>
          </cell>
          <cell r="M23">
            <v>1</v>
          </cell>
          <cell r="N23">
            <v>1</v>
          </cell>
          <cell r="O23">
            <v>4</v>
          </cell>
          <cell r="P23">
            <v>2</v>
          </cell>
          <cell r="Q23">
            <v>0</v>
          </cell>
          <cell r="R23">
            <v>21</v>
          </cell>
        </row>
        <row r="24">
          <cell r="A24" t="str">
            <v>3276</v>
          </cell>
          <cell r="B24" t="str">
            <v>Manawa School District</v>
          </cell>
          <cell r="C24">
            <v>0</v>
          </cell>
          <cell r="D24">
            <v>2</v>
          </cell>
          <cell r="E24">
            <v>1</v>
          </cell>
          <cell r="F24">
            <v>2</v>
          </cell>
          <cell r="G24">
            <v>1</v>
          </cell>
          <cell r="H24">
            <v>2</v>
          </cell>
          <cell r="I24">
            <v>2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0</v>
          </cell>
          <cell r="O24">
            <v>1</v>
          </cell>
          <cell r="P24">
            <v>1</v>
          </cell>
          <cell r="Q24">
            <v>0</v>
          </cell>
          <cell r="R24">
            <v>14</v>
          </cell>
        </row>
        <row r="25">
          <cell r="A25" t="str">
            <v>2961</v>
          </cell>
          <cell r="B25" t="str">
            <v>Lena School District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1813</v>
          </cell>
          <cell r="B26" t="str">
            <v>Fennimore Community School District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1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  <cell r="R26">
            <v>6</v>
          </cell>
        </row>
        <row r="27">
          <cell r="A27" t="str">
            <v>3510</v>
          </cell>
          <cell r="B27" t="str">
            <v>Swallow School District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8107</v>
          </cell>
          <cell r="B28" t="str">
            <v>School for Early Development and</v>
          </cell>
          <cell r="C28">
            <v>2</v>
          </cell>
          <cell r="D28">
            <v>1</v>
          </cell>
          <cell r="E28">
            <v>2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6</v>
          </cell>
        </row>
        <row r="29">
          <cell r="A29" t="str">
            <v>0910</v>
          </cell>
          <cell r="B29" t="str">
            <v>Campbellsport School District</v>
          </cell>
          <cell r="C29">
            <v>2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</v>
          </cell>
        </row>
        <row r="30">
          <cell r="A30" t="str">
            <v>4228</v>
          </cell>
          <cell r="B30" t="str">
            <v>Pardeeville Area School District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</v>
          </cell>
          <cell r="H30">
            <v>0</v>
          </cell>
          <cell r="I30">
            <v>0</v>
          </cell>
          <cell r="J30">
            <v>2</v>
          </cell>
          <cell r="K30">
            <v>0</v>
          </cell>
          <cell r="L30">
            <v>0</v>
          </cell>
          <cell r="M30">
            <v>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</v>
          </cell>
        </row>
        <row r="31">
          <cell r="A31" t="str">
            <v>1582</v>
          </cell>
          <cell r="B31" t="str">
            <v>Elcho School District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2</v>
          </cell>
          <cell r="H31">
            <v>1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0</v>
          </cell>
          <cell r="R31">
            <v>11</v>
          </cell>
        </row>
        <row r="32">
          <cell r="A32" t="str">
            <v>0014</v>
          </cell>
          <cell r="B32" t="str">
            <v>Adams-Friendship Area School District</v>
          </cell>
          <cell r="C32">
            <v>0</v>
          </cell>
          <cell r="D32">
            <v>1</v>
          </cell>
          <cell r="E32">
            <v>0</v>
          </cell>
          <cell r="F32">
            <v>2</v>
          </cell>
          <cell r="G32">
            <v>2</v>
          </cell>
          <cell r="H32">
            <v>2</v>
          </cell>
          <cell r="I32">
            <v>5</v>
          </cell>
          <cell r="J32">
            <v>5</v>
          </cell>
          <cell r="K32">
            <v>6</v>
          </cell>
          <cell r="L32">
            <v>7</v>
          </cell>
          <cell r="M32">
            <v>5</v>
          </cell>
          <cell r="N32">
            <v>5</v>
          </cell>
          <cell r="O32">
            <v>2</v>
          </cell>
          <cell r="P32">
            <v>10</v>
          </cell>
          <cell r="Q32">
            <v>0</v>
          </cell>
          <cell r="R32">
            <v>52</v>
          </cell>
        </row>
        <row r="33">
          <cell r="A33" t="str">
            <v>6300</v>
          </cell>
          <cell r="B33" t="str">
            <v>West Allis-West Milwaukee School District</v>
          </cell>
          <cell r="C33">
            <v>9</v>
          </cell>
          <cell r="D33">
            <v>18</v>
          </cell>
          <cell r="E33">
            <v>7</v>
          </cell>
          <cell r="F33">
            <v>18</v>
          </cell>
          <cell r="G33">
            <v>13</v>
          </cell>
          <cell r="H33">
            <v>12</v>
          </cell>
          <cell r="I33">
            <v>14</v>
          </cell>
          <cell r="J33">
            <v>9</v>
          </cell>
          <cell r="K33">
            <v>12</v>
          </cell>
          <cell r="L33">
            <v>14</v>
          </cell>
          <cell r="M33">
            <v>20</v>
          </cell>
          <cell r="N33">
            <v>13</v>
          </cell>
          <cell r="O33">
            <v>15</v>
          </cell>
          <cell r="P33">
            <v>32</v>
          </cell>
          <cell r="Q33">
            <v>0</v>
          </cell>
          <cell r="R33">
            <v>206</v>
          </cell>
        </row>
        <row r="34">
          <cell r="A34" t="str">
            <v>1568</v>
          </cell>
          <cell r="B34" t="str">
            <v>Edgerton School District</v>
          </cell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6</v>
          </cell>
        </row>
        <row r="35">
          <cell r="A35" t="str">
            <v>2695</v>
          </cell>
          <cell r="B35" t="str">
            <v>Janesville School District</v>
          </cell>
          <cell r="C35">
            <v>30</v>
          </cell>
          <cell r="D35">
            <v>33</v>
          </cell>
          <cell r="E35">
            <v>43</v>
          </cell>
          <cell r="F35">
            <v>50</v>
          </cell>
          <cell r="G35">
            <v>53</v>
          </cell>
          <cell r="H35">
            <v>37</v>
          </cell>
          <cell r="I35">
            <v>34</v>
          </cell>
          <cell r="J35">
            <v>39</v>
          </cell>
          <cell r="K35">
            <v>29</v>
          </cell>
          <cell r="L35">
            <v>28</v>
          </cell>
          <cell r="M35">
            <v>36</v>
          </cell>
          <cell r="N35">
            <v>47</v>
          </cell>
          <cell r="O35">
            <v>45</v>
          </cell>
          <cell r="P35">
            <v>66</v>
          </cell>
          <cell r="Q35">
            <v>0</v>
          </cell>
          <cell r="R35">
            <v>570</v>
          </cell>
        </row>
        <row r="36">
          <cell r="A36" t="str">
            <v>5614</v>
          </cell>
          <cell r="B36" t="str">
            <v>Stockbridge School District</v>
          </cell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0</v>
          </cell>
          <cell r="Q36">
            <v>0</v>
          </cell>
          <cell r="R36">
            <v>4</v>
          </cell>
        </row>
        <row r="37">
          <cell r="A37" t="str">
            <v>0217</v>
          </cell>
          <cell r="B37" t="str">
            <v>Augusta School District</v>
          </cell>
          <cell r="C37">
            <v>1</v>
          </cell>
          <cell r="D37">
            <v>1</v>
          </cell>
          <cell r="E37">
            <v>0</v>
          </cell>
          <cell r="F37">
            <v>1</v>
          </cell>
          <cell r="G37">
            <v>0</v>
          </cell>
          <cell r="H37">
            <v>3</v>
          </cell>
          <cell r="I37">
            <v>2</v>
          </cell>
          <cell r="J37">
            <v>0</v>
          </cell>
          <cell r="K37">
            <v>1</v>
          </cell>
          <cell r="L37">
            <v>0</v>
          </cell>
          <cell r="M37">
            <v>1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11</v>
          </cell>
        </row>
        <row r="38">
          <cell r="A38" t="str">
            <v>6328</v>
          </cell>
          <cell r="B38" t="str">
            <v>West De Pere School District</v>
          </cell>
          <cell r="C38">
            <v>0</v>
          </cell>
          <cell r="D38">
            <v>1</v>
          </cell>
          <cell r="E38">
            <v>1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3</v>
          </cell>
          <cell r="K38">
            <v>2</v>
          </cell>
          <cell r="L38">
            <v>2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  <cell r="Q38">
            <v>0</v>
          </cell>
          <cell r="R38">
            <v>13</v>
          </cell>
        </row>
        <row r="39">
          <cell r="A39" t="str">
            <v>5642</v>
          </cell>
          <cell r="B39" t="str">
            <v>Sturgeon Bay School District</v>
          </cell>
          <cell r="C39">
            <v>1</v>
          </cell>
          <cell r="D39">
            <v>1</v>
          </cell>
          <cell r="E39">
            <v>0</v>
          </cell>
          <cell r="F39">
            <v>1</v>
          </cell>
          <cell r="G39">
            <v>0</v>
          </cell>
          <cell r="H39">
            <v>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Q39">
            <v>0</v>
          </cell>
          <cell r="R39">
            <v>6</v>
          </cell>
        </row>
        <row r="40">
          <cell r="A40" t="str">
            <v>6475</v>
          </cell>
          <cell r="B40" t="str">
            <v>Wild Rose School District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</row>
        <row r="41">
          <cell r="A41" t="str">
            <v>2604</v>
          </cell>
          <cell r="B41" t="str">
            <v>Howard-Suamico School District</v>
          </cell>
          <cell r="C41">
            <v>4</v>
          </cell>
          <cell r="D41">
            <v>5</v>
          </cell>
          <cell r="E41">
            <v>4</v>
          </cell>
          <cell r="F41">
            <v>0</v>
          </cell>
          <cell r="G41">
            <v>5</v>
          </cell>
          <cell r="H41">
            <v>4</v>
          </cell>
          <cell r="I41">
            <v>3</v>
          </cell>
          <cell r="J41">
            <v>3</v>
          </cell>
          <cell r="K41">
            <v>2</v>
          </cell>
          <cell r="L41">
            <v>3</v>
          </cell>
          <cell r="M41">
            <v>2</v>
          </cell>
          <cell r="N41">
            <v>1</v>
          </cell>
          <cell r="O41">
            <v>0</v>
          </cell>
          <cell r="P41">
            <v>4</v>
          </cell>
          <cell r="Q41">
            <v>0</v>
          </cell>
          <cell r="R41">
            <v>40</v>
          </cell>
        </row>
        <row r="42">
          <cell r="A42" t="str">
            <v>0308</v>
          </cell>
          <cell r="B42" t="str">
            <v>Barron Area School District</v>
          </cell>
          <cell r="C42">
            <v>2</v>
          </cell>
          <cell r="D42">
            <v>3</v>
          </cell>
          <cell r="E42">
            <v>0</v>
          </cell>
          <cell r="F42">
            <v>6</v>
          </cell>
          <cell r="G42">
            <v>2</v>
          </cell>
          <cell r="H42">
            <v>3</v>
          </cell>
          <cell r="I42">
            <v>3</v>
          </cell>
          <cell r="J42">
            <v>2</v>
          </cell>
          <cell r="K42">
            <v>5</v>
          </cell>
          <cell r="L42">
            <v>2</v>
          </cell>
          <cell r="M42">
            <v>2</v>
          </cell>
          <cell r="N42">
            <v>3</v>
          </cell>
          <cell r="O42">
            <v>3</v>
          </cell>
          <cell r="P42">
            <v>7</v>
          </cell>
          <cell r="Q42">
            <v>0</v>
          </cell>
          <cell r="R42">
            <v>43</v>
          </cell>
        </row>
        <row r="43">
          <cell r="A43" t="str">
            <v>3220</v>
          </cell>
          <cell r="B43" t="str">
            <v>Luxemburg-Casco School District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</v>
          </cell>
          <cell r="Q43">
            <v>0</v>
          </cell>
          <cell r="R43">
            <v>7</v>
          </cell>
        </row>
        <row r="44">
          <cell r="A44" t="str">
            <v>4781</v>
          </cell>
          <cell r="B44" t="str">
            <v>Rhinelander School District</v>
          </cell>
          <cell r="C44">
            <v>1</v>
          </cell>
          <cell r="D44">
            <v>1</v>
          </cell>
          <cell r="E44">
            <v>1</v>
          </cell>
          <cell r="F44">
            <v>3</v>
          </cell>
          <cell r="G44">
            <v>2</v>
          </cell>
          <cell r="H44">
            <v>1</v>
          </cell>
          <cell r="I44">
            <v>2</v>
          </cell>
          <cell r="J44">
            <v>1</v>
          </cell>
          <cell r="K44">
            <v>0</v>
          </cell>
          <cell r="L44">
            <v>1</v>
          </cell>
          <cell r="M44">
            <v>3</v>
          </cell>
          <cell r="N44">
            <v>1</v>
          </cell>
          <cell r="O44">
            <v>4</v>
          </cell>
          <cell r="P44">
            <v>0</v>
          </cell>
          <cell r="Q44">
            <v>0</v>
          </cell>
          <cell r="R44">
            <v>21</v>
          </cell>
        </row>
        <row r="45">
          <cell r="A45" t="str">
            <v>0714</v>
          </cell>
          <cell r="B45" t="str">
            <v>Elmbrook School District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</v>
          </cell>
          <cell r="M45">
            <v>0</v>
          </cell>
          <cell r="N45">
            <v>1</v>
          </cell>
          <cell r="O45">
            <v>1</v>
          </cell>
          <cell r="P45">
            <v>5</v>
          </cell>
          <cell r="Q45">
            <v>0</v>
          </cell>
          <cell r="R45">
            <v>9</v>
          </cell>
        </row>
        <row r="46">
          <cell r="A46" t="str">
            <v>4893</v>
          </cell>
          <cell r="B46" t="str">
            <v>River Falls School District</v>
          </cell>
          <cell r="C46">
            <v>1</v>
          </cell>
          <cell r="D46">
            <v>5</v>
          </cell>
          <cell r="E46">
            <v>4</v>
          </cell>
          <cell r="F46">
            <v>3</v>
          </cell>
          <cell r="G46">
            <v>3</v>
          </cell>
          <cell r="H46">
            <v>5</v>
          </cell>
          <cell r="I46">
            <v>2</v>
          </cell>
          <cell r="J46">
            <v>4</v>
          </cell>
          <cell r="K46">
            <v>3</v>
          </cell>
          <cell r="L46">
            <v>1</v>
          </cell>
          <cell r="M46">
            <v>2</v>
          </cell>
          <cell r="N46">
            <v>1</v>
          </cell>
          <cell r="O46">
            <v>0</v>
          </cell>
          <cell r="P46">
            <v>6</v>
          </cell>
          <cell r="Q46">
            <v>0</v>
          </cell>
          <cell r="R46">
            <v>40</v>
          </cell>
        </row>
        <row r="47">
          <cell r="A47" t="str">
            <v>3087</v>
          </cell>
          <cell r="B47" t="str">
            <v>Linn J4 School District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2058</v>
          </cell>
          <cell r="B48" t="str">
            <v>Germantown School District</v>
          </cell>
          <cell r="C48">
            <v>0</v>
          </cell>
          <cell r="D48">
            <v>0</v>
          </cell>
          <cell r="E48">
            <v>0</v>
          </cell>
          <cell r="F48">
            <v>1</v>
          </cell>
          <cell r="G48">
            <v>2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2</v>
          </cell>
          <cell r="M48">
            <v>1</v>
          </cell>
          <cell r="N48">
            <v>1</v>
          </cell>
          <cell r="O48">
            <v>3</v>
          </cell>
          <cell r="P48">
            <v>2</v>
          </cell>
          <cell r="Q48">
            <v>0</v>
          </cell>
          <cell r="R48">
            <v>14</v>
          </cell>
        </row>
        <row r="49">
          <cell r="A49" t="str">
            <v>4263</v>
          </cell>
          <cell r="B49" t="str">
            <v>Beecher-Dunbar-Pembine School District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1</v>
          </cell>
        </row>
        <row r="50">
          <cell r="A50" t="str">
            <v>6426</v>
          </cell>
          <cell r="B50" t="str">
            <v>Whitehall School District</v>
          </cell>
          <cell r="C50">
            <v>0</v>
          </cell>
          <cell r="D50">
            <v>0</v>
          </cell>
          <cell r="E50">
            <v>0</v>
          </cell>
          <cell r="F50">
            <v>2</v>
          </cell>
          <cell r="G50">
            <v>1</v>
          </cell>
          <cell r="H50">
            <v>1</v>
          </cell>
          <cell r="I50">
            <v>0</v>
          </cell>
          <cell r="J50">
            <v>1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2</v>
          </cell>
          <cell r="Q50">
            <v>0</v>
          </cell>
          <cell r="R50">
            <v>9</v>
          </cell>
        </row>
        <row r="51">
          <cell r="A51" t="str">
            <v>2177</v>
          </cell>
          <cell r="B51" t="str">
            <v>Nicolet UHS School District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</v>
          </cell>
          <cell r="N51">
            <v>3</v>
          </cell>
          <cell r="O51">
            <v>1</v>
          </cell>
          <cell r="P51">
            <v>3</v>
          </cell>
          <cell r="Q51">
            <v>0</v>
          </cell>
          <cell r="R51">
            <v>9</v>
          </cell>
        </row>
        <row r="52">
          <cell r="A52" t="str">
            <v>8132</v>
          </cell>
          <cell r="B52" t="str">
            <v>Woodlands School East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</v>
          </cell>
        </row>
        <row r="53">
          <cell r="A53" t="str">
            <v>3647</v>
          </cell>
          <cell r="B53" t="str">
            <v>Lakeland UHS School District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0700</v>
          </cell>
          <cell r="B54" t="str">
            <v>Brodhead School District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6440</v>
          </cell>
          <cell r="B55" t="str">
            <v>White Lake School District</v>
          </cell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1</v>
          </cell>
          <cell r="H55">
            <v>0</v>
          </cell>
          <cell r="I55">
            <v>1</v>
          </cell>
          <cell r="J55">
            <v>1</v>
          </cell>
          <cell r="K55">
            <v>0</v>
          </cell>
          <cell r="L55">
            <v>2</v>
          </cell>
          <cell r="M55">
            <v>1</v>
          </cell>
          <cell r="N55">
            <v>6</v>
          </cell>
          <cell r="O55">
            <v>5</v>
          </cell>
          <cell r="P55">
            <v>2</v>
          </cell>
          <cell r="Q55">
            <v>0</v>
          </cell>
          <cell r="R55">
            <v>20</v>
          </cell>
        </row>
        <row r="56">
          <cell r="A56" t="str">
            <v>6370</v>
          </cell>
          <cell r="B56" t="str">
            <v>West Salem School District</v>
          </cell>
          <cell r="C56">
            <v>0</v>
          </cell>
          <cell r="D56">
            <v>0</v>
          </cell>
          <cell r="E56">
            <v>2</v>
          </cell>
          <cell r="F56">
            <v>2</v>
          </cell>
          <cell r="G56">
            <v>1</v>
          </cell>
          <cell r="H56">
            <v>2</v>
          </cell>
          <cell r="I56">
            <v>0</v>
          </cell>
          <cell r="J56">
            <v>1</v>
          </cell>
          <cell r="K56">
            <v>7</v>
          </cell>
          <cell r="L56">
            <v>2</v>
          </cell>
          <cell r="M56">
            <v>1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19</v>
          </cell>
        </row>
        <row r="57">
          <cell r="A57" t="str">
            <v>2534</v>
          </cell>
          <cell r="B57" t="str">
            <v>Hilbert School District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4627</v>
          </cell>
          <cell r="B58" t="str">
            <v>Randall J1 School District</v>
          </cell>
          <cell r="C58">
            <v>2</v>
          </cell>
          <cell r="D58">
            <v>1</v>
          </cell>
          <cell r="E58">
            <v>3</v>
          </cell>
          <cell r="F58">
            <v>0</v>
          </cell>
          <cell r="G58">
            <v>3</v>
          </cell>
          <cell r="H58">
            <v>1</v>
          </cell>
          <cell r="I58">
            <v>2</v>
          </cell>
          <cell r="J58">
            <v>0</v>
          </cell>
          <cell r="K58">
            <v>2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16</v>
          </cell>
        </row>
        <row r="59">
          <cell r="A59" t="str">
            <v>3444</v>
          </cell>
          <cell r="B59" t="str">
            <v>Menomonie Area School District</v>
          </cell>
          <cell r="C59">
            <v>2</v>
          </cell>
          <cell r="D59">
            <v>2</v>
          </cell>
          <cell r="E59">
            <v>4</v>
          </cell>
          <cell r="F59">
            <v>7</v>
          </cell>
          <cell r="G59">
            <v>8</v>
          </cell>
          <cell r="H59">
            <v>2</v>
          </cell>
          <cell r="I59">
            <v>5</v>
          </cell>
          <cell r="J59">
            <v>5</v>
          </cell>
          <cell r="K59">
            <v>1</v>
          </cell>
          <cell r="L59">
            <v>1</v>
          </cell>
          <cell r="M59">
            <v>0</v>
          </cell>
          <cell r="N59">
            <v>1</v>
          </cell>
          <cell r="O59">
            <v>0</v>
          </cell>
          <cell r="P59">
            <v>0</v>
          </cell>
          <cell r="Q59">
            <v>0</v>
          </cell>
          <cell r="R59">
            <v>38</v>
          </cell>
        </row>
        <row r="60">
          <cell r="A60" t="str">
            <v>1631</v>
          </cell>
          <cell r="B60" t="str">
            <v>Elkhart Lake-Glenbeulah School District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1</v>
          </cell>
          <cell r="H60">
            <v>1</v>
          </cell>
          <cell r="I60">
            <v>0</v>
          </cell>
          <cell r="J60">
            <v>0</v>
          </cell>
          <cell r="K60">
            <v>2</v>
          </cell>
          <cell r="L60">
            <v>0</v>
          </cell>
          <cell r="M60">
            <v>1</v>
          </cell>
          <cell r="N60">
            <v>1</v>
          </cell>
          <cell r="O60">
            <v>1</v>
          </cell>
          <cell r="P60">
            <v>0</v>
          </cell>
          <cell r="Q60">
            <v>0</v>
          </cell>
          <cell r="R60">
            <v>8</v>
          </cell>
        </row>
        <row r="61">
          <cell r="A61" t="str">
            <v>2217</v>
          </cell>
          <cell r="B61" t="str">
            <v>Grafton School District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0</v>
          </cell>
          <cell r="R61">
            <v>3</v>
          </cell>
        </row>
        <row r="62">
          <cell r="A62" t="str">
            <v>3318</v>
          </cell>
          <cell r="B62" t="str">
            <v>Marion School District</v>
          </cell>
          <cell r="C62">
            <v>1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0</v>
          </cell>
          <cell r="R62">
            <v>3</v>
          </cell>
        </row>
        <row r="63">
          <cell r="A63" t="str">
            <v>2420</v>
          </cell>
          <cell r="B63" t="str">
            <v>Hamilton School District</v>
          </cell>
          <cell r="C63">
            <v>0</v>
          </cell>
          <cell r="D63">
            <v>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  <cell r="R63">
            <v>4</v>
          </cell>
        </row>
        <row r="64">
          <cell r="A64" t="str">
            <v>6692</v>
          </cell>
          <cell r="B64" t="str">
            <v>Wittenberg-Birnamwood School District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8126</v>
          </cell>
          <cell r="B65" t="str">
            <v>King's Academy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3094</v>
          </cell>
          <cell r="B66" t="str">
            <v>Linn J6 School District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3360</v>
          </cell>
          <cell r="B67" t="str">
            <v>Mauston School District</v>
          </cell>
          <cell r="C67">
            <v>0</v>
          </cell>
          <cell r="D67">
            <v>2</v>
          </cell>
          <cell r="E67">
            <v>1</v>
          </cell>
          <cell r="F67">
            <v>5</v>
          </cell>
          <cell r="G67">
            <v>9</v>
          </cell>
          <cell r="H67">
            <v>5</v>
          </cell>
          <cell r="I67">
            <v>6</v>
          </cell>
          <cell r="J67">
            <v>4</v>
          </cell>
          <cell r="K67">
            <v>4</v>
          </cell>
          <cell r="L67">
            <v>6</v>
          </cell>
          <cell r="M67">
            <v>3</v>
          </cell>
          <cell r="N67">
            <v>10</v>
          </cell>
          <cell r="O67">
            <v>7</v>
          </cell>
          <cell r="P67">
            <v>3</v>
          </cell>
          <cell r="Q67">
            <v>0</v>
          </cell>
          <cell r="R67">
            <v>65</v>
          </cell>
        </row>
        <row r="68">
          <cell r="A68" t="str">
            <v>1526</v>
          </cell>
          <cell r="B68" t="str">
            <v>Northland Pines School District</v>
          </cell>
          <cell r="C68">
            <v>0</v>
          </cell>
          <cell r="D68">
            <v>1</v>
          </cell>
          <cell r="E68">
            <v>0</v>
          </cell>
          <cell r="F68">
            <v>1</v>
          </cell>
          <cell r="G68">
            <v>3</v>
          </cell>
          <cell r="H68">
            <v>0</v>
          </cell>
          <cell r="I68">
            <v>1</v>
          </cell>
          <cell r="J68">
            <v>0</v>
          </cell>
          <cell r="K68">
            <v>0</v>
          </cell>
          <cell r="L68">
            <v>1</v>
          </cell>
          <cell r="M68">
            <v>0</v>
          </cell>
          <cell r="N68">
            <v>1</v>
          </cell>
          <cell r="O68">
            <v>2</v>
          </cell>
          <cell r="P68">
            <v>1</v>
          </cell>
          <cell r="Q68">
            <v>0</v>
          </cell>
          <cell r="R68">
            <v>11</v>
          </cell>
        </row>
        <row r="69">
          <cell r="A69" t="str">
            <v>8001</v>
          </cell>
          <cell r="B69" t="str">
            <v>Seeds of Health Inc</v>
          </cell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1</v>
          </cell>
          <cell r="H69">
            <v>1</v>
          </cell>
          <cell r="I69">
            <v>0</v>
          </cell>
          <cell r="J69">
            <v>1</v>
          </cell>
          <cell r="K69">
            <v>0</v>
          </cell>
          <cell r="L69">
            <v>1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5</v>
          </cell>
        </row>
        <row r="70">
          <cell r="A70" t="str">
            <v>6615</v>
          </cell>
          <cell r="B70" t="str">
            <v>Winter School District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</v>
          </cell>
        </row>
        <row r="71">
          <cell r="A71" t="str">
            <v>0182</v>
          </cell>
          <cell r="B71" t="str">
            <v>Ashwaubenon School District</v>
          </cell>
          <cell r="C71">
            <v>4</v>
          </cell>
          <cell r="D71">
            <v>5</v>
          </cell>
          <cell r="E71">
            <v>8</v>
          </cell>
          <cell r="F71">
            <v>7</v>
          </cell>
          <cell r="G71">
            <v>7</v>
          </cell>
          <cell r="H71">
            <v>5</v>
          </cell>
          <cell r="I71">
            <v>9</v>
          </cell>
          <cell r="J71">
            <v>7</v>
          </cell>
          <cell r="K71">
            <v>8</v>
          </cell>
          <cell r="L71">
            <v>5</v>
          </cell>
          <cell r="M71">
            <v>5</v>
          </cell>
          <cell r="N71">
            <v>2</v>
          </cell>
          <cell r="O71">
            <v>3</v>
          </cell>
          <cell r="P71">
            <v>6</v>
          </cell>
          <cell r="Q71">
            <v>0</v>
          </cell>
          <cell r="R71">
            <v>81</v>
          </cell>
        </row>
        <row r="72">
          <cell r="A72" t="str">
            <v>3171</v>
          </cell>
          <cell r="B72" t="str">
            <v>Lomira School District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3948</v>
          </cell>
          <cell r="B73" t="str">
            <v>New Lisbon School District</v>
          </cell>
          <cell r="C73">
            <v>1</v>
          </cell>
          <cell r="D73">
            <v>1</v>
          </cell>
          <cell r="E73">
            <v>1</v>
          </cell>
          <cell r="F73">
            <v>3</v>
          </cell>
          <cell r="G73">
            <v>1</v>
          </cell>
          <cell r="H73">
            <v>0</v>
          </cell>
          <cell r="I73">
            <v>0</v>
          </cell>
          <cell r="J73">
            <v>1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0</v>
          </cell>
          <cell r="P73">
            <v>3</v>
          </cell>
          <cell r="Q73">
            <v>0</v>
          </cell>
          <cell r="R73">
            <v>13</v>
          </cell>
        </row>
        <row r="74">
          <cell r="A74" t="str">
            <v>1428</v>
          </cell>
          <cell r="B74" t="str">
            <v>Dodgeville School District</v>
          </cell>
          <cell r="C74">
            <v>0</v>
          </cell>
          <cell r="D74">
            <v>1</v>
          </cell>
          <cell r="E74">
            <v>0</v>
          </cell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</v>
          </cell>
          <cell r="Q74">
            <v>0</v>
          </cell>
          <cell r="R74">
            <v>4</v>
          </cell>
        </row>
        <row r="75">
          <cell r="A75" t="str">
            <v>4095</v>
          </cell>
          <cell r="B75" t="str">
            <v>Onalaska School District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</v>
          </cell>
          <cell r="L75">
            <v>2</v>
          </cell>
          <cell r="M75">
            <v>2</v>
          </cell>
          <cell r="N75">
            <v>1</v>
          </cell>
          <cell r="O75">
            <v>4</v>
          </cell>
          <cell r="P75">
            <v>5</v>
          </cell>
          <cell r="Q75">
            <v>0</v>
          </cell>
          <cell r="R75">
            <v>16</v>
          </cell>
        </row>
        <row r="76">
          <cell r="A76" t="str">
            <v>3339</v>
          </cell>
          <cell r="B76" t="str">
            <v>Marshfield Unified School District</v>
          </cell>
          <cell r="C76">
            <v>0</v>
          </cell>
          <cell r="D76">
            <v>0</v>
          </cell>
          <cell r="E76">
            <v>11</v>
          </cell>
          <cell r="F76">
            <v>8</v>
          </cell>
          <cell r="G76">
            <v>15</v>
          </cell>
          <cell r="H76">
            <v>7</v>
          </cell>
          <cell r="I76">
            <v>6</v>
          </cell>
          <cell r="J76">
            <v>8</v>
          </cell>
          <cell r="K76">
            <v>9</v>
          </cell>
          <cell r="L76">
            <v>7</v>
          </cell>
          <cell r="M76">
            <v>10</v>
          </cell>
          <cell r="N76">
            <v>6</v>
          </cell>
          <cell r="O76">
            <v>6</v>
          </cell>
          <cell r="P76">
            <v>9</v>
          </cell>
          <cell r="Q76">
            <v>0</v>
          </cell>
          <cell r="R76">
            <v>102</v>
          </cell>
        </row>
        <row r="77">
          <cell r="A77" t="str">
            <v>5362</v>
          </cell>
          <cell r="B77" t="str">
            <v>Shullsburg School District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2835</v>
          </cell>
          <cell r="B78" t="str">
            <v>Kimberly Area School District</v>
          </cell>
          <cell r="C78">
            <v>1</v>
          </cell>
          <cell r="D78">
            <v>0</v>
          </cell>
          <cell r="E78">
            <v>2</v>
          </cell>
          <cell r="F78">
            <v>1</v>
          </cell>
          <cell r="G78">
            <v>1</v>
          </cell>
          <cell r="H78">
            <v>0</v>
          </cell>
          <cell r="I78">
            <v>1</v>
          </cell>
          <cell r="J78">
            <v>1</v>
          </cell>
          <cell r="K78">
            <v>1</v>
          </cell>
          <cell r="L78">
            <v>5</v>
          </cell>
          <cell r="M78">
            <v>3</v>
          </cell>
          <cell r="N78">
            <v>2</v>
          </cell>
          <cell r="O78">
            <v>1</v>
          </cell>
          <cell r="P78">
            <v>5</v>
          </cell>
          <cell r="Q78">
            <v>0</v>
          </cell>
          <cell r="R78">
            <v>24</v>
          </cell>
        </row>
        <row r="79">
          <cell r="A79" t="str">
            <v>5656</v>
          </cell>
          <cell r="B79" t="str">
            <v>Sun Prairie Area School District</v>
          </cell>
          <cell r="C79">
            <v>1</v>
          </cell>
          <cell r="D79">
            <v>7</v>
          </cell>
          <cell r="E79">
            <v>6</v>
          </cell>
          <cell r="F79">
            <v>9</v>
          </cell>
          <cell r="G79">
            <v>9</v>
          </cell>
          <cell r="H79">
            <v>7</v>
          </cell>
          <cell r="I79">
            <v>6</v>
          </cell>
          <cell r="J79">
            <v>6</v>
          </cell>
          <cell r="K79">
            <v>9</v>
          </cell>
          <cell r="L79">
            <v>13</v>
          </cell>
          <cell r="M79">
            <v>8</v>
          </cell>
          <cell r="N79">
            <v>4</v>
          </cell>
          <cell r="O79">
            <v>12</v>
          </cell>
          <cell r="P79">
            <v>6</v>
          </cell>
          <cell r="Q79">
            <v>0</v>
          </cell>
          <cell r="R79">
            <v>103</v>
          </cell>
        </row>
        <row r="80">
          <cell r="A80" t="str">
            <v>2296</v>
          </cell>
          <cell r="B80" t="str">
            <v>Greendale School District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</v>
          </cell>
          <cell r="O80">
            <v>1</v>
          </cell>
          <cell r="P80">
            <v>1</v>
          </cell>
          <cell r="Q80">
            <v>0</v>
          </cell>
          <cell r="R80">
            <v>4</v>
          </cell>
        </row>
        <row r="81">
          <cell r="A81" t="str">
            <v>8110</v>
          </cell>
          <cell r="B81" t="str">
            <v>21st Century Preparatory School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2</v>
          </cell>
        </row>
        <row r="82">
          <cell r="A82" t="str">
            <v>3682</v>
          </cell>
          <cell r="B82" t="str">
            <v>Monroe School District</v>
          </cell>
          <cell r="C82">
            <v>0</v>
          </cell>
          <cell r="D82">
            <v>2</v>
          </cell>
          <cell r="E82">
            <v>2</v>
          </cell>
          <cell r="F82">
            <v>0</v>
          </cell>
          <cell r="G82">
            <v>2</v>
          </cell>
          <cell r="H82">
            <v>4</v>
          </cell>
          <cell r="I82">
            <v>4</v>
          </cell>
          <cell r="J82">
            <v>1</v>
          </cell>
          <cell r="K82">
            <v>5</v>
          </cell>
          <cell r="L82">
            <v>1</v>
          </cell>
          <cell r="M82">
            <v>3</v>
          </cell>
          <cell r="N82">
            <v>2</v>
          </cell>
          <cell r="O82">
            <v>3</v>
          </cell>
          <cell r="P82">
            <v>1</v>
          </cell>
          <cell r="Q82">
            <v>0</v>
          </cell>
          <cell r="R82">
            <v>30</v>
          </cell>
        </row>
        <row r="83">
          <cell r="A83" t="str">
            <v>3654</v>
          </cell>
          <cell r="B83" t="str">
            <v>Northwood School District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</v>
          </cell>
        </row>
        <row r="84">
          <cell r="A84" t="str">
            <v>3787</v>
          </cell>
          <cell r="B84" t="str">
            <v>Mosinee School District</v>
          </cell>
          <cell r="C84">
            <v>0</v>
          </cell>
          <cell r="D84">
            <v>3</v>
          </cell>
          <cell r="E84">
            <v>2</v>
          </cell>
          <cell r="F84">
            <v>0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2</v>
          </cell>
          <cell r="L84">
            <v>2</v>
          </cell>
          <cell r="M84">
            <v>0</v>
          </cell>
          <cell r="N84">
            <v>0</v>
          </cell>
          <cell r="O84">
            <v>1</v>
          </cell>
          <cell r="P84">
            <v>3</v>
          </cell>
          <cell r="Q84">
            <v>0</v>
          </cell>
          <cell r="R84">
            <v>17</v>
          </cell>
        </row>
        <row r="85">
          <cell r="A85" t="str">
            <v>5474</v>
          </cell>
          <cell r="B85" t="str">
            <v>Spooner Area School District</v>
          </cell>
          <cell r="C85">
            <v>0</v>
          </cell>
          <cell r="D85">
            <v>2</v>
          </cell>
          <cell r="E85">
            <v>1</v>
          </cell>
          <cell r="F85">
            <v>0</v>
          </cell>
          <cell r="G85">
            <v>0</v>
          </cell>
          <cell r="H85">
            <v>2</v>
          </cell>
          <cell r="I85">
            <v>1</v>
          </cell>
          <cell r="J85">
            <v>2</v>
          </cell>
          <cell r="K85">
            <v>0</v>
          </cell>
          <cell r="L85">
            <v>1</v>
          </cell>
          <cell r="M85">
            <v>1</v>
          </cell>
          <cell r="N85">
            <v>2</v>
          </cell>
          <cell r="O85">
            <v>1</v>
          </cell>
          <cell r="P85">
            <v>1</v>
          </cell>
          <cell r="Q85">
            <v>0</v>
          </cell>
          <cell r="R85">
            <v>14</v>
          </cell>
        </row>
        <row r="86">
          <cell r="A86" t="str">
            <v>0657</v>
          </cell>
          <cell r="B86" t="str">
            <v>Brighton #1 School District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3962</v>
          </cell>
          <cell r="B87" t="str">
            <v>New Richmond School District</v>
          </cell>
          <cell r="C87">
            <v>3</v>
          </cell>
          <cell r="D87">
            <v>2</v>
          </cell>
          <cell r="E87">
            <v>4</v>
          </cell>
          <cell r="F87">
            <v>6</v>
          </cell>
          <cell r="G87">
            <v>8</v>
          </cell>
          <cell r="H87">
            <v>2</v>
          </cell>
          <cell r="I87">
            <v>5</v>
          </cell>
          <cell r="J87">
            <v>6</v>
          </cell>
          <cell r="K87">
            <v>1</v>
          </cell>
          <cell r="L87">
            <v>3</v>
          </cell>
          <cell r="M87">
            <v>3</v>
          </cell>
          <cell r="N87">
            <v>4</v>
          </cell>
          <cell r="O87">
            <v>5</v>
          </cell>
          <cell r="P87">
            <v>3</v>
          </cell>
          <cell r="Q87">
            <v>0</v>
          </cell>
          <cell r="R87">
            <v>55</v>
          </cell>
        </row>
        <row r="88">
          <cell r="A88" t="str">
            <v>4515</v>
          </cell>
          <cell r="B88" t="str">
            <v>Port Washington-Saukville School District</v>
          </cell>
          <cell r="C88">
            <v>1</v>
          </cell>
          <cell r="D88">
            <v>1</v>
          </cell>
          <cell r="E88">
            <v>4</v>
          </cell>
          <cell r="F88">
            <v>4</v>
          </cell>
          <cell r="G88">
            <v>1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13</v>
          </cell>
        </row>
        <row r="89">
          <cell r="A89" t="str">
            <v>6608</v>
          </cell>
          <cell r="B89" t="str">
            <v>Winneconne Community School District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2</v>
          </cell>
          <cell r="Q89">
            <v>0</v>
          </cell>
          <cell r="R89">
            <v>5</v>
          </cell>
        </row>
        <row r="90">
          <cell r="A90" t="str">
            <v>0126</v>
          </cell>
          <cell r="B90" t="str">
            <v>Tomorrow River School District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6678</v>
          </cell>
          <cell r="B91" t="str">
            <v>Wisconsin Dells School District</v>
          </cell>
          <cell r="C91">
            <v>5</v>
          </cell>
          <cell r="D91">
            <v>5</v>
          </cell>
          <cell r="E91">
            <v>12</v>
          </cell>
          <cell r="F91">
            <v>9</v>
          </cell>
          <cell r="G91">
            <v>9</v>
          </cell>
          <cell r="H91">
            <v>8</v>
          </cell>
          <cell r="I91">
            <v>6</v>
          </cell>
          <cell r="J91">
            <v>3</v>
          </cell>
          <cell r="K91">
            <v>4</v>
          </cell>
          <cell r="L91">
            <v>6</v>
          </cell>
          <cell r="M91">
            <v>4</v>
          </cell>
          <cell r="N91">
            <v>3</v>
          </cell>
          <cell r="O91">
            <v>2</v>
          </cell>
          <cell r="P91">
            <v>2</v>
          </cell>
          <cell r="Q91">
            <v>0</v>
          </cell>
          <cell r="R91">
            <v>78</v>
          </cell>
        </row>
        <row r="92">
          <cell r="A92" t="str">
            <v>2226</v>
          </cell>
          <cell r="B92" t="str">
            <v>Granton Area School District</v>
          </cell>
          <cell r="C92">
            <v>0</v>
          </cell>
          <cell r="D92">
            <v>0</v>
          </cell>
          <cell r="E92">
            <v>2</v>
          </cell>
          <cell r="F92">
            <v>1</v>
          </cell>
          <cell r="G92">
            <v>0</v>
          </cell>
          <cell r="H92">
            <v>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  <cell r="Q92">
            <v>0</v>
          </cell>
          <cell r="R92">
            <v>5</v>
          </cell>
        </row>
        <row r="93">
          <cell r="A93" t="str">
            <v>1890</v>
          </cell>
          <cell r="B93" t="str">
            <v>Fox Point J2 School District</v>
          </cell>
          <cell r="C93">
            <v>0</v>
          </cell>
          <cell r="D93">
            <v>1</v>
          </cell>
          <cell r="E93">
            <v>0</v>
          </cell>
          <cell r="F93">
            <v>0</v>
          </cell>
          <cell r="G93">
            <v>0</v>
          </cell>
          <cell r="H93">
            <v>1</v>
          </cell>
          <cell r="I93">
            <v>0</v>
          </cell>
          <cell r="J93">
            <v>1</v>
          </cell>
          <cell r="K93">
            <v>1</v>
          </cell>
          <cell r="L93">
            <v>1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5</v>
          </cell>
        </row>
        <row r="94">
          <cell r="A94" t="str">
            <v>2885</v>
          </cell>
          <cell r="B94" t="str">
            <v>Lake Geneva J1 School District</v>
          </cell>
          <cell r="C94">
            <v>1</v>
          </cell>
          <cell r="D94">
            <v>2</v>
          </cell>
          <cell r="E94">
            <v>1</v>
          </cell>
          <cell r="F94">
            <v>1</v>
          </cell>
          <cell r="G94">
            <v>1</v>
          </cell>
          <cell r="H94">
            <v>2</v>
          </cell>
          <cell r="I94">
            <v>2</v>
          </cell>
          <cell r="J94">
            <v>3</v>
          </cell>
          <cell r="K94">
            <v>2</v>
          </cell>
          <cell r="L94">
            <v>1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16</v>
          </cell>
        </row>
        <row r="95">
          <cell r="A95" t="str">
            <v>5124</v>
          </cell>
          <cell r="B95" t="str">
            <v>Seneca School District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A96" t="str">
            <v>0434</v>
          </cell>
          <cell r="B96" t="str">
            <v>Berlin Area School District</v>
          </cell>
          <cell r="C96">
            <v>2</v>
          </cell>
          <cell r="D96">
            <v>3</v>
          </cell>
          <cell r="E96">
            <v>0</v>
          </cell>
          <cell r="F96">
            <v>2</v>
          </cell>
          <cell r="G96">
            <v>4</v>
          </cell>
          <cell r="H96">
            <v>3</v>
          </cell>
          <cell r="I96">
            <v>2</v>
          </cell>
          <cell r="J96">
            <v>3</v>
          </cell>
          <cell r="K96">
            <v>4</v>
          </cell>
          <cell r="L96">
            <v>8</v>
          </cell>
          <cell r="M96">
            <v>5</v>
          </cell>
          <cell r="N96">
            <v>4</v>
          </cell>
          <cell r="O96">
            <v>1</v>
          </cell>
          <cell r="P96">
            <v>2</v>
          </cell>
          <cell r="Q96">
            <v>0</v>
          </cell>
          <cell r="R96">
            <v>43</v>
          </cell>
        </row>
        <row r="97">
          <cell r="A97" t="str">
            <v>2856</v>
          </cell>
          <cell r="B97" t="str">
            <v>Ladysmith School District</v>
          </cell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2</v>
          </cell>
          <cell r="K97">
            <v>0</v>
          </cell>
          <cell r="L97">
            <v>0</v>
          </cell>
          <cell r="M97">
            <v>0</v>
          </cell>
          <cell r="N97">
            <v>1</v>
          </cell>
          <cell r="O97">
            <v>4</v>
          </cell>
          <cell r="P97">
            <v>0</v>
          </cell>
          <cell r="Q97">
            <v>0</v>
          </cell>
          <cell r="R97">
            <v>12</v>
          </cell>
        </row>
        <row r="98">
          <cell r="A98" t="str">
            <v>1092</v>
          </cell>
          <cell r="B98" t="str">
            <v>Chippewa Falls Area Unified School District</v>
          </cell>
          <cell r="C98">
            <v>2</v>
          </cell>
          <cell r="D98">
            <v>2</v>
          </cell>
          <cell r="E98">
            <v>4</v>
          </cell>
          <cell r="F98">
            <v>3</v>
          </cell>
          <cell r="G98">
            <v>3</v>
          </cell>
          <cell r="H98">
            <v>4</v>
          </cell>
          <cell r="I98">
            <v>3</v>
          </cell>
          <cell r="J98">
            <v>4</v>
          </cell>
          <cell r="K98">
            <v>2</v>
          </cell>
          <cell r="L98">
            <v>0</v>
          </cell>
          <cell r="M98">
            <v>2</v>
          </cell>
          <cell r="N98">
            <v>1</v>
          </cell>
          <cell r="O98">
            <v>2</v>
          </cell>
          <cell r="P98">
            <v>4</v>
          </cell>
          <cell r="Q98">
            <v>0</v>
          </cell>
          <cell r="R98">
            <v>36</v>
          </cell>
        </row>
        <row r="99">
          <cell r="A99" t="str">
            <v>1421</v>
          </cell>
          <cell r="B99" t="str">
            <v>De Soto Area School District</v>
          </cell>
          <cell r="C99">
            <v>3</v>
          </cell>
          <cell r="D99">
            <v>0</v>
          </cell>
          <cell r="E99">
            <v>5</v>
          </cell>
          <cell r="F99">
            <v>0</v>
          </cell>
          <cell r="G99">
            <v>4</v>
          </cell>
          <cell r="H99">
            <v>1</v>
          </cell>
          <cell r="I99">
            <v>2</v>
          </cell>
          <cell r="J99">
            <v>2</v>
          </cell>
          <cell r="K99">
            <v>5</v>
          </cell>
          <cell r="L99">
            <v>0</v>
          </cell>
          <cell r="M99">
            <v>4</v>
          </cell>
          <cell r="N99">
            <v>1</v>
          </cell>
          <cell r="O99">
            <v>2</v>
          </cell>
          <cell r="P99">
            <v>3</v>
          </cell>
          <cell r="Q99">
            <v>0</v>
          </cell>
          <cell r="R99">
            <v>32</v>
          </cell>
        </row>
        <row r="100">
          <cell r="A100" t="str">
            <v>0007</v>
          </cell>
          <cell r="B100" t="str">
            <v>Abbotsford School District</v>
          </cell>
          <cell r="C100">
            <v>0</v>
          </cell>
          <cell r="D100">
            <v>6</v>
          </cell>
          <cell r="E100">
            <v>2</v>
          </cell>
          <cell r="F100">
            <v>2</v>
          </cell>
          <cell r="G100">
            <v>4</v>
          </cell>
          <cell r="H100">
            <v>0</v>
          </cell>
          <cell r="I100">
            <v>2</v>
          </cell>
          <cell r="J100">
            <v>3</v>
          </cell>
          <cell r="K100">
            <v>1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21</v>
          </cell>
        </row>
        <row r="101">
          <cell r="A101" t="str">
            <v>0497</v>
          </cell>
          <cell r="B101" t="str">
            <v>Bloomer School District</v>
          </cell>
          <cell r="C101">
            <v>3</v>
          </cell>
          <cell r="D101">
            <v>4</v>
          </cell>
          <cell r="E101">
            <v>3</v>
          </cell>
          <cell r="F101">
            <v>4</v>
          </cell>
          <cell r="G101">
            <v>2</v>
          </cell>
          <cell r="H101">
            <v>2</v>
          </cell>
          <cell r="I101">
            <v>1</v>
          </cell>
          <cell r="J101">
            <v>1</v>
          </cell>
          <cell r="K101">
            <v>2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2</v>
          </cell>
          <cell r="Q101">
            <v>0</v>
          </cell>
          <cell r="R101">
            <v>25</v>
          </cell>
        </row>
        <row r="102">
          <cell r="A102" t="str">
            <v>0870</v>
          </cell>
          <cell r="B102" t="str">
            <v>Cadott Community School District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2051</v>
          </cell>
          <cell r="B103" t="str">
            <v>Genoa City J2 School District</v>
          </cell>
          <cell r="C103">
            <v>0</v>
          </cell>
          <cell r="D103">
            <v>1</v>
          </cell>
          <cell r="E103">
            <v>0</v>
          </cell>
          <cell r="F103">
            <v>0</v>
          </cell>
          <cell r="G103">
            <v>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3</v>
          </cell>
        </row>
        <row r="104">
          <cell r="A104" t="str">
            <v>1659</v>
          </cell>
          <cell r="B104" t="str">
            <v>Ellsworth Community School District</v>
          </cell>
          <cell r="C104">
            <v>4</v>
          </cell>
          <cell r="D104">
            <v>2</v>
          </cell>
          <cell r="E104">
            <v>1</v>
          </cell>
          <cell r="F104">
            <v>3</v>
          </cell>
          <cell r="G104">
            <v>2</v>
          </cell>
          <cell r="H104">
            <v>0</v>
          </cell>
          <cell r="I104">
            <v>0</v>
          </cell>
          <cell r="J104">
            <v>1</v>
          </cell>
          <cell r="K104">
            <v>2</v>
          </cell>
          <cell r="L104">
            <v>0</v>
          </cell>
          <cell r="M104">
            <v>1</v>
          </cell>
          <cell r="N104">
            <v>1</v>
          </cell>
          <cell r="O104">
            <v>1</v>
          </cell>
          <cell r="P104">
            <v>0</v>
          </cell>
          <cell r="Q104">
            <v>0</v>
          </cell>
          <cell r="R104">
            <v>18</v>
          </cell>
        </row>
        <row r="105">
          <cell r="A105" t="str">
            <v>0070</v>
          </cell>
          <cell r="B105" t="str">
            <v>Algoma School District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5130</v>
          </cell>
          <cell r="B106" t="str">
            <v>Sevastopol School District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1855</v>
          </cell>
          <cell r="B107" t="str">
            <v>Florence County School District</v>
          </cell>
          <cell r="C107">
            <v>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2</v>
          </cell>
          <cell r="Q107">
            <v>0</v>
          </cell>
          <cell r="R107">
            <v>3</v>
          </cell>
        </row>
        <row r="108">
          <cell r="A108" t="str">
            <v>5859</v>
          </cell>
          <cell r="B108" t="str">
            <v>Union Grove J1 School District</v>
          </cell>
          <cell r="C108">
            <v>0</v>
          </cell>
          <cell r="D108">
            <v>1</v>
          </cell>
          <cell r="E108">
            <v>1</v>
          </cell>
          <cell r="F108">
            <v>2</v>
          </cell>
          <cell r="G108">
            <v>0</v>
          </cell>
          <cell r="H108">
            <v>0</v>
          </cell>
          <cell r="I108">
            <v>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5</v>
          </cell>
        </row>
        <row r="109">
          <cell r="A109" t="str">
            <v>2184</v>
          </cell>
          <cell r="B109" t="str">
            <v>Glendale-River Hills School District</v>
          </cell>
          <cell r="C109">
            <v>0</v>
          </cell>
          <cell r="D109">
            <v>1</v>
          </cell>
          <cell r="E109">
            <v>1</v>
          </cell>
          <cell r="F109">
            <v>0</v>
          </cell>
          <cell r="G109">
            <v>0</v>
          </cell>
          <cell r="H109">
            <v>1</v>
          </cell>
          <cell r="I109">
            <v>0</v>
          </cell>
          <cell r="J109">
            <v>1</v>
          </cell>
          <cell r="K109">
            <v>0</v>
          </cell>
          <cell r="L109">
            <v>1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</v>
          </cell>
        </row>
        <row r="110">
          <cell r="A110" t="str">
            <v>0245</v>
          </cell>
          <cell r="B110" t="str">
            <v>Bangor School District</v>
          </cell>
          <cell r="C110">
            <v>1</v>
          </cell>
          <cell r="D110">
            <v>0</v>
          </cell>
          <cell r="E110">
            <v>1</v>
          </cell>
          <cell r="F110">
            <v>0</v>
          </cell>
          <cell r="G110">
            <v>1</v>
          </cell>
          <cell r="H110">
            <v>1</v>
          </cell>
          <cell r="I110">
            <v>0</v>
          </cell>
          <cell r="J110">
            <v>1</v>
          </cell>
          <cell r="K110">
            <v>0</v>
          </cell>
          <cell r="L110">
            <v>1</v>
          </cell>
          <cell r="M110">
            <v>0</v>
          </cell>
          <cell r="N110">
            <v>0</v>
          </cell>
          <cell r="O110">
            <v>0</v>
          </cell>
          <cell r="P110">
            <v>4</v>
          </cell>
          <cell r="Q110">
            <v>0</v>
          </cell>
          <cell r="R110">
            <v>10</v>
          </cell>
        </row>
        <row r="111">
          <cell r="A111" t="str">
            <v>5306</v>
          </cell>
          <cell r="B111" t="str">
            <v>Shell Lake School District</v>
          </cell>
          <cell r="C111">
            <v>3</v>
          </cell>
          <cell r="D111">
            <v>1</v>
          </cell>
          <cell r="E111">
            <v>5</v>
          </cell>
          <cell r="F111">
            <v>2</v>
          </cell>
          <cell r="G111">
            <v>5</v>
          </cell>
          <cell r="H111">
            <v>5</v>
          </cell>
          <cell r="I111">
            <v>2</v>
          </cell>
          <cell r="J111">
            <v>2</v>
          </cell>
          <cell r="K111">
            <v>2</v>
          </cell>
          <cell r="L111">
            <v>1</v>
          </cell>
          <cell r="M111">
            <v>0</v>
          </cell>
          <cell r="N111">
            <v>1</v>
          </cell>
          <cell r="O111">
            <v>0</v>
          </cell>
          <cell r="P111">
            <v>5</v>
          </cell>
          <cell r="Q111">
            <v>0</v>
          </cell>
          <cell r="R111">
            <v>34</v>
          </cell>
        </row>
        <row r="112">
          <cell r="A112" t="str">
            <v>0903</v>
          </cell>
          <cell r="B112" t="str">
            <v>Cameron School District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5586</v>
          </cell>
          <cell r="B113" t="str">
            <v>Spring Valley School District</v>
          </cell>
          <cell r="C113">
            <v>1</v>
          </cell>
          <cell r="D113">
            <v>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</v>
          </cell>
          <cell r="K113">
            <v>0</v>
          </cell>
          <cell r="L113">
            <v>0</v>
          </cell>
          <cell r="M113">
            <v>0</v>
          </cell>
          <cell r="N113">
            <v>1</v>
          </cell>
          <cell r="O113">
            <v>0</v>
          </cell>
          <cell r="P113">
            <v>3</v>
          </cell>
          <cell r="Q113">
            <v>0</v>
          </cell>
          <cell r="R113">
            <v>8</v>
          </cell>
        </row>
        <row r="114">
          <cell r="A114" t="str">
            <v>8125</v>
          </cell>
          <cell r="B114" t="str">
            <v>Urban Day School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4998</v>
          </cell>
          <cell r="B115" t="str">
            <v>Rubicon J6 School District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2523</v>
          </cell>
          <cell r="B116" t="str">
            <v>Herman #22 School District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3619</v>
          </cell>
          <cell r="B117" t="str">
            <v>Milwaukee School District</v>
          </cell>
          <cell r="C117">
            <v>389</v>
          </cell>
          <cell r="D117">
            <v>363</v>
          </cell>
          <cell r="E117">
            <v>410</v>
          </cell>
          <cell r="F117">
            <v>370</v>
          </cell>
          <cell r="G117">
            <v>375</v>
          </cell>
          <cell r="H117">
            <v>352</v>
          </cell>
          <cell r="I117">
            <v>305</v>
          </cell>
          <cell r="J117">
            <v>294</v>
          </cell>
          <cell r="K117">
            <v>257</v>
          </cell>
          <cell r="L117">
            <v>261</v>
          </cell>
          <cell r="M117">
            <v>405</v>
          </cell>
          <cell r="N117">
            <v>186</v>
          </cell>
          <cell r="O117">
            <v>140</v>
          </cell>
          <cell r="P117">
            <v>164</v>
          </cell>
          <cell r="Q117">
            <v>0</v>
          </cell>
          <cell r="R117">
            <v>4271</v>
          </cell>
        </row>
        <row r="118">
          <cell r="A118" t="str">
            <v>3871</v>
          </cell>
          <cell r="B118" t="str">
            <v>Necedah Area School District</v>
          </cell>
          <cell r="C118">
            <v>1</v>
          </cell>
          <cell r="D118">
            <v>0</v>
          </cell>
          <cell r="E118">
            <v>1</v>
          </cell>
          <cell r="F118">
            <v>0</v>
          </cell>
          <cell r="G118">
            <v>0</v>
          </cell>
          <cell r="H118">
            <v>1</v>
          </cell>
          <cell r="I118">
            <v>1</v>
          </cell>
          <cell r="J118">
            <v>3</v>
          </cell>
          <cell r="K118">
            <v>2</v>
          </cell>
          <cell r="L118">
            <v>0</v>
          </cell>
          <cell r="M118">
            <v>1</v>
          </cell>
          <cell r="N118">
            <v>1</v>
          </cell>
          <cell r="O118">
            <v>0</v>
          </cell>
          <cell r="P118">
            <v>1</v>
          </cell>
          <cell r="Q118">
            <v>0</v>
          </cell>
          <cell r="R118">
            <v>12</v>
          </cell>
        </row>
        <row r="119">
          <cell r="A119" t="str">
            <v>1246</v>
          </cell>
          <cell r="B119" t="str">
            <v>Cuba City School District</v>
          </cell>
          <cell r="C119">
            <v>0</v>
          </cell>
          <cell r="D119">
            <v>2</v>
          </cell>
          <cell r="E119">
            <v>1</v>
          </cell>
          <cell r="F119">
            <v>2</v>
          </cell>
          <cell r="G119">
            <v>0</v>
          </cell>
          <cell r="H119">
            <v>1</v>
          </cell>
          <cell r="I119">
            <v>0</v>
          </cell>
          <cell r="J119">
            <v>1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8</v>
          </cell>
        </row>
        <row r="120">
          <cell r="A120" t="str">
            <v>4025</v>
          </cell>
          <cell r="B120" t="str">
            <v>Oakfield School District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A121" t="str">
            <v>0427</v>
          </cell>
          <cell r="B121" t="str">
            <v>Benton School District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A122" t="str">
            <v>0170</v>
          </cell>
          <cell r="B122" t="str">
            <v>Ashland School District</v>
          </cell>
          <cell r="C122">
            <v>0</v>
          </cell>
          <cell r="D122">
            <v>0</v>
          </cell>
          <cell r="E122">
            <v>3</v>
          </cell>
          <cell r="F122">
            <v>2</v>
          </cell>
          <cell r="G122">
            <v>3</v>
          </cell>
          <cell r="H122">
            <v>5</v>
          </cell>
          <cell r="I122">
            <v>2</v>
          </cell>
          <cell r="J122">
            <v>4</v>
          </cell>
          <cell r="K122">
            <v>4</v>
          </cell>
          <cell r="L122">
            <v>2</v>
          </cell>
          <cell r="M122">
            <v>2</v>
          </cell>
          <cell r="N122">
            <v>2</v>
          </cell>
          <cell r="O122">
            <v>2</v>
          </cell>
          <cell r="P122">
            <v>1</v>
          </cell>
          <cell r="Q122">
            <v>0</v>
          </cell>
          <cell r="R122">
            <v>32</v>
          </cell>
        </row>
        <row r="123">
          <cell r="A123" t="str">
            <v>6237</v>
          </cell>
          <cell r="B123" t="str">
            <v>Wautoma Area School District</v>
          </cell>
          <cell r="C123">
            <v>1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</v>
          </cell>
          <cell r="K123">
            <v>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4</v>
          </cell>
        </row>
        <row r="124">
          <cell r="A124" t="str">
            <v>3675</v>
          </cell>
          <cell r="B124" t="str">
            <v>Monona Grove School District</v>
          </cell>
          <cell r="C124">
            <v>2</v>
          </cell>
          <cell r="D124">
            <v>1</v>
          </cell>
          <cell r="E124">
            <v>2</v>
          </cell>
          <cell r="F124">
            <v>0</v>
          </cell>
          <cell r="G124">
            <v>2</v>
          </cell>
          <cell r="H124">
            <v>1</v>
          </cell>
          <cell r="I124">
            <v>1</v>
          </cell>
          <cell r="J124">
            <v>4</v>
          </cell>
          <cell r="K124">
            <v>0</v>
          </cell>
          <cell r="L124">
            <v>1</v>
          </cell>
          <cell r="M124">
            <v>0</v>
          </cell>
          <cell r="N124">
            <v>0</v>
          </cell>
          <cell r="O124">
            <v>1</v>
          </cell>
          <cell r="P124">
            <v>6</v>
          </cell>
          <cell r="Q124">
            <v>0</v>
          </cell>
          <cell r="R124">
            <v>21</v>
          </cell>
        </row>
        <row r="125">
          <cell r="A125" t="str">
            <v>6174</v>
          </cell>
          <cell r="B125" t="str">
            <v>Waukesha School District</v>
          </cell>
          <cell r="C125">
            <v>10</v>
          </cell>
          <cell r="D125">
            <v>16</v>
          </cell>
          <cell r="E125">
            <v>30</v>
          </cell>
          <cell r="F125">
            <v>38</v>
          </cell>
          <cell r="G125">
            <v>26</v>
          </cell>
          <cell r="H125">
            <v>26</v>
          </cell>
          <cell r="I125">
            <v>26</v>
          </cell>
          <cell r="J125">
            <v>13</v>
          </cell>
          <cell r="K125">
            <v>15</v>
          </cell>
          <cell r="L125">
            <v>24</v>
          </cell>
          <cell r="M125">
            <v>18</v>
          </cell>
          <cell r="N125">
            <v>11</v>
          </cell>
          <cell r="O125">
            <v>11</v>
          </cell>
          <cell r="P125">
            <v>20</v>
          </cell>
          <cell r="Q125">
            <v>0</v>
          </cell>
          <cell r="R125">
            <v>284</v>
          </cell>
        </row>
        <row r="126">
          <cell r="A126" t="str">
            <v>3906</v>
          </cell>
          <cell r="B126" t="str">
            <v>Nekoosa School District</v>
          </cell>
          <cell r="C126">
            <v>0</v>
          </cell>
          <cell r="D126">
            <v>0</v>
          </cell>
          <cell r="E126">
            <v>1</v>
          </cell>
          <cell r="F126">
            <v>1</v>
          </cell>
          <cell r="G126">
            <v>1</v>
          </cell>
          <cell r="H126">
            <v>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4</v>
          </cell>
        </row>
        <row r="127">
          <cell r="A127" t="str">
            <v>5019</v>
          </cell>
          <cell r="B127" t="str">
            <v>Saint Croix Falls School District</v>
          </cell>
          <cell r="C127">
            <v>2</v>
          </cell>
          <cell r="D127">
            <v>0</v>
          </cell>
          <cell r="E127">
            <v>2</v>
          </cell>
          <cell r="F127">
            <v>1</v>
          </cell>
          <cell r="G127">
            <v>3</v>
          </cell>
          <cell r="H127">
            <v>0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0</v>
          </cell>
          <cell r="N127">
            <v>1</v>
          </cell>
          <cell r="O127">
            <v>2</v>
          </cell>
          <cell r="P127">
            <v>2</v>
          </cell>
          <cell r="Q127">
            <v>0</v>
          </cell>
          <cell r="R127">
            <v>15</v>
          </cell>
        </row>
        <row r="128">
          <cell r="A128" t="str">
            <v>0665</v>
          </cell>
          <cell r="B128" t="str">
            <v>Bristol #1 School District</v>
          </cell>
          <cell r="C128">
            <v>1</v>
          </cell>
          <cell r="D128">
            <v>0</v>
          </cell>
          <cell r="E128">
            <v>0</v>
          </cell>
          <cell r="F128">
            <v>2</v>
          </cell>
          <cell r="G128">
            <v>1</v>
          </cell>
          <cell r="H128">
            <v>3</v>
          </cell>
          <cell r="I128">
            <v>3</v>
          </cell>
          <cell r="J128">
            <v>0</v>
          </cell>
          <cell r="K128">
            <v>0</v>
          </cell>
          <cell r="L128">
            <v>1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11</v>
          </cell>
        </row>
        <row r="129">
          <cell r="A129" t="str">
            <v>2562</v>
          </cell>
          <cell r="B129" t="str">
            <v>Holmen School District</v>
          </cell>
          <cell r="C129">
            <v>0</v>
          </cell>
          <cell r="D129">
            <v>1</v>
          </cell>
          <cell r="E129">
            <v>3</v>
          </cell>
          <cell r="F129">
            <v>0</v>
          </cell>
          <cell r="G129">
            <v>1</v>
          </cell>
          <cell r="H129">
            <v>1</v>
          </cell>
          <cell r="I129">
            <v>2</v>
          </cell>
          <cell r="J129">
            <v>2</v>
          </cell>
          <cell r="K129">
            <v>1</v>
          </cell>
          <cell r="L129">
            <v>1</v>
          </cell>
          <cell r="M129">
            <v>4</v>
          </cell>
          <cell r="N129">
            <v>2</v>
          </cell>
          <cell r="O129">
            <v>2</v>
          </cell>
          <cell r="P129">
            <v>3</v>
          </cell>
          <cell r="Q129">
            <v>0</v>
          </cell>
          <cell r="R129">
            <v>23</v>
          </cell>
        </row>
        <row r="130">
          <cell r="A130" t="str">
            <v>6195</v>
          </cell>
          <cell r="B130" t="str">
            <v>Waupaca School District</v>
          </cell>
          <cell r="C130">
            <v>5</v>
          </cell>
          <cell r="D130">
            <v>4</v>
          </cell>
          <cell r="E130">
            <v>3</v>
          </cell>
          <cell r="F130">
            <v>6</v>
          </cell>
          <cell r="G130">
            <v>6</v>
          </cell>
          <cell r="H130">
            <v>3</v>
          </cell>
          <cell r="I130">
            <v>4</v>
          </cell>
          <cell r="J130">
            <v>4</v>
          </cell>
          <cell r="K130">
            <v>3</v>
          </cell>
          <cell r="L130">
            <v>3</v>
          </cell>
          <cell r="M130">
            <v>2</v>
          </cell>
          <cell r="N130">
            <v>3</v>
          </cell>
          <cell r="O130">
            <v>2</v>
          </cell>
          <cell r="P130">
            <v>3</v>
          </cell>
          <cell r="Q130">
            <v>0</v>
          </cell>
          <cell r="R130">
            <v>51</v>
          </cell>
        </row>
        <row r="131">
          <cell r="A131" t="str">
            <v>1900</v>
          </cell>
          <cell r="B131" t="str">
            <v>Franklin Public School District</v>
          </cell>
          <cell r="C131">
            <v>0</v>
          </cell>
          <cell r="D131">
            <v>0</v>
          </cell>
          <cell r="E131">
            <v>1</v>
          </cell>
          <cell r="F131">
            <v>1</v>
          </cell>
          <cell r="G131">
            <v>0</v>
          </cell>
          <cell r="H131">
            <v>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1</v>
          </cell>
          <cell r="O131">
            <v>1</v>
          </cell>
          <cell r="P131">
            <v>1</v>
          </cell>
          <cell r="Q131">
            <v>0</v>
          </cell>
          <cell r="R131">
            <v>6</v>
          </cell>
        </row>
        <row r="132">
          <cell r="A132" t="str">
            <v>3434</v>
          </cell>
          <cell r="B132" t="str">
            <v>Menominee Indian School District</v>
          </cell>
          <cell r="C132">
            <v>0</v>
          </cell>
          <cell r="D132">
            <v>0</v>
          </cell>
          <cell r="E132">
            <v>1</v>
          </cell>
          <cell r="F132">
            <v>10</v>
          </cell>
          <cell r="G132">
            <v>16</v>
          </cell>
          <cell r="H132">
            <v>13</v>
          </cell>
          <cell r="I132">
            <v>15</v>
          </cell>
          <cell r="J132">
            <v>13</v>
          </cell>
          <cell r="K132">
            <v>16</v>
          </cell>
          <cell r="L132">
            <v>8</v>
          </cell>
          <cell r="M132">
            <v>15</v>
          </cell>
          <cell r="N132">
            <v>7</v>
          </cell>
          <cell r="O132">
            <v>14</v>
          </cell>
          <cell r="P132">
            <v>15</v>
          </cell>
          <cell r="Q132">
            <v>0</v>
          </cell>
          <cell r="R132">
            <v>143</v>
          </cell>
        </row>
        <row r="133">
          <cell r="A133" t="str">
            <v>3297</v>
          </cell>
          <cell r="B133" t="str">
            <v>Maple School District</v>
          </cell>
          <cell r="C133">
            <v>0</v>
          </cell>
          <cell r="D133">
            <v>0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0</v>
          </cell>
          <cell r="R133">
            <v>3</v>
          </cell>
        </row>
        <row r="134">
          <cell r="A134" t="str">
            <v>5460</v>
          </cell>
          <cell r="B134" t="str">
            <v>Sparta Area School District</v>
          </cell>
          <cell r="C134">
            <v>4</v>
          </cell>
          <cell r="D134">
            <v>9</v>
          </cell>
          <cell r="E134">
            <v>5</v>
          </cell>
          <cell r="F134">
            <v>4</v>
          </cell>
          <cell r="G134">
            <v>4</v>
          </cell>
          <cell r="H134">
            <v>3</v>
          </cell>
          <cell r="I134">
            <v>3</v>
          </cell>
          <cell r="J134">
            <v>1</v>
          </cell>
          <cell r="K134">
            <v>1</v>
          </cell>
          <cell r="L134">
            <v>2</v>
          </cell>
          <cell r="M134">
            <v>5</v>
          </cell>
          <cell r="N134">
            <v>0</v>
          </cell>
          <cell r="O134">
            <v>3</v>
          </cell>
          <cell r="P134">
            <v>4</v>
          </cell>
          <cell r="Q134">
            <v>0</v>
          </cell>
          <cell r="R134">
            <v>48</v>
          </cell>
        </row>
        <row r="135">
          <cell r="A135" t="str">
            <v>1638</v>
          </cell>
          <cell r="B135" t="str">
            <v>Elkhorn Area School District</v>
          </cell>
          <cell r="C135">
            <v>1</v>
          </cell>
          <cell r="D135">
            <v>2</v>
          </cell>
          <cell r="E135">
            <v>2</v>
          </cell>
          <cell r="F135">
            <v>4</v>
          </cell>
          <cell r="G135">
            <v>4</v>
          </cell>
          <cell r="H135">
            <v>4</v>
          </cell>
          <cell r="I135">
            <v>4</v>
          </cell>
          <cell r="J135">
            <v>2</v>
          </cell>
          <cell r="K135">
            <v>2</v>
          </cell>
          <cell r="L135">
            <v>1</v>
          </cell>
          <cell r="M135">
            <v>2</v>
          </cell>
          <cell r="N135">
            <v>1</v>
          </cell>
          <cell r="O135">
            <v>6</v>
          </cell>
          <cell r="P135">
            <v>4</v>
          </cell>
          <cell r="Q135">
            <v>0</v>
          </cell>
          <cell r="R135">
            <v>39</v>
          </cell>
        </row>
        <row r="136">
          <cell r="A136" t="str">
            <v>0084</v>
          </cell>
          <cell r="B136" t="str">
            <v>Alma School District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A137" t="str">
            <v>4620</v>
          </cell>
          <cell r="B137" t="str">
            <v>Racine Unified School District</v>
          </cell>
          <cell r="C137">
            <v>69</v>
          </cell>
          <cell r="D137">
            <v>94</v>
          </cell>
          <cell r="E137">
            <v>82</v>
          </cell>
          <cell r="F137">
            <v>93</v>
          </cell>
          <cell r="G137">
            <v>85</v>
          </cell>
          <cell r="H137">
            <v>71</v>
          </cell>
          <cell r="I137">
            <v>56</v>
          </cell>
          <cell r="J137">
            <v>72</v>
          </cell>
          <cell r="K137">
            <v>53</v>
          </cell>
          <cell r="L137">
            <v>73</v>
          </cell>
          <cell r="M137">
            <v>63</v>
          </cell>
          <cell r="N137">
            <v>60</v>
          </cell>
          <cell r="O137">
            <v>44</v>
          </cell>
          <cell r="P137">
            <v>49</v>
          </cell>
          <cell r="Q137">
            <v>0</v>
          </cell>
          <cell r="R137">
            <v>964</v>
          </cell>
        </row>
        <row r="138">
          <cell r="A138" t="str">
            <v>2730</v>
          </cell>
          <cell r="B138" t="str">
            <v>Johnson Creek School District</v>
          </cell>
          <cell r="C138">
            <v>0</v>
          </cell>
          <cell r="D138">
            <v>0</v>
          </cell>
          <cell r="E138">
            <v>1</v>
          </cell>
          <cell r="F138">
            <v>0</v>
          </cell>
          <cell r="G138">
            <v>1</v>
          </cell>
          <cell r="H138">
            <v>0</v>
          </cell>
          <cell r="I138">
            <v>0</v>
          </cell>
          <cell r="J138">
            <v>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</v>
          </cell>
        </row>
        <row r="139">
          <cell r="A139" t="str">
            <v>5663</v>
          </cell>
          <cell r="B139" t="str">
            <v>Superior School District</v>
          </cell>
          <cell r="C139">
            <v>10</v>
          </cell>
          <cell r="D139">
            <v>20</v>
          </cell>
          <cell r="E139">
            <v>16</v>
          </cell>
          <cell r="F139">
            <v>14</v>
          </cell>
          <cell r="G139">
            <v>11</v>
          </cell>
          <cell r="H139">
            <v>13</v>
          </cell>
          <cell r="I139">
            <v>5</v>
          </cell>
          <cell r="J139">
            <v>11</v>
          </cell>
          <cell r="K139">
            <v>8</v>
          </cell>
          <cell r="L139">
            <v>9</v>
          </cell>
          <cell r="M139">
            <v>6</v>
          </cell>
          <cell r="N139">
            <v>9</v>
          </cell>
          <cell r="O139">
            <v>6</v>
          </cell>
          <cell r="P139">
            <v>8</v>
          </cell>
          <cell r="Q139">
            <v>0</v>
          </cell>
          <cell r="R139">
            <v>146</v>
          </cell>
        </row>
        <row r="140">
          <cell r="A140" t="str">
            <v>4613</v>
          </cell>
          <cell r="B140" t="str">
            <v>Pulaski Community School District</v>
          </cell>
          <cell r="C140">
            <v>1</v>
          </cell>
          <cell r="D140">
            <v>2</v>
          </cell>
          <cell r="E140">
            <v>1</v>
          </cell>
          <cell r="F140">
            <v>0</v>
          </cell>
          <cell r="G140">
            <v>2</v>
          </cell>
          <cell r="H140">
            <v>1</v>
          </cell>
          <cell r="I140">
            <v>1</v>
          </cell>
          <cell r="J140">
            <v>1</v>
          </cell>
          <cell r="K140">
            <v>1</v>
          </cell>
          <cell r="L140">
            <v>0</v>
          </cell>
          <cell r="M140">
            <v>0</v>
          </cell>
          <cell r="N140">
            <v>1</v>
          </cell>
          <cell r="O140">
            <v>0</v>
          </cell>
          <cell r="P140">
            <v>3</v>
          </cell>
          <cell r="Q140">
            <v>0</v>
          </cell>
          <cell r="R140">
            <v>14</v>
          </cell>
        </row>
        <row r="141">
          <cell r="A141" t="str">
            <v>6384</v>
          </cell>
          <cell r="B141" t="str">
            <v>Weyauwega-Fremont School District</v>
          </cell>
          <cell r="C141">
            <v>0</v>
          </cell>
          <cell r="D141">
            <v>0</v>
          </cell>
          <cell r="E141">
            <v>1</v>
          </cell>
          <cell r="F141">
            <v>1</v>
          </cell>
          <cell r="G141">
            <v>0</v>
          </cell>
          <cell r="H141">
            <v>1</v>
          </cell>
          <cell r="I141">
            <v>2</v>
          </cell>
          <cell r="J141">
            <v>0</v>
          </cell>
          <cell r="K141">
            <v>2</v>
          </cell>
          <cell r="L141">
            <v>0</v>
          </cell>
          <cell r="M141">
            <v>3</v>
          </cell>
          <cell r="N141">
            <v>2</v>
          </cell>
          <cell r="O141">
            <v>2</v>
          </cell>
          <cell r="P141">
            <v>1</v>
          </cell>
          <cell r="Q141">
            <v>0</v>
          </cell>
          <cell r="R141">
            <v>15</v>
          </cell>
        </row>
        <row r="142">
          <cell r="A142" t="str">
            <v>1414</v>
          </cell>
          <cell r="B142" t="str">
            <v>De Pere School District</v>
          </cell>
          <cell r="C142">
            <v>2</v>
          </cell>
          <cell r="D142">
            <v>8</v>
          </cell>
          <cell r="E142">
            <v>2</v>
          </cell>
          <cell r="F142">
            <v>4</v>
          </cell>
          <cell r="G142">
            <v>4</v>
          </cell>
          <cell r="H142">
            <v>4</v>
          </cell>
          <cell r="I142">
            <v>5</v>
          </cell>
          <cell r="J142">
            <v>4</v>
          </cell>
          <cell r="K142">
            <v>4</v>
          </cell>
          <cell r="L142">
            <v>1</v>
          </cell>
          <cell r="M142">
            <v>4</v>
          </cell>
          <cell r="N142">
            <v>1</v>
          </cell>
          <cell r="O142">
            <v>2</v>
          </cell>
          <cell r="P142">
            <v>5</v>
          </cell>
          <cell r="Q142">
            <v>0</v>
          </cell>
          <cell r="R142">
            <v>50</v>
          </cell>
        </row>
        <row r="143">
          <cell r="A143" t="str">
            <v>1862</v>
          </cell>
          <cell r="B143" t="str">
            <v>Fond du Lac School District</v>
          </cell>
          <cell r="C143">
            <v>2</v>
          </cell>
          <cell r="D143">
            <v>11</v>
          </cell>
          <cell r="E143">
            <v>13</v>
          </cell>
          <cell r="F143">
            <v>13</v>
          </cell>
          <cell r="G143">
            <v>9</v>
          </cell>
          <cell r="H143">
            <v>12</v>
          </cell>
          <cell r="I143">
            <v>9</v>
          </cell>
          <cell r="J143">
            <v>10</v>
          </cell>
          <cell r="K143">
            <v>6</v>
          </cell>
          <cell r="L143">
            <v>8</v>
          </cell>
          <cell r="M143">
            <v>5</v>
          </cell>
          <cell r="N143">
            <v>9</v>
          </cell>
          <cell r="O143">
            <v>1</v>
          </cell>
          <cell r="P143">
            <v>13</v>
          </cell>
          <cell r="Q143">
            <v>0</v>
          </cell>
          <cell r="R143">
            <v>121</v>
          </cell>
        </row>
        <row r="144">
          <cell r="A144" t="str">
            <v>1204</v>
          </cell>
          <cell r="B144" t="str">
            <v>Cornell School District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2</v>
          </cell>
        </row>
        <row r="145">
          <cell r="A145" t="str">
            <v>0280</v>
          </cell>
          <cell r="B145" t="str">
            <v>Baraboo School District</v>
          </cell>
          <cell r="C145">
            <v>4</v>
          </cell>
          <cell r="D145">
            <v>4</v>
          </cell>
          <cell r="E145">
            <v>5</v>
          </cell>
          <cell r="F145">
            <v>6</v>
          </cell>
          <cell r="G145">
            <v>7</v>
          </cell>
          <cell r="H145">
            <v>4</v>
          </cell>
          <cell r="I145">
            <v>3</v>
          </cell>
          <cell r="J145">
            <v>2</v>
          </cell>
          <cell r="K145">
            <v>5</v>
          </cell>
          <cell r="L145">
            <v>4</v>
          </cell>
          <cell r="M145">
            <v>1</v>
          </cell>
          <cell r="N145">
            <v>2</v>
          </cell>
          <cell r="O145">
            <v>1</v>
          </cell>
          <cell r="P145">
            <v>4</v>
          </cell>
          <cell r="Q145">
            <v>0</v>
          </cell>
          <cell r="R145">
            <v>52</v>
          </cell>
        </row>
        <row r="146">
          <cell r="A146" t="str">
            <v>1540</v>
          </cell>
          <cell r="B146" t="str">
            <v>East Troy Community School District</v>
          </cell>
          <cell r="C146">
            <v>3</v>
          </cell>
          <cell r="D146">
            <v>5</v>
          </cell>
          <cell r="E146">
            <v>2</v>
          </cell>
          <cell r="F146">
            <v>2</v>
          </cell>
          <cell r="G146">
            <v>1</v>
          </cell>
          <cell r="H146">
            <v>1</v>
          </cell>
          <cell r="I146">
            <v>1</v>
          </cell>
          <cell r="J146">
            <v>0</v>
          </cell>
          <cell r="K146">
            <v>2</v>
          </cell>
          <cell r="L146">
            <v>0</v>
          </cell>
          <cell r="M146">
            <v>1</v>
          </cell>
          <cell r="N146">
            <v>1</v>
          </cell>
          <cell r="O146">
            <v>0</v>
          </cell>
          <cell r="P146">
            <v>1</v>
          </cell>
          <cell r="Q146">
            <v>0</v>
          </cell>
          <cell r="R146">
            <v>20</v>
          </cell>
        </row>
        <row r="147">
          <cell r="A147" t="str">
            <v>3528</v>
          </cell>
          <cell r="B147" t="str">
            <v>Merton Community School District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0658</v>
          </cell>
          <cell r="B148" t="str">
            <v>Brillion School District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A149" t="str">
            <v>2576</v>
          </cell>
          <cell r="B149" t="str">
            <v>Horicon School District</v>
          </cell>
          <cell r="C149">
            <v>1</v>
          </cell>
          <cell r="D149">
            <v>1</v>
          </cell>
          <cell r="E149">
            <v>2</v>
          </cell>
          <cell r="F149">
            <v>2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7</v>
          </cell>
        </row>
        <row r="150">
          <cell r="A150" t="str">
            <v>5397</v>
          </cell>
          <cell r="B150" t="str">
            <v>Solon Springs School District</v>
          </cell>
          <cell r="C150">
            <v>0</v>
          </cell>
          <cell r="D150">
            <v>1</v>
          </cell>
          <cell r="E150">
            <v>3</v>
          </cell>
          <cell r="F150">
            <v>2</v>
          </cell>
          <cell r="G150">
            <v>4</v>
          </cell>
          <cell r="H150">
            <v>1</v>
          </cell>
          <cell r="I150">
            <v>0</v>
          </cell>
          <cell r="J150">
            <v>0</v>
          </cell>
          <cell r="K150">
            <v>3</v>
          </cell>
          <cell r="L150">
            <v>1</v>
          </cell>
          <cell r="M150">
            <v>1</v>
          </cell>
          <cell r="N150">
            <v>3</v>
          </cell>
          <cell r="O150">
            <v>1</v>
          </cell>
          <cell r="P150">
            <v>2</v>
          </cell>
          <cell r="Q150">
            <v>0</v>
          </cell>
          <cell r="R150">
            <v>22</v>
          </cell>
        </row>
        <row r="151">
          <cell r="A151" t="str">
            <v>6230</v>
          </cell>
          <cell r="B151" t="str">
            <v>Wausaukee School District</v>
          </cell>
          <cell r="C151">
            <v>0</v>
          </cell>
          <cell r="D151">
            <v>1</v>
          </cell>
          <cell r="E151">
            <v>1</v>
          </cell>
          <cell r="F151">
            <v>2</v>
          </cell>
          <cell r="G151">
            <v>1</v>
          </cell>
          <cell r="H151">
            <v>0</v>
          </cell>
          <cell r="I151">
            <v>2</v>
          </cell>
          <cell r="J151">
            <v>0</v>
          </cell>
          <cell r="K151">
            <v>1</v>
          </cell>
          <cell r="L151">
            <v>1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9</v>
          </cell>
        </row>
        <row r="152">
          <cell r="A152" t="str">
            <v>1376</v>
          </cell>
          <cell r="B152" t="str">
            <v>Kettle Moraine School District</v>
          </cell>
          <cell r="C152">
            <v>0</v>
          </cell>
          <cell r="D152">
            <v>1</v>
          </cell>
          <cell r="E152">
            <v>0</v>
          </cell>
          <cell r="F152">
            <v>2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3</v>
          </cell>
        </row>
        <row r="153">
          <cell r="A153" t="str">
            <v>4843</v>
          </cell>
          <cell r="B153" t="str">
            <v>Friess Lake School District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A154" t="str">
            <v>3304</v>
          </cell>
          <cell r="B154" t="str">
            <v>Marathon City School District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3</v>
          </cell>
          <cell r="O154">
            <v>0</v>
          </cell>
          <cell r="P154">
            <v>1</v>
          </cell>
          <cell r="Q154">
            <v>0</v>
          </cell>
          <cell r="R154">
            <v>4</v>
          </cell>
        </row>
        <row r="155">
          <cell r="A155" t="str">
            <v>4151</v>
          </cell>
          <cell r="B155" t="str">
            <v>Parkview School District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1</v>
          </cell>
        </row>
        <row r="156">
          <cell r="A156" t="str">
            <v>4865</v>
          </cell>
          <cell r="B156" t="str">
            <v>Rio Community School District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A157" t="str">
            <v>5258</v>
          </cell>
          <cell r="B157" t="str">
            <v>Sharon J11 School District</v>
          </cell>
          <cell r="C157">
            <v>3</v>
          </cell>
          <cell r="D157">
            <v>3</v>
          </cell>
          <cell r="E157">
            <v>2</v>
          </cell>
          <cell r="F157">
            <v>1</v>
          </cell>
          <cell r="G157">
            <v>0</v>
          </cell>
          <cell r="H157">
            <v>2</v>
          </cell>
          <cell r="I157">
            <v>2</v>
          </cell>
          <cell r="J157">
            <v>2</v>
          </cell>
          <cell r="K157">
            <v>1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17</v>
          </cell>
        </row>
        <row r="158">
          <cell r="A158" t="str">
            <v>1939</v>
          </cell>
          <cell r="B158" t="str">
            <v>Frederic School District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1</v>
          </cell>
          <cell r="Q158">
            <v>0</v>
          </cell>
          <cell r="R158">
            <v>1</v>
          </cell>
        </row>
        <row r="159">
          <cell r="A159" t="str">
            <v>0140</v>
          </cell>
          <cell r="B159" t="str">
            <v>Antigo Unified School District</v>
          </cell>
          <cell r="C159">
            <v>1</v>
          </cell>
          <cell r="D159">
            <v>6</v>
          </cell>
          <cell r="E159">
            <v>2</v>
          </cell>
          <cell r="F159">
            <v>1</v>
          </cell>
          <cell r="G159">
            <v>3</v>
          </cell>
          <cell r="H159">
            <v>3</v>
          </cell>
          <cell r="I159">
            <v>2</v>
          </cell>
          <cell r="J159">
            <v>2</v>
          </cell>
          <cell r="K159">
            <v>3</v>
          </cell>
          <cell r="L159">
            <v>2</v>
          </cell>
          <cell r="M159">
            <v>0</v>
          </cell>
          <cell r="N159">
            <v>2</v>
          </cell>
          <cell r="O159">
            <v>2</v>
          </cell>
          <cell r="P159">
            <v>0</v>
          </cell>
          <cell r="Q159">
            <v>0</v>
          </cell>
          <cell r="R159">
            <v>29</v>
          </cell>
        </row>
        <row r="160">
          <cell r="A160" t="str">
            <v>6022</v>
          </cell>
          <cell r="B160" t="str">
            <v>Walworth J1 School District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A161" t="str">
            <v>4760</v>
          </cell>
          <cell r="B161" t="str">
            <v>Reedsville School District</v>
          </cell>
          <cell r="C161">
            <v>3</v>
          </cell>
          <cell r="D161">
            <v>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1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6</v>
          </cell>
        </row>
        <row r="162">
          <cell r="A162" t="str">
            <v>1176</v>
          </cell>
          <cell r="B162" t="str">
            <v>Colfax School District</v>
          </cell>
          <cell r="C162">
            <v>1</v>
          </cell>
          <cell r="D162">
            <v>1</v>
          </cell>
          <cell r="E162">
            <v>1</v>
          </cell>
          <cell r="F162">
            <v>1</v>
          </cell>
          <cell r="G162">
            <v>1</v>
          </cell>
          <cell r="H162">
            <v>0</v>
          </cell>
          <cell r="I162">
            <v>1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</v>
          </cell>
          <cell r="Q162">
            <v>0</v>
          </cell>
          <cell r="R162">
            <v>8</v>
          </cell>
        </row>
        <row r="163">
          <cell r="A163" t="str">
            <v>6461</v>
          </cell>
          <cell r="B163" t="str">
            <v>Whitewater Unified School District</v>
          </cell>
          <cell r="C163">
            <v>0</v>
          </cell>
          <cell r="D163">
            <v>4</v>
          </cell>
          <cell r="E163">
            <v>3</v>
          </cell>
          <cell r="F163">
            <v>4</v>
          </cell>
          <cell r="G163">
            <v>0</v>
          </cell>
          <cell r="H163">
            <v>4</v>
          </cell>
          <cell r="I163">
            <v>4</v>
          </cell>
          <cell r="J163">
            <v>2</v>
          </cell>
          <cell r="K163">
            <v>2</v>
          </cell>
          <cell r="L163">
            <v>1</v>
          </cell>
          <cell r="M163">
            <v>2</v>
          </cell>
          <cell r="N163">
            <v>1</v>
          </cell>
          <cell r="O163">
            <v>1</v>
          </cell>
          <cell r="P163">
            <v>3</v>
          </cell>
          <cell r="Q163">
            <v>0</v>
          </cell>
          <cell r="R163">
            <v>31</v>
          </cell>
        </row>
        <row r="164">
          <cell r="A164" t="str">
            <v>2660</v>
          </cell>
          <cell r="B164" t="str">
            <v>Ithaca School District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</v>
          </cell>
          <cell r="Q164">
            <v>0</v>
          </cell>
          <cell r="R164">
            <v>2</v>
          </cell>
        </row>
        <row r="165">
          <cell r="A165" t="str">
            <v>4389</v>
          </cell>
          <cell r="B165" t="str">
            <v>Platteville School District</v>
          </cell>
          <cell r="C165">
            <v>10</v>
          </cell>
          <cell r="D165">
            <v>4</v>
          </cell>
          <cell r="E165">
            <v>5</v>
          </cell>
          <cell r="F165">
            <v>3</v>
          </cell>
          <cell r="G165">
            <v>5</v>
          </cell>
          <cell r="H165">
            <v>7</v>
          </cell>
          <cell r="I165">
            <v>3</v>
          </cell>
          <cell r="J165">
            <v>0</v>
          </cell>
          <cell r="K165">
            <v>1</v>
          </cell>
          <cell r="L165">
            <v>1</v>
          </cell>
          <cell r="M165">
            <v>3</v>
          </cell>
          <cell r="N165">
            <v>0</v>
          </cell>
          <cell r="O165">
            <v>4</v>
          </cell>
          <cell r="P165">
            <v>6</v>
          </cell>
          <cell r="Q165">
            <v>0</v>
          </cell>
          <cell r="R165">
            <v>52</v>
          </cell>
        </row>
        <row r="166">
          <cell r="A166" t="str">
            <v>0203</v>
          </cell>
          <cell r="B166" t="str">
            <v>Auburndale School District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A167" t="str">
            <v>5985</v>
          </cell>
          <cell r="B167" t="str">
            <v>Viroqua Area School District</v>
          </cell>
          <cell r="C167">
            <v>0</v>
          </cell>
          <cell r="D167">
            <v>0</v>
          </cell>
          <cell r="E167">
            <v>1</v>
          </cell>
          <cell r="F167">
            <v>4</v>
          </cell>
          <cell r="G167">
            <v>2</v>
          </cell>
          <cell r="H167">
            <v>4</v>
          </cell>
          <cell r="I167">
            <v>1</v>
          </cell>
          <cell r="J167">
            <v>0</v>
          </cell>
          <cell r="K167">
            <v>3</v>
          </cell>
          <cell r="L167">
            <v>1</v>
          </cell>
          <cell r="M167">
            <v>1</v>
          </cell>
          <cell r="N167">
            <v>0</v>
          </cell>
          <cell r="O167">
            <v>3</v>
          </cell>
          <cell r="P167">
            <v>0</v>
          </cell>
          <cell r="Q167">
            <v>0</v>
          </cell>
          <cell r="R167">
            <v>20</v>
          </cell>
        </row>
        <row r="168">
          <cell r="A168" t="str">
            <v>4606</v>
          </cell>
          <cell r="B168" t="str">
            <v>Princeton School District</v>
          </cell>
          <cell r="C168">
            <v>0</v>
          </cell>
          <cell r="D168">
            <v>1</v>
          </cell>
          <cell r="E168">
            <v>0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</v>
          </cell>
          <cell r="Q168">
            <v>0</v>
          </cell>
          <cell r="R168">
            <v>3</v>
          </cell>
        </row>
        <row r="169">
          <cell r="A169" t="str">
            <v>4872</v>
          </cell>
          <cell r="B169" t="str">
            <v>Ripon Area School District</v>
          </cell>
          <cell r="C169">
            <v>1</v>
          </cell>
          <cell r="D169">
            <v>1</v>
          </cell>
          <cell r="E169">
            <v>2</v>
          </cell>
          <cell r="F169">
            <v>0</v>
          </cell>
          <cell r="G169">
            <v>0</v>
          </cell>
          <cell r="H169">
            <v>0</v>
          </cell>
          <cell r="I169">
            <v>1</v>
          </cell>
          <cell r="J169">
            <v>0</v>
          </cell>
          <cell r="K169">
            <v>0</v>
          </cell>
          <cell r="L169">
            <v>1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7</v>
          </cell>
        </row>
        <row r="170">
          <cell r="A170" t="str">
            <v>6354</v>
          </cell>
          <cell r="B170" t="str">
            <v>Weston School District</v>
          </cell>
          <cell r="C170">
            <v>4</v>
          </cell>
          <cell r="D170">
            <v>0</v>
          </cell>
          <cell r="E170">
            <v>1</v>
          </cell>
          <cell r="F170">
            <v>3</v>
          </cell>
          <cell r="G170">
            <v>2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2</v>
          </cell>
          <cell r="M170">
            <v>0</v>
          </cell>
          <cell r="N170">
            <v>2</v>
          </cell>
          <cell r="O170">
            <v>1</v>
          </cell>
          <cell r="P170">
            <v>0</v>
          </cell>
          <cell r="Q170">
            <v>0</v>
          </cell>
          <cell r="R170">
            <v>19</v>
          </cell>
        </row>
        <row r="171">
          <cell r="A171" t="str">
            <v>2436</v>
          </cell>
          <cell r="B171" t="str">
            <v>Hartford UHS School District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6</v>
          </cell>
          <cell r="N171">
            <v>8</v>
          </cell>
          <cell r="O171">
            <v>10</v>
          </cell>
          <cell r="P171">
            <v>11</v>
          </cell>
          <cell r="Q171">
            <v>0</v>
          </cell>
          <cell r="R171">
            <v>35</v>
          </cell>
        </row>
        <row r="172">
          <cell r="A172" t="str">
            <v>4904</v>
          </cell>
          <cell r="B172" t="str">
            <v>River Ridge School District</v>
          </cell>
          <cell r="C172">
            <v>0</v>
          </cell>
          <cell r="D172">
            <v>1</v>
          </cell>
          <cell r="E172">
            <v>1</v>
          </cell>
          <cell r="F172">
            <v>1</v>
          </cell>
          <cell r="G172">
            <v>1</v>
          </cell>
          <cell r="H172">
            <v>2</v>
          </cell>
          <cell r="I172">
            <v>0</v>
          </cell>
          <cell r="J172">
            <v>1</v>
          </cell>
          <cell r="K172">
            <v>0</v>
          </cell>
          <cell r="L172">
            <v>0</v>
          </cell>
          <cell r="M172">
            <v>2</v>
          </cell>
          <cell r="N172">
            <v>1</v>
          </cell>
          <cell r="O172">
            <v>1</v>
          </cell>
          <cell r="P172">
            <v>1</v>
          </cell>
          <cell r="Q172">
            <v>0</v>
          </cell>
          <cell r="R172">
            <v>12</v>
          </cell>
        </row>
        <row r="173">
          <cell r="A173" t="str">
            <v>3934</v>
          </cell>
          <cell r="B173" t="str">
            <v>New Glarus School District</v>
          </cell>
          <cell r="C173">
            <v>0</v>
          </cell>
          <cell r="D173">
            <v>0</v>
          </cell>
          <cell r="E173">
            <v>0</v>
          </cell>
          <cell r="F173">
            <v>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1</v>
          </cell>
        </row>
        <row r="174">
          <cell r="A174" t="str">
            <v>6734</v>
          </cell>
          <cell r="B174" t="str">
            <v>Wrightstown Community School District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A175" t="str">
            <v>3437</v>
          </cell>
          <cell r="B175" t="str">
            <v>Menomonee Falls School District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A176" t="str">
            <v>4221</v>
          </cell>
          <cell r="B176" t="str">
            <v>Palmyra-Eagle Area School District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A177" t="str">
            <v>1897</v>
          </cell>
          <cell r="B177" t="str">
            <v>Maple Dale-Indian Hill School District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A178" t="str">
            <v>5439</v>
          </cell>
          <cell r="B178" t="str">
            <v>South Milwaukee School District</v>
          </cell>
          <cell r="C178">
            <v>2</v>
          </cell>
          <cell r="D178">
            <v>2</v>
          </cell>
          <cell r="E178">
            <v>2</v>
          </cell>
          <cell r="F178">
            <v>3</v>
          </cell>
          <cell r="G178">
            <v>1</v>
          </cell>
          <cell r="H178">
            <v>1</v>
          </cell>
          <cell r="I178">
            <v>1</v>
          </cell>
          <cell r="J178">
            <v>2</v>
          </cell>
          <cell r="K178">
            <v>3</v>
          </cell>
          <cell r="L178">
            <v>2</v>
          </cell>
          <cell r="M178">
            <v>5</v>
          </cell>
          <cell r="N178">
            <v>5</v>
          </cell>
          <cell r="O178">
            <v>7</v>
          </cell>
          <cell r="P178">
            <v>7</v>
          </cell>
          <cell r="Q178">
            <v>0</v>
          </cell>
          <cell r="R178">
            <v>43</v>
          </cell>
        </row>
        <row r="179">
          <cell r="A179" t="str">
            <v>3696</v>
          </cell>
          <cell r="B179" t="str">
            <v>Monticello School District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0476</v>
          </cell>
          <cell r="B180" t="str">
            <v>Black River Falls School District</v>
          </cell>
          <cell r="C180">
            <v>3</v>
          </cell>
          <cell r="D180">
            <v>2</v>
          </cell>
          <cell r="E180">
            <v>2</v>
          </cell>
          <cell r="F180">
            <v>4</v>
          </cell>
          <cell r="G180">
            <v>4</v>
          </cell>
          <cell r="H180">
            <v>1</v>
          </cell>
          <cell r="I180">
            <v>3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1</v>
          </cell>
          <cell r="P180">
            <v>5</v>
          </cell>
          <cell r="Q180">
            <v>0</v>
          </cell>
          <cell r="R180">
            <v>26</v>
          </cell>
        </row>
        <row r="181">
          <cell r="A181" t="str">
            <v>4970</v>
          </cell>
          <cell r="B181" t="str">
            <v>D C Everest Area School District</v>
          </cell>
          <cell r="C181">
            <v>6</v>
          </cell>
          <cell r="D181">
            <v>21</v>
          </cell>
          <cell r="E181">
            <v>16</v>
          </cell>
          <cell r="F181">
            <v>16</v>
          </cell>
          <cell r="G181">
            <v>17</v>
          </cell>
          <cell r="H181">
            <v>15</v>
          </cell>
          <cell r="I181">
            <v>9</v>
          </cell>
          <cell r="J181">
            <v>13</v>
          </cell>
          <cell r="K181">
            <v>4</v>
          </cell>
          <cell r="L181">
            <v>10</v>
          </cell>
          <cell r="M181">
            <v>7</v>
          </cell>
          <cell r="N181">
            <v>6</v>
          </cell>
          <cell r="O181">
            <v>7</v>
          </cell>
          <cell r="P181">
            <v>15</v>
          </cell>
          <cell r="Q181">
            <v>0</v>
          </cell>
          <cell r="R181">
            <v>162</v>
          </cell>
        </row>
        <row r="182">
          <cell r="A182" t="str">
            <v>0840</v>
          </cell>
          <cell r="B182" t="str">
            <v>Butternut School District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A183" t="str">
            <v>4305</v>
          </cell>
          <cell r="B183" t="str">
            <v>Peshtigo School District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1</v>
          </cell>
          <cell r="P183">
            <v>2</v>
          </cell>
          <cell r="Q183">
            <v>0</v>
          </cell>
          <cell r="R183">
            <v>4</v>
          </cell>
        </row>
        <row r="184">
          <cell r="A184" t="str">
            <v>3409</v>
          </cell>
          <cell r="B184" t="str">
            <v>Medford Area Public School District</v>
          </cell>
          <cell r="C184">
            <v>6</v>
          </cell>
          <cell r="D184">
            <v>1</v>
          </cell>
          <cell r="E184">
            <v>3</v>
          </cell>
          <cell r="F184">
            <v>3</v>
          </cell>
          <cell r="G184">
            <v>3</v>
          </cell>
          <cell r="H184">
            <v>6</v>
          </cell>
          <cell r="I184">
            <v>2</v>
          </cell>
          <cell r="J184">
            <v>1</v>
          </cell>
          <cell r="K184">
            <v>2</v>
          </cell>
          <cell r="L184">
            <v>3</v>
          </cell>
          <cell r="M184">
            <v>2</v>
          </cell>
          <cell r="N184">
            <v>7</v>
          </cell>
          <cell r="O184">
            <v>1</v>
          </cell>
          <cell r="P184">
            <v>4</v>
          </cell>
          <cell r="Q184">
            <v>0</v>
          </cell>
          <cell r="R184">
            <v>44</v>
          </cell>
        </row>
        <row r="185">
          <cell r="A185" t="str">
            <v>4522</v>
          </cell>
          <cell r="B185" t="str">
            <v>South Shore School District</v>
          </cell>
          <cell r="C185">
            <v>0</v>
          </cell>
          <cell r="D185">
            <v>0</v>
          </cell>
          <cell r="E185">
            <v>2</v>
          </cell>
          <cell r="F185">
            <v>0</v>
          </cell>
          <cell r="G185">
            <v>0</v>
          </cell>
          <cell r="H185">
            <v>0</v>
          </cell>
          <cell r="I185">
            <v>1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1</v>
          </cell>
          <cell r="O185">
            <v>0</v>
          </cell>
          <cell r="P185">
            <v>1</v>
          </cell>
          <cell r="Q185">
            <v>0</v>
          </cell>
          <cell r="R185">
            <v>7</v>
          </cell>
        </row>
        <row r="186">
          <cell r="A186" t="str">
            <v>5628</v>
          </cell>
          <cell r="B186" t="str">
            <v>Stratford School District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1</v>
          </cell>
          <cell r="I186">
            <v>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2</v>
          </cell>
        </row>
        <row r="187">
          <cell r="A187" t="str">
            <v>1491</v>
          </cell>
          <cell r="B187" t="str">
            <v>Drummond Area School District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</row>
        <row r="188">
          <cell r="A188" t="str">
            <v>0490</v>
          </cell>
          <cell r="B188" t="str">
            <v>Pecatonica Area School District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1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</v>
          </cell>
          <cell r="Q188">
            <v>0</v>
          </cell>
          <cell r="R188">
            <v>2</v>
          </cell>
        </row>
        <row r="189">
          <cell r="A189" t="str">
            <v>2744</v>
          </cell>
          <cell r="B189" t="str">
            <v>Dodgeland School District</v>
          </cell>
          <cell r="C189">
            <v>9</v>
          </cell>
          <cell r="D189">
            <v>6</v>
          </cell>
          <cell r="E189">
            <v>8</v>
          </cell>
          <cell r="F189">
            <v>4</v>
          </cell>
          <cell r="G189">
            <v>5</v>
          </cell>
          <cell r="H189">
            <v>7</v>
          </cell>
          <cell r="I189">
            <v>7</v>
          </cell>
          <cell r="J189">
            <v>6</v>
          </cell>
          <cell r="K189">
            <v>4</v>
          </cell>
          <cell r="L189">
            <v>11</v>
          </cell>
          <cell r="M189">
            <v>6</v>
          </cell>
          <cell r="N189">
            <v>4</v>
          </cell>
          <cell r="O189">
            <v>2</v>
          </cell>
          <cell r="P189">
            <v>4</v>
          </cell>
          <cell r="Q189">
            <v>0</v>
          </cell>
          <cell r="R189">
            <v>83</v>
          </cell>
        </row>
        <row r="190">
          <cell r="A190" t="str">
            <v>1316</v>
          </cell>
          <cell r="B190" t="str">
            <v>De Forest Area School District</v>
          </cell>
          <cell r="C190">
            <v>1</v>
          </cell>
          <cell r="D190">
            <v>2</v>
          </cell>
          <cell r="E190">
            <v>2</v>
          </cell>
          <cell r="F190">
            <v>2</v>
          </cell>
          <cell r="G190">
            <v>2</v>
          </cell>
          <cell r="H190">
            <v>3</v>
          </cell>
          <cell r="I190">
            <v>0</v>
          </cell>
          <cell r="J190">
            <v>1</v>
          </cell>
          <cell r="K190">
            <v>1</v>
          </cell>
          <cell r="L190">
            <v>0</v>
          </cell>
          <cell r="M190">
            <v>2</v>
          </cell>
          <cell r="N190">
            <v>2</v>
          </cell>
          <cell r="O190">
            <v>2</v>
          </cell>
          <cell r="P190">
            <v>2</v>
          </cell>
          <cell r="Q190">
            <v>0</v>
          </cell>
          <cell r="R190">
            <v>22</v>
          </cell>
        </row>
        <row r="191">
          <cell r="A191" t="str">
            <v>1499</v>
          </cell>
          <cell r="B191" t="str">
            <v>Durand School District</v>
          </cell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1</v>
          </cell>
          <cell r="I191">
            <v>1</v>
          </cell>
          <cell r="J191">
            <v>1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  <cell r="Q191">
            <v>0</v>
          </cell>
          <cell r="R191">
            <v>8</v>
          </cell>
        </row>
        <row r="192">
          <cell r="A192" t="str">
            <v>6083</v>
          </cell>
          <cell r="B192" t="str">
            <v>Waterford UHS School District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</v>
          </cell>
          <cell r="Q192">
            <v>0</v>
          </cell>
          <cell r="R192">
            <v>3</v>
          </cell>
        </row>
        <row r="193">
          <cell r="A193" t="str">
            <v>0602</v>
          </cell>
          <cell r="B193" t="str">
            <v>Bonduel School District</v>
          </cell>
          <cell r="C193">
            <v>1</v>
          </cell>
          <cell r="D193">
            <v>0</v>
          </cell>
          <cell r="E193">
            <v>1</v>
          </cell>
          <cell r="F193">
            <v>0</v>
          </cell>
          <cell r="G193">
            <v>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</v>
          </cell>
        </row>
        <row r="194">
          <cell r="A194" t="str">
            <v>2639</v>
          </cell>
          <cell r="B194" t="str">
            <v>Iola-Scandinavia School District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>2198</v>
          </cell>
          <cell r="B195" t="str">
            <v>Glenwood City School District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  <cell r="P195">
            <v>1</v>
          </cell>
          <cell r="Q195">
            <v>0</v>
          </cell>
          <cell r="R195">
            <v>4</v>
          </cell>
        </row>
        <row r="196">
          <cell r="A196" t="str">
            <v>3899</v>
          </cell>
          <cell r="B196" t="str">
            <v>Neillsville School District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0</v>
          </cell>
          <cell r="N196">
            <v>1</v>
          </cell>
          <cell r="O196">
            <v>0</v>
          </cell>
          <cell r="P196">
            <v>0</v>
          </cell>
          <cell r="Q196">
            <v>0</v>
          </cell>
          <cell r="R196">
            <v>2</v>
          </cell>
        </row>
        <row r="197">
          <cell r="A197" t="str">
            <v>6720</v>
          </cell>
          <cell r="B197" t="str">
            <v>Woodruff J1 School District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2814</v>
          </cell>
          <cell r="B198" t="str">
            <v>Kewaunee School District</v>
          </cell>
          <cell r="C198">
            <v>2</v>
          </cell>
          <cell r="D198">
            <v>1</v>
          </cell>
          <cell r="E198">
            <v>1</v>
          </cell>
          <cell r="F198">
            <v>1</v>
          </cell>
          <cell r="G198">
            <v>1</v>
          </cell>
          <cell r="H198">
            <v>1</v>
          </cell>
          <cell r="I198">
            <v>1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</v>
          </cell>
          <cell r="Q198">
            <v>0</v>
          </cell>
          <cell r="R198">
            <v>11</v>
          </cell>
        </row>
        <row r="199">
          <cell r="A199" t="str">
            <v>1309</v>
          </cell>
          <cell r="B199" t="str">
            <v>Deerfield Community School District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</row>
        <row r="200">
          <cell r="A200" t="str">
            <v>5992</v>
          </cell>
          <cell r="B200" t="str">
            <v>Wabeno Area School District</v>
          </cell>
          <cell r="C200">
            <v>0</v>
          </cell>
          <cell r="D200">
            <v>2</v>
          </cell>
          <cell r="E200">
            <v>0</v>
          </cell>
          <cell r="F200">
            <v>1</v>
          </cell>
          <cell r="G200">
            <v>0</v>
          </cell>
          <cell r="H200">
            <v>4</v>
          </cell>
          <cell r="I200">
            <v>3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N200">
            <v>1</v>
          </cell>
          <cell r="O200">
            <v>1</v>
          </cell>
          <cell r="P200">
            <v>1</v>
          </cell>
          <cell r="Q200">
            <v>0</v>
          </cell>
          <cell r="R200">
            <v>14</v>
          </cell>
        </row>
        <row r="201">
          <cell r="A201" t="str">
            <v>3892</v>
          </cell>
          <cell r="B201" t="str">
            <v>Neenah Joint School District</v>
          </cell>
          <cell r="C201">
            <v>2</v>
          </cell>
          <cell r="D201">
            <v>6</v>
          </cell>
          <cell r="E201">
            <v>5</v>
          </cell>
          <cell r="F201">
            <v>7</v>
          </cell>
          <cell r="G201">
            <v>9</v>
          </cell>
          <cell r="H201">
            <v>4</v>
          </cell>
          <cell r="I201">
            <v>6</v>
          </cell>
          <cell r="J201">
            <v>5</v>
          </cell>
          <cell r="K201">
            <v>4</v>
          </cell>
          <cell r="L201">
            <v>2</v>
          </cell>
          <cell r="M201">
            <v>3</v>
          </cell>
          <cell r="N201">
            <v>5</v>
          </cell>
          <cell r="O201">
            <v>4</v>
          </cell>
          <cell r="P201">
            <v>7</v>
          </cell>
          <cell r="Q201">
            <v>0</v>
          </cell>
          <cell r="R201">
            <v>69</v>
          </cell>
        </row>
        <row r="202">
          <cell r="A202" t="str">
            <v>4018</v>
          </cell>
          <cell r="B202" t="str">
            <v>Oak Creek-Franklin Joint School District</v>
          </cell>
          <cell r="C202">
            <v>0</v>
          </cell>
          <cell r="D202">
            <v>0</v>
          </cell>
          <cell r="E202">
            <v>1</v>
          </cell>
          <cell r="F202">
            <v>1</v>
          </cell>
          <cell r="G202">
            <v>2</v>
          </cell>
          <cell r="H202">
            <v>1</v>
          </cell>
          <cell r="I202">
            <v>0</v>
          </cell>
          <cell r="J202">
            <v>1</v>
          </cell>
          <cell r="K202">
            <v>2</v>
          </cell>
          <cell r="L202">
            <v>3</v>
          </cell>
          <cell r="M202">
            <v>3</v>
          </cell>
          <cell r="N202">
            <v>3</v>
          </cell>
          <cell r="O202">
            <v>5</v>
          </cell>
          <cell r="P202">
            <v>6</v>
          </cell>
          <cell r="Q202">
            <v>0</v>
          </cell>
          <cell r="R202">
            <v>28</v>
          </cell>
        </row>
        <row r="203">
          <cell r="A203" t="str">
            <v>2233</v>
          </cell>
          <cell r="B203" t="str">
            <v>Grantsburg School District</v>
          </cell>
          <cell r="C203">
            <v>1</v>
          </cell>
          <cell r="D203">
            <v>1</v>
          </cell>
          <cell r="E203">
            <v>0</v>
          </cell>
          <cell r="F203">
            <v>4</v>
          </cell>
          <cell r="G203">
            <v>3</v>
          </cell>
          <cell r="H203">
            <v>0</v>
          </cell>
          <cell r="I203">
            <v>2</v>
          </cell>
          <cell r="J203">
            <v>0</v>
          </cell>
          <cell r="K203">
            <v>2</v>
          </cell>
          <cell r="L203">
            <v>1</v>
          </cell>
          <cell r="M203">
            <v>0</v>
          </cell>
          <cell r="N203">
            <v>0</v>
          </cell>
          <cell r="O203">
            <v>0</v>
          </cell>
          <cell r="P203">
            <v>1</v>
          </cell>
          <cell r="Q203">
            <v>0</v>
          </cell>
          <cell r="R203">
            <v>15</v>
          </cell>
        </row>
        <row r="204">
          <cell r="A204" t="str">
            <v>1232</v>
          </cell>
          <cell r="B204" t="str">
            <v>Crivitz School District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</row>
        <row r="205">
          <cell r="A205" t="str">
            <v>1848</v>
          </cell>
          <cell r="B205" t="str">
            <v>Lac du Flambeau #1 School District</v>
          </cell>
          <cell r="C205">
            <v>10</v>
          </cell>
          <cell r="D205">
            <v>9</v>
          </cell>
          <cell r="E205">
            <v>9</v>
          </cell>
          <cell r="F205">
            <v>7</v>
          </cell>
          <cell r="G205">
            <v>3</v>
          </cell>
          <cell r="H205">
            <v>10</v>
          </cell>
          <cell r="I205">
            <v>2</v>
          </cell>
          <cell r="J205">
            <v>4</v>
          </cell>
          <cell r="K205">
            <v>2</v>
          </cell>
          <cell r="L205">
            <v>6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62</v>
          </cell>
        </row>
        <row r="206">
          <cell r="A206" t="str">
            <v>5390</v>
          </cell>
          <cell r="B206" t="str">
            <v>Slinger School District</v>
          </cell>
          <cell r="C206">
            <v>0</v>
          </cell>
          <cell r="D206">
            <v>2</v>
          </cell>
          <cell r="E206">
            <v>2</v>
          </cell>
          <cell r="F206">
            <v>2</v>
          </cell>
          <cell r="G206">
            <v>1</v>
          </cell>
          <cell r="H206">
            <v>0</v>
          </cell>
          <cell r="I206">
            <v>0</v>
          </cell>
          <cell r="J206">
            <v>1</v>
          </cell>
          <cell r="K206">
            <v>0</v>
          </cell>
          <cell r="L206">
            <v>1</v>
          </cell>
          <cell r="M206">
            <v>0</v>
          </cell>
          <cell r="N206">
            <v>0</v>
          </cell>
          <cell r="O206">
            <v>0</v>
          </cell>
          <cell r="P206">
            <v>1</v>
          </cell>
          <cell r="Q206">
            <v>0</v>
          </cell>
          <cell r="R206">
            <v>10</v>
          </cell>
        </row>
        <row r="207">
          <cell r="A207" t="str">
            <v>1666</v>
          </cell>
          <cell r="B207" t="str">
            <v>Elmwood School District</v>
          </cell>
          <cell r="C207">
            <v>0</v>
          </cell>
          <cell r="D207">
            <v>1</v>
          </cell>
          <cell r="E207">
            <v>0</v>
          </cell>
          <cell r="F207">
            <v>0</v>
          </cell>
          <cell r="G207">
            <v>0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2</v>
          </cell>
        </row>
        <row r="208">
          <cell r="A208" t="str">
            <v>5901</v>
          </cell>
          <cell r="B208" t="str">
            <v>Verona Area School District</v>
          </cell>
          <cell r="C208">
            <v>2</v>
          </cell>
          <cell r="D208">
            <v>7</v>
          </cell>
          <cell r="E208">
            <v>10</v>
          </cell>
          <cell r="F208">
            <v>6</v>
          </cell>
          <cell r="G208">
            <v>7</v>
          </cell>
          <cell r="H208">
            <v>9</v>
          </cell>
          <cell r="I208">
            <v>10</v>
          </cell>
          <cell r="J208">
            <v>5</v>
          </cell>
          <cell r="K208">
            <v>7</v>
          </cell>
          <cell r="L208">
            <v>10</v>
          </cell>
          <cell r="M208">
            <v>9</v>
          </cell>
          <cell r="N208">
            <v>15</v>
          </cell>
          <cell r="O208">
            <v>6</v>
          </cell>
          <cell r="P208">
            <v>4</v>
          </cell>
          <cell r="Q208">
            <v>0</v>
          </cell>
          <cell r="R208">
            <v>107</v>
          </cell>
        </row>
        <row r="209">
          <cell r="A209" t="str">
            <v>5747</v>
          </cell>
          <cell r="B209" t="str">
            <v>Tomah Area School District</v>
          </cell>
          <cell r="C209">
            <v>7</v>
          </cell>
          <cell r="D209">
            <v>8</v>
          </cell>
          <cell r="E209">
            <v>6</v>
          </cell>
          <cell r="F209">
            <v>11</v>
          </cell>
          <cell r="G209">
            <v>6</v>
          </cell>
          <cell r="H209">
            <v>10</v>
          </cell>
          <cell r="I209">
            <v>7</v>
          </cell>
          <cell r="J209">
            <v>10</v>
          </cell>
          <cell r="K209">
            <v>9</v>
          </cell>
          <cell r="L209">
            <v>9</v>
          </cell>
          <cell r="M209">
            <v>7</v>
          </cell>
          <cell r="N209">
            <v>2</v>
          </cell>
          <cell r="O209">
            <v>8</v>
          </cell>
          <cell r="P209">
            <v>9</v>
          </cell>
          <cell r="Q209">
            <v>0</v>
          </cell>
          <cell r="R209">
            <v>109</v>
          </cell>
        </row>
        <row r="210">
          <cell r="A210" t="str">
            <v>1253</v>
          </cell>
          <cell r="B210" t="str">
            <v>Cudahy School District</v>
          </cell>
          <cell r="C210">
            <v>0</v>
          </cell>
          <cell r="D210">
            <v>1</v>
          </cell>
          <cell r="E210">
            <v>2</v>
          </cell>
          <cell r="F210">
            <v>3</v>
          </cell>
          <cell r="G210">
            <v>1</v>
          </cell>
          <cell r="H210">
            <v>0</v>
          </cell>
          <cell r="I210">
            <v>1</v>
          </cell>
          <cell r="J210">
            <v>3</v>
          </cell>
          <cell r="K210">
            <v>1</v>
          </cell>
          <cell r="L210">
            <v>0</v>
          </cell>
          <cell r="M210">
            <v>0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14</v>
          </cell>
        </row>
        <row r="211">
          <cell r="A211" t="str">
            <v>0777</v>
          </cell>
          <cell r="B211" t="str">
            <v>Burlington Area School District</v>
          </cell>
          <cell r="C211">
            <v>6</v>
          </cell>
          <cell r="D211">
            <v>6</v>
          </cell>
          <cell r="E211">
            <v>11</v>
          </cell>
          <cell r="F211">
            <v>7</v>
          </cell>
          <cell r="G211">
            <v>4</v>
          </cell>
          <cell r="H211">
            <v>5</v>
          </cell>
          <cell r="I211">
            <v>5</v>
          </cell>
          <cell r="J211">
            <v>4</v>
          </cell>
          <cell r="K211">
            <v>3</v>
          </cell>
          <cell r="L211">
            <v>2</v>
          </cell>
          <cell r="M211">
            <v>5</v>
          </cell>
          <cell r="N211">
            <v>4</v>
          </cell>
          <cell r="O211">
            <v>4</v>
          </cell>
          <cell r="P211">
            <v>13</v>
          </cell>
          <cell r="Q211">
            <v>0</v>
          </cell>
          <cell r="R211">
            <v>79</v>
          </cell>
        </row>
        <row r="212">
          <cell r="A212" t="str">
            <v>3925</v>
          </cell>
          <cell r="B212" t="str">
            <v>New Berlin School District</v>
          </cell>
          <cell r="C212">
            <v>0</v>
          </cell>
          <cell r="D212">
            <v>1</v>
          </cell>
          <cell r="E212">
            <v>0</v>
          </cell>
          <cell r="F212">
            <v>0</v>
          </cell>
          <cell r="G212">
            <v>2</v>
          </cell>
          <cell r="H212">
            <v>2</v>
          </cell>
          <cell r="I212">
            <v>0</v>
          </cell>
          <cell r="J212">
            <v>0</v>
          </cell>
          <cell r="K212">
            <v>0</v>
          </cell>
          <cell r="L212">
            <v>1</v>
          </cell>
          <cell r="M212">
            <v>0</v>
          </cell>
          <cell r="N212">
            <v>1</v>
          </cell>
          <cell r="O212">
            <v>0</v>
          </cell>
          <cell r="P212">
            <v>2</v>
          </cell>
          <cell r="Q212">
            <v>0</v>
          </cell>
          <cell r="R212">
            <v>9</v>
          </cell>
        </row>
        <row r="213">
          <cell r="A213" t="str">
            <v>3850</v>
          </cell>
          <cell r="B213" t="str">
            <v>Riverdale School District</v>
          </cell>
          <cell r="C213">
            <v>0</v>
          </cell>
          <cell r="D213">
            <v>1</v>
          </cell>
          <cell r="E213">
            <v>0</v>
          </cell>
          <cell r="F213">
            <v>1</v>
          </cell>
          <cell r="G213">
            <v>0</v>
          </cell>
          <cell r="H213">
            <v>1</v>
          </cell>
          <cell r="I213">
            <v>2</v>
          </cell>
          <cell r="J213">
            <v>0</v>
          </cell>
          <cell r="K213">
            <v>0</v>
          </cell>
          <cell r="L213">
            <v>2</v>
          </cell>
          <cell r="M213">
            <v>0</v>
          </cell>
          <cell r="N213">
            <v>0</v>
          </cell>
          <cell r="O213">
            <v>0</v>
          </cell>
          <cell r="P213">
            <v>2</v>
          </cell>
          <cell r="Q213">
            <v>0</v>
          </cell>
          <cell r="R213">
            <v>9</v>
          </cell>
        </row>
        <row r="214">
          <cell r="A214" t="str">
            <v>5780</v>
          </cell>
          <cell r="B214" t="str">
            <v>Trevor-Wilmot Consolidated School District</v>
          </cell>
          <cell r="C214">
            <v>0</v>
          </cell>
          <cell r="D214">
            <v>2</v>
          </cell>
          <cell r="E214">
            <v>3</v>
          </cell>
          <cell r="F214">
            <v>2</v>
          </cell>
          <cell r="G214">
            <v>4</v>
          </cell>
          <cell r="H214">
            <v>2</v>
          </cell>
          <cell r="I214">
            <v>2</v>
          </cell>
          <cell r="J214">
            <v>1</v>
          </cell>
          <cell r="K214">
            <v>2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19</v>
          </cell>
        </row>
        <row r="215">
          <cell r="A215" t="str">
            <v>4312</v>
          </cell>
          <cell r="B215" t="str">
            <v>Pewaukee School District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A216" t="str">
            <v>1120</v>
          </cell>
          <cell r="B216" t="str">
            <v>Clayton School District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2</v>
          </cell>
          <cell r="M216">
            <v>0</v>
          </cell>
          <cell r="N216">
            <v>0</v>
          </cell>
          <cell r="O216">
            <v>1</v>
          </cell>
          <cell r="P216">
            <v>0</v>
          </cell>
          <cell r="Q216">
            <v>0</v>
          </cell>
          <cell r="R216">
            <v>4</v>
          </cell>
        </row>
        <row r="217">
          <cell r="A217" t="str">
            <v>3668</v>
          </cell>
          <cell r="B217" t="str">
            <v>Mondovi School District</v>
          </cell>
          <cell r="C217">
            <v>2</v>
          </cell>
          <cell r="D217">
            <v>1</v>
          </cell>
          <cell r="E217">
            <v>1</v>
          </cell>
          <cell r="F217">
            <v>3</v>
          </cell>
          <cell r="G217">
            <v>4</v>
          </cell>
          <cell r="H217">
            <v>5</v>
          </cell>
          <cell r="I217">
            <v>1</v>
          </cell>
          <cell r="J217">
            <v>1</v>
          </cell>
          <cell r="K217">
            <v>2</v>
          </cell>
          <cell r="L217">
            <v>1</v>
          </cell>
          <cell r="M217">
            <v>2</v>
          </cell>
          <cell r="N217">
            <v>2</v>
          </cell>
          <cell r="O217">
            <v>1</v>
          </cell>
          <cell r="P217">
            <v>1</v>
          </cell>
          <cell r="Q217">
            <v>0</v>
          </cell>
          <cell r="R217">
            <v>27</v>
          </cell>
        </row>
        <row r="218">
          <cell r="A218" t="str">
            <v>6244</v>
          </cell>
          <cell r="B218" t="str">
            <v>Wauwatosa School District</v>
          </cell>
          <cell r="C218">
            <v>0</v>
          </cell>
          <cell r="D218">
            <v>0</v>
          </cell>
          <cell r="E218">
            <v>1</v>
          </cell>
          <cell r="F218">
            <v>2</v>
          </cell>
          <cell r="G218">
            <v>1</v>
          </cell>
          <cell r="H218">
            <v>1</v>
          </cell>
          <cell r="I218">
            <v>4</v>
          </cell>
          <cell r="J218">
            <v>5</v>
          </cell>
          <cell r="K218">
            <v>3</v>
          </cell>
          <cell r="L218">
            <v>6</v>
          </cell>
          <cell r="M218">
            <v>8</v>
          </cell>
          <cell r="N218">
            <v>4</v>
          </cell>
          <cell r="O218">
            <v>7</v>
          </cell>
          <cell r="P218">
            <v>12</v>
          </cell>
          <cell r="Q218">
            <v>0</v>
          </cell>
          <cell r="R218">
            <v>54</v>
          </cell>
        </row>
        <row r="219">
          <cell r="A219" t="str">
            <v>2240</v>
          </cell>
          <cell r="B219" t="str">
            <v>Black Hawk School District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A220" t="str">
            <v>8131</v>
          </cell>
          <cell r="B220" t="str">
            <v>Escuela Verde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A221" t="str">
            <v>5726</v>
          </cell>
          <cell r="B221" t="str">
            <v>Thorp School District</v>
          </cell>
          <cell r="C221">
            <v>0</v>
          </cell>
          <cell r="D221">
            <v>0</v>
          </cell>
          <cell r="E221">
            <v>1</v>
          </cell>
          <cell r="F221">
            <v>0</v>
          </cell>
          <cell r="G221">
            <v>0</v>
          </cell>
          <cell r="H221">
            <v>1</v>
          </cell>
          <cell r="I221">
            <v>0</v>
          </cell>
          <cell r="J221">
            <v>0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3</v>
          </cell>
        </row>
        <row r="222">
          <cell r="A222" t="str">
            <v>2394</v>
          </cell>
          <cell r="B222" t="str">
            <v>Greenwood School District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</v>
          </cell>
          <cell r="Q222">
            <v>0</v>
          </cell>
          <cell r="R222">
            <v>2</v>
          </cell>
        </row>
        <row r="223">
          <cell r="A223" t="str">
            <v>0161</v>
          </cell>
          <cell r="B223" t="str">
            <v>Argyle School District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A224" t="str">
            <v>0154</v>
          </cell>
          <cell r="B224" t="str">
            <v>Arcadia School District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A225" t="str">
            <v>1883</v>
          </cell>
          <cell r="B225" t="str">
            <v>Fort Atkinson School District</v>
          </cell>
          <cell r="C225">
            <v>0</v>
          </cell>
          <cell r="D225">
            <v>2</v>
          </cell>
          <cell r="E225">
            <v>1</v>
          </cell>
          <cell r="F225">
            <v>3</v>
          </cell>
          <cell r="G225">
            <v>4</v>
          </cell>
          <cell r="H225">
            <v>3</v>
          </cell>
          <cell r="I225">
            <v>2</v>
          </cell>
          <cell r="J225">
            <v>1</v>
          </cell>
          <cell r="K225">
            <v>3</v>
          </cell>
          <cell r="L225">
            <v>2</v>
          </cell>
          <cell r="M225">
            <v>3</v>
          </cell>
          <cell r="N225">
            <v>3</v>
          </cell>
          <cell r="O225">
            <v>0</v>
          </cell>
          <cell r="P225">
            <v>6</v>
          </cell>
          <cell r="Q225">
            <v>0</v>
          </cell>
          <cell r="R225">
            <v>33</v>
          </cell>
        </row>
        <row r="226">
          <cell r="A226" t="str">
            <v>5467</v>
          </cell>
          <cell r="B226" t="str">
            <v>Spencer School District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A227" t="str">
            <v>2702</v>
          </cell>
          <cell r="B227" t="str">
            <v>Jefferson School District</v>
          </cell>
          <cell r="C227">
            <v>8</v>
          </cell>
          <cell r="D227">
            <v>4</v>
          </cell>
          <cell r="E227">
            <v>7</v>
          </cell>
          <cell r="F227">
            <v>8</v>
          </cell>
          <cell r="G227">
            <v>5</v>
          </cell>
          <cell r="H227">
            <v>7</v>
          </cell>
          <cell r="I227">
            <v>4</v>
          </cell>
          <cell r="J227">
            <v>8</v>
          </cell>
          <cell r="K227">
            <v>7</v>
          </cell>
          <cell r="L227">
            <v>7</v>
          </cell>
          <cell r="M227">
            <v>4</v>
          </cell>
          <cell r="N227">
            <v>3</v>
          </cell>
          <cell r="O227">
            <v>7</v>
          </cell>
          <cell r="P227">
            <v>14</v>
          </cell>
          <cell r="Q227">
            <v>0</v>
          </cell>
          <cell r="R227">
            <v>93</v>
          </cell>
        </row>
        <row r="228">
          <cell r="A228" t="str">
            <v>3484</v>
          </cell>
          <cell r="B228" t="str">
            <v>Mercer School District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A229" t="str">
            <v>4753</v>
          </cell>
          <cell r="B229" t="str">
            <v>Reedsburg School District</v>
          </cell>
          <cell r="C229">
            <v>9</v>
          </cell>
          <cell r="D229">
            <v>11</v>
          </cell>
          <cell r="E229">
            <v>12</v>
          </cell>
          <cell r="F229">
            <v>9</v>
          </cell>
          <cell r="G229">
            <v>8</v>
          </cell>
          <cell r="H229">
            <v>6</v>
          </cell>
          <cell r="I229">
            <v>3</v>
          </cell>
          <cell r="J229">
            <v>3</v>
          </cell>
          <cell r="K229">
            <v>4</v>
          </cell>
          <cell r="L229">
            <v>4</v>
          </cell>
          <cell r="M229">
            <v>5</v>
          </cell>
          <cell r="N229">
            <v>5</v>
          </cell>
          <cell r="O229">
            <v>4</v>
          </cell>
          <cell r="P229">
            <v>6</v>
          </cell>
          <cell r="Q229">
            <v>0</v>
          </cell>
          <cell r="R229">
            <v>89</v>
          </cell>
        </row>
        <row r="230">
          <cell r="A230" t="str">
            <v>1449</v>
          </cell>
          <cell r="B230" t="str">
            <v>Dover #1 School District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A231" t="str">
            <v>0231</v>
          </cell>
          <cell r="B231" t="str">
            <v>Baldwin-Woodville Area School District</v>
          </cell>
          <cell r="C231">
            <v>0</v>
          </cell>
          <cell r="D231">
            <v>2</v>
          </cell>
          <cell r="E231">
            <v>1</v>
          </cell>
          <cell r="F231">
            <v>3</v>
          </cell>
          <cell r="G231">
            <v>1</v>
          </cell>
          <cell r="H231">
            <v>1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1</v>
          </cell>
          <cell r="O231">
            <v>0</v>
          </cell>
          <cell r="P231">
            <v>2</v>
          </cell>
          <cell r="Q231">
            <v>0</v>
          </cell>
          <cell r="R231">
            <v>12</v>
          </cell>
        </row>
        <row r="232">
          <cell r="A232" t="str">
            <v>0441</v>
          </cell>
          <cell r="B232" t="str">
            <v>Birchwood School District</v>
          </cell>
          <cell r="C232">
            <v>3</v>
          </cell>
          <cell r="D232">
            <v>1</v>
          </cell>
          <cell r="E232">
            <v>2</v>
          </cell>
          <cell r="F232">
            <v>1</v>
          </cell>
          <cell r="G232">
            <v>2</v>
          </cell>
          <cell r="H232">
            <v>2</v>
          </cell>
          <cell r="I232">
            <v>0</v>
          </cell>
          <cell r="J232">
            <v>2</v>
          </cell>
          <cell r="K232">
            <v>1</v>
          </cell>
          <cell r="L232">
            <v>2</v>
          </cell>
          <cell r="M232">
            <v>4</v>
          </cell>
          <cell r="N232">
            <v>2</v>
          </cell>
          <cell r="O232">
            <v>2</v>
          </cell>
          <cell r="P232">
            <v>2</v>
          </cell>
          <cell r="Q232">
            <v>0</v>
          </cell>
          <cell r="R232">
            <v>26</v>
          </cell>
        </row>
        <row r="233">
          <cell r="A233" t="str">
            <v>1127</v>
          </cell>
          <cell r="B233" t="str">
            <v>Clear Lake School District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A234" t="str">
            <v>1645</v>
          </cell>
          <cell r="B234" t="str">
            <v>Elk Mound Area School District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1</v>
          </cell>
          <cell r="Q234">
            <v>0</v>
          </cell>
          <cell r="R234">
            <v>1</v>
          </cell>
        </row>
        <row r="235">
          <cell r="A235" t="str">
            <v>2611</v>
          </cell>
          <cell r="B235" t="str">
            <v>Hudson School District</v>
          </cell>
          <cell r="C235">
            <v>0</v>
          </cell>
          <cell r="D235">
            <v>6</v>
          </cell>
          <cell r="E235">
            <v>3</v>
          </cell>
          <cell r="F235">
            <v>6</v>
          </cell>
          <cell r="G235">
            <v>6</v>
          </cell>
          <cell r="H235">
            <v>5</v>
          </cell>
          <cell r="I235">
            <v>5</v>
          </cell>
          <cell r="J235">
            <v>3</v>
          </cell>
          <cell r="K235">
            <v>5</v>
          </cell>
          <cell r="L235">
            <v>2</v>
          </cell>
          <cell r="M235">
            <v>5</v>
          </cell>
          <cell r="N235">
            <v>0</v>
          </cell>
          <cell r="O235">
            <v>3</v>
          </cell>
          <cell r="P235">
            <v>2</v>
          </cell>
          <cell r="Q235">
            <v>0</v>
          </cell>
          <cell r="R235">
            <v>51</v>
          </cell>
        </row>
        <row r="236">
          <cell r="A236" t="str">
            <v>4165</v>
          </cell>
          <cell r="B236" t="str">
            <v>Osceola School District</v>
          </cell>
          <cell r="C236">
            <v>0</v>
          </cell>
          <cell r="D236">
            <v>1</v>
          </cell>
          <cell r="E236">
            <v>2</v>
          </cell>
          <cell r="F236">
            <v>1</v>
          </cell>
          <cell r="G236">
            <v>2</v>
          </cell>
          <cell r="H236">
            <v>1</v>
          </cell>
          <cell r="I236">
            <v>2</v>
          </cell>
          <cell r="J236">
            <v>1</v>
          </cell>
          <cell r="K236">
            <v>0</v>
          </cell>
          <cell r="L236">
            <v>0</v>
          </cell>
          <cell r="M236">
            <v>0</v>
          </cell>
          <cell r="N236">
            <v>2</v>
          </cell>
          <cell r="O236">
            <v>0</v>
          </cell>
          <cell r="P236">
            <v>3</v>
          </cell>
          <cell r="Q236">
            <v>0</v>
          </cell>
          <cell r="R236">
            <v>15</v>
          </cell>
        </row>
        <row r="237">
          <cell r="A237" t="str">
            <v>4270</v>
          </cell>
          <cell r="B237" t="str">
            <v>Pepin Area School District</v>
          </cell>
          <cell r="C237">
            <v>0</v>
          </cell>
          <cell r="D237">
            <v>0</v>
          </cell>
          <cell r="E237">
            <v>2</v>
          </cell>
          <cell r="F237">
            <v>3</v>
          </cell>
          <cell r="G237">
            <v>1</v>
          </cell>
          <cell r="H237">
            <v>0</v>
          </cell>
          <cell r="I237">
            <v>1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1</v>
          </cell>
          <cell r="P237">
            <v>0</v>
          </cell>
          <cell r="Q237">
            <v>0</v>
          </cell>
          <cell r="R237">
            <v>9</v>
          </cell>
        </row>
        <row r="238">
          <cell r="A238" t="str">
            <v>4459</v>
          </cell>
          <cell r="B238" t="str">
            <v>Plum City School District</v>
          </cell>
          <cell r="C238">
            <v>0</v>
          </cell>
          <cell r="D238">
            <v>1</v>
          </cell>
          <cell r="E238">
            <v>1</v>
          </cell>
          <cell r="F238">
            <v>0</v>
          </cell>
          <cell r="G238">
            <v>1</v>
          </cell>
          <cell r="H238">
            <v>1</v>
          </cell>
          <cell r="I238">
            <v>2</v>
          </cell>
          <cell r="J238">
            <v>1</v>
          </cell>
          <cell r="K238">
            <v>0</v>
          </cell>
          <cell r="L238">
            <v>0</v>
          </cell>
          <cell r="M238">
            <v>0</v>
          </cell>
          <cell r="N238">
            <v>2</v>
          </cell>
          <cell r="O238">
            <v>1</v>
          </cell>
          <cell r="P238">
            <v>0</v>
          </cell>
          <cell r="Q238">
            <v>0</v>
          </cell>
          <cell r="R238">
            <v>10</v>
          </cell>
        </row>
        <row r="239">
          <cell r="A239" t="str">
            <v>4557</v>
          </cell>
          <cell r="B239" t="str">
            <v>Prairie Farm Public School District</v>
          </cell>
          <cell r="C239">
            <v>0</v>
          </cell>
          <cell r="D239">
            <v>0</v>
          </cell>
          <cell r="E239">
            <v>0</v>
          </cell>
          <cell r="F239">
            <v>1</v>
          </cell>
          <cell r="G239">
            <v>1</v>
          </cell>
          <cell r="H239">
            <v>2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2</v>
          </cell>
          <cell r="Q239">
            <v>0</v>
          </cell>
          <cell r="R239">
            <v>8</v>
          </cell>
        </row>
        <row r="240">
          <cell r="A240" t="str">
            <v>4578</v>
          </cell>
          <cell r="B240" t="str">
            <v>Prescott School District</v>
          </cell>
          <cell r="C240">
            <v>4</v>
          </cell>
          <cell r="D240">
            <v>2</v>
          </cell>
          <cell r="E240">
            <v>2</v>
          </cell>
          <cell r="F240">
            <v>0</v>
          </cell>
          <cell r="G240">
            <v>1</v>
          </cell>
          <cell r="H240">
            <v>1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3</v>
          </cell>
          <cell r="N240">
            <v>1</v>
          </cell>
          <cell r="O240">
            <v>1</v>
          </cell>
          <cell r="P240">
            <v>2</v>
          </cell>
          <cell r="Q240">
            <v>0</v>
          </cell>
          <cell r="R240">
            <v>17</v>
          </cell>
        </row>
        <row r="241">
          <cell r="A241" t="str">
            <v>5376</v>
          </cell>
          <cell r="B241" t="str">
            <v>Siren School District</v>
          </cell>
          <cell r="C241">
            <v>4</v>
          </cell>
          <cell r="D241">
            <v>1</v>
          </cell>
          <cell r="E241">
            <v>3</v>
          </cell>
          <cell r="F241">
            <v>1</v>
          </cell>
          <cell r="G241">
            <v>1</v>
          </cell>
          <cell r="H241">
            <v>0</v>
          </cell>
          <cell r="I241">
            <v>2</v>
          </cell>
          <cell r="J241">
            <v>6</v>
          </cell>
          <cell r="K241">
            <v>2</v>
          </cell>
          <cell r="L241">
            <v>0</v>
          </cell>
          <cell r="M241">
            <v>0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22</v>
          </cell>
        </row>
        <row r="242">
          <cell r="A242" t="str">
            <v>5432</v>
          </cell>
          <cell r="B242" t="str">
            <v>Somerset School District</v>
          </cell>
          <cell r="C242">
            <v>0</v>
          </cell>
          <cell r="D242">
            <v>1</v>
          </cell>
          <cell r="E242">
            <v>2</v>
          </cell>
          <cell r="F242">
            <v>1</v>
          </cell>
          <cell r="G242">
            <v>2</v>
          </cell>
          <cell r="H242">
            <v>1</v>
          </cell>
          <cell r="I242">
            <v>2</v>
          </cell>
          <cell r="J242">
            <v>1</v>
          </cell>
          <cell r="K242">
            <v>3</v>
          </cell>
          <cell r="L242">
            <v>0</v>
          </cell>
          <cell r="M242">
            <v>0</v>
          </cell>
          <cell r="N242">
            <v>1</v>
          </cell>
          <cell r="O242">
            <v>1</v>
          </cell>
          <cell r="P242">
            <v>4</v>
          </cell>
          <cell r="Q242">
            <v>0</v>
          </cell>
          <cell r="R242">
            <v>19</v>
          </cell>
        </row>
        <row r="243">
          <cell r="A243" t="str">
            <v>0315</v>
          </cell>
          <cell r="B243" t="str">
            <v>Bayfield School District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0</v>
          </cell>
          <cell r="N243">
            <v>1</v>
          </cell>
          <cell r="O243">
            <v>0</v>
          </cell>
          <cell r="P243">
            <v>0</v>
          </cell>
          <cell r="Q243">
            <v>0</v>
          </cell>
          <cell r="R243">
            <v>3</v>
          </cell>
        </row>
        <row r="244">
          <cell r="A244" t="str">
            <v>4074</v>
          </cell>
          <cell r="B244" t="str">
            <v>Oconto Falls Public School District</v>
          </cell>
          <cell r="C244">
            <v>2</v>
          </cell>
          <cell r="D244">
            <v>3</v>
          </cell>
          <cell r="E244">
            <v>2</v>
          </cell>
          <cell r="F244">
            <v>6</v>
          </cell>
          <cell r="G244">
            <v>5</v>
          </cell>
          <cell r="H244">
            <v>5</v>
          </cell>
          <cell r="I244">
            <v>3</v>
          </cell>
          <cell r="J244">
            <v>3</v>
          </cell>
          <cell r="K244">
            <v>3</v>
          </cell>
          <cell r="L244">
            <v>0</v>
          </cell>
          <cell r="M244">
            <v>1</v>
          </cell>
          <cell r="N244">
            <v>0</v>
          </cell>
          <cell r="O244">
            <v>1</v>
          </cell>
          <cell r="P244">
            <v>1</v>
          </cell>
          <cell r="Q244">
            <v>0</v>
          </cell>
          <cell r="R244">
            <v>35</v>
          </cell>
        </row>
        <row r="245">
          <cell r="A245" t="str">
            <v>1554</v>
          </cell>
          <cell r="B245" t="str">
            <v>Eau Claire Area School District</v>
          </cell>
          <cell r="C245">
            <v>40</v>
          </cell>
          <cell r="D245">
            <v>38</v>
          </cell>
          <cell r="E245">
            <v>34</v>
          </cell>
          <cell r="F245">
            <v>30</v>
          </cell>
          <cell r="G245">
            <v>29</v>
          </cell>
          <cell r="H245">
            <v>22</v>
          </cell>
          <cell r="I245">
            <v>32</v>
          </cell>
          <cell r="J245">
            <v>24</v>
          </cell>
          <cell r="K245">
            <v>20</v>
          </cell>
          <cell r="L245">
            <v>27</v>
          </cell>
          <cell r="M245">
            <v>22</v>
          </cell>
          <cell r="N245">
            <v>11</v>
          </cell>
          <cell r="O245">
            <v>12</v>
          </cell>
          <cell r="P245">
            <v>19</v>
          </cell>
          <cell r="Q245">
            <v>0</v>
          </cell>
          <cell r="R245">
            <v>360</v>
          </cell>
        </row>
        <row r="246">
          <cell r="A246" t="str">
            <v>0147</v>
          </cell>
          <cell r="B246" t="str">
            <v>Appleton Area School District</v>
          </cell>
          <cell r="C246">
            <v>34</v>
          </cell>
          <cell r="D246">
            <v>27</v>
          </cell>
          <cell r="E246">
            <v>27</v>
          </cell>
          <cell r="F246">
            <v>32</v>
          </cell>
          <cell r="G246">
            <v>22</v>
          </cell>
          <cell r="H246">
            <v>25</v>
          </cell>
          <cell r="I246">
            <v>22</v>
          </cell>
          <cell r="J246">
            <v>27</v>
          </cell>
          <cell r="K246">
            <v>16</v>
          </cell>
          <cell r="L246">
            <v>17</v>
          </cell>
          <cell r="M246">
            <v>16</v>
          </cell>
          <cell r="N246">
            <v>17</v>
          </cell>
          <cell r="O246">
            <v>14</v>
          </cell>
          <cell r="P246">
            <v>23</v>
          </cell>
          <cell r="Q246">
            <v>0</v>
          </cell>
          <cell r="R246">
            <v>319</v>
          </cell>
        </row>
        <row r="247">
          <cell r="A247" t="str">
            <v>4634</v>
          </cell>
          <cell r="B247" t="str">
            <v>Randolph School District</v>
          </cell>
          <cell r="C247">
            <v>0</v>
          </cell>
          <cell r="D247">
            <v>1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1</v>
          </cell>
          <cell r="J247">
            <v>1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3</v>
          </cell>
        </row>
        <row r="248">
          <cell r="A248" t="str">
            <v>0994</v>
          </cell>
          <cell r="B248" t="str">
            <v>Cassville School District</v>
          </cell>
          <cell r="C248">
            <v>0</v>
          </cell>
          <cell r="D248">
            <v>0</v>
          </cell>
          <cell r="E248">
            <v>0</v>
          </cell>
          <cell r="F248">
            <v>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2</v>
          </cell>
          <cell r="Q248">
            <v>0</v>
          </cell>
          <cell r="R248">
            <v>3</v>
          </cell>
        </row>
        <row r="249">
          <cell r="A249" t="str">
            <v>6335</v>
          </cell>
          <cell r="B249" t="str">
            <v>Westfield School District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</v>
          </cell>
          <cell r="Q249">
            <v>0</v>
          </cell>
          <cell r="R249">
            <v>2</v>
          </cell>
        </row>
        <row r="250">
          <cell r="A250" t="str">
            <v>3633</v>
          </cell>
          <cell r="B250" t="str">
            <v>Mineral Point Unified School District</v>
          </cell>
          <cell r="C250">
            <v>2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1</v>
          </cell>
          <cell r="I250">
            <v>1</v>
          </cell>
          <cell r="J250">
            <v>3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</v>
          </cell>
          <cell r="Q250">
            <v>0</v>
          </cell>
          <cell r="R250">
            <v>8</v>
          </cell>
        </row>
        <row r="251">
          <cell r="A251" t="str">
            <v>3857</v>
          </cell>
          <cell r="B251" t="str">
            <v>Muskego-Norway School District</v>
          </cell>
          <cell r="C251">
            <v>0</v>
          </cell>
          <cell r="D251">
            <v>1</v>
          </cell>
          <cell r="E251">
            <v>0</v>
          </cell>
          <cell r="F251">
            <v>3</v>
          </cell>
          <cell r="G251">
            <v>1</v>
          </cell>
          <cell r="H251">
            <v>2</v>
          </cell>
          <cell r="I251">
            <v>2</v>
          </cell>
          <cell r="J251">
            <v>1</v>
          </cell>
          <cell r="K251">
            <v>3</v>
          </cell>
          <cell r="L251">
            <v>0</v>
          </cell>
          <cell r="M251">
            <v>1</v>
          </cell>
          <cell r="N251">
            <v>3</v>
          </cell>
          <cell r="O251">
            <v>1</v>
          </cell>
          <cell r="P251">
            <v>6</v>
          </cell>
          <cell r="Q251">
            <v>0</v>
          </cell>
          <cell r="R251">
            <v>24</v>
          </cell>
        </row>
        <row r="252">
          <cell r="A252" t="str">
            <v>0721</v>
          </cell>
          <cell r="B252" t="str">
            <v>Brown Deer School District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1</v>
          </cell>
          <cell r="H252">
            <v>0</v>
          </cell>
          <cell r="I252">
            <v>0</v>
          </cell>
          <cell r="J252">
            <v>1</v>
          </cell>
          <cell r="K252">
            <v>0</v>
          </cell>
          <cell r="L252">
            <v>0</v>
          </cell>
          <cell r="M252">
            <v>1</v>
          </cell>
          <cell r="N252">
            <v>1</v>
          </cell>
          <cell r="O252">
            <v>1</v>
          </cell>
          <cell r="P252">
            <v>4</v>
          </cell>
          <cell r="Q252">
            <v>0</v>
          </cell>
          <cell r="R252">
            <v>9</v>
          </cell>
        </row>
        <row r="253">
          <cell r="A253" t="str">
            <v>2485</v>
          </cell>
          <cell r="B253" t="str">
            <v>Southwestern Wisconsin School District</v>
          </cell>
          <cell r="C253">
            <v>0</v>
          </cell>
          <cell r="D253">
            <v>0</v>
          </cell>
          <cell r="E253">
            <v>0</v>
          </cell>
          <cell r="F253">
            <v>1</v>
          </cell>
          <cell r="G253">
            <v>2</v>
          </cell>
          <cell r="H253">
            <v>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2</v>
          </cell>
          <cell r="P253">
            <v>2</v>
          </cell>
          <cell r="Q253">
            <v>0</v>
          </cell>
          <cell r="R253">
            <v>9</v>
          </cell>
        </row>
        <row r="254">
          <cell r="A254" t="str">
            <v>5138</v>
          </cell>
          <cell r="B254" t="str">
            <v>Seymour Community School District</v>
          </cell>
          <cell r="C254">
            <v>0</v>
          </cell>
          <cell r="D254">
            <v>2</v>
          </cell>
          <cell r="E254">
            <v>3</v>
          </cell>
          <cell r="F254">
            <v>4</v>
          </cell>
          <cell r="G254">
            <v>3</v>
          </cell>
          <cell r="H254">
            <v>1</v>
          </cell>
          <cell r="I254">
            <v>2</v>
          </cell>
          <cell r="J254">
            <v>1</v>
          </cell>
          <cell r="K254">
            <v>3</v>
          </cell>
          <cell r="L254">
            <v>2</v>
          </cell>
          <cell r="M254">
            <v>0</v>
          </cell>
          <cell r="N254">
            <v>2</v>
          </cell>
          <cell r="O254">
            <v>2</v>
          </cell>
          <cell r="P254">
            <v>1</v>
          </cell>
          <cell r="Q254">
            <v>0</v>
          </cell>
          <cell r="R254">
            <v>26</v>
          </cell>
        </row>
        <row r="255">
          <cell r="A255" t="str">
            <v>1953</v>
          </cell>
          <cell r="B255" t="str">
            <v>Freedom Area School District</v>
          </cell>
          <cell r="C255">
            <v>0</v>
          </cell>
          <cell r="D255">
            <v>1</v>
          </cell>
          <cell r="E255">
            <v>0</v>
          </cell>
          <cell r="F255">
            <v>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1</v>
          </cell>
          <cell r="O255">
            <v>0</v>
          </cell>
          <cell r="P255">
            <v>1</v>
          </cell>
          <cell r="Q255">
            <v>0</v>
          </cell>
          <cell r="R255">
            <v>4</v>
          </cell>
        </row>
        <row r="256">
          <cell r="A256" t="str">
            <v>2912</v>
          </cell>
          <cell r="B256" t="str">
            <v>Lancaster Community School District</v>
          </cell>
          <cell r="C256">
            <v>1</v>
          </cell>
          <cell r="D256">
            <v>1</v>
          </cell>
          <cell r="E256">
            <v>3</v>
          </cell>
          <cell r="F256">
            <v>2</v>
          </cell>
          <cell r="G256">
            <v>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1</v>
          </cell>
          <cell r="P256">
            <v>5</v>
          </cell>
          <cell r="Q256">
            <v>0</v>
          </cell>
          <cell r="R256">
            <v>16</v>
          </cell>
        </row>
        <row r="257">
          <cell r="A257" t="str">
            <v>2632</v>
          </cell>
          <cell r="B257" t="str">
            <v>Independence School District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A258" t="str">
            <v>0413</v>
          </cell>
          <cell r="B258" t="str">
            <v>Beloit School District</v>
          </cell>
          <cell r="C258">
            <v>26</v>
          </cell>
          <cell r="D258">
            <v>48</v>
          </cell>
          <cell r="E258">
            <v>45</v>
          </cell>
          <cell r="F258">
            <v>42</v>
          </cell>
          <cell r="G258">
            <v>47</v>
          </cell>
          <cell r="H258">
            <v>45</v>
          </cell>
          <cell r="I258">
            <v>24</v>
          </cell>
          <cell r="J258">
            <v>32</v>
          </cell>
          <cell r="K258">
            <v>34</v>
          </cell>
          <cell r="L258">
            <v>28</v>
          </cell>
          <cell r="M258">
            <v>35</v>
          </cell>
          <cell r="N258">
            <v>32</v>
          </cell>
          <cell r="O258">
            <v>39</v>
          </cell>
          <cell r="P258">
            <v>90</v>
          </cell>
          <cell r="Q258">
            <v>0</v>
          </cell>
          <cell r="R258">
            <v>567</v>
          </cell>
        </row>
        <row r="259">
          <cell r="A259" t="str">
            <v>4186</v>
          </cell>
          <cell r="B259" t="str">
            <v>Osseo-Fairchild School District</v>
          </cell>
          <cell r="C259">
            <v>2</v>
          </cell>
          <cell r="D259">
            <v>5</v>
          </cell>
          <cell r="E259">
            <v>2</v>
          </cell>
          <cell r="F259">
            <v>4</v>
          </cell>
          <cell r="G259">
            <v>4</v>
          </cell>
          <cell r="H259">
            <v>5</v>
          </cell>
          <cell r="I259">
            <v>0</v>
          </cell>
          <cell r="J259">
            <v>0</v>
          </cell>
          <cell r="K259">
            <v>1</v>
          </cell>
          <cell r="L259">
            <v>2</v>
          </cell>
          <cell r="M259">
            <v>0</v>
          </cell>
          <cell r="N259">
            <v>1</v>
          </cell>
          <cell r="O259">
            <v>1</v>
          </cell>
          <cell r="P259">
            <v>0</v>
          </cell>
          <cell r="Q259">
            <v>0</v>
          </cell>
          <cell r="R259">
            <v>27</v>
          </cell>
        </row>
        <row r="260">
          <cell r="A260" t="str">
            <v>3822</v>
          </cell>
          <cell r="B260" t="str">
            <v>Mukwonago School District</v>
          </cell>
          <cell r="C260">
            <v>0</v>
          </cell>
          <cell r="D260">
            <v>0</v>
          </cell>
          <cell r="E260">
            <v>1</v>
          </cell>
          <cell r="F260">
            <v>1</v>
          </cell>
          <cell r="G260">
            <v>2</v>
          </cell>
          <cell r="H260">
            <v>0</v>
          </cell>
          <cell r="I260">
            <v>2</v>
          </cell>
          <cell r="J260">
            <v>2</v>
          </cell>
          <cell r="K260">
            <v>1</v>
          </cell>
          <cell r="L260">
            <v>0</v>
          </cell>
          <cell r="M260">
            <v>1</v>
          </cell>
          <cell r="N260">
            <v>2</v>
          </cell>
          <cell r="O260">
            <v>0</v>
          </cell>
          <cell r="P260">
            <v>1</v>
          </cell>
          <cell r="Q260">
            <v>0</v>
          </cell>
          <cell r="R260">
            <v>13</v>
          </cell>
        </row>
        <row r="261">
          <cell r="A261" t="str">
            <v>0637</v>
          </cell>
          <cell r="B261" t="str">
            <v>Boyceville Community School District</v>
          </cell>
          <cell r="C261">
            <v>2</v>
          </cell>
          <cell r="D261">
            <v>1</v>
          </cell>
          <cell r="E261">
            <v>0</v>
          </cell>
          <cell r="F261">
            <v>2</v>
          </cell>
          <cell r="G261">
            <v>3</v>
          </cell>
          <cell r="H261">
            <v>2</v>
          </cell>
          <cell r="I261">
            <v>0</v>
          </cell>
          <cell r="J261">
            <v>3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4</v>
          </cell>
          <cell r="Q261">
            <v>0</v>
          </cell>
          <cell r="R261">
            <v>17</v>
          </cell>
        </row>
        <row r="262">
          <cell r="A262" t="str">
            <v>3122</v>
          </cell>
          <cell r="B262" t="str">
            <v>Richmond School District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A263" t="str">
            <v>5852</v>
          </cell>
          <cell r="B263" t="str">
            <v>Union Grove UHS School District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2</v>
          </cell>
          <cell r="N263">
            <v>2</v>
          </cell>
          <cell r="O263">
            <v>3</v>
          </cell>
          <cell r="P263">
            <v>4</v>
          </cell>
          <cell r="Q263">
            <v>0</v>
          </cell>
          <cell r="R263">
            <v>11</v>
          </cell>
        </row>
        <row r="264">
          <cell r="A264" t="str">
            <v>4347</v>
          </cell>
          <cell r="B264" t="str">
            <v>Phillips School District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A265" t="str">
            <v>0119</v>
          </cell>
          <cell r="B265" t="str">
            <v>Amery School District</v>
          </cell>
          <cell r="C265">
            <v>0</v>
          </cell>
          <cell r="D265">
            <v>1</v>
          </cell>
          <cell r="E265">
            <v>2</v>
          </cell>
          <cell r="F265">
            <v>2</v>
          </cell>
          <cell r="G265">
            <v>3</v>
          </cell>
          <cell r="H265">
            <v>5</v>
          </cell>
          <cell r="I265">
            <v>1</v>
          </cell>
          <cell r="J265">
            <v>3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4</v>
          </cell>
          <cell r="Q265">
            <v>0</v>
          </cell>
          <cell r="R265">
            <v>22</v>
          </cell>
        </row>
        <row r="266">
          <cell r="A266" t="str">
            <v>1169</v>
          </cell>
          <cell r="B266" t="str">
            <v>Coleman School District</v>
          </cell>
          <cell r="C266">
            <v>0</v>
          </cell>
          <cell r="D266">
            <v>0</v>
          </cell>
          <cell r="E266">
            <v>1</v>
          </cell>
          <cell r="F266">
            <v>0</v>
          </cell>
          <cell r="G266">
            <v>0</v>
          </cell>
          <cell r="H266">
            <v>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2</v>
          </cell>
          <cell r="Q266">
            <v>0</v>
          </cell>
          <cell r="R266">
            <v>4</v>
          </cell>
        </row>
        <row r="267">
          <cell r="A267" t="str">
            <v>1260</v>
          </cell>
          <cell r="B267" t="str">
            <v>Cumberland School District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2</v>
          </cell>
          <cell r="J267">
            <v>0</v>
          </cell>
          <cell r="K267">
            <v>0</v>
          </cell>
          <cell r="L267">
            <v>1</v>
          </cell>
          <cell r="M267">
            <v>0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4</v>
          </cell>
        </row>
        <row r="268">
          <cell r="A268" t="str">
            <v>6013</v>
          </cell>
          <cell r="B268" t="str">
            <v>Big Foot UHS School District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3</v>
          </cell>
          <cell r="N268">
            <v>3</v>
          </cell>
          <cell r="O268">
            <v>2</v>
          </cell>
          <cell r="P268">
            <v>5</v>
          </cell>
          <cell r="Q268">
            <v>0</v>
          </cell>
          <cell r="R268">
            <v>13</v>
          </cell>
        </row>
        <row r="269">
          <cell r="A269" t="str">
            <v>3612</v>
          </cell>
          <cell r="B269" t="str">
            <v>Milton School District</v>
          </cell>
          <cell r="C269">
            <v>0</v>
          </cell>
          <cell r="D269">
            <v>0</v>
          </cell>
          <cell r="E269">
            <v>1</v>
          </cell>
          <cell r="F269">
            <v>0</v>
          </cell>
          <cell r="G269">
            <v>2</v>
          </cell>
          <cell r="H269">
            <v>1</v>
          </cell>
          <cell r="I269">
            <v>1</v>
          </cell>
          <cell r="J269">
            <v>2</v>
          </cell>
          <cell r="K269">
            <v>1</v>
          </cell>
          <cell r="L269">
            <v>2</v>
          </cell>
          <cell r="M269">
            <v>4</v>
          </cell>
          <cell r="N269">
            <v>1</v>
          </cell>
          <cell r="O269">
            <v>2</v>
          </cell>
          <cell r="P269">
            <v>4</v>
          </cell>
          <cell r="Q269">
            <v>0</v>
          </cell>
          <cell r="R269">
            <v>21</v>
          </cell>
        </row>
        <row r="270">
          <cell r="A270" t="str">
            <v>2758</v>
          </cell>
          <cell r="B270" t="str">
            <v>Kaukauna Area School District</v>
          </cell>
          <cell r="C270">
            <v>3</v>
          </cell>
          <cell r="D270">
            <v>2</v>
          </cell>
          <cell r="E270">
            <v>3</v>
          </cell>
          <cell r="F270">
            <v>5</v>
          </cell>
          <cell r="G270">
            <v>7</v>
          </cell>
          <cell r="H270">
            <v>5</v>
          </cell>
          <cell r="I270">
            <v>4</v>
          </cell>
          <cell r="J270">
            <v>0</v>
          </cell>
          <cell r="K270">
            <v>2</v>
          </cell>
          <cell r="L270">
            <v>1</v>
          </cell>
          <cell r="M270">
            <v>5</v>
          </cell>
          <cell r="N270">
            <v>4</v>
          </cell>
          <cell r="O270">
            <v>4</v>
          </cell>
          <cell r="P270">
            <v>3</v>
          </cell>
          <cell r="Q270">
            <v>0</v>
          </cell>
          <cell r="R270">
            <v>48</v>
          </cell>
        </row>
        <row r="271">
          <cell r="A271" t="str">
            <v>6412</v>
          </cell>
          <cell r="B271" t="str">
            <v>Wheatland J1 School District</v>
          </cell>
          <cell r="C271">
            <v>0</v>
          </cell>
          <cell r="D271">
            <v>0</v>
          </cell>
          <cell r="E271">
            <v>2</v>
          </cell>
          <cell r="F271">
            <v>1</v>
          </cell>
          <cell r="G271">
            <v>0</v>
          </cell>
          <cell r="H271">
            <v>2</v>
          </cell>
          <cell r="I271">
            <v>0</v>
          </cell>
          <cell r="J271">
            <v>4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9</v>
          </cell>
        </row>
        <row r="272">
          <cell r="A272" t="str">
            <v>5271</v>
          </cell>
          <cell r="B272" t="str">
            <v>Sheboygan Area School District</v>
          </cell>
          <cell r="C272">
            <v>20</v>
          </cell>
          <cell r="D272">
            <v>20</v>
          </cell>
          <cell r="E272">
            <v>28</v>
          </cell>
          <cell r="F272">
            <v>28</v>
          </cell>
          <cell r="G272">
            <v>21</v>
          </cell>
          <cell r="H272">
            <v>25</v>
          </cell>
          <cell r="I272">
            <v>14</v>
          </cell>
          <cell r="J272">
            <v>27</v>
          </cell>
          <cell r="K272">
            <v>24</v>
          </cell>
          <cell r="L272">
            <v>17</v>
          </cell>
          <cell r="M272">
            <v>18</v>
          </cell>
          <cell r="N272">
            <v>14</v>
          </cell>
          <cell r="O272">
            <v>18</v>
          </cell>
          <cell r="P272">
            <v>30</v>
          </cell>
          <cell r="Q272">
            <v>0</v>
          </cell>
          <cell r="R272">
            <v>304</v>
          </cell>
        </row>
        <row r="273">
          <cell r="A273" t="str">
            <v>3213</v>
          </cell>
          <cell r="B273" t="str">
            <v>Luck School District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</row>
        <row r="274">
          <cell r="A274" t="str">
            <v>1673</v>
          </cell>
          <cell r="B274" t="str">
            <v>Royall School District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A275" t="str">
            <v>2646</v>
          </cell>
          <cell r="B275" t="str">
            <v>Iowa-Grant School District</v>
          </cell>
          <cell r="C275">
            <v>0</v>
          </cell>
          <cell r="D275">
            <v>0</v>
          </cell>
          <cell r="E275">
            <v>0</v>
          </cell>
          <cell r="F275">
            <v>1</v>
          </cell>
          <cell r="G275">
            <v>2</v>
          </cell>
          <cell r="H275">
            <v>1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1</v>
          </cell>
          <cell r="O275">
            <v>0</v>
          </cell>
          <cell r="P275">
            <v>0</v>
          </cell>
          <cell r="Q275">
            <v>0</v>
          </cell>
          <cell r="R275">
            <v>6</v>
          </cell>
        </row>
        <row r="276">
          <cell r="A276" t="str">
            <v>4473</v>
          </cell>
          <cell r="B276" t="str">
            <v>Plymouth Joint School District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1</v>
          </cell>
          <cell r="L276">
            <v>0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3</v>
          </cell>
        </row>
        <row r="277">
          <cell r="A277" t="str">
            <v>1870</v>
          </cell>
          <cell r="B277" t="str">
            <v>Fontana J8 School District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A278" t="str">
            <v>5593</v>
          </cell>
          <cell r="B278" t="str">
            <v>Stanley-Boyd Area School District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A279" t="str">
            <v>4802</v>
          </cell>
          <cell r="B279" t="str">
            <v>Rice Lake Area School District</v>
          </cell>
          <cell r="C279">
            <v>6</v>
          </cell>
          <cell r="D279">
            <v>8</v>
          </cell>
          <cell r="E279">
            <v>6</v>
          </cell>
          <cell r="F279">
            <v>8</v>
          </cell>
          <cell r="G279">
            <v>7</v>
          </cell>
          <cell r="H279">
            <v>8</v>
          </cell>
          <cell r="I279">
            <v>5</v>
          </cell>
          <cell r="J279">
            <v>7</v>
          </cell>
          <cell r="K279">
            <v>4</v>
          </cell>
          <cell r="L279">
            <v>4</v>
          </cell>
          <cell r="M279">
            <v>3</v>
          </cell>
          <cell r="N279">
            <v>4</v>
          </cell>
          <cell r="O279">
            <v>7</v>
          </cell>
          <cell r="P279">
            <v>10</v>
          </cell>
          <cell r="Q279">
            <v>0</v>
          </cell>
          <cell r="R279">
            <v>87</v>
          </cell>
        </row>
        <row r="280">
          <cell r="A280" t="str">
            <v>1561</v>
          </cell>
          <cell r="B280" t="str">
            <v>Edgar School District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A281" t="str">
            <v>3661</v>
          </cell>
          <cell r="B281" t="str">
            <v>Mishicot School District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1</v>
          </cell>
          <cell r="Q281">
            <v>0</v>
          </cell>
          <cell r="R281">
            <v>1</v>
          </cell>
        </row>
        <row r="282">
          <cell r="A282" t="str">
            <v>2940</v>
          </cell>
          <cell r="B282" t="str">
            <v>Laona School District</v>
          </cell>
          <cell r="C282">
            <v>0</v>
          </cell>
          <cell r="D282">
            <v>1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1</v>
          </cell>
          <cell r="O282">
            <v>0</v>
          </cell>
          <cell r="P282">
            <v>1</v>
          </cell>
          <cell r="Q282">
            <v>0</v>
          </cell>
          <cell r="R282">
            <v>4</v>
          </cell>
        </row>
        <row r="283">
          <cell r="A283" t="str">
            <v>1080</v>
          </cell>
          <cell r="B283" t="str">
            <v>Chetek-Weyerhaeuser Area School District</v>
          </cell>
          <cell r="C283">
            <v>4</v>
          </cell>
          <cell r="D283">
            <v>1</v>
          </cell>
          <cell r="E283">
            <v>1</v>
          </cell>
          <cell r="F283">
            <v>1</v>
          </cell>
          <cell r="G283">
            <v>1</v>
          </cell>
          <cell r="H283">
            <v>0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1</v>
          </cell>
          <cell r="P283">
            <v>5</v>
          </cell>
          <cell r="Q283">
            <v>0</v>
          </cell>
          <cell r="R283">
            <v>16</v>
          </cell>
        </row>
        <row r="284">
          <cell r="A284" t="str">
            <v>0609</v>
          </cell>
          <cell r="B284" t="str">
            <v>Boscobel Area School District</v>
          </cell>
          <cell r="C284">
            <v>0</v>
          </cell>
          <cell r="D284">
            <v>3</v>
          </cell>
          <cell r="E284">
            <v>4</v>
          </cell>
          <cell r="F284">
            <v>2</v>
          </cell>
          <cell r="G284">
            <v>6</v>
          </cell>
          <cell r="H284">
            <v>0</v>
          </cell>
          <cell r="I284">
            <v>3</v>
          </cell>
          <cell r="J284">
            <v>5</v>
          </cell>
          <cell r="K284">
            <v>1</v>
          </cell>
          <cell r="L284">
            <v>0</v>
          </cell>
          <cell r="M284">
            <v>1</v>
          </cell>
          <cell r="N284">
            <v>0</v>
          </cell>
          <cell r="O284">
            <v>1</v>
          </cell>
          <cell r="P284">
            <v>2</v>
          </cell>
          <cell r="Q284">
            <v>0</v>
          </cell>
          <cell r="R284">
            <v>28</v>
          </cell>
        </row>
        <row r="285">
          <cell r="A285" t="str">
            <v>2114</v>
          </cell>
          <cell r="B285" t="str">
            <v>Gibraltar Area School District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1</v>
          </cell>
          <cell r="Q285">
            <v>0</v>
          </cell>
          <cell r="R285">
            <v>1</v>
          </cell>
        </row>
        <row r="286">
          <cell r="A286" t="str">
            <v>5810</v>
          </cell>
          <cell r="B286" t="str">
            <v>Turtle Lake School District</v>
          </cell>
          <cell r="C286">
            <v>0</v>
          </cell>
          <cell r="D286">
            <v>1</v>
          </cell>
          <cell r="E286">
            <v>1</v>
          </cell>
          <cell r="F286">
            <v>0</v>
          </cell>
          <cell r="G286">
            <v>0</v>
          </cell>
          <cell r="H286">
            <v>1</v>
          </cell>
          <cell r="I286">
            <v>0</v>
          </cell>
          <cell r="J286">
            <v>1</v>
          </cell>
          <cell r="K286">
            <v>0</v>
          </cell>
          <cell r="L286">
            <v>0</v>
          </cell>
          <cell r="M286">
            <v>1</v>
          </cell>
          <cell r="N286">
            <v>1</v>
          </cell>
          <cell r="O286">
            <v>0</v>
          </cell>
          <cell r="P286">
            <v>0</v>
          </cell>
          <cell r="Q286">
            <v>0</v>
          </cell>
          <cell r="R286">
            <v>6</v>
          </cell>
        </row>
        <row r="287">
          <cell r="A287" t="str">
            <v>2793</v>
          </cell>
          <cell r="B287" t="str">
            <v>Kenosha School District</v>
          </cell>
          <cell r="C287">
            <v>63</v>
          </cell>
          <cell r="D287">
            <v>52</v>
          </cell>
          <cell r="E287">
            <v>48</v>
          </cell>
          <cell r="F287">
            <v>48</v>
          </cell>
          <cell r="G287">
            <v>33</v>
          </cell>
          <cell r="H287">
            <v>41</v>
          </cell>
          <cell r="I287">
            <v>34</v>
          </cell>
          <cell r="J287">
            <v>38</v>
          </cell>
          <cell r="K287">
            <v>35</v>
          </cell>
          <cell r="L287">
            <v>44</v>
          </cell>
          <cell r="M287">
            <v>43</v>
          </cell>
          <cell r="N287">
            <v>43</v>
          </cell>
          <cell r="O287">
            <v>37</v>
          </cell>
          <cell r="P287">
            <v>53</v>
          </cell>
          <cell r="Q287">
            <v>0</v>
          </cell>
          <cell r="R287">
            <v>612</v>
          </cell>
        </row>
        <row r="288">
          <cell r="A288" t="str">
            <v>2450</v>
          </cell>
          <cell r="B288" t="str">
            <v>Arrowhead UHS School District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1</v>
          </cell>
          <cell r="P288">
            <v>4</v>
          </cell>
          <cell r="Q288">
            <v>0</v>
          </cell>
          <cell r="R288">
            <v>5</v>
          </cell>
        </row>
        <row r="289">
          <cell r="A289" t="str">
            <v>3427</v>
          </cell>
          <cell r="B289" t="str">
            <v>Mellen School District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A290" t="str">
            <v>6748</v>
          </cell>
          <cell r="B290" t="str">
            <v>Yorkville J2 School District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1</v>
          </cell>
          <cell r="K290">
            <v>0</v>
          </cell>
          <cell r="L290">
            <v>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2</v>
          </cell>
        </row>
        <row r="291">
          <cell r="A291" t="str">
            <v>1162</v>
          </cell>
          <cell r="B291" t="str">
            <v>Colby School District</v>
          </cell>
          <cell r="C291">
            <v>4</v>
          </cell>
          <cell r="D291">
            <v>1</v>
          </cell>
          <cell r="E291">
            <v>8</v>
          </cell>
          <cell r="F291">
            <v>2</v>
          </cell>
          <cell r="G291">
            <v>2</v>
          </cell>
          <cell r="H291">
            <v>3</v>
          </cell>
          <cell r="I291">
            <v>2</v>
          </cell>
          <cell r="J291">
            <v>5</v>
          </cell>
          <cell r="K291">
            <v>6</v>
          </cell>
          <cell r="L291">
            <v>3</v>
          </cell>
          <cell r="M291">
            <v>2</v>
          </cell>
          <cell r="N291">
            <v>3</v>
          </cell>
          <cell r="O291">
            <v>2</v>
          </cell>
          <cell r="P291">
            <v>0</v>
          </cell>
          <cell r="Q291">
            <v>0</v>
          </cell>
          <cell r="R291">
            <v>43</v>
          </cell>
        </row>
        <row r="292">
          <cell r="A292" t="str">
            <v>1600</v>
          </cell>
          <cell r="B292" t="str">
            <v>Eleva-Strum School District</v>
          </cell>
          <cell r="C292">
            <v>0</v>
          </cell>
          <cell r="D292">
            <v>0</v>
          </cell>
          <cell r="E292">
            <v>1</v>
          </cell>
          <cell r="F292">
            <v>2</v>
          </cell>
          <cell r="G292">
            <v>1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1</v>
          </cell>
          <cell r="O292">
            <v>1</v>
          </cell>
          <cell r="P292">
            <v>1</v>
          </cell>
          <cell r="Q292">
            <v>0</v>
          </cell>
          <cell r="R292">
            <v>7</v>
          </cell>
        </row>
        <row r="293">
          <cell r="A293" t="str">
            <v>2135</v>
          </cell>
          <cell r="B293" t="str">
            <v>Gilman School District</v>
          </cell>
          <cell r="C293">
            <v>2</v>
          </cell>
          <cell r="D293">
            <v>2</v>
          </cell>
          <cell r="E293">
            <v>3</v>
          </cell>
          <cell r="F293">
            <v>1</v>
          </cell>
          <cell r="G293">
            <v>2</v>
          </cell>
          <cell r="H293">
            <v>0</v>
          </cell>
          <cell r="I293">
            <v>1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O293">
            <v>1</v>
          </cell>
          <cell r="P293">
            <v>1</v>
          </cell>
          <cell r="Q293">
            <v>0</v>
          </cell>
          <cell r="R293">
            <v>14</v>
          </cell>
        </row>
        <row r="294">
          <cell r="A294" t="str">
            <v>2142</v>
          </cell>
          <cell r="B294" t="str">
            <v>Gilmanton School District</v>
          </cell>
          <cell r="C294">
            <v>0</v>
          </cell>
          <cell r="D294">
            <v>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1</v>
          </cell>
          <cell r="J294">
            <v>0</v>
          </cell>
          <cell r="K294">
            <v>1</v>
          </cell>
          <cell r="L294">
            <v>0</v>
          </cell>
          <cell r="M294">
            <v>1</v>
          </cell>
          <cell r="N294">
            <v>0</v>
          </cell>
          <cell r="O294">
            <v>0</v>
          </cell>
          <cell r="P294">
            <v>2</v>
          </cell>
          <cell r="Q294">
            <v>0</v>
          </cell>
          <cell r="R294">
            <v>7</v>
          </cell>
        </row>
        <row r="295">
          <cell r="A295" t="str">
            <v>2891</v>
          </cell>
          <cell r="B295" t="str">
            <v>Lake Holcombe School District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1</v>
          </cell>
          <cell r="Q295">
            <v>0</v>
          </cell>
          <cell r="R295">
            <v>1</v>
          </cell>
        </row>
        <row r="296">
          <cell r="A296" t="str">
            <v>3206</v>
          </cell>
          <cell r="B296" t="str">
            <v>Loyal School District</v>
          </cell>
          <cell r="C296">
            <v>0</v>
          </cell>
          <cell r="D296">
            <v>1</v>
          </cell>
          <cell r="E296">
            <v>0</v>
          </cell>
          <cell r="F296">
            <v>1</v>
          </cell>
          <cell r="G296">
            <v>1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4</v>
          </cell>
        </row>
        <row r="297">
          <cell r="A297" t="str">
            <v>3920</v>
          </cell>
          <cell r="B297" t="str">
            <v>New Auburn School District</v>
          </cell>
          <cell r="C297">
            <v>1</v>
          </cell>
          <cell r="D297">
            <v>0</v>
          </cell>
          <cell r="E297">
            <v>1</v>
          </cell>
          <cell r="F297">
            <v>0</v>
          </cell>
          <cell r="G297">
            <v>0</v>
          </cell>
          <cell r="H297">
            <v>1</v>
          </cell>
          <cell r="I297">
            <v>1</v>
          </cell>
          <cell r="J297">
            <v>1</v>
          </cell>
          <cell r="K297">
            <v>0</v>
          </cell>
          <cell r="L297">
            <v>1</v>
          </cell>
          <cell r="M297">
            <v>0</v>
          </cell>
          <cell r="N297">
            <v>0</v>
          </cell>
          <cell r="O297">
            <v>1</v>
          </cell>
          <cell r="P297">
            <v>1</v>
          </cell>
          <cell r="Q297">
            <v>0</v>
          </cell>
          <cell r="R297">
            <v>8</v>
          </cell>
        </row>
        <row r="298">
          <cell r="A298" t="str">
            <v>4207</v>
          </cell>
          <cell r="B298" t="str">
            <v>Owen-Withee School District</v>
          </cell>
          <cell r="C298">
            <v>0</v>
          </cell>
          <cell r="D298">
            <v>0</v>
          </cell>
          <cell r="E298">
            <v>0</v>
          </cell>
          <cell r="F298">
            <v>1</v>
          </cell>
          <cell r="G298">
            <v>0</v>
          </cell>
          <cell r="H298">
            <v>1</v>
          </cell>
          <cell r="I298">
            <v>0</v>
          </cell>
          <cell r="J298">
            <v>0</v>
          </cell>
          <cell r="K298">
            <v>0</v>
          </cell>
          <cell r="L298">
            <v>1</v>
          </cell>
          <cell r="M298">
            <v>0</v>
          </cell>
          <cell r="N298">
            <v>0</v>
          </cell>
          <cell r="O298">
            <v>1</v>
          </cell>
          <cell r="P298">
            <v>3</v>
          </cell>
          <cell r="Q298">
            <v>0</v>
          </cell>
          <cell r="R298">
            <v>7</v>
          </cell>
        </row>
        <row r="299">
          <cell r="A299" t="str">
            <v>4543</v>
          </cell>
          <cell r="B299" t="str">
            <v>Prairie du Chien Area School District</v>
          </cell>
          <cell r="C299">
            <v>1</v>
          </cell>
          <cell r="D299">
            <v>0</v>
          </cell>
          <cell r="E299">
            <v>1</v>
          </cell>
          <cell r="F299">
            <v>1</v>
          </cell>
          <cell r="G299">
            <v>0</v>
          </cell>
          <cell r="H299">
            <v>1</v>
          </cell>
          <cell r="I299">
            <v>0</v>
          </cell>
          <cell r="J299">
            <v>1</v>
          </cell>
          <cell r="K299">
            <v>0</v>
          </cell>
          <cell r="L299">
            <v>0</v>
          </cell>
          <cell r="M299">
            <v>1</v>
          </cell>
          <cell r="N299">
            <v>0</v>
          </cell>
          <cell r="O299">
            <v>0</v>
          </cell>
          <cell r="P299">
            <v>1</v>
          </cell>
          <cell r="Q299">
            <v>0</v>
          </cell>
          <cell r="R299">
            <v>7</v>
          </cell>
        </row>
        <row r="300">
          <cell r="A300" t="str">
            <v>1029</v>
          </cell>
          <cell r="B300" t="str">
            <v>Cedar Grove-Belgium Area School District</v>
          </cell>
          <cell r="C300">
            <v>0</v>
          </cell>
          <cell r="D300">
            <v>0</v>
          </cell>
          <cell r="E300">
            <v>2</v>
          </cell>
          <cell r="F300">
            <v>0</v>
          </cell>
          <cell r="G300">
            <v>0</v>
          </cell>
          <cell r="H300">
            <v>1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1</v>
          </cell>
          <cell r="N300">
            <v>1</v>
          </cell>
          <cell r="O300">
            <v>0</v>
          </cell>
          <cell r="P300">
            <v>1</v>
          </cell>
          <cell r="Q300">
            <v>0</v>
          </cell>
          <cell r="R300">
            <v>6</v>
          </cell>
        </row>
        <row r="301">
          <cell r="A301" t="str">
            <v>1295</v>
          </cell>
          <cell r="B301" t="str">
            <v>Darlington Community School District</v>
          </cell>
          <cell r="C301">
            <v>1</v>
          </cell>
          <cell r="D301">
            <v>2</v>
          </cell>
          <cell r="E301">
            <v>0</v>
          </cell>
          <cell r="F301">
            <v>0</v>
          </cell>
          <cell r="G301">
            <v>1</v>
          </cell>
          <cell r="H301">
            <v>0</v>
          </cell>
          <cell r="I301">
            <v>1</v>
          </cell>
          <cell r="J301">
            <v>1</v>
          </cell>
          <cell r="K301">
            <v>0</v>
          </cell>
          <cell r="L301">
            <v>1</v>
          </cell>
          <cell r="M301">
            <v>1</v>
          </cell>
          <cell r="N301">
            <v>0</v>
          </cell>
          <cell r="O301">
            <v>1</v>
          </cell>
          <cell r="P301">
            <v>0</v>
          </cell>
          <cell r="Q301">
            <v>0</v>
          </cell>
          <cell r="R301">
            <v>9</v>
          </cell>
        </row>
        <row r="302">
          <cell r="A302" t="str">
            <v>4144</v>
          </cell>
          <cell r="B302" t="str">
            <v>Oregon School District</v>
          </cell>
          <cell r="C302">
            <v>2</v>
          </cell>
          <cell r="D302">
            <v>0</v>
          </cell>
          <cell r="E302">
            <v>3</v>
          </cell>
          <cell r="F302">
            <v>5</v>
          </cell>
          <cell r="G302">
            <v>2</v>
          </cell>
          <cell r="H302">
            <v>3</v>
          </cell>
          <cell r="I302">
            <v>4</v>
          </cell>
          <cell r="J302">
            <v>3</v>
          </cell>
          <cell r="K302">
            <v>4</v>
          </cell>
          <cell r="L302">
            <v>3</v>
          </cell>
          <cell r="M302">
            <v>2</v>
          </cell>
          <cell r="N302">
            <v>2</v>
          </cell>
          <cell r="O302">
            <v>6</v>
          </cell>
          <cell r="P302">
            <v>2</v>
          </cell>
          <cell r="Q302">
            <v>0</v>
          </cell>
          <cell r="R302">
            <v>41</v>
          </cell>
        </row>
        <row r="303">
          <cell r="A303" t="str">
            <v>5523</v>
          </cell>
          <cell r="B303" t="str">
            <v>River Valley School District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A304" t="str">
            <v>2849</v>
          </cell>
          <cell r="B304" t="str">
            <v>La Crosse School District</v>
          </cell>
          <cell r="C304">
            <v>8</v>
          </cell>
          <cell r="D304">
            <v>16</v>
          </cell>
          <cell r="E304">
            <v>14</v>
          </cell>
          <cell r="F304">
            <v>9</v>
          </cell>
          <cell r="G304">
            <v>20</v>
          </cell>
          <cell r="H304">
            <v>10</v>
          </cell>
          <cell r="I304">
            <v>18</v>
          </cell>
          <cell r="J304">
            <v>9</v>
          </cell>
          <cell r="K304">
            <v>13</v>
          </cell>
          <cell r="L304">
            <v>6</v>
          </cell>
          <cell r="M304">
            <v>9</v>
          </cell>
          <cell r="N304">
            <v>13</v>
          </cell>
          <cell r="O304">
            <v>15</v>
          </cell>
          <cell r="P304">
            <v>20</v>
          </cell>
          <cell r="Q304">
            <v>0</v>
          </cell>
          <cell r="R304">
            <v>180</v>
          </cell>
        </row>
        <row r="305">
          <cell r="A305" t="str">
            <v>1736</v>
          </cell>
          <cell r="B305" t="str">
            <v>Fall River School District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A306" t="str">
            <v>2443</v>
          </cell>
          <cell r="B306" t="str">
            <v>Hartford J1 School District</v>
          </cell>
          <cell r="C306">
            <v>0</v>
          </cell>
          <cell r="D306">
            <v>1</v>
          </cell>
          <cell r="E306">
            <v>0</v>
          </cell>
          <cell r="F306">
            <v>0</v>
          </cell>
          <cell r="G306">
            <v>0</v>
          </cell>
          <cell r="H306">
            <v>1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3</v>
          </cell>
        </row>
        <row r="307">
          <cell r="A307" t="str">
            <v>3976</v>
          </cell>
          <cell r="B307" t="str">
            <v>Norris School District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A308" t="str">
            <v>4368</v>
          </cell>
          <cell r="B308" t="str">
            <v>Pittsville School District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A309" t="str">
            <v>4508</v>
          </cell>
          <cell r="B309" t="str">
            <v>Port Edwards School District</v>
          </cell>
          <cell r="C309">
            <v>0</v>
          </cell>
          <cell r="D309">
            <v>0</v>
          </cell>
          <cell r="E309">
            <v>1</v>
          </cell>
          <cell r="F309">
            <v>0</v>
          </cell>
          <cell r="G309">
            <v>1</v>
          </cell>
          <cell r="H309">
            <v>1</v>
          </cell>
          <cell r="I309">
            <v>0</v>
          </cell>
          <cell r="J309">
            <v>0</v>
          </cell>
          <cell r="K309">
            <v>2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1</v>
          </cell>
          <cell r="Q309">
            <v>0</v>
          </cell>
          <cell r="R309">
            <v>6</v>
          </cell>
        </row>
        <row r="310">
          <cell r="A310" t="str">
            <v>4375</v>
          </cell>
          <cell r="B310" t="str">
            <v>Tri-County Area School District</v>
          </cell>
          <cell r="C310">
            <v>0</v>
          </cell>
          <cell r="D310">
            <v>0</v>
          </cell>
          <cell r="E310">
            <v>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1</v>
          </cell>
          <cell r="K310">
            <v>1</v>
          </cell>
          <cell r="L310">
            <v>1</v>
          </cell>
          <cell r="M310">
            <v>2</v>
          </cell>
          <cell r="N310">
            <v>2</v>
          </cell>
          <cell r="O310">
            <v>2</v>
          </cell>
          <cell r="P310">
            <v>4</v>
          </cell>
          <cell r="Q310">
            <v>0</v>
          </cell>
          <cell r="R310">
            <v>14</v>
          </cell>
        </row>
        <row r="311">
          <cell r="A311" t="str">
            <v>3794</v>
          </cell>
          <cell r="B311" t="str">
            <v>Mount Horeb Area School District</v>
          </cell>
          <cell r="C311">
            <v>3</v>
          </cell>
          <cell r="D311">
            <v>4</v>
          </cell>
          <cell r="E311">
            <v>0</v>
          </cell>
          <cell r="F311">
            <v>0</v>
          </cell>
          <cell r="G311">
            <v>4</v>
          </cell>
          <cell r="H311">
            <v>3</v>
          </cell>
          <cell r="I311">
            <v>3</v>
          </cell>
          <cell r="J311">
            <v>2</v>
          </cell>
          <cell r="K311">
            <v>2</v>
          </cell>
          <cell r="L311">
            <v>5</v>
          </cell>
          <cell r="M311">
            <v>4</v>
          </cell>
          <cell r="N311">
            <v>5</v>
          </cell>
          <cell r="O311">
            <v>3</v>
          </cell>
          <cell r="P311">
            <v>3</v>
          </cell>
          <cell r="Q311">
            <v>0</v>
          </cell>
          <cell r="R311">
            <v>41</v>
          </cell>
        </row>
        <row r="312">
          <cell r="A312" t="str">
            <v>8129</v>
          </cell>
          <cell r="B312" t="str">
            <v>Milwaukee Scholars Charter School</v>
          </cell>
          <cell r="C312">
            <v>0</v>
          </cell>
          <cell r="D312">
            <v>2</v>
          </cell>
          <cell r="E312">
            <v>4</v>
          </cell>
          <cell r="F312">
            <v>0</v>
          </cell>
          <cell r="G312">
            <v>2</v>
          </cell>
          <cell r="H312">
            <v>0</v>
          </cell>
          <cell r="I312">
            <v>0</v>
          </cell>
          <cell r="J312">
            <v>1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10</v>
          </cell>
        </row>
        <row r="313">
          <cell r="A313" t="str">
            <v>6419</v>
          </cell>
          <cell r="B313" t="str">
            <v>Whitefish Bay School District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A314" t="str">
            <v>4501</v>
          </cell>
          <cell r="B314" t="str">
            <v>Portage Community School District</v>
          </cell>
          <cell r="C314">
            <v>0</v>
          </cell>
          <cell r="D314">
            <v>4</v>
          </cell>
          <cell r="E314">
            <v>2</v>
          </cell>
          <cell r="F314">
            <v>2</v>
          </cell>
          <cell r="G314">
            <v>2</v>
          </cell>
          <cell r="H314">
            <v>4</v>
          </cell>
          <cell r="I314">
            <v>1</v>
          </cell>
          <cell r="J314">
            <v>1</v>
          </cell>
          <cell r="K314">
            <v>1</v>
          </cell>
          <cell r="L314">
            <v>2</v>
          </cell>
          <cell r="M314">
            <v>1</v>
          </cell>
          <cell r="N314">
            <v>3</v>
          </cell>
          <cell r="O314">
            <v>4</v>
          </cell>
          <cell r="P314">
            <v>4</v>
          </cell>
          <cell r="Q314">
            <v>0</v>
          </cell>
          <cell r="R314">
            <v>31</v>
          </cell>
        </row>
        <row r="315">
          <cell r="A315" t="str">
            <v>5278</v>
          </cell>
          <cell r="B315" t="str">
            <v>Sheboygan Falls School District</v>
          </cell>
          <cell r="C315">
            <v>0</v>
          </cell>
          <cell r="D315">
            <v>1</v>
          </cell>
          <cell r="E315">
            <v>2</v>
          </cell>
          <cell r="F315">
            <v>1</v>
          </cell>
          <cell r="G315">
            <v>4</v>
          </cell>
          <cell r="H315">
            <v>1</v>
          </cell>
          <cell r="I315">
            <v>0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2</v>
          </cell>
          <cell r="Q315">
            <v>0</v>
          </cell>
          <cell r="R315">
            <v>14</v>
          </cell>
        </row>
        <row r="316">
          <cell r="A316" t="str">
            <v>6251</v>
          </cell>
          <cell r="B316" t="str">
            <v>Wauzeka-Steuben School District</v>
          </cell>
          <cell r="C316">
            <v>0</v>
          </cell>
          <cell r="D316">
            <v>0</v>
          </cell>
          <cell r="E316">
            <v>1</v>
          </cell>
          <cell r="F316">
            <v>1</v>
          </cell>
          <cell r="G316">
            <v>1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</v>
          </cell>
          <cell r="O316">
            <v>1</v>
          </cell>
          <cell r="P316">
            <v>1</v>
          </cell>
          <cell r="Q316">
            <v>0</v>
          </cell>
          <cell r="R316">
            <v>6</v>
          </cell>
        </row>
        <row r="317">
          <cell r="A317" t="str">
            <v>6125</v>
          </cell>
          <cell r="B317" t="str">
            <v>Watertown Unified School District</v>
          </cell>
          <cell r="C317">
            <v>9</v>
          </cell>
          <cell r="D317">
            <v>6</v>
          </cell>
          <cell r="E317">
            <v>9</v>
          </cell>
          <cell r="F317">
            <v>13</v>
          </cell>
          <cell r="G317">
            <v>9</v>
          </cell>
          <cell r="H317">
            <v>6</v>
          </cell>
          <cell r="I317">
            <v>6</v>
          </cell>
          <cell r="J317">
            <v>11</v>
          </cell>
          <cell r="K317">
            <v>1</v>
          </cell>
          <cell r="L317">
            <v>2</v>
          </cell>
          <cell r="M317">
            <v>3</v>
          </cell>
          <cell r="N317">
            <v>4</v>
          </cell>
          <cell r="O317">
            <v>6</v>
          </cell>
          <cell r="P317">
            <v>11</v>
          </cell>
          <cell r="Q317">
            <v>0</v>
          </cell>
          <cell r="R317">
            <v>96</v>
          </cell>
        </row>
        <row r="318">
          <cell r="A318" t="str">
            <v>5824</v>
          </cell>
          <cell r="B318" t="str">
            <v>Two Rivers Public School District</v>
          </cell>
          <cell r="C318">
            <v>0</v>
          </cell>
          <cell r="D318">
            <v>0</v>
          </cell>
          <cell r="E318">
            <v>1</v>
          </cell>
          <cell r="F318">
            <v>1</v>
          </cell>
          <cell r="G318">
            <v>1</v>
          </cell>
          <cell r="H318">
            <v>1</v>
          </cell>
          <cell r="I318">
            <v>1</v>
          </cell>
          <cell r="J318">
            <v>0</v>
          </cell>
          <cell r="K318">
            <v>2</v>
          </cell>
          <cell r="L318">
            <v>0</v>
          </cell>
          <cell r="M318">
            <v>2</v>
          </cell>
          <cell r="N318">
            <v>2</v>
          </cell>
          <cell r="O318">
            <v>1</v>
          </cell>
          <cell r="P318">
            <v>2</v>
          </cell>
          <cell r="Q318">
            <v>0</v>
          </cell>
          <cell r="R318">
            <v>14</v>
          </cell>
        </row>
        <row r="319">
          <cell r="A319" t="str">
            <v>2460</v>
          </cell>
          <cell r="B319" t="str">
            <v>Hartland-Lakeside J3 School District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A320" t="str">
            <v>2310</v>
          </cell>
          <cell r="B320" t="str">
            <v>Green Lake School District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A321" t="str">
            <v>3290</v>
          </cell>
          <cell r="B321" t="str">
            <v>Manitowoc School District</v>
          </cell>
          <cell r="C321">
            <v>0</v>
          </cell>
          <cell r="D321">
            <v>3</v>
          </cell>
          <cell r="E321">
            <v>5</v>
          </cell>
          <cell r="F321">
            <v>3</v>
          </cell>
          <cell r="G321">
            <v>6</v>
          </cell>
          <cell r="H321">
            <v>3</v>
          </cell>
          <cell r="I321">
            <v>4</v>
          </cell>
          <cell r="J321">
            <v>2</v>
          </cell>
          <cell r="K321">
            <v>4</v>
          </cell>
          <cell r="L321">
            <v>0</v>
          </cell>
          <cell r="M321">
            <v>2</v>
          </cell>
          <cell r="N321">
            <v>1</v>
          </cell>
          <cell r="O321">
            <v>3</v>
          </cell>
          <cell r="P321">
            <v>12</v>
          </cell>
          <cell r="Q321">
            <v>0</v>
          </cell>
          <cell r="R321">
            <v>48</v>
          </cell>
        </row>
        <row r="322">
          <cell r="A322" t="str">
            <v>3955</v>
          </cell>
          <cell r="B322" t="str">
            <v>New London School District</v>
          </cell>
          <cell r="C322">
            <v>1</v>
          </cell>
          <cell r="D322">
            <v>1</v>
          </cell>
          <cell r="E322">
            <v>4</v>
          </cell>
          <cell r="F322">
            <v>2</v>
          </cell>
          <cell r="G322">
            <v>2</v>
          </cell>
          <cell r="H322">
            <v>7</v>
          </cell>
          <cell r="I322">
            <v>2</v>
          </cell>
          <cell r="J322">
            <v>3</v>
          </cell>
          <cell r="K322">
            <v>3</v>
          </cell>
          <cell r="L322">
            <v>2</v>
          </cell>
          <cell r="M322">
            <v>1</v>
          </cell>
          <cell r="N322">
            <v>4</v>
          </cell>
          <cell r="O322">
            <v>5</v>
          </cell>
          <cell r="P322">
            <v>5</v>
          </cell>
          <cell r="Q322">
            <v>0</v>
          </cell>
          <cell r="R322">
            <v>42</v>
          </cell>
        </row>
        <row r="323">
          <cell r="A323" t="str">
            <v>1687</v>
          </cell>
          <cell r="B323" t="str">
            <v>Erin School District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A324" t="str">
            <v>0623</v>
          </cell>
          <cell r="B324" t="str">
            <v>Bowler School District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A325" t="str">
            <v>2541</v>
          </cell>
          <cell r="B325" t="str">
            <v>Hillsboro School District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</row>
        <row r="326">
          <cell r="A326" t="str">
            <v>2289</v>
          </cell>
          <cell r="B326" t="str">
            <v>Green Bay Area Public School District</v>
          </cell>
          <cell r="C326">
            <v>71</v>
          </cell>
          <cell r="D326">
            <v>93</v>
          </cell>
          <cell r="E326">
            <v>102</v>
          </cell>
          <cell r="F326">
            <v>110</v>
          </cell>
          <cell r="G326">
            <v>86</v>
          </cell>
          <cell r="H326">
            <v>64</v>
          </cell>
          <cell r="I326">
            <v>69</v>
          </cell>
          <cell r="J326">
            <v>67</v>
          </cell>
          <cell r="K326">
            <v>59</v>
          </cell>
          <cell r="L326">
            <v>53</v>
          </cell>
          <cell r="M326">
            <v>47</v>
          </cell>
          <cell r="N326">
            <v>54</v>
          </cell>
          <cell r="O326">
            <v>63</v>
          </cell>
          <cell r="P326">
            <v>77</v>
          </cell>
          <cell r="Q326">
            <v>0</v>
          </cell>
          <cell r="R326">
            <v>1015</v>
          </cell>
        </row>
        <row r="327">
          <cell r="A327" t="str">
            <v>2884</v>
          </cell>
          <cell r="B327" t="str">
            <v>Lake Geneva-Genoa City UHS School District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</v>
          </cell>
          <cell r="N327">
            <v>3</v>
          </cell>
          <cell r="O327">
            <v>5</v>
          </cell>
          <cell r="P327">
            <v>4</v>
          </cell>
          <cell r="Q327">
            <v>0</v>
          </cell>
          <cell r="R327">
            <v>14</v>
          </cell>
        </row>
        <row r="328">
          <cell r="A328" t="str">
            <v>3689</v>
          </cell>
          <cell r="B328" t="str">
            <v>Montello School District</v>
          </cell>
          <cell r="C328">
            <v>0</v>
          </cell>
          <cell r="D328">
            <v>1</v>
          </cell>
          <cell r="E328">
            <v>1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1</v>
          </cell>
          <cell r="Q328">
            <v>0</v>
          </cell>
          <cell r="R328">
            <v>4</v>
          </cell>
        </row>
        <row r="329">
          <cell r="A329" t="str">
            <v>8133</v>
          </cell>
          <cell r="B329" t="str">
            <v>Rocketship Southside Community Prep</v>
          </cell>
          <cell r="C329">
            <v>2</v>
          </cell>
          <cell r="D329">
            <v>1</v>
          </cell>
          <cell r="E329">
            <v>3</v>
          </cell>
          <cell r="F329">
            <v>1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7</v>
          </cell>
        </row>
        <row r="330">
          <cell r="A330" t="str">
            <v>6470</v>
          </cell>
          <cell r="B330" t="str">
            <v>Whitnall School District</v>
          </cell>
          <cell r="C330">
            <v>3</v>
          </cell>
          <cell r="D330">
            <v>1</v>
          </cell>
          <cell r="E330">
            <v>4</v>
          </cell>
          <cell r="F330">
            <v>3</v>
          </cell>
          <cell r="G330">
            <v>4</v>
          </cell>
          <cell r="H330">
            <v>4</v>
          </cell>
          <cell r="I330">
            <v>3</v>
          </cell>
          <cell r="J330">
            <v>3</v>
          </cell>
          <cell r="K330">
            <v>1</v>
          </cell>
          <cell r="L330">
            <v>0</v>
          </cell>
          <cell r="M330">
            <v>0</v>
          </cell>
          <cell r="N330">
            <v>2</v>
          </cell>
          <cell r="O330">
            <v>1</v>
          </cell>
          <cell r="P330">
            <v>0</v>
          </cell>
          <cell r="Q330">
            <v>0</v>
          </cell>
          <cell r="R330">
            <v>29</v>
          </cell>
        </row>
        <row r="331">
          <cell r="A331" t="str">
            <v>1015</v>
          </cell>
          <cell r="B331" t="str">
            <v>Cedarburg School District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1</v>
          </cell>
          <cell r="J331">
            <v>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2</v>
          </cell>
        </row>
        <row r="332">
          <cell r="A332" t="str">
            <v>1694</v>
          </cell>
          <cell r="B332" t="str">
            <v>Evansville Community School District</v>
          </cell>
          <cell r="C332">
            <v>0</v>
          </cell>
          <cell r="D332">
            <v>0</v>
          </cell>
          <cell r="E332">
            <v>0</v>
          </cell>
          <cell r="F332">
            <v>1</v>
          </cell>
          <cell r="G332">
            <v>1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1</v>
          </cell>
          <cell r="P332">
            <v>0</v>
          </cell>
          <cell r="Q332">
            <v>0</v>
          </cell>
          <cell r="R332">
            <v>3</v>
          </cell>
        </row>
        <row r="333">
          <cell r="A333" t="str">
            <v>0196</v>
          </cell>
          <cell r="B333" t="str">
            <v>Athens School District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A334" t="str">
            <v>5369</v>
          </cell>
          <cell r="B334" t="str">
            <v>Silver Lake J1 School District</v>
          </cell>
          <cell r="C334">
            <v>1</v>
          </cell>
          <cell r="D334">
            <v>0</v>
          </cell>
          <cell r="E334">
            <v>1</v>
          </cell>
          <cell r="F334">
            <v>0</v>
          </cell>
          <cell r="G334">
            <v>1</v>
          </cell>
          <cell r="H334">
            <v>0</v>
          </cell>
          <cell r="I334">
            <v>0</v>
          </cell>
          <cell r="J334">
            <v>1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5</v>
          </cell>
        </row>
        <row r="335">
          <cell r="A335" t="str">
            <v>0980</v>
          </cell>
          <cell r="B335" t="str">
            <v>Cashton School District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1</v>
          </cell>
          <cell r="I335">
            <v>0</v>
          </cell>
          <cell r="J335">
            <v>1</v>
          </cell>
          <cell r="K335">
            <v>1</v>
          </cell>
          <cell r="L335">
            <v>1</v>
          </cell>
          <cell r="M335">
            <v>0</v>
          </cell>
          <cell r="N335">
            <v>2</v>
          </cell>
          <cell r="O335">
            <v>0</v>
          </cell>
          <cell r="P335">
            <v>2</v>
          </cell>
          <cell r="Q335">
            <v>0</v>
          </cell>
          <cell r="R335">
            <v>8</v>
          </cell>
        </row>
        <row r="336">
          <cell r="A336" t="str">
            <v>3969</v>
          </cell>
          <cell r="B336" t="str">
            <v>Niagara School District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1</v>
          </cell>
          <cell r="O336">
            <v>0</v>
          </cell>
          <cell r="P336">
            <v>2</v>
          </cell>
          <cell r="Q336">
            <v>0</v>
          </cell>
          <cell r="R336">
            <v>3</v>
          </cell>
        </row>
        <row r="337">
          <cell r="A337" t="str">
            <v>4690</v>
          </cell>
          <cell r="B337" t="str">
            <v>North Cape School District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</row>
        <row r="338">
          <cell r="A338" t="str">
            <v>4179</v>
          </cell>
          <cell r="B338" t="str">
            <v>Oshkosh Area School District</v>
          </cell>
          <cell r="C338">
            <v>1</v>
          </cell>
          <cell r="D338">
            <v>8</v>
          </cell>
          <cell r="E338">
            <v>10</v>
          </cell>
          <cell r="F338">
            <v>21</v>
          </cell>
          <cell r="G338">
            <v>21</v>
          </cell>
          <cell r="H338">
            <v>27</v>
          </cell>
          <cell r="I338">
            <v>20</v>
          </cell>
          <cell r="J338">
            <v>18</v>
          </cell>
          <cell r="K338">
            <v>22</v>
          </cell>
          <cell r="L338">
            <v>16</v>
          </cell>
          <cell r="M338">
            <v>20</v>
          </cell>
          <cell r="N338">
            <v>28</v>
          </cell>
          <cell r="O338">
            <v>18</v>
          </cell>
          <cell r="P338">
            <v>13</v>
          </cell>
          <cell r="Q338">
            <v>0</v>
          </cell>
          <cell r="R338">
            <v>243</v>
          </cell>
        </row>
        <row r="339">
          <cell r="A339" t="str">
            <v>2044</v>
          </cell>
          <cell r="B339" t="str">
            <v>Geneva J4 School District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</row>
        <row r="340">
          <cell r="A340" t="str">
            <v>3269</v>
          </cell>
          <cell r="B340" t="str">
            <v>Madison Metropolitan School District</v>
          </cell>
          <cell r="C340">
            <v>72</v>
          </cell>
          <cell r="D340">
            <v>115</v>
          </cell>
          <cell r="E340">
            <v>106</v>
          </cell>
          <cell r="F340">
            <v>113</v>
          </cell>
          <cell r="G340">
            <v>110</v>
          </cell>
          <cell r="H340">
            <v>105</v>
          </cell>
          <cell r="I340">
            <v>83</v>
          </cell>
          <cell r="J340">
            <v>91</v>
          </cell>
          <cell r="K340">
            <v>71</v>
          </cell>
          <cell r="L340">
            <v>81</v>
          </cell>
          <cell r="M340">
            <v>66</v>
          </cell>
          <cell r="N340">
            <v>57</v>
          </cell>
          <cell r="O340">
            <v>54</v>
          </cell>
          <cell r="P340">
            <v>80</v>
          </cell>
          <cell r="Q340">
            <v>0</v>
          </cell>
          <cell r="R340">
            <v>1204</v>
          </cell>
        </row>
        <row r="341">
          <cell r="A341" t="str">
            <v>1945</v>
          </cell>
          <cell r="B341" t="str">
            <v>Northern Ozaukee School District</v>
          </cell>
          <cell r="C341">
            <v>0</v>
          </cell>
          <cell r="D341">
            <v>1</v>
          </cell>
          <cell r="E341">
            <v>1</v>
          </cell>
          <cell r="F341">
            <v>3</v>
          </cell>
          <cell r="G341">
            <v>0</v>
          </cell>
          <cell r="H341">
            <v>1</v>
          </cell>
          <cell r="I341">
            <v>0</v>
          </cell>
          <cell r="J341">
            <v>1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1</v>
          </cell>
          <cell r="P341">
            <v>0</v>
          </cell>
          <cell r="Q341">
            <v>0</v>
          </cell>
          <cell r="R341">
            <v>8</v>
          </cell>
        </row>
        <row r="342">
          <cell r="A342" t="str">
            <v>6104</v>
          </cell>
          <cell r="B342" t="str">
            <v>Washington-Caldwell School District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3983</v>
          </cell>
          <cell r="B343" t="str">
            <v>North Fond du Lac School District</v>
          </cell>
          <cell r="C343">
            <v>1</v>
          </cell>
          <cell r="D343">
            <v>0</v>
          </cell>
          <cell r="E343">
            <v>0</v>
          </cell>
          <cell r="F343">
            <v>0</v>
          </cell>
          <cell r="G343">
            <v>1</v>
          </cell>
          <cell r="H343">
            <v>0</v>
          </cell>
          <cell r="I343">
            <v>1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4</v>
          </cell>
          <cell r="Q343">
            <v>0</v>
          </cell>
          <cell r="R343">
            <v>8</v>
          </cell>
        </row>
        <row r="344">
          <cell r="A344" t="str">
            <v>6545</v>
          </cell>
          <cell r="B344" t="str">
            <v>Wilmot UHS School District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2</v>
          </cell>
          <cell r="N344">
            <v>6</v>
          </cell>
          <cell r="O344">
            <v>0</v>
          </cell>
          <cell r="P344">
            <v>2</v>
          </cell>
          <cell r="Q344">
            <v>0</v>
          </cell>
          <cell r="R344">
            <v>10</v>
          </cell>
        </row>
        <row r="345">
          <cell r="A345" t="str">
            <v>4571</v>
          </cell>
          <cell r="B345" t="str">
            <v>Prentice School District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46">
          <cell r="A346" t="str">
            <v>0091</v>
          </cell>
          <cell r="B346" t="str">
            <v>Alma Center School District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A347" t="str">
            <v>6685</v>
          </cell>
          <cell r="B347" t="str">
            <v>Wisconsin Rapids School District</v>
          </cell>
          <cell r="C347">
            <v>12</v>
          </cell>
          <cell r="D347">
            <v>23</v>
          </cell>
          <cell r="E347">
            <v>27</v>
          </cell>
          <cell r="F347">
            <v>22</v>
          </cell>
          <cell r="G347">
            <v>26</v>
          </cell>
          <cell r="H347">
            <v>19</v>
          </cell>
          <cell r="I347">
            <v>17</v>
          </cell>
          <cell r="J347">
            <v>15</v>
          </cell>
          <cell r="K347">
            <v>9</v>
          </cell>
          <cell r="L347">
            <v>19</v>
          </cell>
          <cell r="M347">
            <v>12</v>
          </cell>
          <cell r="N347">
            <v>12</v>
          </cell>
          <cell r="O347">
            <v>24</v>
          </cell>
          <cell r="P347">
            <v>13</v>
          </cell>
          <cell r="Q347">
            <v>0</v>
          </cell>
          <cell r="R347">
            <v>250</v>
          </cell>
        </row>
        <row r="348">
          <cell r="A348" t="str">
            <v>5348</v>
          </cell>
          <cell r="B348" t="str">
            <v>Shiocton School District</v>
          </cell>
          <cell r="C348">
            <v>6</v>
          </cell>
          <cell r="D348">
            <v>2</v>
          </cell>
          <cell r="E348">
            <v>9</v>
          </cell>
          <cell r="F348">
            <v>3</v>
          </cell>
          <cell r="G348">
            <v>2</v>
          </cell>
          <cell r="H348">
            <v>1</v>
          </cell>
          <cell r="I348">
            <v>0</v>
          </cell>
          <cell r="J348">
            <v>3</v>
          </cell>
          <cell r="K348">
            <v>4</v>
          </cell>
          <cell r="L348">
            <v>0</v>
          </cell>
          <cell r="M348">
            <v>0</v>
          </cell>
          <cell r="N348">
            <v>0</v>
          </cell>
          <cell r="O348">
            <v>2</v>
          </cell>
          <cell r="P348">
            <v>1</v>
          </cell>
          <cell r="Q348">
            <v>0</v>
          </cell>
          <cell r="R348">
            <v>33</v>
          </cell>
        </row>
        <row r="349">
          <cell r="A349" t="str">
            <v>6118</v>
          </cell>
          <cell r="B349" t="str">
            <v>Waterloo School District</v>
          </cell>
          <cell r="C349">
            <v>0</v>
          </cell>
          <cell r="D349">
            <v>0</v>
          </cell>
          <cell r="E349">
            <v>1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1</v>
          </cell>
          <cell r="K349">
            <v>1</v>
          </cell>
          <cell r="L349">
            <v>0</v>
          </cell>
          <cell r="M349">
            <v>1</v>
          </cell>
          <cell r="N349">
            <v>1</v>
          </cell>
          <cell r="O349">
            <v>0</v>
          </cell>
          <cell r="P349">
            <v>0</v>
          </cell>
          <cell r="Q349">
            <v>0</v>
          </cell>
          <cell r="R349">
            <v>5</v>
          </cell>
        </row>
        <row r="350">
          <cell r="A350" t="str">
            <v>5670</v>
          </cell>
          <cell r="B350" t="str">
            <v>Suring Public School District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1</v>
          </cell>
          <cell r="O350">
            <v>0</v>
          </cell>
          <cell r="P350">
            <v>1</v>
          </cell>
          <cell r="Q350">
            <v>0</v>
          </cell>
          <cell r="R350">
            <v>2</v>
          </cell>
        </row>
        <row r="351">
          <cell r="A351" t="str">
            <v>3941</v>
          </cell>
          <cell r="B351" t="str">
            <v>New Holstein School District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1</v>
          </cell>
          <cell r="H351">
            <v>0</v>
          </cell>
          <cell r="I351">
            <v>1</v>
          </cell>
          <cell r="J351">
            <v>1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2</v>
          </cell>
          <cell r="Q351">
            <v>0</v>
          </cell>
          <cell r="R351">
            <v>5</v>
          </cell>
        </row>
        <row r="352">
          <cell r="A352" t="str">
            <v>2415</v>
          </cell>
          <cell r="B352" t="str">
            <v>Gresham School District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A353" t="str">
            <v>1071</v>
          </cell>
          <cell r="B353" t="str">
            <v>Chequamegon School District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A354" t="str">
            <v>4956</v>
          </cell>
          <cell r="B354" t="str">
            <v>Rosendale-Brandon School District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1</v>
          </cell>
          <cell r="Q354">
            <v>0</v>
          </cell>
          <cell r="R354">
            <v>1</v>
          </cell>
        </row>
        <row r="355">
          <cell r="A355" t="str">
            <v>3428</v>
          </cell>
          <cell r="B355" t="str">
            <v>Melrose-Mindoro School District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1</v>
          </cell>
          <cell r="P355">
            <v>0</v>
          </cell>
          <cell r="Q355">
            <v>0</v>
          </cell>
          <cell r="R355">
            <v>1</v>
          </cell>
        </row>
        <row r="356">
          <cell r="A356" t="str">
            <v>2583</v>
          </cell>
          <cell r="B356" t="str">
            <v>Hortonville Area School District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1</v>
          </cell>
          <cell r="H356">
            <v>0</v>
          </cell>
          <cell r="I356">
            <v>0</v>
          </cell>
          <cell r="J356">
            <v>0</v>
          </cell>
          <cell r="K356">
            <v>1</v>
          </cell>
          <cell r="L356">
            <v>0</v>
          </cell>
          <cell r="M356">
            <v>1</v>
          </cell>
          <cell r="N356">
            <v>3</v>
          </cell>
          <cell r="O356">
            <v>0</v>
          </cell>
          <cell r="P356">
            <v>0</v>
          </cell>
          <cell r="Q356">
            <v>0</v>
          </cell>
          <cell r="R356">
            <v>6</v>
          </cell>
        </row>
        <row r="357">
          <cell r="A357" t="str">
            <v>5960</v>
          </cell>
          <cell r="B357" t="str">
            <v>Kickapoo Area School District</v>
          </cell>
          <cell r="C357">
            <v>1</v>
          </cell>
          <cell r="D357">
            <v>1</v>
          </cell>
          <cell r="E357">
            <v>0</v>
          </cell>
          <cell r="F357">
            <v>1</v>
          </cell>
          <cell r="G357">
            <v>1</v>
          </cell>
          <cell r="H357">
            <v>0</v>
          </cell>
          <cell r="I357">
            <v>1</v>
          </cell>
          <cell r="J357">
            <v>1</v>
          </cell>
          <cell r="K357">
            <v>0</v>
          </cell>
          <cell r="L357">
            <v>0</v>
          </cell>
          <cell r="M357">
            <v>1</v>
          </cell>
          <cell r="N357">
            <v>1</v>
          </cell>
          <cell r="O357">
            <v>1</v>
          </cell>
          <cell r="P357">
            <v>1</v>
          </cell>
          <cell r="Q357">
            <v>0</v>
          </cell>
          <cell r="R357">
            <v>10</v>
          </cell>
        </row>
        <row r="358">
          <cell r="A358" t="str">
            <v>2898</v>
          </cell>
          <cell r="B358" t="str">
            <v>Lake Mills Area School District</v>
          </cell>
          <cell r="C358">
            <v>1</v>
          </cell>
          <cell r="D358">
            <v>0</v>
          </cell>
          <cell r="E358">
            <v>1</v>
          </cell>
          <cell r="F358">
            <v>2</v>
          </cell>
          <cell r="G358">
            <v>2</v>
          </cell>
          <cell r="H358">
            <v>3</v>
          </cell>
          <cell r="I358">
            <v>3</v>
          </cell>
          <cell r="J358">
            <v>0</v>
          </cell>
          <cell r="K358">
            <v>3</v>
          </cell>
          <cell r="L358">
            <v>1</v>
          </cell>
          <cell r="M358">
            <v>2</v>
          </cell>
          <cell r="N358">
            <v>2</v>
          </cell>
          <cell r="O358">
            <v>0</v>
          </cell>
          <cell r="P358">
            <v>2</v>
          </cell>
          <cell r="Q358">
            <v>0</v>
          </cell>
          <cell r="R358">
            <v>22</v>
          </cell>
        </row>
        <row r="359">
          <cell r="A359" t="str">
            <v>3332</v>
          </cell>
          <cell r="B359" t="str">
            <v>Marshall School District</v>
          </cell>
          <cell r="C359">
            <v>0</v>
          </cell>
          <cell r="D359">
            <v>4</v>
          </cell>
          <cell r="E359">
            <v>1</v>
          </cell>
          <cell r="F359">
            <v>5</v>
          </cell>
          <cell r="G359">
            <v>2</v>
          </cell>
          <cell r="H359">
            <v>3</v>
          </cell>
          <cell r="I359">
            <v>1</v>
          </cell>
          <cell r="J359">
            <v>2</v>
          </cell>
          <cell r="K359">
            <v>2</v>
          </cell>
          <cell r="L359">
            <v>1</v>
          </cell>
          <cell r="M359">
            <v>1</v>
          </cell>
          <cell r="N359">
            <v>0</v>
          </cell>
          <cell r="O359">
            <v>1</v>
          </cell>
          <cell r="P359">
            <v>1</v>
          </cell>
          <cell r="Q359">
            <v>0</v>
          </cell>
          <cell r="R359">
            <v>24</v>
          </cell>
        </row>
        <row r="360">
          <cell r="A360" t="str">
            <v>5054</v>
          </cell>
          <cell r="B360" t="str">
            <v>Central/Westosha UHS School District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2</v>
          </cell>
          <cell r="N360">
            <v>4</v>
          </cell>
          <cell r="O360">
            <v>7</v>
          </cell>
          <cell r="P360">
            <v>7</v>
          </cell>
          <cell r="Q360">
            <v>0</v>
          </cell>
          <cell r="R360">
            <v>20</v>
          </cell>
        </row>
        <row r="361">
          <cell r="A361" t="str">
            <v>2303</v>
          </cell>
          <cell r="B361" t="str">
            <v>Greenfield School District</v>
          </cell>
          <cell r="C361">
            <v>0</v>
          </cell>
          <cell r="D361">
            <v>1</v>
          </cell>
          <cell r="E361">
            <v>1</v>
          </cell>
          <cell r="F361">
            <v>0</v>
          </cell>
          <cell r="G361">
            <v>0</v>
          </cell>
          <cell r="H361">
            <v>3</v>
          </cell>
          <cell r="I361">
            <v>2</v>
          </cell>
          <cell r="J361">
            <v>1</v>
          </cell>
          <cell r="K361">
            <v>3</v>
          </cell>
          <cell r="L361">
            <v>1</v>
          </cell>
          <cell r="M361">
            <v>2</v>
          </cell>
          <cell r="N361">
            <v>0</v>
          </cell>
          <cell r="O361">
            <v>6</v>
          </cell>
          <cell r="P361">
            <v>3</v>
          </cell>
          <cell r="Q361">
            <v>0</v>
          </cell>
          <cell r="R361">
            <v>23</v>
          </cell>
        </row>
        <row r="362">
          <cell r="A362" t="str">
            <v>5817</v>
          </cell>
          <cell r="B362" t="str">
            <v>Twin Lakes #4 School District</v>
          </cell>
          <cell r="C362">
            <v>3</v>
          </cell>
          <cell r="D362">
            <v>3</v>
          </cell>
          <cell r="E362">
            <v>1</v>
          </cell>
          <cell r="F362">
            <v>3</v>
          </cell>
          <cell r="G362">
            <v>1</v>
          </cell>
          <cell r="H362">
            <v>1</v>
          </cell>
          <cell r="I362">
            <v>1</v>
          </cell>
          <cell r="J362">
            <v>0</v>
          </cell>
          <cell r="K362">
            <v>1</v>
          </cell>
          <cell r="L362">
            <v>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15</v>
          </cell>
        </row>
        <row r="363">
          <cell r="A363" t="str">
            <v>6216</v>
          </cell>
          <cell r="B363" t="str">
            <v>Waupun School District</v>
          </cell>
          <cell r="C363">
            <v>0</v>
          </cell>
          <cell r="D363">
            <v>1</v>
          </cell>
          <cell r="E363">
            <v>3</v>
          </cell>
          <cell r="F363">
            <v>1</v>
          </cell>
          <cell r="G363">
            <v>1</v>
          </cell>
          <cell r="H363">
            <v>4</v>
          </cell>
          <cell r="I363">
            <v>3</v>
          </cell>
          <cell r="J363">
            <v>5</v>
          </cell>
          <cell r="K363">
            <v>1</v>
          </cell>
          <cell r="L363">
            <v>1</v>
          </cell>
          <cell r="M363">
            <v>4</v>
          </cell>
          <cell r="N363">
            <v>4</v>
          </cell>
          <cell r="O363">
            <v>4</v>
          </cell>
          <cell r="P363">
            <v>1</v>
          </cell>
          <cell r="Q363">
            <v>0</v>
          </cell>
          <cell r="R363">
            <v>33</v>
          </cell>
        </row>
        <row r="364">
          <cell r="A364" t="str">
            <v>2527</v>
          </cell>
          <cell r="B364" t="str">
            <v>Highland School District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A365" t="str">
            <v>1085</v>
          </cell>
          <cell r="B365" t="str">
            <v>Chilton School District</v>
          </cell>
          <cell r="C365">
            <v>0</v>
          </cell>
          <cell r="D365">
            <v>1</v>
          </cell>
          <cell r="E365">
            <v>0</v>
          </cell>
          <cell r="F365">
            <v>0</v>
          </cell>
          <cell r="G365">
            <v>0</v>
          </cell>
          <cell r="H365">
            <v>1</v>
          </cell>
          <cell r="I365">
            <v>1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3</v>
          </cell>
        </row>
        <row r="366">
          <cell r="A366" t="str">
            <v>5457</v>
          </cell>
          <cell r="B366" t="str">
            <v>Southern Door County School District</v>
          </cell>
          <cell r="C366">
            <v>0</v>
          </cell>
          <cell r="D366">
            <v>0</v>
          </cell>
          <cell r="E366">
            <v>0</v>
          </cell>
          <cell r="F366">
            <v>2</v>
          </cell>
          <cell r="G366">
            <v>1</v>
          </cell>
          <cell r="H366">
            <v>0</v>
          </cell>
          <cell r="I366">
            <v>0</v>
          </cell>
          <cell r="J366">
            <v>0</v>
          </cell>
          <cell r="K366">
            <v>2</v>
          </cell>
          <cell r="L366">
            <v>2</v>
          </cell>
          <cell r="M366">
            <v>0</v>
          </cell>
          <cell r="N366">
            <v>1</v>
          </cell>
          <cell r="O366">
            <v>0</v>
          </cell>
          <cell r="P366">
            <v>0</v>
          </cell>
          <cell r="Q366">
            <v>0</v>
          </cell>
          <cell r="R366">
            <v>8</v>
          </cell>
        </row>
        <row r="367">
          <cell r="A367" t="str">
            <v>8101</v>
          </cell>
          <cell r="B367" t="str">
            <v>Downtown Montessori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A368" t="str">
            <v>1141</v>
          </cell>
          <cell r="B368" t="str">
            <v>Clintonville School District</v>
          </cell>
          <cell r="C368">
            <v>2</v>
          </cell>
          <cell r="D368">
            <v>0</v>
          </cell>
          <cell r="E368">
            <v>2</v>
          </cell>
          <cell r="F368">
            <v>4</v>
          </cell>
          <cell r="G368">
            <v>3</v>
          </cell>
          <cell r="H368">
            <v>2</v>
          </cell>
          <cell r="I368">
            <v>1</v>
          </cell>
          <cell r="J368">
            <v>4</v>
          </cell>
          <cell r="K368">
            <v>1</v>
          </cell>
          <cell r="L368">
            <v>0</v>
          </cell>
          <cell r="M368">
            <v>2</v>
          </cell>
          <cell r="N368">
            <v>1</v>
          </cell>
          <cell r="O368">
            <v>4</v>
          </cell>
          <cell r="P368">
            <v>3</v>
          </cell>
          <cell r="Q368">
            <v>0</v>
          </cell>
          <cell r="R368">
            <v>29</v>
          </cell>
        </row>
        <row r="369">
          <cell r="A369" t="str">
            <v>2016</v>
          </cell>
          <cell r="B369" t="str">
            <v>North Crawford School District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A370" t="str">
            <v>5733</v>
          </cell>
          <cell r="B370" t="str">
            <v>Three Lakes School District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A371" t="str">
            <v>5026</v>
          </cell>
          <cell r="B371" t="str">
            <v>Saint Francis School District</v>
          </cell>
          <cell r="C371">
            <v>5</v>
          </cell>
          <cell r="D371">
            <v>1</v>
          </cell>
          <cell r="E371">
            <v>3</v>
          </cell>
          <cell r="F371">
            <v>1</v>
          </cell>
          <cell r="G371">
            <v>0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1</v>
          </cell>
          <cell r="M371">
            <v>2</v>
          </cell>
          <cell r="N371">
            <v>5</v>
          </cell>
          <cell r="O371">
            <v>2</v>
          </cell>
          <cell r="P371">
            <v>5</v>
          </cell>
          <cell r="Q371">
            <v>0</v>
          </cell>
          <cell r="R371">
            <v>33</v>
          </cell>
        </row>
        <row r="372">
          <cell r="A372" t="str">
            <v>0238</v>
          </cell>
          <cell r="B372" t="str">
            <v>Unity School District</v>
          </cell>
          <cell r="C372">
            <v>11</v>
          </cell>
          <cell r="D372">
            <v>13</v>
          </cell>
          <cell r="E372">
            <v>16</v>
          </cell>
          <cell r="F372">
            <v>11</v>
          </cell>
          <cell r="G372">
            <v>10</v>
          </cell>
          <cell r="H372">
            <v>8</v>
          </cell>
          <cell r="I372">
            <v>9</v>
          </cell>
          <cell r="J372">
            <v>10</v>
          </cell>
          <cell r="K372">
            <v>7</v>
          </cell>
          <cell r="L372">
            <v>9</v>
          </cell>
          <cell r="M372">
            <v>7</v>
          </cell>
          <cell r="N372">
            <v>8</v>
          </cell>
          <cell r="O372">
            <v>8</v>
          </cell>
          <cell r="P372">
            <v>2</v>
          </cell>
          <cell r="Q372">
            <v>0</v>
          </cell>
          <cell r="R372">
            <v>129</v>
          </cell>
        </row>
        <row r="373">
          <cell r="A373" t="str">
            <v>5621</v>
          </cell>
          <cell r="B373" t="str">
            <v>Stoughton Area School District</v>
          </cell>
          <cell r="C373">
            <v>1</v>
          </cell>
          <cell r="D373">
            <v>6</v>
          </cell>
          <cell r="E373">
            <v>7</v>
          </cell>
          <cell r="F373">
            <v>2</v>
          </cell>
          <cell r="G373">
            <v>6</v>
          </cell>
          <cell r="H373">
            <v>4</v>
          </cell>
          <cell r="I373">
            <v>4</v>
          </cell>
          <cell r="J373">
            <v>2</v>
          </cell>
          <cell r="K373">
            <v>6</v>
          </cell>
          <cell r="L373">
            <v>6</v>
          </cell>
          <cell r="M373">
            <v>5</v>
          </cell>
          <cell r="N373">
            <v>5</v>
          </cell>
          <cell r="O373">
            <v>3</v>
          </cell>
          <cell r="P373">
            <v>6</v>
          </cell>
          <cell r="Q373">
            <v>0</v>
          </cell>
          <cell r="R373">
            <v>63</v>
          </cell>
        </row>
        <row r="374">
          <cell r="A374" t="str">
            <v>2478</v>
          </cell>
          <cell r="B374" t="str">
            <v>Hayward Community School District</v>
          </cell>
          <cell r="C374">
            <v>0</v>
          </cell>
          <cell r="D374">
            <v>2</v>
          </cell>
          <cell r="E374">
            <v>3</v>
          </cell>
          <cell r="F374">
            <v>0</v>
          </cell>
          <cell r="G374">
            <v>0</v>
          </cell>
          <cell r="H374">
            <v>1</v>
          </cell>
          <cell r="I374">
            <v>0</v>
          </cell>
          <cell r="J374">
            <v>1</v>
          </cell>
          <cell r="K374">
            <v>1</v>
          </cell>
          <cell r="L374">
            <v>2</v>
          </cell>
          <cell r="M374">
            <v>2</v>
          </cell>
          <cell r="N374">
            <v>1</v>
          </cell>
          <cell r="O374">
            <v>2</v>
          </cell>
          <cell r="P374">
            <v>5</v>
          </cell>
          <cell r="Q374">
            <v>0</v>
          </cell>
          <cell r="R374">
            <v>20</v>
          </cell>
        </row>
        <row r="375">
          <cell r="A375" t="str">
            <v>6713</v>
          </cell>
          <cell r="B375" t="str">
            <v>Wonewoc-Union Center School District</v>
          </cell>
          <cell r="C375">
            <v>1</v>
          </cell>
          <cell r="D375">
            <v>2</v>
          </cell>
          <cell r="E375">
            <v>1</v>
          </cell>
          <cell r="F375">
            <v>2</v>
          </cell>
          <cell r="G375">
            <v>2</v>
          </cell>
          <cell r="H375">
            <v>2</v>
          </cell>
          <cell r="I375">
            <v>2</v>
          </cell>
          <cell r="J375">
            <v>4</v>
          </cell>
          <cell r="K375">
            <v>1</v>
          </cell>
          <cell r="L375">
            <v>1</v>
          </cell>
          <cell r="M375">
            <v>0</v>
          </cell>
          <cell r="N375">
            <v>3</v>
          </cell>
          <cell r="O375">
            <v>0</v>
          </cell>
          <cell r="P375">
            <v>6</v>
          </cell>
          <cell r="Q375">
            <v>0</v>
          </cell>
          <cell r="R375">
            <v>27</v>
          </cell>
        </row>
        <row r="376">
          <cell r="A376" t="str">
            <v>1218</v>
          </cell>
          <cell r="B376" t="str">
            <v>Crandon School District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A377" t="str">
            <v>4686</v>
          </cell>
          <cell r="B377" t="str">
            <v>Raymond #14 School District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A378" t="str">
            <v>8114</v>
          </cell>
          <cell r="B378" t="str">
            <v>Capitol West Academy</v>
          </cell>
          <cell r="C378">
            <v>1</v>
          </cell>
          <cell r="D378">
            <v>0</v>
          </cell>
          <cell r="E378">
            <v>1</v>
          </cell>
          <cell r="F378">
            <v>1</v>
          </cell>
          <cell r="G378">
            <v>1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4</v>
          </cell>
        </row>
        <row r="379">
          <cell r="A379" t="str">
            <v>3640</v>
          </cell>
          <cell r="B379" t="str">
            <v>Minocqua J1 School District</v>
          </cell>
          <cell r="C379">
            <v>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1</v>
          </cell>
        </row>
        <row r="380">
          <cell r="A380" t="str">
            <v>4795</v>
          </cell>
          <cell r="B380" t="str">
            <v>Rib Lake School District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A381" t="str">
            <v>6027</v>
          </cell>
          <cell r="B381" t="str">
            <v>Washburn School District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1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1</v>
          </cell>
          <cell r="Q381">
            <v>0</v>
          </cell>
          <cell r="R381">
            <v>2</v>
          </cell>
        </row>
        <row r="382">
          <cell r="A382" t="str">
            <v>0469</v>
          </cell>
          <cell r="B382" t="str">
            <v>Wisconsin Heights School District</v>
          </cell>
          <cell r="C382">
            <v>0</v>
          </cell>
          <cell r="D382">
            <v>1</v>
          </cell>
          <cell r="E382">
            <v>0</v>
          </cell>
          <cell r="F382">
            <v>0</v>
          </cell>
          <cell r="G382">
            <v>0</v>
          </cell>
          <cell r="H382">
            <v>1</v>
          </cell>
          <cell r="I382">
            <v>0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3</v>
          </cell>
        </row>
        <row r="383">
          <cell r="A383" t="str">
            <v>4820</v>
          </cell>
          <cell r="B383" t="str">
            <v>Richfield J1 School District</v>
          </cell>
          <cell r="C383">
            <v>0</v>
          </cell>
          <cell r="D383">
            <v>3</v>
          </cell>
          <cell r="E383">
            <v>1</v>
          </cell>
          <cell r="F383">
            <v>2</v>
          </cell>
          <cell r="G383">
            <v>3</v>
          </cell>
          <cell r="H383">
            <v>0</v>
          </cell>
          <cell r="I383">
            <v>5</v>
          </cell>
          <cell r="J383">
            <v>1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15</v>
          </cell>
        </row>
        <row r="384">
          <cell r="A384" t="str">
            <v>2625</v>
          </cell>
          <cell r="B384" t="str">
            <v>Hustisford School District</v>
          </cell>
          <cell r="C384">
            <v>0</v>
          </cell>
          <cell r="D384">
            <v>0</v>
          </cell>
          <cell r="E384">
            <v>1</v>
          </cell>
          <cell r="F384">
            <v>0</v>
          </cell>
          <cell r="G384">
            <v>1</v>
          </cell>
          <cell r="H384">
            <v>0</v>
          </cell>
          <cell r="I384">
            <v>0</v>
          </cell>
          <cell r="J384">
            <v>0</v>
          </cell>
          <cell r="K384">
            <v>1</v>
          </cell>
          <cell r="L384">
            <v>0</v>
          </cell>
          <cell r="M384">
            <v>3</v>
          </cell>
          <cell r="N384">
            <v>1</v>
          </cell>
          <cell r="O384">
            <v>2</v>
          </cell>
          <cell r="P384">
            <v>0</v>
          </cell>
          <cell r="Q384">
            <v>0</v>
          </cell>
          <cell r="R384">
            <v>9</v>
          </cell>
        </row>
        <row r="385">
          <cell r="A385" t="str">
            <v>3542</v>
          </cell>
          <cell r="B385" t="str">
            <v>Stone Bank School District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A386" t="str">
            <v>6321</v>
          </cell>
          <cell r="B386" t="str">
            <v>Westby Area School District</v>
          </cell>
          <cell r="C386">
            <v>0</v>
          </cell>
          <cell r="D386">
            <v>1</v>
          </cell>
          <cell r="E386">
            <v>1</v>
          </cell>
          <cell r="F386">
            <v>0</v>
          </cell>
          <cell r="G386">
            <v>1</v>
          </cell>
          <cell r="H386">
            <v>2</v>
          </cell>
          <cell r="I386">
            <v>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1</v>
          </cell>
          <cell r="P386">
            <v>0</v>
          </cell>
          <cell r="Q386">
            <v>0</v>
          </cell>
          <cell r="R386">
            <v>7</v>
          </cell>
        </row>
        <row r="387">
          <cell r="A387" t="str">
            <v>3514</v>
          </cell>
          <cell r="B387" t="str">
            <v>North Lake School District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A388" t="str">
            <v>6307</v>
          </cell>
          <cell r="B388" t="str">
            <v>West Bend School District</v>
          </cell>
          <cell r="C388">
            <v>5</v>
          </cell>
          <cell r="D388">
            <v>6</v>
          </cell>
          <cell r="E388">
            <v>9</v>
          </cell>
          <cell r="F388">
            <v>6</v>
          </cell>
          <cell r="G388">
            <v>7</v>
          </cell>
          <cell r="H388">
            <v>3</v>
          </cell>
          <cell r="I388">
            <v>6</v>
          </cell>
          <cell r="J388">
            <v>7</v>
          </cell>
          <cell r="K388">
            <v>1</v>
          </cell>
          <cell r="L388">
            <v>8</v>
          </cell>
          <cell r="M388">
            <v>9</v>
          </cell>
          <cell r="N388">
            <v>4</v>
          </cell>
          <cell r="O388">
            <v>6</v>
          </cell>
          <cell r="P388">
            <v>10</v>
          </cell>
          <cell r="Q388">
            <v>0</v>
          </cell>
          <cell r="R388">
            <v>87</v>
          </cell>
        </row>
        <row r="389">
          <cell r="A389" t="str">
            <v>5264</v>
          </cell>
          <cell r="B389" t="str">
            <v>Shawano School District</v>
          </cell>
          <cell r="C389">
            <v>2</v>
          </cell>
          <cell r="D389">
            <v>2</v>
          </cell>
          <cell r="E389">
            <v>4</v>
          </cell>
          <cell r="F389">
            <v>4</v>
          </cell>
          <cell r="G389">
            <v>5</v>
          </cell>
          <cell r="H389">
            <v>5</v>
          </cell>
          <cell r="I389">
            <v>4</v>
          </cell>
          <cell r="J389">
            <v>3</v>
          </cell>
          <cell r="K389">
            <v>4</v>
          </cell>
          <cell r="L389">
            <v>4</v>
          </cell>
          <cell r="M389">
            <v>4</v>
          </cell>
          <cell r="N389">
            <v>2</v>
          </cell>
          <cell r="O389">
            <v>3</v>
          </cell>
          <cell r="P389">
            <v>1</v>
          </cell>
          <cell r="Q389">
            <v>0</v>
          </cell>
          <cell r="R389">
            <v>47</v>
          </cell>
        </row>
        <row r="390">
          <cell r="A390" t="str">
            <v>2842</v>
          </cell>
          <cell r="B390" t="str">
            <v>Kohler School District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A391" t="str">
            <v>0105</v>
          </cell>
          <cell r="B391" t="str">
            <v>Almond-Bancroft School District</v>
          </cell>
          <cell r="C391">
            <v>1</v>
          </cell>
          <cell r="D391">
            <v>1</v>
          </cell>
          <cell r="E391">
            <v>2</v>
          </cell>
          <cell r="F391">
            <v>1</v>
          </cell>
          <cell r="G391">
            <v>1</v>
          </cell>
          <cell r="H391">
            <v>0</v>
          </cell>
          <cell r="I391">
            <v>0</v>
          </cell>
          <cell r="J391">
            <v>2</v>
          </cell>
          <cell r="K391">
            <v>0</v>
          </cell>
          <cell r="L391">
            <v>2</v>
          </cell>
          <cell r="M391">
            <v>0</v>
          </cell>
          <cell r="N391">
            <v>1</v>
          </cell>
          <cell r="O391">
            <v>1</v>
          </cell>
          <cell r="P391">
            <v>2</v>
          </cell>
          <cell r="Q391">
            <v>0</v>
          </cell>
          <cell r="R391">
            <v>14</v>
          </cell>
        </row>
        <row r="392">
          <cell r="A392" t="str">
            <v>4330</v>
          </cell>
          <cell r="B392" t="str">
            <v>Phelps School District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A393" t="str">
            <v>7000</v>
          </cell>
          <cell r="B393" t="str">
            <v>Wisconsin Department of Corrections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A394" t="str">
            <v>3990</v>
          </cell>
          <cell r="B394" t="str">
            <v>Norwalk-Ontario-Wilton School District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A395" t="str">
            <v>0485</v>
          </cell>
          <cell r="B395" t="str">
            <v>Blair-Taylor School District</v>
          </cell>
          <cell r="C395">
            <v>0</v>
          </cell>
          <cell r="D395">
            <v>0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1</v>
          </cell>
        </row>
        <row r="396">
          <cell r="A396" t="str">
            <v>4851</v>
          </cell>
          <cell r="B396" t="str">
            <v>Richland School District</v>
          </cell>
          <cell r="C396">
            <v>1</v>
          </cell>
          <cell r="D396">
            <v>3</v>
          </cell>
          <cell r="E396">
            <v>7</v>
          </cell>
          <cell r="F396">
            <v>9</v>
          </cell>
          <cell r="G396">
            <v>4</v>
          </cell>
          <cell r="H396">
            <v>3</v>
          </cell>
          <cell r="I396">
            <v>4</v>
          </cell>
          <cell r="J396">
            <v>2</v>
          </cell>
          <cell r="K396">
            <v>0</v>
          </cell>
          <cell r="L396">
            <v>1</v>
          </cell>
          <cell r="M396">
            <v>1</v>
          </cell>
          <cell r="N396">
            <v>2</v>
          </cell>
          <cell r="O396">
            <v>3</v>
          </cell>
          <cell r="P396">
            <v>5</v>
          </cell>
          <cell r="Q396">
            <v>0</v>
          </cell>
          <cell r="R396">
            <v>45</v>
          </cell>
        </row>
        <row r="397">
          <cell r="A397" t="str">
            <v>1380</v>
          </cell>
          <cell r="B397" t="str">
            <v>Delavan-Darien School District</v>
          </cell>
          <cell r="C397">
            <v>13</v>
          </cell>
          <cell r="D397">
            <v>14</v>
          </cell>
          <cell r="E397">
            <v>6</v>
          </cell>
          <cell r="F397">
            <v>14</v>
          </cell>
          <cell r="G397">
            <v>13</v>
          </cell>
          <cell r="H397">
            <v>13</v>
          </cell>
          <cell r="I397">
            <v>6</v>
          </cell>
          <cell r="J397">
            <v>13</v>
          </cell>
          <cell r="K397">
            <v>2</v>
          </cell>
          <cell r="L397">
            <v>4</v>
          </cell>
          <cell r="M397">
            <v>6</v>
          </cell>
          <cell r="N397">
            <v>6</v>
          </cell>
          <cell r="O397">
            <v>7</v>
          </cell>
          <cell r="P397">
            <v>4</v>
          </cell>
          <cell r="Q397">
            <v>0</v>
          </cell>
          <cell r="R397">
            <v>121</v>
          </cell>
        </row>
        <row r="398">
          <cell r="A398" t="str">
            <v>2618</v>
          </cell>
          <cell r="B398" t="str">
            <v>Hurley School District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A399" t="str">
            <v>0896</v>
          </cell>
          <cell r="B399" t="str">
            <v>Cambridge School District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</v>
          </cell>
          <cell r="Q399">
            <v>0</v>
          </cell>
          <cell r="R399">
            <v>1</v>
          </cell>
        </row>
        <row r="400">
          <cell r="A400" t="str">
            <v>8123</v>
          </cell>
          <cell r="B400" t="str">
            <v>Bruce Guadalupe</v>
          </cell>
          <cell r="C400">
            <v>1</v>
          </cell>
          <cell r="D400">
            <v>0</v>
          </cell>
          <cell r="E400">
            <v>2</v>
          </cell>
          <cell r="F400">
            <v>0</v>
          </cell>
          <cell r="G400">
            <v>2</v>
          </cell>
          <cell r="H400">
            <v>0</v>
          </cell>
          <cell r="I400">
            <v>3</v>
          </cell>
          <cell r="J400">
            <v>1</v>
          </cell>
          <cell r="K400">
            <v>2</v>
          </cell>
          <cell r="L400">
            <v>1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12</v>
          </cell>
        </row>
        <row r="401">
          <cell r="A401" t="str">
            <v>8134</v>
          </cell>
          <cell r="B401" t="str">
            <v>Milwaukee College Preparatory School:</v>
          </cell>
          <cell r="C401">
            <v>0</v>
          </cell>
          <cell r="D401">
            <v>0</v>
          </cell>
          <cell r="E401">
            <v>0</v>
          </cell>
          <cell r="F401">
            <v>1</v>
          </cell>
          <cell r="G401">
            <v>1</v>
          </cell>
          <cell r="H401">
            <v>0</v>
          </cell>
          <cell r="I401">
            <v>2</v>
          </cell>
          <cell r="J401">
            <v>1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6</v>
          </cell>
        </row>
        <row r="402">
          <cell r="A402" t="str">
            <v>1134</v>
          </cell>
          <cell r="B402" t="str">
            <v>Clinton Community School District</v>
          </cell>
          <cell r="C402">
            <v>1</v>
          </cell>
          <cell r="D402">
            <v>1</v>
          </cell>
          <cell r="E402">
            <v>2</v>
          </cell>
          <cell r="F402">
            <v>1</v>
          </cell>
          <cell r="G402">
            <v>0</v>
          </cell>
          <cell r="H402">
            <v>0</v>
          </cell>
          <cell r="I402">
            <v>0</v>
          </cell>
          <cell r="J402">
            <v>1</v>
          </cell>
          <cell r="K402">
            <v>1</v>
          </cell>
          <cell r="L402">
            <v>0</v>
          </cell>
          <cell r="M402">
            <v>1</v>
          </cell>
          <cell r="N402">
            <v>0</v>
          </cell>
          <cell r="O402">
            <v>1</v>
          </cell>
          <cell r="P402">
            <v>1</v>
          </cell>
          <cell r="Q402">
            <v>0</v>
          </cell>
          <cell r="R402">
            <v>10</v>
          </cell>
        </row>
        <row r="403">
          <cell r="A403" t="str">
            <v>3367</v>
          </cell>
          <cell r="B403" t="str">
            <v>Mayville School District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1</v>
          </cell>
          <cell r="O403">
            <v>1</v>
          </cell>
          <cell r="P403">
            <v>0</v>
          </cell>
          <cell r="Q403">
            <v>0</v>
          </cell>
          <cell r="R403">
            <v>2</v>
          </cell>
        </row>
        <row r="404">
          <cell r="A404" t="str">
            <v>8135</v>
          </cell>
          <cell r="B404" t="str">
            <v>La Casa de Esperanza Charter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</row>
        <row r="405">
          <cell r="A405" t="str">
            <v>1183</v>
          </cell>
          <cell r="B405" t="str">
            <v>Columbus School District</v>
          </cell>
          <cell r="C405">
            <v>3</v>
          </cell>
          <cell r="D405">
            <v>2</v>
          </cell>
          <cell r="E405">
            <v>2</v>
          </cell>
          <cell r="F405">
            <v>2</v>
          </cell>
          <cell r="G405">
            <v>2</v>
          </cell>
          <cell r="H405">
            <v>2</v>
          </cell>
          <cell r="I405">
            <v>7</v>
          </cell>
          <cell r="J405">
            <v>3</v>
          </cell>
          <cell r="K405">
            <v>4</v>
          </cell>
          <cell r="L405">
            <v>4</v>
          </cell>
          <cell r="M405">
            <v>2</v>
          </cell>
          <cell r="N405">
            <v>4</v>
          </cell>
          <cell r="O405">
            <v>3</v>
          </cell>
          <cell r="P405">
            <v>2</v>
          </cell>
          <cell r="Q405">
            <v>0</v>
          </cell>
          <cell r="R405">
            <v>42</v>
          </cell>
        </row>
        <row r="406">
          <cell r="A406" t="str">
            <v>1729</v>
          </cell>
          <cell r="B406" t="str">
            <v>Fall Creek School District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A407" t="str">
            <v>5866</v>
          </cell>
          <cell r="B407" t="str">
            <v>Valders Area School District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2</v>
          </cell>
          <cell r="Q407">
            <v>0</v>
          </cell>
          <cell r="R407">
            <v>2</v>
          </cell>
        </row>
        <row r="408">
          <cell r="A408" t="str">
            <v>0063</v>
          </cell>
          <cell r="B408" t="str">
            <v>Albany School District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</row>
        <row r="409">
          <cell r="A409" t="str">
            <v>0336</v>
          </cell>
          <cell r="B409" t="str">
            <v>Beaver Dam Unified School District</v>
          </cell>
          <cell r="C409">
            <v>4</v>
          </cell>
          <cell r="D409">
            <v>8</v>
          </cell>
          <cell r="E409">
            <v>9</v>
          </cell>
          <cell r="F409">
            <v>10</v>
          </cell>
          <cell r="G409">
            <v>8</v>
          </cell>
          <cell r="H409">
            <v>12</v>
          </cell>
          <cell r="I409">
            <v>7</v>
          </cell>
          <cell r="J409">
            <v>7</v>
          </cell>
          <cell r="K409">
            <v>3</v>
          </cell>
          <cell r="L409">
            <v>4</v>
          </cell>
          <cell r="M409">
            <v>6</v>
          </cell>
          <cell r="N409">
            <v>5</v>
          </cell>
          <cell r="O409">
            <v>11</v>
          </cell>
          <cell r="P409">
            <v>13</v>
          </cell>
          <cell r="Q409">
            <v>0</v>
          </cell>
          <cell r="R409">
            <v>107</v>
          </cell>
        </row>
        <row r="410">
          <cell r="A410" t="str">
            <v>6113</v>
          </cell>
          <cell r="B410" t="str">
            <v>Waterford Graded J1 School District</v>
          </cell>
          <cell r="C410">
            <v>0</v>
          </cell>
          <cell r="D410">
            <v>0</v>
          </cell>
          <cell r="E410">
            <v>2</v>
          </cell>
          <cell r="F410">
            <v>0</v>
          </cell>
          <cell r="G410">
            <v>0</v>
          </cell>
          <cell r="H410">
            <v>1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3</v>
          </cell>
        </row>
        <row r="411">
          <cell r="A411" t="str">
            <v>2828</v>
          </cell>
          <cell r="B411" t="str">
            <v>Kiel Area School District</v>
          </cell>
          <cell r="C411">
            <v>1</v>
          </cell>
          <cell r="D411">
            <v>0</v>
          </cell>
          <cell r="E411">
            <v>4</v>
          </cell>
          <cell r="F411">
            <v>1</v>
          </cell>
          <cell r="G411">
            <v>0</v>
          </cell>
          <cell r="H411">
            <v>3</v>
          </cell>
          <cell r="I411">
            <v>0</v>
          </cell>
          <cell r="J411">
            <v>2</v>
          </cell>
          <cell r="K411">
            <v>1</v>
          </cell>
          <cell r="L411">
            <v>2</v>
          </cell>
          <cell r="M411">
            <v>1</v>
          </cell>
          <cell r="N411">
            <v>2</v>
          </cell>
          <cell r="O411">
            <v>1</v>
          </cell>
          <cell r="P411">
            <v>4</v>
          </cell>
          <cell r="Q411">
            <v>0</v>
          </cell>
          <cell r="R411">
            <v>22</v>
          </cell>
        </row>
        <row r="412">
          <cell r="A412" t="str">
            <v>8105</v>
          </cell>
          <cell r="B412" t="str">
            <v>Central City Cyberschool</v>
          </cell>
          <cell r="C412">
            <v>3</v>
          </cell>
          <cell r="D412">
            <v>2</v>
          </cell>
          <cell r="E412">
            <v>3</v>
          </cell>
          <cell r="F412">
            <v>3</v>
          </cell>
          <cell r="G412">
            <v>1</v>
          </cell>
          <cell r="H412">
            <v>4</v>
          </cell>
          <cell r="I412">
            <v>1</v>
          </cell>
          <cell r="J412">
            <v>1</v>
          </cell>
          <cell r="K412">
            <v>1</v>
          </cell>
          <cell r="L412">
            <v>2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21</v>
          </cell>
        </row>
        <row r="413">
          <cell r="A413" t="str">
            <v>4011</v>
          </cell>
          <cell r="B413" t="str">
            <v>Norway J7 School District</v>
          </cell>
          <cell r="C413">
            <v>0</v>
          </cell>
          <cell r="D413">
            <v>0</v>
          </cell>
          <cell r="E413">
            <v>0</v>
          </cell>
          <cell r="F413">
            <v>1</v>
          </cell>
          <cell r="G413">
            <v>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3</v>
          </cell>
        </row>
        <row r="414">
          <cell r="A414" t="str">
            <v>2212</v>
          </cell>
          <cell r="B414" t="str">
            <v>Goodman-Armstrong Creek School District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</row>
        <row r="415">
          <cell r="A415" t="str">
            <v>4067</v>
          </cell>
          <cell r="B415" t="str">
            <v>Oconto Unified School District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</row>
        <row r="416">
          <cell r="A416" t="str">
            <v>8109</v>
          </cell>
          <cell r="B416" t="str">
            <v>DLH Academy</v>
          </cell>
          <cell r="C416">
            <v>0</v>
          </cell>
          <cell r="D416">
            <v>5</v>
          </cell>
          <cell r="E416">
            <v>6</v>
          </cell>
          <cell r="F416">
            <v>1</v>
          </cell>
          <cell r="G416">
            <v>3</v>
          </cell>
          <cell r="H416">
            <v>4</v>
          </cell>
          <cell r="I416">
            <v>3</v>
          </cell>
          <cell r="J416">
            <v>4</v>
          </cell>
          <cell r="K416">
            <v>0</v>
          </cell>
          <cell r="L416">
            <v>5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31</v>
          </cell>
        </row>
        <row r="417">
          <cell r="A417" t="str">
            <v>8113</v>
          </cell>
          <cell r="B417" t="str">
            <v>Woodlands School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A418" t="str">
            <v>4536</v>
          </cell>
          <cell r="B418" t="str">
            <v>Poynette School District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1</v>
          </cell>
        </row>
        <row r="419">
          <cell r="A419" t="str">
            <v>8106</v>
          </cell>
          <cell r="B419" t="str">
            <v>Milwaukee Academy of Science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A420" t="str">
            <v>5068</v>
          </cell>
          <cell r="B420" t="str">
            <v>Salem School District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1</v>
          </cell>
          <cell r="H420">
            <v>0</v>
          </cell>
          <cell r="I420">
            <v>1</v>
          </cell>
          <cell r="J420">
            <v>1</v>
          </cell>
          <cell r="K420">
            <v>0</v>
          </cell>
          <cell r="L420">
            <v>1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4</v>
          </cell>
        </row>
        <row r="421">
          <cell r="A421" t="str">
            <v>1155</v>
          </cell>
          <cell r="B421" t="str">
            <v>Cochrane-Fountain City School District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A422" t="str">
            <v>3479</v>
          </cell>
          <cell r="B422" t="str">
            <v>Mequon-Thiensville School District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1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2</v>
          </cell>
        </row>
        <row r="423">
          <cell r="A423" t="str">
            <v>2009</v>
          </cell>
          <cell r="B423" t="str">
            <v>Galesville-Ettrick-Trempealeau School District</v>
          </cell>
          <cell r="C423">
            <v>0</v>
          </cell>
          <cell r="D423">
            <v>6</v>
          </cell>
          <cell r="E423">
            <v>1</v>
          </cell>
          <cell r="F423">
            <v>2</v>
          </cell>
          <cell r="G423">
            <v>2</v>
          </cell>
          <cell r="H423">
            <v>2</v>
          </cell>
          <cell r="I423">
            <v>0</v>
          </cell>
          <cell r="J423">
            <v>1</v>
          </cell>
          <cell r="K423">
            <v>0</v>
          </cell>
          <cell r="L423">
            <v>2</v>
          </cell>
          <cell r="M423">
            <v>0</v>
          </cell>
          <cell r="N423">
            <v>0</v>
          </cell>
          <cell r="O423">
            <v>0</v>
          </cell>
          <cell r="P423">
            <v>3</v>
          </cell>
          <cell r="Q423">
            <v>0</v>
          </cell>
          <cell r="R423">
            <v>19</v>
          </cell>
        </row>
        <row r="424">
          <cell r="A424" t="str">
            <v>0364</v>
          </cell>
          <cell r="B424" t="str">
            <v>Belmont Community School District</v>
          </cell>
          <cell r="C424">
            <v>0</v>
          </cell>
          <cell r="D424">
            <v>0</v>
          </cell>
          <cell r="E424">
            <v>0</v>
          </cell>
          <cell r="F424">
            <v>1</v>
          </cell>
          <cell r="G424">
            <v>0</v>
          </cell>
          <cell r="H424">
            <v>1</v>
          </cell>
          <cell r="I424">
            <v>0</v>
          </cell>
          <cell r="J424">
            <v>1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1</v>
          </cell>
          <cell r="P424">
            <v>0</v>
          </cell>
          <cell r="Q424">
            <v>0</v>
          </cell>
          <cell r="R424">
            <v>4</v>
          </cell>
        </row>
        <row r="425">
          <cell r="A425" t="str">
            <v>8130</v>
          </cell>
          <cell r="B425" t="str">
            <v>North Point Lighthouse Charter School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</row>
        <row r="426">
          <cell r="A426" t="str">
            <v>2863</v>
          </cell>
          <cell r="B426" t="str">
            <v>La Farge School District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1</v>
          </cell>
          <cell r="Q426">
            <v>0</v>
          </cell>
          <cell r="R426">
            <v>1</v>
          </cell>
        </row>
        <row r="427">
          <cell r="A427" t="str">
            <v>4088</v>
          </cell>
          <cell r="B427" t="str">
            <v>Omro School District</v>
          </cell>
          <cell r="C427">
            <v>2</v>
          </cell>
          <cell r="D427">
            <v>1</v>
          </cell>
          <cell r="E427">
            <v>0</v>
          </cell>
          <cell r="F427">
            <v>0</v>
          </cell>
          <cell r="G427">
            <v>4</v>
          </cell>
          <cell r="H427">
            <v>2</v>
          </cell>
          <cell r="I427">
            <v>1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1</v>
          </cell>
          <cell r="Q427">
            <v>0</v>
          </cell>
          <cell r="R427">
            <v>12</v>
          </cell>
        </row>
        <row r="428">
          <cell r="A428" t="str">
            <v>6223</v>
          </cell>
          <cell r="B428" t="str">
            <v>Wausau School District</v>
          </cell>
          <cell r="C428">
            <v>12</v>
          </cell>
          <cell r="D428">
            <v>12</v>
          </cell>
          <cell r="E428">
            <v>19</v>
          </cell>
          <cell r="F428">
            <v>20</v>
          </cell>
          <cell r="G428">
            <v>14</v>
          </cell>
          <cell r="H428">
            <v>20</v>
          </cell>
          <cell r="I428">
            <v>17</v>
          </cell>
          <cell r="J428">
            <v>4</v>
          </cell>
          <cell r="K428">
            <v>14</v>
          </cell>
          <cell r="L428">
            <v>6</v>
          </cell>
          <cell r="M428">
            <v>8</v>
          </cell>
          <cell r="N428">
            <v>9</v>
          </cell>
          <cell r="O428">
            <v>10</v>
          </cell>
          <cell r="P428">
            <v>7</v>
          </cell>
          <cell r="Q428">
            <v>0</v>
          </cell>
          <cell r="R428">
            <v>172</v>
          </cell>
        </row>
        <row r="429">
          <cell r="A429" t="str">
            <v>8127</v>
          </cell>
          <cell r="B429" t="str">
            <v>Milwaukee Collegiate Academy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</row>
        <row r="430">
          <cell r="A430" t="str">
            <v>3862</v>
          </cell>
          <cell r="B430" t="str">
            <v>Lake Country School District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</row>
        <row r="431">
          <cell r="A431" t="str">
            <v>6181</v>
          </cell>
          <cell r="B431" t="str">
            <v>Waunakee Community School District</v>
          </cell>
          <cell r="C431">
            <v>0</v>
          </cell>
          <cell r="D431">
            <v>1</v>
          </cell>
          <cell r="E431">
            <v>1</v>
          </cell>
          <cell r="F431">
            <v>5</v>
          </cell>
          <cell r="G431">
            <v>3</v>
          </cell>
          <cell r="H431">
            <v>2</v>
          </cell>
          <cell r="I431">
            <v>1</v>
          </cell>
          <cell r="J431">
            <v>0</v>
          </cell>
          <cell r="K431">
            <v>0</v>
          </cell>
          <cell r="L431">
            <v>1</v>
          </cell>
          <cell r="M431">
            <v>1</v>
          </cell>
          <cell r="N431">
            <v>0</v>
          </cell>
          <cell r="O431">
            <v>2</v>
          </cell>
          <cell r="P431">
            <v>2</v>
          </cell>
          <cell r="Q431">
            <v>0</v>
          </cell>
          <cell r="R431">
            <v>19</v>
          </cell>
        </row>
        <row r="432">
          <cell r="A432" t="str">
            <v>1407</v>
          </cell>
          <cell r="B432" t="str">
            <v>Denmark School District</v>
          </cell>
          <cell r="C432">
            <v>0</v>
          </cell>
          <cell r="D432">
            <v>1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1</v>
          </cell>
        </row>
        <row r="433">
          <cell r="A433" t="str">
            <v>3913</v>
          </cell>
          <cell r="B433" t="str">
            <v>Neosho J3 School District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A434" t="str">
            <v>0616</v>
          </cell>
          <cell r="B434" t="str">
            <v>North Lakeland School District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</row>
        <row r="435">
          <cell r="A435" t="str">
            <v>5757</v>
          </cell>
          <cell r="B435" t="str">
            <v>Flambeau School District</v>
          </cell>
          <cell r="C435">
            <v>1</v>
          </cell>
          <cell r="D435">
            <v>0</v>
          </cell>
          <cell r="E435">
            <v>1</v>
          </cell>
          <cell r="F435">
            <v>1</v>
          </cell>
          <cell r="G435">
            <v>0</v>
          </cell>
          <cell r="H435">
            <v>0</v>
          </cell>
          <cell r="I435">
            <v>0</v>
          </cell>
          <cell r="J435">
            <v>2</v>
          </cell>
          <cell r="K435">
            <v>0</v>
          </cell>
          <cell r="L435">
            <v>2</v>
          </cell>
          <cell r="M435">
            <v>2</v>
          </cell>
          <cell r="N435">
            <v>0</v>
          </cell>
          <cell r="O435">
            <v>0</v>
          </cell>
          <cell r="P435">
            <v>2</v>
          </cell>
          <cell r="Q435">
            <v>0</v>
          </cell>
          <cell r="R435">
            <v>11</v>
          </cell>
        </row>
        <row r="436">
          <cell r="A436" t="str">
            <v>8128</v>
          </cell>
          <cell r="B436" t="str">
            <v>Milwaukee Math and Science Academy</v>
          </cell>
          <cell r="C436">
            <v>0</v>
          </cell>
          <cell r="D436">
            <v>1</v>
          </cell>
          <cell r="E436">
            <v>1</v>
          </cell>
          <cell r="F436">
            <v>1</v>
          </cell>
          <cell r="G436">
            <v>1</v>
          </cell>
          <cell r="H436">
            <v>0</v>
          </cell>
          <cell r="I436">
            <v>11</v>
          </cell>
          <cell r="J436">
            <v>1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16</v>
          </cell>
        </row>
        <row r="437">
          <cell r="A437" t="str">
            <v>5754</v>
          </cell>
          <cell r="B437" t="str">
            <v>Tomahawk School District</v>
          </cell>
          <cell r="C437">
            <v>0</v>
          </cell>
          <cell r="D437">
            <v>0</v>
          </cell>
          <cell r="E437">
            <v>2</v>
          </cell>
          <cell r="F437">
            <v>10</v>
          </cell>
          <cell r="G437">
            <v>7</v>
          </cell>
          <cell r="H437">
            <v>4</v>
          </cell>
          <cell r="I437">
            <v>9</v>
          </cell>
          <cell r="J437">
            <v>4</v>
          </cell>
          <cell r="K437">
            <v>5</v>
          </cell>
          <cell r="L437">
            <v>3</v>
          </cell>
          <cell r="M437">
            <v>6</v>
          </cell>
          <cell r="N437">
            <v>4</v>
          </cell>
          <cell r="O437">
            <v>4</v>
          </cell>
          <cell r="P437">
            <v>10</v>
          </cell>
          <cell r="Q437">
            <v>0</v>
          </cell>
          <cell r="R437">
            <v>68</v>
          </cell>
        </row>
        <row r="438">
          <cell r="A438" t="str">
            <v>2605</v>
          </cell>
          <cell r="B438" t="str">
            <v>Howards Grove School District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</row>
        <row r="439">
          <cell r="A439" t="str">
            <v>4963</v>
          </cell>
          <cell r="B439" t="str">
            <v>Rosholt School District</v>
          </cell>
          <cell r="C439">
            <v>0</v>
          </cell>
          <cell r="D439">
            <v>0</v>
          </cell>
          <cell r="E439">
            <v>0</v>
          </cell>
          <cell r="F439">
            <v>1</v>
          </cell>
          <cell r="G439">
            <v>1</v>
          </cell>
          <cell r="H439">
            <v>1</v>
          </cell>
          <cell r="I439">
            <v>0</v>
          </cell>
          <cell r="J439">
            <v>1</v>
          </cell>
          <cell r="K439">
            <v>0</v>
          </cell>
          <cell r="L439">
            <v>1</v>
          </cell>
          <cell r="M439">
            <v>0</v>
          </cell>
          <cell r="N439">
            <v>1</v>
          </cell>
          <cell r="O439">
            <v>0</v>
          </cell>
          <cell r="P439">
            <v>1</v>
          </cell>
          <cell r="Q439">
            <v>0</v>
          </cell>
          <cell r="R439">
            <v>7</v>
          </cell>
        </row>
        <row r="440">
          <cell r="A440" t="str">
            <v>0350</v>
          </cell>
          <cell r="B440" t="str">
            <v>Belleville School District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</row>
        <row r="441">
          <cell r="A441" t="str">
            <v>8103</v>
          </cell>
          <cell r="B441" t="str">
            <v>Milwaukee College Preparatory School --</v>
          </cell>
          <cell r="C441">
            <v>0</v>
          </cell>
          <cell r="D441">
            <v>0</v>
          </cell>
          <cell r="E441">
            <v>1</v>
          </cell>
          <cell r="F441">
            <v>0</v>
          </cell>
          <cell r="G441">
            <v>0</v>
          </cell>
          <cell r="H441">
            <v>1</v>
          </cell>
          <cell r="I441">
            <v>1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3</v>
          </cell>
        </row>
        <row r="442">
          <cell r="A442" t="str">
            <v>2737</v>
          </cell>
          <cell r="B442" t="str">
            <v>Juda School District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A443" t="str">
            <v>6482</v>
          </cell>
          <cell r="B443" t="str">
            <v>Williams Bay School District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A444" t="str">
            <v>5355</v>
          </cell>
          <cell r="B444" t="str">
            <v>Shorewood School District</v>
          </cell>
          <cell r="C444">
            <v>0</v>
          </cell>
          <cell r="D444">
            <v>0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</v>
          </cell>
          <cell r="K444">
            <v>0</v>
          </cell>
          <cell r="L444">
            <v>1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4</v>
          </cell>
        </row>
        <row r="445">
          <cell r="A445" t="str">
            <v>6069</v>
          </cell>
          <cell r="B445" t="str">
            <v>Washington School District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</row>
        <row r="446">
          <cell r="A446" t="str">
            <v>0882</v>
          </cell>
          <cell r="B446" t="str">
            <v>Cambria-Friesland School District</v>
          </cell>
          <cell r="C446">
            <v>0</v>
          </cell>
          <cell r="D446">
            <v>0</v>
          </cell>
          <cell r="E446">
            <v>0</v>
          </cell>
          <cell r="F446">
            <v>1</v>
          </cell>
          <cell r="G446">
            <v>0</v>
          </cell>
          <cell r="H446">
            <v>1</v>
          </cell>
          <cell r="I446">
            <v>0</v>
          </cell>
          <cell r="J446">
            <v>1</v>
          </cell>
          <cell r="K446">
            <v>1</v>
          </cell>
          <cell r="L446">
            <v>1</v>
          </cell>
          <cell r="M446">
            <v>1</v>
          </cell>
          <cell r="N446">
            <v>1</v>
          </cell>
          <cell r="O446">
            <v>1</v>
          </cell>
          <cell r="P446">
            <v>0</v>
          </cell>
          <cell r="Q446">
            <v>0</v>
          </cell>
          <cell r="R446">
            <v>8</v>
          </cell>
        </row>
        <row r="447">
          <cell r="A447" t="str">
            <v>3150</v>
          </cell>
          <cell r="B447" t="str">
            <v>Lodi School District</v>
          </cell>
          <cell r="C447">
            <v>0</v>
          </cell>
          <cell r="D447">
            <v>0</v>
          </cell>
          <cell r="E447">
            <v>2</v>
          </cell>
          <cell r="F447">
            <v>1</v>
          </cell>
          <cell r="G447">
            <v>1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</v>
          </cell>
          <cell r="O447">
            <v>1</v>
          </cell>
          <cell r="P447">
            <v>3</v>
          </cell>
          <cell r="Q447">
            <v>0</v>
          </cell>
          <cell r="R447">
            <v>9</v>
          </cell>
        </row>
        <row r="448">
          <cell r="A448" t="str">
            <v>4235</v>
          </cell>
          <cell r="B448" t="str">
            <v>Paris J1 School District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A449"/>
          <cell r="B449" t="str">
            <v>Totals:</v>
          </cell>
          <cell r="C449">
            <v>1250</v>
          </cell>
          <cell r="D449">
            <v>1510</v>
          </cell>
          <cell r="E449">
            <v>1643</v>
          </cell>
          <cell r="F449">
            <v>1655</v>
          </cell>
          <cell r="G449">
            <v>1585</v>
          </cell>
          <cell r="H449">
            <v>1471</v>
          </cell>
          <cell r="I449">
            <v>1262</v>
          </cell>
          <cell r="J449">
            <v>1263</v>
          </cell>
          <cell r="K449">
            <v>1091</v>
          </cell>
          <cell r="L449">
            <v>1109</v>
          </cell>
          <cell r="M449">
            <v>1250</v>
          </cell>
          <cell r="N449">
            <v>1004</v>
          </cell>
          <cell r="O449">
            <v>1021</v>
          </cell>
          <cell r="P449">
            <v>1478</v>
          </cell>
          <cell r="Q449">
            <v>0</v>
          </cell>
          <cell r="R449">
            <v>18592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14" displayName="Table14" ref="A3:R464" totalsRowCount="1" headerRowDxfId="144" dataDxfId="142" totalsRowDxfId="141" headerRowBorderDxfId="143" headerRowCellStyle="Normal 4" dataCellStyle="Normal 4">
  <autoFilter ref="A3:R463"/>
  <sortState ref="A4:R463">
    <sortCondition ref="D3:D463"/>
  </sortState>
  <tableColumns count="18">
    <tableColumn id="1" name="LEA#" dataDxfId="140" totalsRowDxfId="139" dataCellStyle="Normal 4"/>
    <tableColumn id="15" name="County" dataDxfId="138" totalsRowDxfId="137" dataCellStyle="Normal 4"/>
    <tableColumn id="2" name="CESA" dataDxfId="136" totalsRowDxfId="135" dataCellStyle="Normal 4"/>
    <tableColumn id="4" name="District Name" totalsRowLabel="Totals:" dataDxfId="134" totalsRowDxfId="133" dataCellStyle="Normal 4"/>
    <tableColumn id="17" name="2016-17" totalsRowFunction="custom" dataDxfId="132" totalsRowDxfId="131" dataCellStyle="Normal 4">
      <totalsRowFormula>SUM(Table14[2016-17])</totalsRowFormula>
    </tableColumn>
    <tableColumn id="18" name="2015-16" totalsRowFunction="sum" dataDxfId="130" totalsRowDxfId="129" dataCellStyle="Comma">
      <calculatedColumnFormula>VLOOKUP(Table14[[#This Row],[LEA'#]],[1]EoyHomelessReport14!$A:$R,18,FALSE)</calculatedColumnFormula>
    </tableColumn>
    <tableColumn id="3" name="2014-15" totalsRowLabel=" 18,390 " dataDxfId="128" totalsRowDxfId="127" dataCellStyle="Comma"/>
    <tableColumn id="16" name="2013-14" totalsRowLabel=" 19,663 " dataDxfId="126" totalsRowDxfId="125" dataCellStyle="Comma"/>
    <tableColumn id="14" name="2012-13" totalsRowLabel=" 16,740 " dataDxfId="124" totalsRowDxfId="123" dataCellStyle="Comma"/>
    <tableColumn id="13" name="2011-12" totalsRowLabel=" 15,504 " dataDxfId="122" totalsRowDxfId="121" dataCellStyle="Comma"/>
    <tableColumn id="5" name="2010-11" totalsRowLabel=" 13,364 " dataDxfId="120" totalsRowDxfId="119" dataCellStyle="Comma"/>
    <tableColumn id="6" name="2009-10" totalsRowLabel=" 12,027 " dataDxfId="118" totalsRowDxfId="117" dataCellStyle="Comma"/>
    <tableColumn id="7" name="2008-09" totalsRowLabel=" 10,949 " dataDxfId="116" totalsRowDxfId="115" dataCellStyle="Comma"/>
    <tableColumn id="8" name="2007-08" totalsRowLabel=" 9,324 " dataDxfId="114" totalsRowDxfId="113" dataCellStyle="Comma"/>
    <tableColumn id="9" name="2006-07" totalsRowLabel=" 8,069 " dataDxfId="112" totalsRowDxfId="111" dataCellStyle="Comma"/>
    <tableColumn id="10" name="2005-06" totalsRowLabel=" 7,864 " dataDxfId="110" totalsRowDxfId="109" dataCellStyle="Comma"/>
    <tableColumn id="11" name="2004-05" totalsRowLabel=" 6,384 " dataDxfId="108" totalsRowDxfId="107" dataCellStyle="Comma"/>
    <tableColumn id="12" name="2003-04" totalsRowLabel=" 5,354 " dataDxfId="106" totalsRowDxfId="105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F8" headerRowDxfId="104" dataDxfId="102" totalsRowDxfId="100" headerRowBorderDxfId="103" tableBorderDxfId="101" totalsRowBorderDxfId="99">
  <autoFilter ref="A3:F8"/>
  <tableColumns count="6">
    <tableColumn id="1" name="Year" totalsRowLabel="Total" dataDxfId="98" totalsRowDxfId="97"/>
    <tableColumn id="3" name="Shelter" dataDxfId="96" dataCellStyle="Comma"/>
    <tableColumn id="4" name="Doubled Up" dataDxfId="95" dataCellStyle="Comma"/>
    <tableColumn id="5" name="Unsheltered" dataDxfId="94" dataCellStyle="Comma"/>
    <tableColumn id="6" name="Hotel" dataDxfId="93" dataCellStyle="Comma"/>
    <tableColumn id="7" name="Total Residence" dataDxfId="92" totalsRowDxfId="91" dataCellStyle="Comm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145" displayName="Table145" ref="A3:I456" totalsRowCount="1" headerRowDxfId="90" dataDxfId="88" totalsRowDxfId="87" headerRowBorderDxfId="89" headerRowCellStyle="Normal 4" dataCellStyle="Normal 4">
  <autoFilter ref="A3:I455"/>
  <sortState ref="A4:H455">
    <sortCondition ref="D3:D455"/>
  </sortState>
  <tableColumns count="9">
    <tableColumn id="1" name="LEA#" totalsRowDxfId="86" dataCellStyle="Normal 4"/>
    <tableColumn id="15" name="County" totalsRowDxfId="85" dataCellStyle="Normal 4"/>
    <tableColumn id="2" name="CESA" dataDxfId="84" totalsRowDxfId="83" dataCellStyle="Normal 4"/>
    <tableColumn id="4" name="District Name" totalsRowLabel="Totals:" totalsRowDxfId="82" dataCellStyle="Normal 4"/>
    <tableColumn id="5" name="2016-17" totalsRowFunction="custom" dataDxfId="81" totalsRowDxfId="80">
      <totalsRowFormula>SUM(Table145[2016-17])</totalsRowFormula>
    </tableColumn>
    <tableColumn id="6" name="2015-16" totalsRowFunction="sum" dataDxfId="79" totalsRowDxfId="78"/>
    <tableColumn id="3" name="2014-15" totalsRowFunction="sum" dataDxfId="77" totalsRowDxfId="76" dataCellStyle="Comma"/>
    <tableColumn id="16" name="2013-14" totalsRowFunction="sum" dataDxfId="75" totalsRowDxfId="74" dataCellStyle="Comma"/>
    <tableColumn id="14" name="2012-13" totalsRowFunction="sum" dataDxfId="73" totalsRowDxfId="72" dataCellStyle="Normal 4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K5:L10" headerRowDxfId="71" dataDxfId="69" totalsRowDxfId="67" headerRowBorderDxfId="70" tableBorderDxfId="68" totalsRowBorderDxfId="66" totalsRowCellStyle="Comma">
  <autoFilter ref="K5:L10"/>
  <tableColumns count="2">
    <tableColumn id="1" name="Year" totalsRowLabel="Total" dataDxfId="65" totalsRowDxfId="64"/>
    <tableColumn id="22" name="Total" dataDxfId="63" totalsRowDxfId="62" dataCellStyle="Comma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26" displayName="Table26" ref="A3:E7" headerRowDxfId="61" dataDxfId="59" totalsRowDxfId="57" headerRowBorderDxfId="60" tableBorderDxfId="58" totalsRowBorderDxfId="56">
  <autoFilter ref="A3:E7"/>
  <tableColumns count="5">
    <tableColumn id="1" name="Year" totalsRowLabel="Total" dataDxfId="55" totalsRowDxfId="54"/>
    <tableColumn id="3" name="Migratory Children and Youth" dataDxfId="53" dataCellStyle="Comma"/>
    <tableColumn id="4" name="Children with Disabilities" dataDxfId="52" dataCellStyle="Comma"/>
    <tableColumn id="5" name="Limited English Proficient" dataDxfId="51" dataCellStyle="Comma"/>
    <tableColumn id="7" name="Total Residence" dataDxfId="50" totalsRowDxfId="49" dataCellStyle="Comma">
      <calculatedColumnFormula>SUM(Table26[[#This Row],[Migratory Children and Youth]:[Limited English Proficient]])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3:Q8" totalsRowShown="0" headerRowDxfId="48" dataDxfId="46" headerRowBorderDxfId="47" tableBorderDxfId="45">
  <autoFilter ref="A3:Q8"/>
  <tableColumns count="17">
    <tableColumn id="1" name="School Year" dataDxfId="44" totalsRowDxfId="43"/>
    <tableColumn id="2" name="Age 3-5 not K" dataDxfId="42" totalsRowDxfId="41" dataCellStyle="Comma"/>
    <tableColumn id="3" name="K" dataDxfId="40" totalsRowDxfId="39" dataCellStyle="Comma"/>
    <tableColumn id="4" name="01" dataDxfId="38" totalsRowDxfId="37" dataCellStyle="Comma"/>
    <tableColumn id="5" name="02" dataDxfId="36" totalsRowDxfId="35" dataCellStyle="Comma"/>
    <tableColumn id="6" name="03" dataDxfId="34" totalsRowDxfId="33" dataCellStyle="Comma"/>
    <tableColumn id="7" name="04" dataDxfId="32" totalsRowDxfId="31" dataCellStyle="Comma"/>
    <tableColumn id="8" name="05" dataDxfId="30" totalsRowDxfId="29" dataCellStyle="Comma"/>
    <tableColumn id="9" name="06" dataDxfId="28" totalsRowDxfId="27" dataCellStyle="Comma"/>
    <tableColumn id="10" name="07" dataDxfId="26" totalsRowDxfId="25" dataCellStyle="Comma"/>
    <tableColumn id="11" name="08" dataDxfId="24" totalsRowDxfId="23" dataCellStyle="Comma"/>
    <tableColumn id="12" name="09" dataDxfId="22" totalsRowDxfId="21" dataCellStyle="Comma"/>
    <tableColumn id="13" name="10" dataDxfId="20" totalsRowDxfId="19" dataCellStyle="Comma"/>
    <tableColumn id="14" name="11" dataDxfId="18" totalsRowDxfId="17" dataCellStyle="Comma"/>
    <tableColumn id="15" name="12" dataDxfId="16" totalsRowDxfId="15" dataCellStyle="Comma"/>
    <tableColumn id="16" name="13" dataDxfId="14" totalsRowDxfId="13" dataCellStyle="Comma"/>
    <tableColumn id="17" name="Total" dataDxfId="12" totalsRowDxfId="11" dataCellStyle="Comma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1:I445" totalsRowShown="0" headerRowDxfId="10" dataDxfId="9">
  <autoFilter ref="A1:I445"/>
  <sortState ref="A2:I445">
    <sortCondition ref="A1:A445"/>
  </sortState>
  <tableColumns count="9">
    <tableColumn id="1" name="AGENCY" dataDxfId="8"/>
    <tableColumn id="2" name="NCES_CODE" dataDxfId="7"/>
    <tableColumn id="3" name="Congressional Code [District] 2014-15" dataDxfId="6"/>
    <tableColumn id="4" name="US Representative" dataDxfId="5"/>
    <tableColumn id="5" name="AGENCY_LONG_NAME_1" dataDxfId="4"/>
    <tableColumn id="6" name="CESA" dataDxfId="3"/>
    <tableColumn id="7" name="COUNTY_NAME" dataDxfId="2"/>
    <tableColumn id="8" name="WI Assembly Districts" dataDxfId="1"/>
    <tableColumn id="9" name="WI Senate Districts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R480"/>
  <sheetViews>
    <sheetView tabSelected="1" zoomScale="80" zoomScaleNormal="80" workbookViewId="0">
      <pane xSplit="4" ySplit="3" topLeftCell="E453" activePane="bottomRight" state="frozen"/>
      <selection pane="topRight" activeCell="E1" sqref="E1"/>
      <selection pane="bottomLeft" activeCell="A4" sqref="A4"/>
      <selection pane="bottomRight" activeCell="A467" sqref="A467:B480"/>
    </sheetView>
  </sheetViews>
  <sheetFormatPr defaultRowHeight="15"/>
  <cols>
    <col min="1" max="1" width="9.5703125" style="18" customWidth="1"/>
    <col min="2" max="2" width="12" style="18" bestFit="1" customWidth="1"/>
    <col min="3" max="3" width="11.28515625" style="18" bestFit="1" customWidth="1"/>
    <col min="4" max="4" width="39.85546875" style="18" customWidth="1"/>
    <col min="5" max="5" width="12.28515625" style="18" customWidth="1"/>
    <col min="6" max="6" width="10.85546875" style="18" bestFit="1" customWidth="1"/>
    <col min="7" max="18" width="11.85546875" style="18" customWidth="1"/>
    <col min="19" max="19" width="9.140625" style="18"/>
    <col min="20" max="20" width="11.28515625" style="18" customWidth="1"/>
    <col min="21" max="21" width="11.5703125" style="18" customWidth="1"/>
    <col min="22" max="16384" width="9.140625" style="18"/>
  </cols>
  <sheetData>
    <row r="1" spans="1:18" ht="21">
      <c r="A1" s="92" t="s">
        <v>1086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>
      <c r="A2" s="22" t="s">
        <v>1666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 thickBot="1">
      <c r="A3" s="31" t="s">
        <v>0</v>
      </c>
      <c r="B3" s="31" t="s">
        <v>462</v>
      </c>
      <c r="C3" s="31" t="s">
        <v>461</v>
      </c>
      <c r="D3" s="31" t="s">
        <v>473</v>
      </c>
      <c r="E3" s="31" t="s">
        <v>1088</v>
      </c>
      <c r="F3" s="31" t="s">
        <v>1054</v>
      </c>
      <c r="G3" s="39" t="s">
        <v>474</v>
      </c>
      <c r="H3" s="39" t="s">
        <v>475</v>
      </c>
      <c r="I3" s="39" t="s">
        <v>476</v>
      </c>
      <c r="J3" s="39" t="s">
        <v>477</v>
      </c>
      <c r="K3" s="39" t="s">
        <v>478</v>
      </c>
      <c r="L3" s="39" t="s">
        <v>479</v>
      </c>
      <c r="M3" s="39" t="s">
        <v>480</v>
      </c>
      <c r="N3" s="39" t="s">
        <v>481</v>
      </c>
      <c r="O3" s="39" t="s">
        <v>482</v>
      </c>
      <c r="P3" s="39" t="s">
        <v>483</v>
      </c>
      <c r="Q3" s="39" t="s">
        <v>484</v>
      </c>
      <c r="R3" s="40" t="s">
        <v>485</v>
      </c>
    </row>
    <row r="4" spans="1:18">
      <c r="A4" s="23" t="s">
        <v>443</v>
      </c>
      <c r="B4" s="24" t="s">
        <v>472</v>
      </c>
      <c r="C4" s="25" t="s">
        <v>463</v>
      </c>
      <c r="D4" s="24" t="s">
        <v>1055</v>
      </c>
      <c r="E4" s="72">
        <v>0</v>
      </c>
      <c r="F4" s="25">
        <f>VLOOKUP(Table14[[#This Row],[LEA'#]],[1]EoyHomelessReport14!$A:$R,18,FALSE)</f>
        <v>2</v>
      </c>
      <c r="G4" s="25">
        <v>1</v>
      </c>
      <c r="H4" s="25">
        <v>1</v>
      </c>
      <c r="I4" s="25">
        <v>1</v>
      </c>
      <c r="J4" s="25">
        <v>0</v>
      </c>
      <c r="K4" s="26">
        <v>2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</row>
    <row r="5" spans="1:18">
      <c r="A5" s="23" t="s">
        <v>354</v>
      </c>
      <c r="B5" s="24" t="s">
        <v>486</v>
      </c>
      <c r="C5" s="25" t="s">
        <v>10</v>
      </c>
      <c r="D5" s="24" t="s">
        <v>487</v>
      </c>
      <c r="E5" s="72">
        <v>31</v>
      </c>
      <c r="F5" s="25">
        <f>VLOOKUP(Table14[[#This Row],[LEA'#]],[1]EoyHomelessReport14!$A:$R,18,FALSE)</f>
        <v>21</v>
      </c>
      <c r="G5" s="25">
        <v>0</v>
      </c>
      <c r="H5" s="25">
        <v>15</v>
      </c>
      <c r="I5" s="25">
        <v>30</v>
      </c>
      <c r="J5" s="25">
        <v>37</v>
      </c>
      <c r="K5" s="26">
        <v>14</v>
      </c>
      <c r="L5" s="26">
        <v>25</v>
      </c>
      <c r="M5" s="26">
        <v>37</v>
      </c>
      <c r="N5" s="26">
        <v>15</v>
      </c>
      <c r="O5" s="26">
        <v>28</v>
      </c>
      <c r="P5" s="26">
        <v>28</v>
      </c>
      <c r="Q5" s="26">
        <v>24</v>
      </c>
      <c r="R5" s="26">
        <v>18</v>
      </c>
    </row>
    <row r="6" spans="1:18">
      <c r="A6" s="23" t="s">
        <v>193</v>
      </c>
      <c r="B6" s="24" t="s">
        <v>488</v>
      </c>
      <c r="C6" s="25" t="s">
        <v>5</v>
      </c>
      <c r="D6" s="24" t="s">
        <v>489</v>
      </c>
      <c r="E6" s="72">
        <v>57</v>
      </c>
      <c r="F6" s="25">
        <f>VLOOKUP(Table14[[#This Row],[LEA'#]],[1]EoyHomelessReport14!$A:$R,18,FALSE)</f>
        <v>52</v>
      </c>
      <c r="G6" s="25">
        <v>61</v>
      </c>
      <c r="H6" s="25">
        <v>22</v>
      </c>
      <c r="I6" s="25">
        <v>22</v>
      </c>
      <c r="J6" s="25">
        <v>50</v>
      </c>
      <c r="K6" s="26">
        <v>4</v>
      </c>
      <c r="L6" s="26">
        <v>21</v>
      </c>
      <c r="M6" s="26">
        <v>66</v>
      </c>
      <c r="N6" s="26">
        <v>144</v>
      </c>
      <c r="O6" s="26">
        <v>34</v>
      </c>
      <c r="P6" s="26">
        <v>106</v>
      </c>
      <c r="Q6" s="26">
        <v>142</v>
      </c>
      <c r="R6" s="26">
        <v>15</v>
      </c>
    </row>
    <row r="7" spans="1:18">
      <c r="A7" s="23" t="s">
        <v>455</v>
      </c>
      <c r="B7" s="24" t="s">
        <v>490</v>
      </c>
      <c r="C7" s="25" t="s">
        <v>2</v>
      </c>
      <c r="D7" s="24" t="s">
        <v>491</v>
      </c>
      <c r="E7" s="72">
        <v>0</v>
      </c>
      <c r="F7" s="25">
        <f>VLOOKUP(Table14[[#This Row],[LEA'#]],[1]EoyHomelessReport14!$A:$R,18,FALSE)</f>
        <v>0</v>
      </c>
      <c r="G7" s="25">
        <v>0</v>
      </c>
      <c r="H7" s="25">
        <v>3</v>
      </c>
      <c r="I7" s="25">
        <v>0</v>
      </c>
      <c r="J7" s="25">
        <v>0</v>
      </c>
      <c r="K7" s="26">
        <v>0</v>
      </c>
      <c r="L7" s="26">
        <v>0</v>
      </c>
      <c r="M7" s="26">
        <v>2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</row>
    <row r="8" spans="1:18">
      <c r="A8" s="23" t="s">
        <v>170</v>
      </c>
      <c r="B8" s="24" t="s">
        <v>492</v>
      </c>
      <c r="C8" s="25" t="s">
        <v>7</v>
      </c>
      <c r="D8" s="24" t="s">
        <v>493</v>
      </c>
      <c r="E8" s="72">
        <v>2</v>
      </c>
      <c r="F8" s="25">
        <f>VLOOKUP(Table14[[#This Row],[LEA'#]],[1]EoyHomelessReport14!$A:$R,18,FALSE)</f>
        <v>0</v>
      </c>
      <c r="G8" s="25">
        <v>0</v>
      </c>
      <c r="H8" s="25">
        <v>1</v>
      </c>
      <c r="I8" s="25">
        <v>0</v>
      </c>
      <c r="J8" s="25">
        <v>0</v>
      </c>
      <c r="K8" s="26">
        <v>1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</row>
    <row r="9" spans="1:18">
      <c r="A9" s="23" t="s">
        <v>46</v>
      </c>
      <c r="B9" s="24" t="s">
        <v>494</v>
      </c>
      <c r="C9" s="25" t="s">
        <v>4</v>
      </c>
      <c r="D9" s="24" t="s">
        <v>495</v>
      </c>
      <c r="E9" s="72">
        <v>0</v>
      </c>
      <c r="F9" s="25">
        <f>VLOOKUP(Table14[[#This Row],[LEA'#]],[1]EoyHomelessReport14!$A:$R,18,FALSE)</f>
        <v>0</v>
      </c>
      <c r="G9" s="25">
        <v>0</v>
      </c>
      <c r="H9" s="25">
        <v>0</v>
      </c>
      <c r="I9" s="25">
        <v>1</v>
      </c>
      <c r="J9" s="25">
        <v>0</v>
      </c>
      <c r="K9" s="26">
        <v>0</v>
      </c>
      <c r="L9" s="26">
        <v>1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</row>
    <row r="10" spans="1:18">
      <c r="A10" s="23" t="s">
        <v>403</v>
      </c>
      <c r="B10" s="24" t="s">
        <v>496</v>
      </c>
      <c r="C10" s="25" t="s">
        <v>4</v>
      </c>
      <c r="D10" s="24" t="s">
        <v>497</v>
      </c>
      <c r="E10" s="72">
        <v>8</v>
      </c>
      <c r="F10" s="25">
        <f>VLOOKUP(Table14[[#This Row],[LEA'#]],[1]EoyHomelessReport14!$A:$R,18,FALSE)</f>
        <v>0</v>
      </c>
      <c r="G10" s="25">
        <v>2</v>
      </c>
      <c r="H10" s="25">
        <v>16</v>
      </c>
      <c r="I10" s="25">
        <v>1</v>
      </c>
      <c r="J10" s="25">
        <v>14</v>
      </c>
      <c r="K10" s="26">
        <v>20</v>
      </c>
      <c r="L10" s="26">
        <v>15</v>
      </c>
      <c r="M10" s="26">
        <v>23</v>
      </c>
      <c r="N10" s="26">
        <v>12</v>
      </c>
      <c r="O10" s="26">
        <v>12</v>
      </c>
      <c r="P10" s="26">
        <v>0</v>
      </c>
      <c r="Q10" s="26">
        <v>0</v>
      </c>
      <c r="R10" s="26">
        <v>0</v>
      </c>
    </row>
    <row r="11" spans="1:18">
      <c r="A11" s="23" t="s">
        <v>259</v>
      </c>
      <c r="B11" s="24" t="s">
        <v>498</v>
      </c>
      <c r="C11" s="25" t="s">
        <v>5</v>
      </c>
      <c r="D11" s="24" t="s">
        <v>499</v>
      </c>
      <c r="E11" s="72">
        <v>11</v>
      </c>
      <c r="F11" s="25">
        <f>VLOOKUP(Table14[[#This Row],[LEA'#]],[1]EoyHomelessReport14!$A:$R,18,FALSE)</f>
        <v>14</v>
      </c>
      <c r="G11" s="25">
        <v>13</v>
      </c>
      <c r="H11" s="25">
        <v>5</v>
      </c>
      <c r="I11" s="25">
        <v>8</v>
      </c>
      <c r="J11" s="25">
        <v>6</v>
      </c>
      <c r="K11" s="26">
        <v>2</v>
      </c>
      <c r="L11" s="26">
        <v>5</v>
      </c>
      <c r="M11" s="26">
        <v>6</v>
      </c>
      <c r="N11" s="26">
        <v>3</v>
      </c>
      <c r="O11" s="26">
        <v>0</v>
      </c>
      <c r="P11" s="26">
        <v>0</v>
      </c>
      <c r="Q11" s="26">
        <v>0</v>
      </c>
      <c r="R11" s="26">
        <v>0</v>
      </c>
    </row>
    <row r="12" spans="1:18">
      <c r="A12" s="23" t="s">
        <v>355</v>
      </c>
      <c r="B12" s="24" t="s">
        <v>500</v>
      </c>
      <c r="C12" s="25" t="s">
        <v>10</v>
      </c>
      <c r="D12" s="24" t="s">
        <v>501</v>
      </c>
      <c r="E12" s="72">
        <v>32</v>
      </c>
      <c r="F12" s="25">
        <f>VLOOKUP(Table14[[#This Row],[LEA'#]],[1]EoyHomelessReport14!$A:$R,18,FALSE)</f>
        <v>32</v>
      </c>
      <c r="G12" s="25">
        <v>0</v>
      </c>
      <c r="H12" s="25">
        <v>19</v>
      </c>
      <c r="I12" s="25">
        <v>22</v>
      </c>
      <c r="J12" s="25">
        <v>21</v>
      </c>
      <c r="K12" s="26">
        <v>23</v>
      </c>
      <c r="L12" s="26">
        <v>20</v>
      </c>
      <c r="M12" s="26">
        <v>27</v>
      </c>
      <c r="N12" s="26">
        <v>22</v>
      </c>
      <c r="O12" s="26">
        <v>12</v>
      </c>
      <c r="P12" s="26">
        <v>13</v>
      </c>
      <c r="Q12" s="26">
        <v>0</v>
      </c>
      <c r="R12" s="26">
        <v>1</v>
      </c>
    </row>
    <row r="13" spans="1:18">
      <c r="A13" s="23" t="s">
        <v>151</v>
      </c>
      <c r="B13" s="24" t="s">
        <v>502</v>
      </c>
      <c r="C13" s="25" t="s">
        <v>11</v>
      </c>
      <c r="D13" s="24" t="s">
        <v>503</v>
      </c>
      <c r="E13" s="72">
        <v>19</v>
      </c>
      <c r="F13" s="25">
        <f>VLOOKUP(Table14[[#This Row],[LEA'#]],[1]EoyHomelessReport14!$A:$R,18,FALSE)</f>
        <v>22</v>
      </c>
      <c r="G13" s="25">
        <v>16</v>
      </c>
      <c r="H13" s="25">
        <v>27</v>
      </c>
      <c r="I13" s="25">
        <v>38</v>
      </c>
      <c r="J13" s="25">
        <v>16</v>
      </c>
      <c r="K13" s="26">
        <v>36</v>
      </c>
      <c r="L13" s="26">
        <v>32</v>
      </c>
      <c r="M13" s="26">
        <v>14</v>
      </c>
      <c r="N13" s="26">
        <v>18</v>
      </c>
      <c r="O13" s="26">
        <v>15</v>
      </c>
      <c r="P13" s="26">
        <v>14</v>
      </c>
      <c r="Q13" s="26">
        <v>0</v>
      </c>
      <c r="R13" s="26">
        <v>3</v>
      </c>
    </row>
    <row r="14" spans="1:18">
      <c r="A14" s="23" t="s">
        <v>276</v>
      </c>
      <c r="B14" s="24" t="s">
        <v>504</v>
      </c>
      <c r="C14" s="25" t="s">
        <v>9</v>
      </c>
      <c r="D14" s="24" t="s">
        <v>505</v>
      </c>
      <c r="E14" s="72">
        <v>30</v>
      </c>
      <c r="F14" s="25">
        <f>VLOOKUP(Table14[[#This Row],[LEA'#]],[1]EoyHomelessReport14!$A:$R,18,FALSE)</f>
        <v>29</v>
      </c>
      <c r="G14" s="25">
        <v>25</v>
      </c>
      <c r="H14" s="25">
        <v>15</v>
      </c>
      <c r="I14" s="25">
        <v>19</v>
      </c>
      <c r="J14" s="25">
        <v>40</v>
      </c>
      <c r="K14" s="26">
        <v>21</v>
      </c>
      <c r="L14" s="26">
        <v>23</v>
      </c>
      <c r="M14" s="26">
        <v>27</v>
      </c>
      <c r="N14" s="26">
        <v>17</v>
      </c>
      <c r="O14" s="26">
        <v>15</v>
      </c>
      <c r="P14" s="26">
        <v>12</v>
      </c>
      <c r="Q14" s="26">
        <v>4</v>
      </c>
      <c r="R14" s="26">
        <v>5</v>
      </c>
    </row>
    <row r="15" spans="1:18">
      <c r="A15" s="23" t="s">
        <v>112</v>
      </c>
      <c r="B15" s="24" t="s">
        <v>506</v>
      </c>
      <c r="C15" s="25" t="s">
        <v>6</v>
      </c>
      <c r="D15" s="24" t="s">
        <v>507</v>
      </c>
      <c r="E15" s="72">
        <v>370</v>
      </c>
      <c r="F15" s="25">
        <f>VLOOKUP(Table14[[#This Row],[LEA'#]],[1]EoyHomelessReport14!$A:$R,18,FALSE)</f>
        <v>319</v>
      </c>
      <c r="G15" s="25">
        <v>297</v>
      </c>
      <c r="H15" s="25">
        <v>296</v>
      </c>
      <c r="I15" s="25">
        <v>248</v>
      </c>
      <c r="J15" s="25">
        <v>271</v>
      </c>
      <c r="K15" s="26">
        <v>242</v>
      </c>
      <c r="L15" s="26">
        <v>227</v>
      </c>
      <c r="M15" s="26">
        <v>223</v>
      </c>
      <c r="N15" s="26">
        <v>206</v>
      </c>
      <c r="O15" s="26">
        <v>162</v>
      </c>
      <c r="P15" s="26">
        <v>162</v>
      </c>
      <c r="Q15" s="26">
        <v>162</v>
      </c>
      <c r="R15" s="26">
        <v>155</v>
      </c>
    </row>
    <row r="16" spans="1:18">
      <c r="A16" s="23" t="s">
        <v>272</v>
      </c>
      <c r="B16" s="24" t="s">
        <v>508</v>
      </c>
      <c r="C16" s="25" t="s">
        <v>4</v>
      </c>
      <c r="D16" s="24" t="s">
        <v>509</v>
      </c>
      <c r="E16" s="72">
        <v>1</v>
      </c>
      <c r="F16" s="25">
        <f>VLOOKUP(Table14[[#This Row],[LEA'#]],[1]EoyHomelessReport14!$A:$R,18,FALSE)</f>
        <v>0</v>
      </c>
      <c r="G16" s="25">
        <v>0</v>
      </c>
      <c r="H16" s="25">
        <v>0</v>
      </c>
      <c r="I16" s="25">
        <v>2</v>
      </c>
      <c r="J16" s="25">
        <v>2</v>
      </c>
      <c r="K16" s="26">
        <v>3</v>
      </c>
      <c r="L16" s="26">
        <v>2</v>
      </c>
      <c r="M16" s="26">
        <v>0</v>
      </c>
      <c r="N16" s="26">
        <v>2</v>
      </c>
      <c r="O16" s="26">
        <v>0</v>
      </c>
      <c r="P16" s="26">
        <v>0</v>
      </c>
      <c r="Q16" s="26">
        <v>0</v>
      </c>
      <c r="R16" s="26">
        <v>0</v>
      </c>
    </row>
    <row r="17" spans="1:18">
      <c r="A17" s="23" t="s">
        <v>244</v>
      </c>
      <c r="B17" s="24" t="s">
        <v>510</v>
      </c>
      <c r="C17" s="25" t="s">
        <v>3</v>
      </c>
      <c r="D17" s="24" t="s">
        <v>511</v>
      </c>
      <c r="E17" s="72">
        <v>0</v>
      </c>
      <c r="F17" s="25">
        <f>VLOOKUP(Table14[[#This Row],[LEA'#]],[1]EoyHomelessReport14!$A:$R,18,FALSE)</f>
        <v>0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1</v>
      </c>
      <c r="Q17" s="26">
        <v>0</v>
      </c>
      <c r="R17" s="26">
        <v>1</v>
      </c>
    </row>
    <row r="18" spans="1:18">
      <c r="A18" s="23" t="s">
        <v>295</v>
      </c>
      <c r="B18" s="24" t="s">
        <v>512</v>
      </c>
      <c r="C18" s="25" t="s">
        <v>1</v>
      </c>
      <c r="D18" s="24" t="s">
        <v>513</v>
      </c>
      <c r="E18" s="72">
        <v>8</v>
      </c>
      <c r="F18" s="25">
        <f>VLOOKUP(Table14[[#This Row],[LEA'#]],[1]EoyHomelessReport14!$A:$R,18,FALSE)</f>
        <v>5</v>
      </c>
      <c r="G18" s="25">
        <v>2</v>
      </c>
      <c r="H18" s="25">
        <v>5</v>
      </c>
      <c r="I18" s="25">
        <v>5</v>
      </c>
      <c r="J18" s="25">
        <v>8</v>
      </c>
      <c r="K18" s="26">
        <v>7</v>
      </c>
      <c r="L18" s="26">
        <v>3</v>
      </c>
      <c r="M18" s="26">
        <v>1</v>
      </c>
      <c r="N18" s="26">
        <v>8</v>
      </c>
      <c r="O18" s="26">
        <v>4</v>
      </c>
      <c r="P18" s="26">
        <v>2</v>
      </c>
      <c r="Q18" s="26">
        <v>1</v>
      </c>
      <c r="R18" s="26">
        <v>3</v>
      </c>
    </row>
    <row r="19" spans="1:18">
      <c r="A19" s="23" t="s">
        <v>367</v>
      </c>
      <c r="B19" s="24" t="s">
        <v>514</v>
      </c>
      <c r="C19" s="25" t="s">
        <v>12</v>
      </c>
      <c r="D19" s="24" t="s">
        <v>514</v>
      </c>
      <c r="E19" s="72">
        <v>22</v>
      </c>
      <c r="F19" s="25">
        <f>VLOOKUP(Table14[[#This Row],[LEA'#]],[1]EoyHomelessReport14!$A:$R,18,FALSE)</f>
        <v>32</v>
      </c>
      <c r="G19" s="25">
        <v>26</v>
      </c>
      <c r="H19" s="25">
        <v>29</v>
      </c>
      <c r="I19" s="25">
        <v>12</v>
      </c>
      <c r="J19" s="25">
        <v>19</v>
      </c>
      <c r="K19" s="26">
        <v>13</v>
      </c>
      <c r="L19" s="26">
        <v>9</v>
      </c>
      <c r="M19" s="26">
        <v>5</v>
      </c>
      <c r="N19" s="26">
        <v>2</v>
      </c>
      <c r="O19" s="26">
        <v>0</v>
      </c>
      <c r="P19" s="26">
        <v>0</v>
      </c>
      <c r="Q19" s="26">
        <v>0</v>
      </c>
      <c r="R19" s="26">
        <v>0</v>
      </c>
    </row>
    <row r="20" spans="1:18">
      <c r="A20" s="23" t="s">
        <v>27</v>
      </c>
      <c r="B20" s="24" t="s">
        <v>515</v>
      </c>
      <c r="C20" s="25" t="s">
        <v>7</v>
      </c>
      <c r="D20" s="24" t="s">
        <v>516</v>
      </c>
      <c r="E20" s="72">
        <v>66</v>
      </c>
      <c r="F20" s="25">
        <f>VLOOKUP(Table14[[#This Row],[LEA'#]],[1]EoyHomelessReport14!$A:$R,18,FALSE)</f>
        <v>81</v>
      </c>
      <c r="G20" s="25">
        <v>73</v>
      </c>
      <c r="H20" s="25">
        <v>109</v>
      </c>
      <c r="I20" s="25">
        <v>104</v>
      </c>
      <c r="J20" s="25">
        <v>135</v>
      </c>
      <c r="K20" s="26">
        <v>104</v>
      </c>
      <c r="L20" s="26">
        <v>104</v>
      </c>
      <c r="M20" s="26">
        <v>65</v>
      </c>
      <c r="N20" s="26">
        <v>39</v>
      </c>
      <c r="O20" s="26">
        <v>33</v>
      </c>
      <c r="P20" s="26">
        <v>45</v>
      </c>
      <c r="Q20" s="26">
        <v>20</v>
      </c>
      <c r="R20" s="26">
        <v>24</v>
      </c>
    </row>
    <row r="21" spans="1:18">
      <c r="A21" s="23" t="s">
        <v>35</v>
      </c>
      <c r="B21" s="24" t="s">
        <v>517</v>
      </c>
      <c r="C21" s="25" t="s">
        <v>9</v>
      </c>
      <c r="D21" s="24" t="s">
        <v>518</v>
      </c>
      <c r="E21" s="72">
        <v>5</v>
      </c>
      <c r="F21" s="25">
        <f>VLOOKUP(Table14[[#This Row],[LEA'#]],[1]EoyHomelessReport14!$A:$R,18,FALSE)</f>
        <v>0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</row>
    <row r="22" spans="1:18">
      <c r="A22" s="23" t="s">
        <v>139</v>
      </c>
      <c r="B22" s="24" t="s">
        <v>519</v>
      </c>
      <c r="C22" s="25" t="s">
        <v>5</v>
      </c>
      <c r="D22" s="24" t="s">
        <v>520</v>
      </c>
      <c r="E22" s="72">
        <v>0</v>
      </c>
      <c r="F22" s="25">
        <f>VLOOKUP(Table14[[#This Row],[LEA'#]],[1]EoyHomelessReport14!$A:$R,18,FALSE)</f>
        <v>0</v>
      </c>
      <c r="G22" s="25">
        <v>9</v>
      </c>
      <c r="H22" s="25">
        <v>4</v>
      </c>
      <c r="I22" s="25">
        <v>9</v>
      </c>
      <c r="J22" s="25">
        <v>9</v>
      </c>
      <c r="K22" s="26">
        <v>2</v>
      </c>
      <c r="L22" s="26">
        <v>4</v>
      </c>
      <c r="M22" s="26">
        <v>6</v>
      </c>
      <c r="N22" s="26">
        <v>3</v>
      </c>
      <c r="O22" s="26">
        <v>0</v>
      </c>
      <c r="P22" s="26">
        <v>0</v>
      </c>
      <c r="Q22" s="26">
        <v>0</v>
      </c>
      <c r="R22" s="26">
        <v>0</v>
      </c>
    </row>
    <row r="23" spans="1:18">
      <c r="A23" s="23" t="s">
        <v>408</v>
      </c>
      <c r="B23" s="24" t="s">
        <v>500</v>
      </c>
      <c r="C23" s="25" t="s">
        <v>10</v>
      </c>
      <c r="D23" s="24" t="s">
        <v>521</v>
      </c>
      <c r="E23" s="72">
        <v>13</v>
      </c>
      <c r="F23" s="25">
        <f>VLOOKUP(Table14[[#This Row],[LEA'#]],[1]EoyHomelessReport14!$A:$R,18,FALSE)</f>
        <v>11</v>
      </c>
      <c r="G23" s="25">
        <v>6</v>
      </c>
      <c r="H23" s="25">
        <v>8</v>
      </c>
      <c r="I23" s="25">
        <v>3</v>
      </c>
      <c r="J23" s="25">
        <v>18</v>
      </c>
      <c r="K23" s="26">
        <v>10</v>
      </c>
      <c r="L23" s="26">
        <v>14</v>
      </c>
      <c r="M23" s="26">
        <v>3</v>
      </c>
      <c r="N23" s="26">
        <v>1</v>
      </c>
      <c r="O23" s="26">
        <v>4</v>
      </c>
      <c r="P23" s="26">
        <v>0</v>
      </c>
      <c r="Q23" s="26">
        <v>0</v>
      </c>
      <c r="R23" s="26">
        <v>0</v>
      </c>
    </row>
    <row r="24" spans="1:18">
      <c r="A24" s="23" t="s">
        <v>378</v>
      </c>
      <c r="B24" s="24" t="s">
        <v>522</v>
      </c>
      <c r="C24" s="25" t="s">
        <v>11</v>
      </c>
      <c r="D24" s="24" t="s">
        <v>523</v>
      </c>
      <c r="E24" s="72">
        <v>10</v>
      </c>
      <c r="F24" s="25">
        <f>VLOOKUP(Table14[[#This Row],[LEA'#]],[1]EoyHomelessReport14!$A:$R,18,FALSE)</f>
        <v>12</v>
      </c>
      <c r="G24" s="25">
        <v>6</v>
      </c>
      <c r="H24" s="25">
        <v>2</v>
      </c>
      <c r="I24" s="25">
        <v>7</v>
      </c>
      <c r="J24" s="25">
        <v>6</v>
      </c>
      <c r="K24" s="26">
        <v>3</v>
      </c>
      <c r="L24" s="26">
        <v>6</v>
      </c>
      <c r="M24" s="26">
        <v>6</v>
      </c>
      <c r="N24" s="26">
        <v>2</v>
      </c>
      <c r="O24" s="26">
        <v>1</v>
      </c>
      <c r="P24" s="26">
        <v>1</v>
      </c>
      <c r="Q24" s="26">
        <v>1</v>
      </c>
      <c r="R24" s="26">
        <v>0</v>
      </c>
    </row>
    <row r="25" spans="1:18">
      <c r="A25" s="23" t="s">
        <v>179</v>
      </c>
      <c r="B25" s="24" t="s">
        <v>524</v>
      </c>
      <c r="C25" s="25" t="s">
        <v>4</v>
      </c>
      <c r="D25" s="24" t="s">
        <v>525</v>
      </c>
      <c r="E25" s="72">
        <v>5</v>
      </c>
      <c r="F25" s="25">
        <f>VLOOKUP(Table14[[#This Row],[LEA'#]],[1]EoyHomelessReport14!$A:$R,18,FALSE)</f>
        <v>10</v>
      </c>
      <c r="G25" s="25">
        <v>7</v>
      </c>
      <c r="H25" s="25">
        <v>2</v>
      </c>
      <c r="I25" s="25">
        <v>0</v>
      </c>
      <c r="J25" s="25">
        <v>3</v>
      </c>
      <c r="K25" s="26">
        <v>4</v>
      </c>
      <c r="L25" s="26">
        <v>1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</row>
    <row r="26" spans="1:18">
      <c r="A26" s="23" t="s">
        <v>121</v>
      </c>
      <c r="B26" s="24" t="s">
        <v>526</v>
      </c>
      <c r="C26" s="25" t="s">
        <v>5</v>
      </c>
      <c r="D26" s="24" t="s">
        <v>527</v>
      </c>
      <c r="E26" s="72">
        <v>40</v>
      </c>
      <c r="F26" s="25">
        <f>VLOOKUP(Table14[[#This Row],[LEA'#]],[1]EoyHomelessReport14!$A:$R,18,FALSE)</f>
        <v>52</v>
      </c>
      <c r="G26" s="25">
        <v>67</v>
      </c>
      <c r="H26" s="25">
        <v>77</v>
      </c>
      <c r="I26" s="25">
        <v>46</v>
      </c>
      <c r="J26" s="25">
        <v>74</v>
      </c>
      <c r="K26" s="26">
        <v>63</v>
      </c>
      <c r="L26" s="26">
        <v>72</v>
      </c>
      <c r="M26" s="26">
        <v>57</v>
      </c>
      <c r="N26" s="26">
        <v>45</v>
      </c>
      <c r="O26" s="26">
        <v>27</v>
      </c>
      <c r="P26" s="26">
        <v>18</v>
      </c>
      <c r="Q26" s="26">
        <v>9</v>
      </c>
      <c r="R26" s="26">
        <v>3</v>
      </c>
    </row>
    <row r="27" spans="1:18">
      <c r="A27" s="23" t="s">
        <v>42</v>
      </c>
      <c r="B27" s="24" t="s">
        <v>528</v>
      </c>
      <c r="C27" s="25" t="s">
        <v>3</v>
      </c>
      <c r="D27" s="24" t="s">
        <v>529</v>
      </c>
      <c r="E27" s="72">
        <v>2</v>
      </c>
      <c r="F27" s="25">
        <f>VLOOKUP(Table14[[#This Row],[LEA'#]],[1]EoyHomelessReport14!$A:$R,18,FALSE)</f>
        <v>0</v>
      </c>
      <c r="G27" s="25">
        <v>0</v>
      </c>
      <c r="H27" s="25">
        <v>0</v>
      </c>
      <c r="I27" s="25">
        <v>2</v>
      </c>
      <c r="J27" s="25">
        <v>2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</row>
    <row r="28" spans="1:18">
      <c r="A28" s="23" t="s">
        <v>45</v>
      </c>
      <c r="B28" s="24" t="s">
        <v>530</v>
      </c>
      <c r="C28" s="25" t="s">
        <v>11</v>
      </c>
      <c r="D28" s="24" t="s">
        <v>531</v>
      </c>
      <c r="E28" s="72">
        <v>56</v>
      </c>
      <c r="F28" s="25">
        <f>VLOOKUP(Table14[[#This Row],[LEA'#]],[1]EoyHomelessReport14!$A:$R,18,FALSE)</f>
        <v>43</v>
      </c>
      <c r="G28" s="25">
        <v>28</v>
      </c>
      <c r="H28" s="25">
        <v>33</v>
      </c>
      <c r="I28" s="25">
        <v>24</v>
      </c>
      <c r="J28" s="25">
        <v>18</v>
      </c>
      <c r="K28" s="26">
        <v>15</v>
      </c>
      <c r="L28" s="26">
        <v>7</v>
      </c>
      <c r="M28" s="26">
        <v>5</v>
      </c>
      <c r="N28" s="26">
        <v>3</v>
      </c>
      <c r="O28" s="26">
        <v>2</v>
      </c>
      <c r="P28" s="26">
        <v>0</v>
      </c>
      <c r="Q28" s="26">
        <v>0</v>
      </c>
      <c r="R28" s="26">
        <v>0</v>
      </c>
    </row>
    <row r="29" spans="1:18">
      <c r="A29" s="23" t="s">
        <v>178</v>
      </c>
      <c r="B29" s="24" t="s">
        <v>532</v>
      </c>
      <c r="C29" s="25" t="s">
        <v>12</v>
      </c>
      <c r="D29" s="24" t="s">
        <v>532</v>
      </c>
      <c r="E29" s="72">
        <v>0</v>
      </c>
      <c r="F29" s="25">
        <f>VLOOKUP(Table14[[#This Row],[LEA'#]],[1]EoyHomelessReport14!$A:$R,18,FALSE)</f>
        <v>3</v>
      </c>
      <c r="G29" s="25">
        <v>4</v>
      </c>
      <c r="H29" s="25">
        <v>1</v>
      </c>
      <c r="I29" s="25">
        <v>0</v>
      </c>
      <c r="J29" s="25">
        <v>1</v>
      </c>
      <c r="K29" s="26">
        <v>0</v>
      </c>
      <c r="L29" s="26">
        <v>4</v>
      </c>
      <c r="M29" s="26">
        <v>2</v>
      </c>
      <c r="N29" s="26">
        <v>6</v>
      </c>
      <c r="O29" s="26">
        <v>0</v>
      </c>
      <c r="P29" s="26">
        <v>0</v>
      </c>
      <c r="Q29" s="26">
        <v>1</v>
      </c>
      <c r="R29" s="26">
        <v>0</v>
      </c>
    </row>
    <row r="30" spans="1:18">
      <c r="A30" s="23" t="s">
        <v>533</v>
      </c>
      <c r="B30" s="24" t="s">
        <v>471</v>
      </c>
      <c r="C30" s="25" t="s">
        <v>463</v>
      </c>
      <c r="D30" s="24" t="s">
        <v>534</v>
      </c>
      <c r="E30" s="72" t="s">
        <v>535</v>
      </c>
      <c r="F30" s="25" t="s">
        <v>535</v>
      </c>
      <c r="G30" s="25" t="s">
        <v>535</v>
      </c>
      <c r="H30" s="25" t="s">
        <v>535</v>
      </c>
      <c r="I30" s="25" t="s">
        <v>535</v>
      </c>
      <c r="J30" s="26" t="s">
        <v>535</v>
      </c>
      <c r="K30" s="26">
        <v>10</v>
      </c>
      <c r="L30" s="26">
        <v>13</v>
      </c>
      <c r="M30" s="26">
        <v>4</v>
      </c>
      <c r="N30" s="26">
        <v>39</v>
      </c>
      <c r="O30" s="26">
        <v>0</v>
      </c>
      <c r="P30" s="26">
        <v>0</v>
      </c>
      <c r="Q30" s="26">
        <v>0</v>
      </c>
      <c r="R30" s="26">
        <v>0</v>
      </c>
    </row>
    <row r="31" spans="1:18">
      <c r="A31" s="23" t="s">
        <v>58</v>
      </c>
      <c r="B31" s="24" t="s">
        <v>536</v>
      </c>
      <c r="C31" s="25" t="s">
        <v>6</v>
      </c>
      <c r="D31" s="24" t="s">
        <v>537</v>
      </c>
      <c r="E31" s="72">
        <v>107</v>
      </c>
      <c r="F31" s="25">
        <f>VLOOKUP(Table14[[#This Row],[LEA'#]],[1]EoyHomelessReport14!$A:$R,18,FALSE)</f>
        <v>107</v>
      </c>
      <c r="G31" s="25">
        <v>115</v>
      </c>
      <c r="H31" s="25">
        <v>95</v>
      </c>
      <c r="I31" s="25">
        <v>85</v>
      </c>
      <c r="J31" s="25">
        <v>77</v>
      </c>
      <c r="K31" s="26">
        <v>81</v>
      </c>
      <c r="L31" s="26">
        <v>63</v>
      </c>
      <c r="M31" s="26">
        <v>66</v>
      </c>
      <c r="N31" s="26">
        <v>45</v>
      </c>
      <c r="O31" s="26">
        <v>33</v>
      </c>
      <c r="P31" s="26">
        <v>55</v>
      </c>
      <c r="Q31" s="26">
        <v>7</v>
      </c>
      <c r="R31" s="26">
        <v>0</v>
      </c>
    </row>
    <row r="32" spans="1:18">
      <c r="A32" s="23" t="s">
        <v>302</v>
      </c>
      <c r="B32" s="24" t="s">
        <v>538</v>
      </c>
      <c r="C32" s="25" t="s">
        <v>8</v>
      </c>
      <c r="D32" s="24" t="s">
        <v>539</v>
      </c>
      <c r="E32" s="72">
        <v>0</v>
      </c>
      <c r="F32" s="25">
        <f>VLOOKUP(Table14[[#This Row],[LEA'#]],[1]EoyHomelessReport14!$A:$R,18,FALSE)</f>
        <v>1</v>
      </c>
      <c r="G32" s="25">
        <v>2</v>
      </c>
      <c r="H32" s="25">
        <v>1</v>
      </c>
      <c r="I32" s="25">
        <v>8</v>
      </c>
      <c r="J32" s="25">
        <v>6</v>
      </c>
      <c r="K32" s="26">
        <v>4</v>
      </c>
      <c r="L32" s="26">
        <v>10</v>
      </c>
      <c r="M32" s="26">
        <v>3</v>
      </c>
      <c r="N32" s="26">
        <v>9</v>
      </c>
      <c r="O32" s="26">
        <v>12</v>
      </c>
      <c r="P32" s="26">
        <v>1</v>
      </c>
      <c r="Q32" s="26">
        <v>0</v>
      </c>
      <c r="R32" s="26">
        <v>0</v>
      </c>
    </row>
    <row r="33" spans="1:18">
      <c r="A33" s="23" t="s">
        <v>429</v>
      </c>
      <c r="B33" s="24" t="s">
        <v>540</v>
      </c>
      <c r="C33" s="25" t="s">
        <v>2</v>
      </c>
      <c r="D33" s="24" t="s">
        <v>541</v>
      </c>
      <c r="E33" s="72">
        <v>0</v>
      </c>
      <c r="F33" s="25">
        <f>VLOOKUP(Table14[[#This Row],[LEA'#]],[1]EoyHomelessReport14!$A:$R,18,FALSE)</f>
        <v>0</v>
      </c>
      <c r="G33" s="25">
        <v>2</v>
      </c>
      <c r="H33" s="25">
        <v>2</v>
      </c>
      <c r="I33" s="25">
        <v>2</v>
      </c>
      <c r="J33" s="25">
        <v>4</v>
      </c>
      <c r="K33" s="26">
        <v>4</v>
      </c>
      <c r="L33" s="26">
        <v>1</v>
      </c>
      <c r="M33" s="26">
        <v>1</v>
      </c>
      <c r="N33" s="26">
        <v>2</v>
      </c>
      <c r="O33" s="26">
        <v>0</v>
      </c>
      <c r="P33" s="26">
        <v>0</v>
      </c>
      <c r="Q33" s="26">
        <v>0</v>
      </c>
      <c r="R33" s="26">
        <v>0</v>
      </c>
    </row>
    <row r="34" spans="1:18">
      <c r="A34" s="23" t="s">
        <v>453</v>
      </c>
      <c r="B34" s="24" t="s">
        <v>510</v>
      </c>
      <c r="C34" s="25" t="s">
        <v>3</v>
      </c>
      <c r="D34" s="24" t="s">
        <v>542</v>
      </c>
      <c r="E34" s="72">
        <v>0</v>
      </c>
      <c r="F34" s="25">
        <f>VLOOKUP(Table14[[#This Row],[LEA'#]],[1]EoyHomelessReport14!$A:$R,18,FALSE)</f>
        <v>4</v>
      </c>
      <c r="G34" s="25">
        <v>0</v>
      </c>
      <c r="H34" s="25">
        <v>8</v>
      </c>
      <c r="I34" s="25">
        <v>7</v>
      </c>
      <c r="J34" s="25">
        <v>3</v>
      </c>
      <c r="K34" s="26">
        <v>10</v>
      </c>
      <c r="L34" s="26">
        <v>1</v>
      </c>
      <c r="M34" s="26">
        <v>2</v>
      </c>
      <c r="N34" s="26">
        <v>10</v>
      </c>
      <c r="O34" s="26">
        <v>6</v>
      </c>
      <c r="P34" s="26">
        <v>0</v>
      </c>
      <c r="Q34" s="26">
        <v>0</v>
      </c>
      <c r="R34" s="26">
        <v>0</v>
      </c>
    </row>
    <row r="35" spans="1:18">
      <c r="A35" s="23" t="s">
        <v>26</v>
      </c>
      <c r="B35" s="24" t="s">
        <v>543</v>
      </c>
      <c r="C35" s="25" t="s">
        <v>2</v>
      </c>
      <c r="D35" s="24" t="s">
        <v>544</v>
      </c>
      <c r="E35" s="72">
        <v>592</v>
      </c>
      <c r="F35" s="25">
        <f>VLOOKUP(Table14[[#This Row],[LEA'#]],[1]EoyHomelessReport14!$A:$R,18,FALSE)</f>
        <v>567</v>
      </c>
      <c r="G35" s="25">
        <v>653</v>
      </c>
      <c r="H35" s="25">
        <v>590</v>
      </c>
      <c r="I35" s="25">
        <v>566</v>
      </c>
      <c r="J35" s="25">
        <v>489</v>
      </c>
      <c r="K35" s="26">
        <v>446</v>
      </c>
      <c r="L35" s="26">
        <v>281</v>
      </c>
      <c r="M35" s="26">
        <v>121</v>
      </c>
      <c r="N35" s="26">
        <v>126</v>
      </c>
      <c r="O35" s="26">
        <v>103</v>
      </c>
      <c r="P35" s="26">
        <v>38</v>
      </c>
      <c r="Q35" s="26">
        <v>55</v>
      </c>
      <c r="R35" s="26">
        <v>144</v>
      </c>
    </row>
    <row r="36" spans="1:18">
      <c r="A36" s="23" t="s">
        <v>102</v>
      </c>
      <c r="B36" s="24" t="s">
        <v>543</v>
      </c>
      <c r="C36" s="25" t="s">
        <v>2</v>
      </c>
      <c r="D36" s="24" t="s">
        <v>545</v>
      </c>
      <c r="E36" s="72">
        <v>16</v>
      </c>
      <c r="F36" s="25">
        <f>VLOOKUP(Table14[[#This Row],[LEA'#]],[1]EoyHomelessReport14!$A:$R,18,FALSE)</f>
        <v>20</v>
      </c>
      <c r="G36" s="25">
        <v>45</v>
      </c>
      <c r="H36" s="25">
        <v>41</v>
      </c>
      <c r="I36" s="25">
        <v>30</v>
      </c>
      <c r="J36" s="25">
        <v>20</v>
      </c>
      <c r="K36" s="26">
        <v>6</v>
      </c>
      <c r="L36" s="26">
        <v>2</v>
      </c>
      <c r="M36" s="26">
        <v>4</v>
      </c>
      <c r="N36" s="26">
        <v>1</v>
      </c>
      <c r="O36" s="26">
        <v>5</v>
      </c>
      <c r="P36" s="26">
        <v>1</v>
      </c>
      <c r="Q36" s="26">
        <v>1</v>
      </c>
      <c r="R36" s="26">
        <v>0</v>
      </c>
    </row>
    <row r="37" spans="1:18">
      <c r="A37" s="23" t="s">
        <v>371</v>
      </c>
      <c r="B37" s="24" t="s">
        <v>510</v>
      </c>
      <c r="C37" s="25" t="s">
        <v>3</v>
      </c>
      <c r="D37" s="24" t="s">
        <v>546</v>
      </c>
      <c r="E37" s="72">
        <v>22</v>
      </c>
      <c r="F37" s="25">
        <f>VLOOKUP(Table14[[#This Row],[LEA'#]],[1]EoyHomelessReport14!$A:$R,18,FALSE)</f>
        <v>0</v>
      </c>
      <c r="G37" s="25">
        <v>0</v>
      </c>
      <c r="H37" s="25">
        <v>0</v>
      </c>
      <c r="I37" s="25">
        <v>0</v>
      </c>
      <c r="J37" s="25">
        <v>5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</row>
    <row r="38" spans="1:18">
      <c r="A38" s="23" t="s">
        <v>297</v>
      </c>
      <c r="B38" s="24" t="s">
        <v>547</v>
      </c>
      <c r="C38" s="25" t="s">
        <v>6</v>
      </c>
      <c r="D38" s="24" t="s">
        <v>548</v>
      </c>
      <c r="E38" s="72">
        <v>63</v>
      </c>
      <c r="F38" s="25">
        <f>VLOOKUP(Table14[[#This Row],[LEA'#]],[1]EoyHomelessReport14!$A:$R,18,FALSE)</f>
        <v>43</v>
      </c>
      <c r="G38" s="25">
        <v>80</v>
      </c>
      <c r="H38" s="25">
        <v>89</v>
      </c>
      <c r="I38" s="25">
        <v>14</v>
      </c>
      <c r="J38" s="25">
        <v>7</v>
      </c>
      <c r="K38" s="26">
        <v>5</v>
      </c>
      <c r="L38" s="26">
        <v>12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2</v>
      </c>
    </row>
    <row r="39" spans="1:18">
      <c r="A39" s="23" t="s">
        <v>16</v>
      </c>
      <c r="B39" s="24" t="s">
        <v>549</v>
      </c>
      <c r="C39" s="25" t="s">
        <v>2</v>
      </c>
      <c r="D39" s="24" t="s">
        <v>550</v>
      </c>
      <c r="E39" s="72">
        <v>9</v>
      </c>
      <c r="F39" s="25">
        <f>VLOOKUP(Table14[[#This Row],[LEA'#]],[1]EoyHomelessReport14!$A:$R,18,FALSE)</f>
        <v>13</v>
      </c>
      <c r="G39" s="25">
        <v>15</v>
      </c>
      <c r="H39" s="25">
        <v>13</v>
      </c>
      <c r="I39" s="25">
        <v>10</v>
      </c>
      <c r="J39" s="25">
        <v>16</v>
      </c>
      <c r="K39" s="26">
        <v>16</v>
      </c>
      <c r="L39" s="26">
        <v>4</v>
      </c>
      <c r="M39" s="26">
        <v>3</v>
      </c>
      <c r="N39" s="26">
        <v>2</v>
      </c>
      <c r="O39" s="26">
        <v>1</v>
      </c>
      <c r="P39" s="26">
        <v>5</v>
      </c>
      <c r="Q39" s="26">
        <v>0</v>
      </c>
      <c r="R39" s="26">
        <v>0</v>
      </c>
    </row>
    <row r="40" spans="1:18">
      <c r="A40" s="23" t="s">
        <v>331</v>
      </c>
      <c r="B40" s="24" t="s">
        <v>551</v>
      </c>
      <c r="C40" s="25" t="s">
        <v>11</v>
      </c>
      <c r="D40" s="24" t="s">
        <v>552</v>
      </c>
      <c r="E40" s="72">
        <v>22</v>
      </c>
      <c r="F40" s="25">
        <f>VLOOKUP(Table14[[#This Row],[LEA'#]],[1]EoyHomelessReport14!$A:$R,18,FALSE)</f>
        <v>26</v>
      </c>
      <c r="G40" s="25">
        <v>25</v>
      </c>
      <c r="H40" s="25">
        <v>16</v>
      </c>
      <c r="I40" s="25">
        <v>4</v>
      </c>
      <c r="J40" s="25">
        <v>9</v>
      </c>
      <c r="K40" s="26">
        <v>6</v>
      </c>
      <c r="L40" s="26">
        <v>0</v>
      </c>
      <c r="M40" s="26">
        <v>0</v>
      </c>
      <c r="N40" s="26">
        <v>2</v>
      </c>
      <c r="O40" s="26">
        <v>2</v>
      </c>
      <c r="P40" s="26">
        <v>3</v>
      </c>
      <c r="Q40" s="26">
        <v>0</v>
      </c>
      <c r="R40" s="26">
        <v>1</v>
      </c>
    </row>
    <row r="41" spans="1:18">
      <c r="A41" s="23" t="s">
        <v>15</v>
      </c>
      <c r="B41" s="24" t="s">
        <v>510</v>
      </c>
      <c r="C41" s="25" t="s">
        <v>3</v>
      </c>
      <c r="D41" s="24" t="s">
        <v>553</v>
      </c>
      <c r="E41" s="72">
        <v>0</v>
      </c>
      <c r="F41" s="25">
        <f>VLOOKUP(Table14[[#This Row],[LEA'#]],[1]EoyHomelessReport14!$A:$R,18,FALSE)</f>
        <v>0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</row>
    <row r="42" spans="1:18">
      <c r="A42" s="23" t="s">
        <v>196</v>
      </c>
      <c r="B42" s="24" t="s">
        <v>496</v>
      </c>
      <c r="C42" s="25" t="s">
        <v>4</v>
      </c>
      <c r="D42" s="24" t="s">
        <v>554</v>
      </c>
      <c r="E42" s="72">
        <v>57</v>
      </c>
      <c r="F42" s="25">
        <f>VLOOKUP(Table14[[#This Row],[LEA'#]],[1]EoyHomelessReport14!$A:$R,18,FALSE)</f>
        <v>26</v>
      </c>
      <c r="G42" s="25">
        <v>37</v>
      </c>
      <c r="H42" s="25">
        <v>44</v>
      </c>
      <c r="I42" s="25">
        <v>32</v>
      </c>
      <c r="J42" s="25">
        <v>11</v>
      </c>
      <c r="K42" s="26">
        <v>23</v>
      </c>
      <c r="L42" s="26">
        <v>0</v>
      </c>
      <c r="M42" s="26">
        <v>12</v>
      </c>
      <c r="N42" s="26">
        <v>7</v>
      </c>
      <c r="O42" s="26">
        <v>12</v>
      </c>
      <c r="P42" s="26">
        <v>4</v>
      </c>
      <c r="Q42" s="26">
        <v>6</v>
      </c>
      <c r="R42" s="26">
        <v>2</v>
      </c>
    </row>
    <row r="43" spans="1:18">
      <c r="A43" s="23" t="s">
        <v>69</v>
      </c>
      <c r="B43" s="24" t="s">
        <v>508</v>
      </c>
      <c r="C43" s="25" t="s">
        <v>4</v>
      </c>
      <c r="D43" s="24" t="s">
        <v>555</v>
      </c>
      <c r="E43" s="72">
        <v>3</v>
      </c>
      <c r="F43" s="25">
        <f>VLOOKUP(Table14[[#This Row],[LEA'#]],[1]EoyHomelessReport14!$A:$R,18,FALSE)</f>
        <v>1</v>
      </c>
      <c r="G43" s="25">
        <v>10</v>
      </c>
      <c r="H43" s="25">
        <v>0</v>
      </c>
      <c r="I43" s="25">
        <v>0</v>
      </c>
      <c r="J43" s="25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3</v>
      </c>
      <c r="Q43" s="26">
        <v>2</v>
      </c>
      <c r="R43" s="26">
        <v>0</v>
      </c>
    </row>
    <row r="44" spans="1:18">
      <c r="A44" s="23" t="s">
        <v>410</v>
      </c>
      <c r="B44" s="24" t="s">
        <v>556</v>
      </c>
      <c r="C44" s="25" t="s">
        <v>10</v>
      </c>
      <c r="D44" s="24" t="s">
        <v>557</v>
      </c>
      <c r="E44" s="72">
        <v>25</v>
      </c>
      <c r="F44" s="25">
        <f>VLOOKUP(Table14[[#This Row],[LEA'#]],[1]EoyHomelessReport14!$A:$R,18,FALSE)</f>
        <v>25</v>
      </c>
      <c r="G44" s="25">
        <v>6</v>
      </c>
      <c r="H44" s="25">
        <v>5</v>
      </c>
      <c r="I44" s="25">
        <v>7</v>
      </c>
      <c r="J44" s="25">
        <v>10</v>
      </c>
      <c r="K44" s="26">
        <v>0</v>
      </c>
      <c r="L44" s="26">
        <v>14</v>
      </c>
      <c r="M44" s="26">
        <v>3</v>
      </c>
      <c r="N44" s="26">
        <v>0</v>
      </c>
      <c r="O44" s="26">
        <v>1</v>
      </c>
      <c r="P44" s="26">
        <v>0</v>
      </c>
      <c r="Q44" s="26">
        <v>0</v>
      </c>
      <c r="R44" s="26">
        <v>0</v>
      </c>
    </row>
    <row r="45" spans="1:18">
      <c r="A45" s="23" t="s">
        <v>296</v>
      </c>
      <c r="B45" s="24" t="s">
        <v>558</v>
      </c>
      <c r="C45" s="25" t="s">
        <v>8</v>
      </c>
      <c r="D45" s="24" t="s">
        <v>559</v>
      </c>
      <c r="E45" s="72">
        <v>0</v>
      </c>
      <c r="F45" s="25">
        <f>VLOOKUP(Table14[[#This Row],[LEA'#]],[1]EoyHomelessReport14!$A:$R,18,FALSE)</f>
        <v>3</v>
      </c>
      <c r="G45" s="25">
        <v>0</v>
      </c>
      <c r="H45" s="25">
        <v>0</v>
      </c>
      <c r="I45" s="25">
        <v>0</v>
      </c>
      <c r="J45" s="25">
        <v>4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</row>
    <row r="46" spans="1:18">
      <c r="A46" s="23" t="s">
        <v>152</v>
      </c>
      <c r="B46" s="24" t="s">
        <v>560</v>
      </c>
      <c r="C46" s="25" t="s">
        <v>3</v>
      </c>
      <c r="D46" s="24" t="s">
        <v>561</v>
      </c>
      <c r="E46" s="72">
        <v>32</v>
      </c>
      <c r="F46" s="25">
        <f>VLOOKUP(Table14[[#This Row],[LEA'#]],[1]EoyHomelessReport14!$A:$R,18,FALSE)</f>
        <v>28</v>
      </c>
      <c r="G46" s="25">
        <v>30</v>
      </c>
      <c r="H46" s="25">
        <v>23</v>
      </c>
      <c r="I46" s="25">
        <v>22</v>
      </c>
      <c r="J46" s="25">
        <v>24</v>
      </c>
      <c r="K46" s="26">
        <v>19</v>
      </c>
      <c r="L46" s="26">
        <v>6</v>
      </c>
      <c r="M46" s="26">
        <v>2</v>
      </c>
      <c r="N46" s="26">
        <v>2</v>
      </c>
      <c r="O46" s="26">
        <v>0</v>
      </c>
      <c r="P46" s="26">
        <v>0</v>
      </c>
      <c r="Q46" s="26">
        <v>0</v>
      </c>
      <c r="R46" s="26">
        <v>0</v>
      </c>
    </row>
    <row r="47" spans="1:18">
      <c r="A47" s="23" t="s">
        <v>62</v>
      </c>
      <c r="B47" s="24" t="s">
        <v>558</v>
      </c>
      <c r="C47" s="25" t="s">
        <v>8</v>
      </c>
      <c r="D47" s="24" t="s">
        <v>562</v>
      </c>
      <c r="E47" s="72">
        <v>15</v>
      </c>
      <c r="F47" s="25">
        <f>VLOOKUP(Table14[[#This Row],[LEA'#]],[1]EoyHomelessReport14!$A:$R,18,FALSE)</f>
        <v>0</v>
      </c>
      <c r="G47" s="25">
        <v>6</v>
      </c>
      <c r="H47" s="25">
        <v>5</v>
      </c>
      <c r="I47" s="25">
        <v>7</v>
      </c>
      <c r="J47" s="25">
        <v>15</v>
      </c>
      <c r="K47" s="26">
        <v>22</v>
      </c>
      <c r="L47" s="26">
        <v>0</v>
      </c>
      <c r="M47" s="26">
        <v>22</v>
      </c>
      <c r="N47" s="26">
        <v>12</v>
      </c>
      <c r="O47" s="26">
        <v>2</v>
      </c>
      <c r="P47" s="26">
        <v>0</v>
      </c>
      <c r="Q47" s="26">
        <v>0</v>
      </c>
      <c r="R47" s="26">
        <v>0</v>
      </c>
    </row>
    <row r="48" spans="1:18">
      <c r="A48" s="23" t="s">
        <v>33</v>
      </c>
      <c r="B48" s="24" t="s">
        <v>563</v>
      </c>
      <c r="C48" s="25" t="s">
        <v>11</v>
      </c>
      <c r="D48" s="24" t="s">
        <v>564</v>
      </c>
      <c r="E48" s="72">
        <v>17</v>
      </c>
      <c r="F48" s="25">
        <f>VLOOKUP(Table14[[#This Row],[LEA'#]],[1]EoyHomelessReport14!$A:$R,18,FALSE)</f>
        <v>17</v>
      </c>
      <c r="G48" s="25">
        <v>14</v>
      </c>
      <c r="H48" s="25">
        <v>31</v>
      </c>
      <c r="I48" s="25">
        <v>14</v>
      </c>
      <c r="J48" s="25">
        <v>22</v>
      </c>
      <c r="K48" s="26">
        <v>19</v>
      </c>
      <c r="L48" s="26">
        <v>18</v>
      </c>
      <c r="M48" s="26">
        <v>10</v>
      </c>
      <c r="N48" s="26">
        <v>8</v>
      </c>
      <c r="O48" s="26">
        <v>0</v>
      </c>
      <c r="P48" s="26">
        <v>6</v>
      </c>
      <c r="Q48" s="26">
        <v>0</v>
      </c>
      <c r="R48" s="26">
        <v>0</v>
      </c>
    </row>
    <row r="49" spans="1:18">
      <c r="A49" s="23" t="s">
        <v>351</v>
      </c>
      <c r="B49" s="24" t="s">
        <v>565</v>
      </c>
      <c r="C49" s="25" t="s">
        <v>2</v>
      </c>
      <c r="D49" s="24" t="s">
        <v>566</v>
      </c>
      <c r="E49" s="72">
        <v>0</v>
      </c>
      <c r="F49" s="25">
        <f>VLOOKUP(Table14[[#This Row],[LEA'#]],[1]EoyHomelessReport14!$A:$R,18,FALSE)</f>
        <v>0</v>
      </c>
      <c r="G49" s="25">
        <v>0</v>
      </c>
      <c r="H49" s="25">
        <v>0</v>
      </c>
      <c r="I49" s="25">
        <v>1</v>
      </c>
      <c r="J49" s="25">
        <v>1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</row>
    <row r="50" spans="1:18">
      <c r="A50" s="23" t="s">
        <v>28</v>
      </c>
      <c r="B50" s="24" t="s">
        <v>567</v>
      </c>
      <c r="C50" s="25" t="s">
        <v>7</v>
      </c>
      <c r="D50" s="24" t="s">
        <v>568</v>
      </c>
      <c r="E50" s="72">
        <v>2</v>
      </c>
      <c r="F50" s="25">
        <f>VLOOKUP(Table14[[#This Row],[LEA'#]],[1]EoyHomelessReport14!$A:$R,18,FALSE)</f>
        <v>0</v>
      </c>
      <c r="G50" s="25">
        <v>0</v>
      </c>
      <c r="H50" s="25">
        <v>6</v>
      </c>
      <c r="I50" s="25">
        <v>1</v>
      </c>
      <c r="J50" s="25">
        <v>1</v>
      </c>
      <c r="K50" s="26">
        <v>0</v>
      </c>
      <c r="L50" s="26">
        <v>0</v>
      </c>
      <c r="M50" s="26">
        <v>0</v>
      </c>
      <c r="N50" s="26">
        <v>1</v>
      </c>
      <c r="O50" s="26">
        <v>2</v>
      </c>
      <c r="P50" s="26">
        <v>1</v>
      </c>
      <c r="Q50" s="26">
        <v>0</v>
      </c>
      <c r="R50" s="26">
        <v>0</v>
      </c>
    </row>
    <row r="51" spans="1:18">
      <c r="A51" s="23" t="s">
        <v>138</v>
      </c>
      <c r="B51" s="24" t="s">
        <v>565</v>
      </c>
      <c r="C51" s="25" t="s">
        <v>2</v>
      </c>
      <c r="D51" s="24" t="s">
        <v>569</v>
      </c>
      <c r="E51" s="72">
        <v>7</v>
      </c>
      <c r="F51" s="25">
        <f>VLOOKUP(Table14[[#This Row],[LEA'#]],[1]EoyHomelessReport14!$A:$R,18,FALSE)</f>
        <v>11</v>
      </c>
      <c r="G51" s="25">
        <v>3</v>
      </c>
      <c r="H51" s="25">
        <v>4</v>
      </c>
      <c r="I51" s="25">
        <v>3</v>
      </c>
      <c r="J51" s="25">
        <v>1</v>
      </c>
      <c r="K51" s="26">
        <v>2</v>
      </c>
      <c r="L51" s="26">
        <v>2</v>
      </c>
      <c r="M51" s="26">
        <v>5</v>
      </c>
      <c r="N51" s="26">
        <v>0</v>
      </c>
      <c r="O51" s="26">
        <v>3</v>
      </c>
      <c r="P51" s="26">
        <v>0</v>
      </c>
      <c r="Q51" s="26">
        <v>0</v>
      </c>
      <c r="R51" s="26">
        <v>4</v>
      </c>
    </row>
    <row r="52" spans="1:18">
      <c r="A52" s="23" t="s">
        <v>210</v>
      </c>
      <c r="B52" s="24" t="s">
        <v>490</v>
      </c>
      <c r="C52" s="25" t="s">
        <v>2</v>
      </c>
      <c r="D52" s="24" t="s">
        <v>570</v>
      </c>
      <c r="E52" s="72">
        <v>7</v>
      </c>
      <c r="F52" s="25">
        <f>VLOOKUP(Table14[[#This Row],[LEA'#]],[1]EoyHomelessReport14!$A:$R,18,FALSE)</f>
        <v>0</v>
      </c>
      <c r="G52" s="25">
        <v>3</v>
      </c>
      <c r="H52" s="25">
        <v>1</v>
      </c>
      <c r="I52" s="25">
        <v>3</v>
      </c>
      <c r="J52" s="25">
        <v>0</v>
      </c>
      <c r="K52" s="26">
        <v>0</v>
      </c>
      <c r="L52" s="26">
        <v>1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</row>
    <row r="53" spans="1:18">
      <c r="A53" s="23" t="s">
        <v>300</v>
      </c>
      <c r="B53" s="24" t="s">
        <v>471</v>
      </c>
      <c r="C53" s="25" t="s">
        <v>1</v>
      </c>
      <c r="D53" s="24" t="s">
        <v>571</v>
      </c>
      <c r="E53" s="72">
        <v>14</v>
      </c>
      <c r="F53" s="25">
        <f>VLOOKUP(Table14[[#This Row],[LEA'#]],[1]EoyHomelessReport14!$A:$R,18,FALSE)</f>
        <v>9</v>
      </c>
      <c r="G53" s="25">
        <v>4</v>
      </c>
      <c r="H53" s="25">
        <v>4</v>
      </c>
      <c r="I53" s="25">
        <v>2</v>
      </c>
      <c r="J53" s="25">
        <v>5</v>
      </c>
      <c r="K53" s="26">
        <v>4</v>
      </c>
      <c r="L53" s="26">
        <v>3</v>
      </c>
      <c r="M53" s="26">
        <v>9</v>
      </c>
      <c r="N53" s="26">
        <v>9</v>
      </c>
      <c r="O53" s="26">
        <v>5</v>
      </c>
      <c r="P53" s="26">
        <v>7</v>
      </c>
      <c r="Q53" s="26">
        <v>3</v>
      </c>
      <c r="R53" s="26">
        <v>0</v>
      </c>
    </row>
    <row r="54" spans="1:18">
      <c r="A54" s="23" t="s">
        <v>450</v>
      </c>
      <c r="B54" s="24" t="s">
        <v>572</v>
      </c>
      <c r="C54" s="25" t="s">
        <v>10</v>
      </c>
      <c r="D54" s="24" t="s">
        <v>573</v>
      </c>
      <c r="E54" s="72">
        <v>1</v>
      </c>
      <c r="F54" s="25">
        <f>VLOOKUP(Table14[[#This Row],[LEA'#]],[1]EoyHomelessReport14!$A:$R,18,FALSE)</f>
        <v>0</v>
      </c>
      <c r="G54" s="25">
        <v>0</v>
      </c>
      <c r="H54" s="25">
        <v>1</v>
      </c>
      <c r="I54" s="25">
        <v>1</v>
      </c>
      <c r="J54" s="25">
        <v>1</v>
      </c>
      <c r="K54" s="26">
        <v>7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</row>
    <row r="55" spans="1:18">
      <c r="A55" s="23" t="s">
        <v>464</v>
      </c>
      <c r="B55" s="24" t="s">
        <v>471</v>
      </c>
      <c r="C55" s="25" t="s">
        <v>463</v>
      </c>
      <c r="D55" s="24" t="s">
        <v>574</v>
      </c>
      <c r="E55" s="72">
        <v>19</v>
      </c>
      <c r="F55" s="25">
        <f>VLOOKUP(Table14[[#This Row],[LEA'#]],[1]EoyHomelessReport14!$A:$R,18,FALSE)</f>
        <v>12</v>
      </c>
      <c r="G55" s="25">
        <v>1</v>
      </c>
      <c r="H55" s="25">
        <v>0</v>
      </c>
      <c r="I55" s="25">
        <v>0</v>
      </c>
      <c r="J55" s="25">
        <v>1</v>
      </c>
      <c r="K55" s="26" t="s">
        <v>535</v>
      </c>
      <c r="L55" s="26" t="s">
        <v>535</v>
      </c>
      <c r="M55" s="26" t="s">
        <v>535</v>
      </c>
      <c r="N55" s="26" t="s">
        <v>535</v>
      </c>
      <c r="O55" s="26" t="s">
        <v>535</v>
      </c>
      <c r="P55" s="26" t="s">
        <v>535</v>
      </c>
      <c r="Q55" s="26" t="s">
        <v>535</v>
      </c>
      <c r="R55" s="26" t="s">
        <v>535</v>
      </c>
    </row>
    <row r="56" spans="1:18">
      <c r="A56" s="23" t="s">
        <v>342</v>
      </c>
      <c r="B56" s="24" t="s">
        <v>472</v>
      </c>
      <c r="C56" s="25" t="s">
        <v>2</v>
      </c>
      <c r="D56" s="24" t="s">
        <v>575</v>
      </c>
      <c r="E56" s="72">
        <v>68</v>
      </c>
      <c r="F56" s="25">
        <f>VLOOKUP(Table14[[#This Row],[LEA'#]],[1]EoyHomelessReport14!$A:$R,18,FALSE)</f>
        <v>79</v>
      </c>
      <c r="G56" s="25">
        <v>87</v>
      </c>
      <c r="H56" s="25">
        <v>73</v>
      </c>
      <c r="I56" s="25">
        <v>82</v>
      </c>
      <c r="J56" s="25">
        <v>43</v>
      </c>
      <c r="K56" s="26">
        <v>21</v>
      </c>
      <c r="L56" s="26">
        <v>28</v>
      </c>
      <c r="M56" s="26">
        <v>29</v>
      </c>
      <c r="N56" s="26">
        <v>19</v>
      </c>
      <c r="O56" s="26">
        <v>6</v>
      </c>
      <c r="P56" s="26">
        <v>9</v>
      </c>
      <c r="Q56" s="26">
        <v>11</v>
      </c>
      <c r="R56" s="26">
        <v>4</v>
      </c>
    </row>
    <row r="57" spans="1:18">
      <c r="A57" s="23" t="s">
        <v>224</v>
      </c>
      <c r="B57" s="24" t="s">
        <v>514</v>
      </c>
      <c r="C57" s="25" t="s">
        <v>12</v>
      </c>
      <c r="D57" s="24" t="s">
        <v>576</v>
      </c>
      <c r="E57" s="72">
        <v>0</v>
      </c>
      <c r="F57" s="25">
        <f>VLOOKUP(Table14[[#This Row],[LEA'#]],[1]EoyHomelessReport14!$A:$R,18,FALSE)</f>
        <v>0</v>
      </c>
      <c r="G57" s="25">
        <v>0</v>
      </c>
      <c r="H57" s="25">
        <v>0</v>
      </c>
      <c r="I57" s="25">
        <v>0</v>
      </c>
      <c r="J57" s="25">
        <v>0</v>
      </c>
      <c r="K57" s="26">
        <v>0</v>
      </c>
      <c r="L57" s="26">
        <v>1</v>
      </c>
      <c r="M57" s="26">
        <v>2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</row>
    <row r="58" spans="1:18">
      <c r="A58" s="23" t="s">
        <v>308</v>
      </c>
      <c r="B58" s="24" t="s">
        <v>556</v>
      </c>
      <c r="C58" s="25" t="s">
        <v>10</v>
      </c>
      <c r="D58" s="24" t="s">
        <v>577</v>
      </c>
      <c r="E58" s="72">
        <v>0</v>
      </c>
      <c r="F58" s="25">
        <f>VLOOKUP(Table14[[#This Row],[LEA'#]],[1]EoyHomelessReport14!$A:$R,18,FALSE)</f>
        <v>0</v>
      </c>
      <c r="G58" s="25">
        <v>3</v>
      </c>
      <c r="H58" s="25">
        <v>1</v>
      </c>
      <c r="I58" s="25">
        <v>1</v>
      </c>
      <c r="J58" s="25">
        <v>0</v>
      </c>
      <c r="K58" s="26">
        <v>0</v>
      </c>
      <c r="L58" s="26">
        <v>0</v>
      </c>
      <c r="M58" s="26">
        <v>0</v>
      </c>
      <c r="N58" s="26">
        <v>1</v>
      </c>
      <c r="O58" s="26">
        <v>3</v>
      </c>
      <c r="P58" s="26">
        <v>1</v>
      </c>
      <c r="Q58" s="26">
        <v>0</v>
      </c>
      <c r="R58" s="26">
        <v>0</v>
      </c>
    </row>
    <row r="59" spans="1:18">
      <c r="A59" s="23" t="s">
        <v>260</v>
      </c>
      <c r="B59" s="24" t="s">
        <v>578</v>
      </c>
      <c r="C59" s="25" t="s">
        <v>5</v>
      </c>
      <c r="D59" s="24" t="s">
        <v>579</v>
      </c>
      <c r="E59" s="72">
        <v>0</v>
      </c>
      <c r="F59" s="25">
        <f>VLOOKUP(Table14[[#This Row],[LEA'#]],[1]EoyHomelessReport14!$A:$R,18,FALSE)</f>
        <v>8</v>
      </c>
      <c r="G59" s="25">
        <v>0</v>
      </c>
      <c r="H59" s="25">
        <v>2</v>
      </c>
      <c r="I59" s="25">
        <v>5</v>
      </c>
      <c r="J59" s="25">
        <v>5</v>
      </c>
      <c r="K59" s="26">
        <v>1</v>
      </c>
      <c r="L59" s="26">
        <v>1</v>
      </c>
      <c r="M59" s="26">
        <v>0</v>
      </c>
      <c r="N59" s="26">
        <v>3</v>
      </c>
      <c r="O59" s="26">
        <v>0</v>
      </c>
      <c r="P59" s="26">
        <v>0</v>
      </c>
      <c r="Q59" s="26">
        <v>0</v>
      </c>
      <c r="R59" s="26">
        <v>0</v>
      </c>
    </row>
    <row r="60" spans="1:18">
      <c r="A60" s="23" t="s">
        <v>135</v>
      </c>
      <c r="B60" s="24" t="s">
        <v>540</v>
      </c>
      <c r="C60" s="25" t="s">
        <v>2</v>
      </c>
      <c r="D60" s="24" t="s">
        <v>580</v>
      </c>
      <c r="E60" s="72">
        <v>3</v>
      </c>
      <c r="F60" s="25">
        <f>VLOOKUP(Table14[[#This Row],[LEA'#]],[1]EoyHomelessReport14!$A:$R,18,FALSE)</f>
        <v>1</v>
      </c>
      <c r="G60" s="25">
        <v>13</v>
      </c>
      <c r="H60" s="25">
        <v>10</v>
      </c>
      <c r="I60" s="25">
        <v>10</v>
      </c>
      <c r="J60" s="25">
        <v>6</v>
      </c>
      <c r="K60" s="26">
        <v>0</v>
      </c>
      <c r="L60" s="26">
        <v>0</v>
      </c>
      <c r="M60" s="26">
        <v>0</v>
      </c>
      <c r="N60" s="26">
        <v>0</v>
      </c>
      <c r="O60" s="26">
        <v>5</v>
      </c>
      <c r="P60" s="26">
        <v>0</v>
      </c>
      <c r="Q60" s="26">
        <v>0</v>
      </c>
      <c r="R60" s="26">
        <v>0</v>
      </c>
    </row>
    <row r="61" spans="1:18">
      <c r="A61" s="23" t="s">
        <v>395</v>
      </c>
      <c r="B61" s="24" t="s">
        <v>530</v>
      </c>
      <c r="C61" s="25" t="s">
        <v>11</v>
      </c>
      <c r="D61" s="24" t="s">
        <v>581</v>
      </c>
      <c r="E61" s="72">
        <v>0</v>
      </c>
      <c r="F61" s="25">
        <f>VLOOKUP(Table14[[#This Row],[LEA'#]],[1]EoyHomelessReport14!$A:$R,18,FALSE)</f>
        <v>0</v>
      </c>
      <c r="G61" s="25">
        <v>7</v>
      </c>
      <c r="H61" s="25">
        <v>5</v>
      </c>
      <c r="I61" s="25">
        <v>3</v>
      </c>
      <c r="J61" s="25">
        <v>0</v>
      </c>
      <c r="K61" s="26">
        <v>5</v>
      </c>
      <c r="L61" s="26">
        <v>4</v>
      </c>
      <c r="M61" s="26">
        <v>2</v>
      </c>
      <c r="N61" s="26">
        <v>0</v>
      </c>
      <c r="O61" s="26">
        <v>2</v>
      </c>
      <c r="P61" s="26">
        <v>0</v>
      </c>
      <c r="Q61" s="26">
        <v>0</v>
      </c>
      <c r="R61" s="26">
        <v>0</v>
      </c>
    </row>
    <row r="62" spans="1:18">
      <c r="A62" s="23" t="s">
        <v>105</v>
      </c>
      <c r="B62" s="24" t="s">
        <v>582</v>
      </c>
      <c r="C62" s="25" t="s">
        <v>6</v>
      </c>
      <c r="D62" s="24" t="s">
        <v>583</v>
      </c>
      <c r="E62" s="72">
        <v>3</v>
      </c>
      <c r="F62" s="25">
        <f>VLOOKUP(Table14[[#This Row],[LEA'#]],[1]EoyHomelessReport14!$A:$R,18,FALSE)</f>
        <v>5</v>
      </c>
      <c r="G62" s="25">
        <v>0</v>
      </c>
      <c r="H62" s="25">
        <v>1</v>
      </c>
      <c r="I62" s="25">
        <v>2</v>
      </c>
      <c r="J62" s="25">
        <v>2</v>
      </c>
      <c r="K62" s="26">
        <v>0</v>
      </c>
      <c r="L62" s="26">
        <v>4</v>
      </c>
      <c r="M62" s="26">
        <v>1</v>
      </c>
      <c r="N62" s="26">
        <v>1</v>
      </c>
      <c r="O62" s="26">
        <v>5</v>
      </c>
      <c r="P62" s="26">
        <v>0</v>
      </c>
      <c r="Q62" s="26">
        <v>0</v>
      </c>
      <c r="R62" s="26">
        <v>1</v>
      </c>
    </row>
    <row r="63" spans="1:18">
      <c r="A63" s="23" t="s">
        <v>435</v>
      </c>
      <c r="B63" s="24" t="s">
        <v>471</v>
      </c>
      <c r="C63" s="25" t="s">
        <v>463</v>
      </c>
      <c r="D63" s="24" t="s">
        <v>436</v>
      </c>
      <c r="E63" s="72">
        <v>2</v>
      </c>
      <c r="F63" s="25">
        <f>VLOOKUP(Table14[[#This Row],[LEA'#]],[1]EoyHomelessReport14!$A:$R,18,FALSE)</f>
        <v>4</v>
      </c>
      <c r="G63" s="25">
        <v>1</v>
      </c>
      <c r="H63" s="25">
        <v>1</v>
      </c>
      <c r="I63" s="25">
        <v>0</v>
      </c>
      <c r="J63" s="25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</row>
    <row r="64" spans="1:18">
      <c r="A64" s="23" t="s">
        <v>387</v>
      </c>
      <c r="B64" s="24" t="s">
        <v>584</v>
      </c>
      <c r="C64" s="25" t="s">
        <v>4</v>
      </c>
      <c r="D64" s="24" t="s">
        <v>585</v>
      </c>
      <c r="E64" s="72">
        <v>7</v>
      </c>
      <c r="F64" s="25">
        <f>VLOOKUP(Table14[[#This Row],[LEA'#]],[1]EoyHomelessReport14!$A:$R,18,FALSE)</f>
        <v>8</v>
      </c>
      <c r="G64" s="25">
        <v>5</v>
      </c>
      <c r="H64" s="25">
        <v>5</v>
      </c>
      <c r="I64" s="25">
        <v>0</v>
      </c>
      <c r="J64" s="25">
        <v>1</v>
      </c>
      <c r="K64" s="26">
        <v>2</v>
      </c>
      <c r="L64" s="26">
        <v>8</v>
      </c>
      <c r="M64" s="26">
        <v>3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</row>
    <row r="65" spans="1:18">
      <c r="A65" s="23" t="s">
        <v>137</v>
      </c>
      <c r="B65" s="24" t="s">
        <v>560</v>
      </c>
      <c r="C65" s="25" t="s">
        <v>3</v>
      </c>
      <c r="D65" s="24" t="s">
        <v>586</v>
      </c>
      <c r="E65" s="72">
        <v>3</v>
      </c>
      <c r="F65" s="25">
        <f>VLOOKUP(Table14[[#This Row],[LEA'#]],[1]EoyHomelessReport14!$A:$R,18,FALSE)</f>
        <v>3</v>
      </c>
      <c r="G65" s="25">
        <v>1</v>
      </c>
      <c r="H65" s="25">
        <v>0</v>
      </c>
      <c r="I65" s="25">
        <v>0</v>
      </c>
      <c r="J65" s="25">
        <v>1</v>
      </c>
      <c r="K65" s="26">
        <v>1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</row>
    <row r="66" spans="1:18">
      <c r="A66" s="23" t="s">
        <v>240</v>
      </c>
      <c r="B66" s="24" t="s">
        <v>587</v>
      </c>
      <c r="C66" s="25" t="s">
        <v>7</v>
      </c>
      <c r="D66" s="24" t="s">
        <v>588</v>
      </c>
      <c r="E66" s="72">
        <v>1</v>
      </c>
      <c r="F66" s="25">
        <f>VLOOKUP(Table14[[#This Row],[LEA'#]],[1]EoyHomelessReport14!$A:$R,18,FALSE)</f>
        <v>6</v>
      </c>
      <c r="G66" s="25">
        <v>4</v>
      </c>
      <c r="H66" s="25">
        <v>5</v>
      </c>
      <c r="I66" s="25">
        <v>3</v>
      </c>
      <c r="J66" s="25">
        <v>0</v>
      </c>
      <c r="K66" s="26">
        <v>9</v>
      </c>
      <c r="L66" s="26">
        <v>2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</row>
    <row r="67" spans="1:18">
      <c r="A67" s="23" t="s">
        <v>434</v>
      </c>
      <c r="B67" s="24" t="s">
        <v>589</v>
      </c>
      <c r="C67" s="25" t="s">
        <v>1</v>
      </c>
      <c r="D67" s="24" t="s">
        <v>590</v>
      </c>
      <c r="E67" s="72">
        <v>0</v>
      </c>
      <c r="F67" s="25">
        <f>VLOOKUP(Table14[[#This Row],[LEA'#]],[1]EoyHomelessReport14!$A:$R,18,FALSE)</f>
        <v>2</v>
      </c>
      <c r="G67" s="25">
        <v>0</v>
      </c>
      <c r="H67" s="25">
        <v>0</v>
      </c>
      <c r="I67" s="25">
        <v>1</v>
      </c>
      <c r="J67" s="25">
        <v>3</v>
      </c>
      <c r="K67" s="26">
        <v>5</v>
      </c>
      <c r="L67" s="26">
        <v>5</v>
      </c>
      <c r="M67" s="26">
        <v>0</v>
      </c>
      <c r="N67" s="26">
        <v>5</v>
      </c>
      <c r="O67" s="26">
        <v>1</v>
      </c>
      <c r="P67" s="26">
        <v>1</v>
      </c>
      <c r="Q67" s="26">
        <v>0</v>
      </c>
      <c r="R67" s="26">
        <v>0</v>
      </c>
    </row>
    <row r="68" spans="1:18">
      <c r="A68" s="23" t="s">
        <v>349</v>
      </c>
      <c r="B68" s="24" t="s">
        <v>471</v>
      </c>
      <c r="C68" s="25" t="s">
        <v>463</v>
      </c>
      <c r="D68" s="24" t="s">
        <v>350</v>
      </c>
      <c r="E68" s="72">
        <v>13</v>
      </c>
      <c r="F68" s="25">
        <f>VLOOKUP(Table14[[#This Row],[LEA'#]],[1]EoyHomelessReport14!$A:$R,18,FALSE)</f>
        <v>21</v>
      </c>
      <c r="G68" s="25">
        <v>14</v>
      </c>
      <c r="H68" s="25">
        <v>11</v>
      </c>
      <c r="I68" s="25">
        <v>12</v>
      </c>
      <c r="J68" s="25">
        <v>20</v>
      </c>
      <c r="K68" s="26">
        <v>27</v>
      </c>
      <c r="L68" s="26">
        <v>36</v>
      </c>
      <c r="M68" s="26">
        <v>19</v>
      </c>
      <c r="N68" s="26">
        <v>4</v>
      </c>
      <c r="O68" s="26">
        <v>0</v>
      </c>
      <c r="P68" s="26">
        <v>0</v>
      </c>
      <c r="Q68" s="26">
        <v>0</v>
      </c>
      <c r="R68" s="26">
        <v>0</v>
      </c>
    </row>
    <row r="69" spans="1:18">
      <c r="A69" s="23" t="s">
        <v>123</v>
      </c>
      <c r="B69" s="24" t="s">
        <v>565</v>
      </c>
      <c r="C69" s="25" t="s">
        <v>2</v>
      </c>
      <c r="D69" s="24" t="s">
        <v>591</v>
      </c>
      <c r="E69" s="72">
        <v>19</v>
      </c>
      <c r="F69" s="25">
        <f>VLOOKUP(Table14[[#This Row],[LEA'#]],[1]EoyHomelessReport14!$A:$R,18,FALSE)</f>
        <v>20</v>
      </c>
      <c r="G69" s="25">
        <v>31</v>
      </c>
      <c r="H69" s="25">
        <v>21</v>
      </c>
      <c r="I69" s="25">
        <v>19</v>
      </c>
      <c r="J69" s="25">
        <v>22</v>
      </c>
      <c r="K69" s="26">
        <v>16</v>
      </c>
      <c r="L69" s="26">
        <v>8</v>
      </c>
      <c r="M69" s="26">
        <v>4</v>
      </c>
      <c r="N69" s="26">
        <v>2</v>
      </c>
      <c r="O69" s="26">
        <v>7</v>
      </c>
      <c r="P69" s="26">
        <v>5</v>
      </c>
      <c r="Q69" s="26">
        <v>4</v>
      </c>
      <c r="R69" s="26">
        <v>0</v>
      </c>
    </row>
    <row r="70" spans="1:18">
      <c r="A70" s="23" t="s">
        <v>422</v>
      </c>
      <c r="B70" s="24" t="s">
        <v>471</v>
      </c>
      <c r="C70" s="25" t="s">
        <v>463</v>
      </c>
      <c r="D70" s="24" t="s">
        <v>592</v>
      </c>
      <c r="E70" s="72" t="s">
        <v>535</v>
      </c>
      <c r="F70" s="25">
        <f>VLOOKUP(Table14[[#This Row],[LEA'#]],[1]EoyHomelessReport14!$A:$R,18,FALSE)</f>
        <v>0</v>
      </c>
      <c r="G70" s="25">
        <v>0</v>
      </c>
      <c r="H70" s="25">
        <v>0</v>
      </c>
      <c r="I70" s="25">
        <v>0</v>
      </c>
      <c r="J70" s="25">
        <v>0</v>
      </c>
      <c r="K70" s="26" t="s">
        <v>535</v>
      </c>
      <c r="L70" s="26" t="s">
        <v>535</v>
      </c>
      <c r="M70" s="26" t="s">
        <v>535</v>
      </c>
      <c r="N70" s="26" t="s">
        <v>535</v>
      </c>
      <c r="O70" s="26" t="s">
        <v>535</v>
      </c>
      <c r="P70" s="26" t="s">
        <v>535</v>
      </c>
      <c r="Q70" s="26" t="s">
        <v>535</v>
      </c>
      <c r="R70" s="26" t="s">
        <v>535</v>
      </c>
    </row>
    <row r="71" spans="1:18">
      <c r="A71" s="23" t="s">
        <v>215</v>
      </c>
      <c r="B71" s="24" t="s">
        <v>593</v>
      </c>
      <c r="C71" s="25" t="s">
        <v>12</v>
      </c>
      <c r="D71" s="24" t="s">
        <v>594</v>
      </c>
      <c r="E71" s="72">
        <v>0</v>
      </c>
      <c r="F71" s="25">
        <f>VLOOKUP(Table14[[#This Row],[LEA'#]],[1]EoyHomelessReport14!$A:$R,18,FALSE)</f>
        <v>0</v>
      </c>
      <c r="G71" s="25">
        <v>0</v>
      </c>
      <c r="H71" s="25">
        <v>0</v>
      </c>
      <c r="I71" s="25">
        <v>0</v>
      </c>
      <c r="J71" s="25">
        <v>1</v>
      </c>
      <c r="K71" s="26">
        <v>0</v>
      </c>
      <c r="L71" s="26">
        <v>0</v>
      </c>
      <c r="M71" s="26" t="s">
        <v>535</v>
      </c>
      <c r="N71" s="26" t="s">
        <v>535</v>
      </c>
      <c r="O71" s="26" t="s">
        <v>535</v>
      </c>
      <c r="P71" s="26" t="s">
        <v>535</v>
      </c>
      <c r="Q71" s="26" t="s">
        <v>535</v>
      </c>
      <c r="R71" s="26" t="s">
        <v>535</v>
      </c>
    </row>
    <row r="72" spans="1:18">
      <c r="A72" s="23" t="s">
        <v>396</v>
      </c>
      <c r="B72" s="24" t="s">
        <v>530</v>
      </c>
      <c r="C72" s="25" t="s">
        <v>11</v>
      </c>
      <c r="D72" s="24" t="s">
        <v>595</v>
      </c>
      <c r="E72" s="72">
        <v>24</v>
      </c>
      <c r="F72" s="25">
        <f>VLOOKUP(Table14[[#This Row],[LEA'#]],[1]EoyHomelessReport14!$A:$R,18,FALSE)</f>
        <v>16</v>
      </c>
      <c r="G72" s="25">
        <v>32</v>
      </c>
      <c r="H72" s="25">
        <v>13</v>
      </c>
      <c r="I72" s="25">
        <v>8</v>
      </c>
      <c r="J72" s="25">
        <v>15</v>
      </c>
      <c r="K72" s="26">
        <v>0</v>
      </c>
      <c r="L72" s="26">
        <v>7</v>
      </c>
      <c r="M72" s="26">
        <v>7</v>
      </c>
      <c r="N72" s="26">
        <v>0</v>
      </c>
      <c r="O72" s="26">
        <v>4</v>
      </c>
      <c r="P72" s="26">
        <v>0</v>
      </c>
      <c r="Q72" s="26">
        <v>2</v>
      </c>
      <c r="R72" s="26">
        <v>0</v>
      </c>
    </row>
    <row r="73" spans="1:18">
      <c r="A73" s="23" t="s">
        <v>176</v>
      </c>
      <c r="B73" s="24" t="s">
        <v>567</v>
      </c>
      <c r="C73" s="25" t="s">
        <v>7</v>
      </c>
      <c r="D73" s="24" t="s">
        <v>596</v>
      </c>
      <c r="E73" s="72">
        <v>13</v>
      </c>
      <c r="F73" s="25">
        <f>VLOOKUP(Table14[[#This Row],[LEA'#]],[1]EoyHomelessReport14!$A:$R,18,FALSE)</f>
        <v>3</v>
      </c>
      <c r="G73" s="25">
        <v>17</v>
      </c>
      <c r="H73" s="25">
        <v>6</v>
      </c>
      <c r="I73" s="25">
        <v>4</v>
      </c>
      <c r="J73" s="25">
        <v>6</v>
      </c>
      <c r="K73" s="26">
        <v>3</v>
      </c>
      <c r="L73" s="26">
        <v>7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</row>
    <row r="74" spans="1:18">
      <c r="A74" s="23" t="s">
        <v>222</v>
      </c>
      <c r="B74" s="24" t="s">
        <v>556</v>
      </c>
      <c r="C74" s="25" t="s">
        <v>10</v>
      </c>
      <c r="D74" s="24" t="s">
        <v>597</v>
      </c>
      <c r="E74" s="72">
        <v>40</v>
      </c>
      <c r="F74" s="25">
        <f>VLOOKUP(Table14[[#This Row],[LEA'#]],[1]EoyHomelessReport14!$A:$R,18,FALSE)</f>
        <v>36</v>
      </c>
      <c r="G74" s="25">
        <v>70</v>
      </c>
      <c r="H74" s="25">
        <v>56</v>
      </c>
      <c r="I74" s="25">
        <v>72</v>
      </c>
      <c r="J74" s="25">
        <v>60</v>
      </c>
      <c r="K74" s="26">
        <v>37</v>
      </c>
      <c r="L74" s="26">
        <v>32</v>
      </c>
      <c r="M74" s="26">
        <v>49</v>
      </c>
      <c r="N74" s="26">
        <v>34</v>
      </c>
      <c r="O74" s="26">
        <v>22</v>
      </c>
      <c r="P74" s="26">
        <v>12</v>
      </c>
      <c r="Q74" s="26">
        <v>15</v>
      </c>
      <c r="R74" s="26">
        <v>22</v>
      </c>
    </row>
    <row r="75" spans="1:18">
      <c r="A75" s="23" t="s">
        <v>347</v>
      </c>
      <c r="B75" s="24" t="s">
        <v>502</v>
      </c>
      <c r="C75" s="25" t="s">
        <v>11</v>
      </c>
      <c r="D75" s="24" t="s">
        <v>598</v>
      </c>
      <c r="E75" s="72">
        <v>4</v>
      </c>
      <c r="F75" s="25">
        <f>VLOOKUP(Table14[[#This Row],[LEA'#]],[1]EoyHomelessReport14!$A:$R,18,FALSE)</f>
        <v>4</v>
      </c>
      <c r="G75" s="25">
        <v>6</v>
      </c>
      <c r="H75" s="25">
        <v>1</v>
      </c>
      <c r="I75" s="25">
        <v>1</v>
      </c>
      <c r="J75" s="25">
        <v>0</v>
      </c>
      <c r="K75" s="26">
        <v>0</v>
      </c>
      <c r="L75" s="26">
        <v>0</v>
      </c>
      <c r="M75" s="26">
        <v>15</v>
      </c>
      <c r="N75" s="26">
        <v>2</v>
      </c>
      <c r="O75" s="26">
        <v>0</v>
      </c>
      <c r="P75" s="26">
        <v>0</v>
      </c>
      <c r="Q75" s="26">
        <v>0</v>
      </c>
      <c r="R75" s="26">
        <v>2</v>
      </c>
    </row>
    <row r="76" spans="1:18">
      <c r="A76" s="23" t="s">
        <v>348</v>
      </c>
      <c r="B76" s="24" t="s">
        <v>502</v>
      </c>
      <c r="C76" s="25" t="s">
        <v>11</v>
      </c>
      <c r="D76" s="24" t="s">
        <v>599</v>
      </c>
      <c r="E76" s="72">
        <v>0</v>
      </c>
      <c r="F76" s="25">
        <f>VLOOKUP(Table14[[#This Row],[LEA'#]],[1]EoyHomelessReport14!$A:$R,18,FALSE)</f>
        <v>0</v>
      </c>
      <c r="G76" s="25">
        <v>2</v>
      </c>
      <c r="H76" s="25">
        <v>3</v>
      </c>
      <c r="I76" s="25">
        <v>0</v>
      </c>
      <c r="J76" s="25">
        <v>3</v>
      </c>
      <c r="K76" s="26">
        <v>0</v>
      </c>
      <c r="L76" s="26">
        <v>3</v>
      </c>
      <c r="M76" s="26">
        <v>0</v>
      </c>
      <c r="N76" s="26">
        <v>0</v>
      </c>
      <c r="O76" s="26">
        <v>1</v>
      </c>
      <c r="P76" s="26">
        <v>0</v>
      </c>
      <c r="Q76" s="26">
        <v>0</v>
      </c>
      <c r="R76" s="26">
        <v>1</v>
      </c>
    </row>
    <row r="77" spans="1:18">
      <c r="A77" s="23" t="s">
        <v>343</v>
      </c>
      <c r="B77" s="24" t="s">
        <v>543</v>
      </c>
      <c r="C77" s="25" t="s">
        <v>2</v>
      </c>
      <c r="D77" s="24" t="s">
        <v>600</v>
      </c>
      <c r="E77" s="72">
        <v>15</v>
      </c>
      <c r="F77" s="25">
        <f>VLOOKUP(Table14[[#This Row],[LEA'#]],[1]EoyHomelessReport14!$A:$R,18,FALSE)</f>
        <v>10</v>
      </c>
      <c r="G77" s="25">
        <v>16</v>
      </c>
      <c r="H77" s="25">
        <v>5</v>
      </c>
      <c r="I77" s="25">
        <v>1</v>
      </c>
      <c r="J77" s="25">
        <v>0</v>
      </c>
      <c r="K77" s="26">
        <v>10</v>
      </c>
      <c r="L77" s="26">
        <v>12</v>
      </c>
      <c r="M77" s="26">
        <v>1</v>
      </c>
      <c r="N77" s="26">
        <v>3</v>
      </c>
      <c r="O77" s="26">
        <v>3</v>
      </c>
      <c r="P77" s="26">
        <v>6</v>
      </c>
      <c r="Q77" s="26">
        <v>4</v>
      </c>
      <c r="R77" s="26">
        <v>0</v>
      </c>
    </row>
    <row r="78" spans="1:18">
      <c r="A78" s="23" t="s">
        <v>208</v>
      </c>
      <c r="B78" s="24" t="s">
        <v>601</v>
      </c>
      <c r="C78" s="25" t="s">
        <v>8</v>
      </c>
      <c r="D78" s="24" t="s">
        <v>602</v>
      </c>
      <c r="E78" s="72">
        <v>43</v>
      </c>
      <c r="F78" s="25">
        <f>VLOOKUP(Table14[[#This Row],[LEA'#]],[1]EoyHomelessReport14!$A:$R,18,FALSE)</f>
        <v>29</v>
      </c>
      <c r="G78" s="25">
        <v>28</v>
      </c>
      <c r="H78" s="25">
        <v>17</v>
      </c>
      <c r="I78" s="25">
        <v>18</v>
      </c>
      <c r="J78" s="25">
        <v>18</v>
      </c>
      <c r="K78" s="26">
        <v>9</v>
      </c>
      <c r="L78" s="26">
        <v>9</v>
      </c>
      <c r="M78" s="26">
        <v>13</v>
      </c>
      <c r="N78" s="26">
        <v>7</v>
      </c>
      <c r="O78" s="26">
        <v>7</v>
      </c>
      <c r="P78" s="26">
        <v>6</v>
      </c>
      <c r="Q78" s="26">
        <v>3</v>
      </c>
      <c r="R78" s="26">
        <v>0</v>
      </c>
    </row>
    <row r="79" spans="1:18">
      <c r="A79" s="23" t="s">
        <v>158</v>
      </c>
      <c r="B79" s="24" t="s">
        <v>494</v>
      </c>
      <c r="C79" s="25" t="s">
        <v>4</v>
      </c>
      <c r="D79" s="24" t="s">
        <v>603</v>
      </c>
      <c r="E79" s="72">
        <v>0</v>
      </c>
      <c r="F79" s="25">
        <f>VLOOKUP(Table14[[#This Row],[LEA'#]],[1]EoyHomelessReport14!$A:$R,18,FALSE)</f>
        <v>0</v>
      </c>
      <c r="G79" s="25">
        <v>1</v>
      </c>
      <c r="H79" s="25">
        <v>0</v>
      </c>
      <c r="I79" s="25">
        <v>0</v>
      </c>
      <c r="J79" s="25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</row>
    <row r="80" spans="1:18">
      <c r="A80" s="23" t="s">
        <v>309</v>
      </c>
      <c r="B80" s="24" t="s">
        <v>486</v>
      </c>
      <c r="C80" s="25" t="s">
        <v>10</v>
      </c>
      <c r="D80" s="24" t="s">
        <v>604</v>
      </c>
      <c r="E80" s="72">
        <v>42</v>
      </c>
      <c r="F80" s="25">
        <f>VLOOKUP(Table14[[#This Row],[LEA'#]],[1]EoyHomelessReport14!$A:$R,18,FALSE)</f>
        <v>43</v>
      </c>
      <c r="G80" s="25">
        <v>27</v>
      </c>
      <c r="H80" s="25">
        <v>11</v>
      </c>
      <c r="I80" s="25">
        <v>8</v>
      </c>
      <c r="J80" s="25">
        <v>7</v>
      </c>
      <c r="K80" s="26">
        <v>2</v>
      </c>
      <c r="L80" s="26">
        <v>4</v>
      </c>
      <c r="M80" s="26">
        <v>7</v>
      </c>
      <c r="N80" s="26">
        <v>4</v>
      </c>
      <c r="O80" s="26">
        <v>9</v>
      </c>
      <c r="P80" s="26">
        <v>5</v>
      </c>
      <c r="Q80" s="26">
        <v>2</v>
      </c>
      <c r="R80" s="26">
        <v>0</v>
      </c>
    </row>
    <row r="81" spans="1:18">
      <c r="A81" s="23" t="s">
        <v>270</v>
      </c>
      <c r="B81" s="24" t="s">
        <v>538</v>
      </c>
      <c r="C81" s="25" t="s">
        <v>8</v>
      </c>
      <c r="D81" s="24" t="s">
        <v>605</v>
      </c>
      <c r="E81" s="72">
        <v>3</v>
      </c>
      <c r="F81" s="25">
        <f>VLOOKUP(Table14[[#This Row],[LEA'#]],[1]EoyHomelessReport14!$A:$R,18,FALSE)</f>
        <v>4</v>
      </c>
      <c r="G81" s="25">
        <v>4</v>
      </c>
      <c r="H81" s="25">
        <v>3</v>
      </c>
      <c r="I81" s="25">
        <v>4</v>
      </c>
      <c r="J81" s="25">
        <v>2</v>
      </c>
      <c r="K81" s="26">
        <v>2</v>
      </c>
      <c r="L81" s="26">
        <v>3</v>
      </c>
      <c r="M81" s="26">
        <v>0</v>
      </c>
      <c r="N81" s="26">
        <v>4</v>
      </c>
      <c r="O81" s="26">
        <v>0</v>
      </c>
      <c r="P81" s="26">
        <v>0</v>
      </c>
      <c r="Q81" s="26">
        <v>0</v>
      </c>
      <c r="R81" s="26">
        <v>0</v>
      </c>
    </row>
    <row r="82" spans="1:18">
      <c r="A82" s="23" t="s">
        <v>125</v>
      </c>
      <c r="B82" s="24" t="s">
        <v>563</v>
      </c>
      <c r="C82" s="25" t="s">
        <v>11</v>
      </c>
      <c r="D82" s="24" t="s">
        <v>606</v>
      </c>
      <c r="E82" s="72">
        <v>14</v>
      </c>
      <c r="F82" s="25">
        <f>VLOOKUP(Table14[[#This Row],[LEA'#]],[1]EoyHomelessReport14!$A:$R,18,FALSE)</f>
        <v>8</v>
      </c>
      <c r="G82" s="25">
        <v>5</v>
      </c>
      <c r="H82" s="25">
        <v>2</v>
      </c>
      <c r="I82" s="25">
        <v>1</v>
      </c>
      <c r="J82" s="25">
        <v>1</v>
      </c>
      <c r="K82" s="26">
        <v>6</v>
      </c>
      <c r="L82" s="26">
        <v>8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</row>
    <row r="83" spans="1:18">
      <c r="A83" s="23" t="s">
        <v>607</v>
      </c>
      <c r="B83" s="24" t="s">
        <v>578</v>
      </c>
      <c r="C83" s="25" t="s">
        <v>5</v>
      </c>
      <c r="D83" s="24" t="s">
        <v>608</v>
      </c>
      <c r="E83" s="72">
        <v>53</v>
      </c>
      <c r="F83" s="25">
        <f>VLOOKUP(Table14[[#This Row],[LEA'#]],[1]EoyHomelessReport14!$A:$R,18,FALSE)</f>
        <v>42</v>
      </c>
      <c r="G83" s="25">
        <v>24</v>
      </c>
      <c r="H83" s="25">
        <v>7</v>
      </c>
      <c r="I83" s="25">
        <v>14</v>
      </c>
      <c r="J83" s="25">
        <v>3</v>
      </c>
      <c r="K83" s="26">
        <v>1</v>
      </c>
      <c r="L83" s="26">
        <v>4</v>
      </c>
      <c r="M83" s="26">
        <v>0</v>
      </c>
      <c r="N83" s="26">
        <v>2</v>
      </c>
      <c r="O83" s="26">
        <v>0</v>
      </c>
      <c r="P83" s="26">
        <v>0</v>
      </c>
      <c r="Q83" s="26">
        <v>4</v>
      </c>
      <c r="R83" s="26">
        <v>10</v>
      </c>
    </row>
    <row r="84" spans="1:18">
      <c r="A84" s="23" t="s">
        <v>391</v>
      </c>
      <c r="B84" s="24" t="s">
        <v>556</v>
      </c>
      <c r="C84" s="25" t="s">
        <v>10</v>
      </c>
      <c r="D84" s="24" t="s">
        <v>609</v>
      </c>
      <c r="E84" s="72">
        <v>2</v>
      </c>
      <c r="F84" s="25">
        <f>VLOOKUP(Table14[[#This Row],[LEA'#]],[1]EoyHomelessReport14!$A:$R,18,FALSE)</f>
        <v>2</v>
      </c>
      <c r="G84" s="25">
        <v>2</v>
      </c>
      <c r="H84" s="25">
        <v>3</v>
      </c>
      <c r="I84" s="25">
        <v>3</v>
      </c>
      <c r="J84" s="25">
        <v>2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</row>
    <row r="85" spans="1:18">
      <c r="A85" s="23" t="s">
        <v>48</v>
      </c>
      <c r="B85" s="24" t="s">
        <v>610</v>
      </c>
      <c r="C85" s="25" t="s">
        <v>8</v>
      </c>
      <c r="D85" s="24" t="s">
        <v>611</v>
      </c>
      <c r="E85" s="72">
        <v>0</v>
      </c>
      <c r="F85" s="25">
        <f>VLOOKUP(Table14[[#This Row],[LEA'#]],[1]EoyHomelessReport14!$A:$R,18,FALSE)</f>
        <v>0</v>
      </c>
      <c r="G85" s="25">
        <v>7</v>
      </c>
      <c r="H85" s="25">
        <v>6</v>
      </c>
      <c r="I85" s="25">
        <v>0</v>
      </c>
      <c r="J85" s="25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</row>
    <row r="86" spans="1:18">
      <c r="A86" s="23" t="s">
        <v>148</v>
      </c>
      <c r="B86" s="24" t="s">
        <v>538</v>
      </c>
      <c r="C86" s="25" t="s">
        <v>8</v>
      </c>
      <c r="D86" s="24" t="s">
        <v>612</v>
      </c>
      <c r="E86" s="72">
        <v>0</v>
      </c>
      <c r="F86" s="25">
        <f>VLOOKUP(Table14[[#This Row],[LEA'#]],[1]EoyHomelessReport14!$A:$R,18,FALSE)</f>
        <v>0</v>
      </c>
      <c r="G86" s="25">
        <v>0</v>
      </c>
      <c r="H86" s="25">
        <v>0</v>
      </c>
      <c r="I86" s="25">
        <v>2</v>
      </c>
      <c r="J86" s="25">
        <v>3</v>
      </c>
      <c r="K86" s="26">
        <v>4</v>
      </c>
      <c r="L86" s="26">
        <v>4</v>
      </c>
      <c r="M86" s="26">
        <v>9</v>
      </c>
      <c r="N86" s="26">
        <v>2</v>
      </c>
      <c r="O86" s="26">
        <v>0</v>
      </c>
      <c r="P86" s="26">
        <v>0</v>
      </c>
      <c r="Q86" s="26">
        <v>0</v>
      </c>
      <c r="R86" s="26">
        <v>0</v>
      </c>
    </row>
    <row r="87" spans="1:18">
      <c r="A87" s="23" t="s">
        <v>217</v>
      </c>
      <c r="B87" s="24" t="s">
        <v>560</v>
      </c>
      <c r="C87" s="25" t="s">
        <v>3</v>
      </c>
      <c r="D87" s="24" t="s">
        <v>613</v>
      </c>
      <c r="E87" s="72">
        <v>3</v>
      </c>
      <c r="F87" s="25">
        <f>VLOOKUP(Table14[[#This Row],[LEA'#]],[1]EoyHomelessReport14!$A:$R,18,FALSE)</f>
        <v>8</v>
      </c>
      <c r="G87" s="25">
        <v>0</v>
      </c>
      <c r="H87" s="25">
        <v>0</v>
      </c>
      <c r="I87" s="25">
        <v>3</v>
      </c>
      <c r="J87" s="25">
        <v>3</v>
      </c>
      <c r="K87" s="26">
        <v>1</v>
      </c>
      <c r="L87" s="26">
        <v>1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</row>
    <row r="88" spans="1:18">
      <c r="A88" s="23" t="s">
        <v>111</v>
      </c>
      <c r="B88" s="24" t="s">
        <v>471</v>
      </c>
      <c r="C88" s="25" t="s">
        <v>1</v>
      </c>
      <c r="D88" s="24" t="s">
        <v>614</v>
      </c>
      <c r="E88" s="72">
        <v>18</v>
      </c>
      <c r="F88" s="25">
        <f>VLOOKUP(Table14[[#This Row],[LEA'#]],[1]EoyHomelessReport14!$A:$R,18,FALSE)</f>
        <v>14</v>
      </c>
      <c r="G88" s="25">
        <v>11</v>
      </c>
      <c r="H88" s="25">
        <v>12</v>
      </c>
      <c r="I88" s="25">
        <v>15</v>
      </c>
      <c r="J88" s="25">
        <v>9</v>
      </c>
      <c r="K88" s="26">
        <v>4</v>
      </c>
      <c r="L88" s="26">
        <v>2</v>
      </c>
      <c r="M88" s="26">
        <v>3</v>
      </c>
      <c r="N88" s="26">
        <v>3</v>
      </c>
      <c r="O88" s="26">
        <v>3</v>
      </c>
      <c r="P88" s="26">
        <v>5</v>
      </c>
      <c r="Q88" s="26">
        <v>7</v>
      </c>
      <c r="R88" s="26">
        <v>2</v>
      </c>
    </row>
    <row r="89" spans="1:18">
      <c r="A89" s="23" t="s">
        <v>122</v>
      </c>
      <c r="B89" s="24" t="s">
        <v>530</v>
      </c>
      <c r="C89" s="25" t="s">
        <v>11</v>
      </c>
      <c r="D89" s="24" t="s">
        <v>615</v>
      </c>
      <c r="E89" s="72">
        <v>14</v>
      </c>
      <c r="F89" s="25">
        <f>VLOOKUP(Table14[[#This Row],[LEA'#]],[1]EoyHomelessReport14!$A:$R,18,FALSE)</f>
        <v>4</v>
      </c>
      <c r="G89" s="25">
        <v>7</v>
      </c>
      <c r="H89" s="25">
        <v>5</v>
      </c>
      <c r="I89" s="25">
        <v>5</v>
      </c>
      <c r="J89" s="25">
        <v>3</v>
      </c>
      <c r="K89" s="26">
        <v>4</v>
      </c>
      <c r="L89" s="26">
        <v>0</v>
      </c>
      <c r="M89" s="26">
        <v>1</v>
      </c>
      <c r="N89" s="26">
        <v>0</v>
      </c>
      <c r="O89" s="26">
        <v>1</v>
      </c>
      <c r="P89" s="26">
        <v>8</v>
      </c>
      <c r="Q89" s="26">
        <v>0</v>
      </c>
      <c r="R89" s="26">
        <v>0</v>
      </c>
    </row>
    <row r="90" spans="1:18">
      <c r="A90" s="23" t="s">
        <v>186</v>
      </c>
      <c r="B90" s="24" t="s">
        <v>517</v>
      </c>
      <c r="C90" s="25" t="s">
        <v>9</v>
      </c>
      <c r="D90" s="24" t="s">
        <v>616</v>
      </c>
      <c r="E90" s="72">
        <v>172</v>
      </c>
      <c r="F90" s="25">
        <f>VLOOKUP(Table14[[#This Row],[LEA'#]],[1]EoyHomelessReport14!$A:$R,18,FALSE)</f>
        <v>162</v>
      </c>
      <c r="G90" s="25">
        <v>140</v>
      </c>
      <c r="H90" s="25">
        <v>143</v>
      </c>
      <c r="I90" s="25">
        <v>99</v>
      </c>
      <c r="J90" s="25">
        <v>91</v>
      </c>
      <c r="K90" s="26">
        <v>79</v>
      </c>
      <c r="L90" s="26">
        <v>54</v>
      </c>
      <c r="M90" s="26">
        <v>45</v>
      </c>
      <c r="N90" s="26">
        <v>20</v>
      </c>
      <c r="O90" s="26">
        <v>0</v>
      </c>
      <c r="P90" s="26">
        <v>9</v>
      </c>
      <c r="Q90" s="26">
        <v>10</v>
      </c>
      <c r="R90" s="26">
        <v>4</v>
      </c>
    </row>
    <row r="91" spans="1:18">
      <c r="A91" s="23" t="s">
        <v>92</v>
      </c>
      <c r="B91" s="24" t="s">
        <v>510</v>
      </c>
      <c r="C91" s="25" t="s">
        <v>3</v>
      </c>
      <c r="D91" s="24" t="s">
        <v>617</v>
      </c>
      <c r="E91" s="72">
        <v>8</v>
      </c>
      <c r="F91" s="25">
        <f>VLOOKUP(Table14[[#This Row],[LEA'#]],[1]EoyHomelessReport14!$A:$R,18,FALSE)</f>
        <v>9</v>
      </c>
      <c r="G91" s="25">
        <v>6</v>
      </c>
      <c r="H91" s="25">
        <v>4</v>
      </c>
      <c r="I91" s="25">
        <v>6</v>
      </c>
      <c r="J91" s="25">
        <v>8</v>
      </c>
      <c r="K91" s="26">
        <v>8</v>
      </c>
      <c r="L91" s="26">
        <v>7</v>
      </c>
      <c r="M91" s="26">
        <v>3</v>
      </c>
      <c r="N91" s="26">
        <v>2</v>
      </c>
      <c r="O91" s="26">
        <v>0</v>
      </c>
      <c r="P91" s="26">
        <v>2</v>
      </c>
      <c r="Q91" s="26">
        <v>0</v>
      </c>
      <c r="R91" s="26">
        <v>0</v>
      </c>
    </row>
    <row r="92" spans="1:18">
      <c r="A92" s="23" t="s">
        <v>424</v>
      </c>
      <c r="B92" s="24" t="s">
        <v>540</v>
      </c>
      <c r="C92" s="25" t="s">
        <v>2</v>
      </c>
      <c r="D92" s="24" t="s">
        <v>618</v>
      </c>
      <c r="E92" s="72">
        <v>30</v>
      </c>
      <c r="F92" s="25">
        <f>VLOOKUP(Table14[[#This Row],[LEA'#]],[1]EoyHomelessReport14!$A:$R,18,FALSE)</f>
        <v>22</v>
      </c>
      <c r="G92" s="25">
        <v>98</v>
      </c>
      <c r="H92" s="25">
        <v>69</v>
      </c>
      <c r="I92" s="25">
        <v>56</v>
      </c>
      <c r="J92" s="25">
        <v>47</v>
      </c>
      <c r="K92" s="26">
        <v>31</v>
      </c>
      <c r="L92" s="26">
        <v>19</v>
      </c>
      <c r="M92" s="26">
        <v>10</v>
      </c>
      <c r="N92" s="26">
        <v>21</v>
      </c>
      <c r="O92" s="26">
        <v>9</v>
      </c>
      <c r="P92" s="26">
        <v>0</v>
      </c>
      <c r="Q92" s="26">
        <v>21</v>
      </c>
      <c r="R92" s="26">
        <v>2</v>
      </c>
    </row>
    <row r="93" spans="1:18">
      <c r="A93" s="23" t="s">
        <v>257</v>
      </c>
      <c r="B93" s="24" t="s">
        <v>515</v>
      </c>
      <c r="C93" s="25" t="s">
        <v>7</v>
      </c>
      <c r="D93" s="24" t="s">
        <v>619</v>
      </c>
      <c r="E93" s="72">
        <v>47</v>
      </c>
      <c r="F93" s="25">
        <f>VLOOKUP(Table14[[#This Row],[LEA'#]],[1]EoyHomelessReport14!$A:$R,18,FALSE)</f>
        <v>50</v>
      </c>
      <c r="G93" s="25">
        <v>45</v>
      </c>
      <c r="H93" s="25">
        <v>33</v>
      </c>
      <c r="I93" s="25">
        <v>37</v>
      </c>
      <c r="J93" s="25">
        <v>33</v>
      </c>
      <c r="K93" s="26">
        <v>22</v>
      </c>
      <c r="L93" s="26">
        <v>25</v>
      </c>
      <c r="M93" s="26">
        <v>26</v>
      </c>
      <c r="N93" s="26">
        <v>32</v>
      </c>
      <c r="O93" s="26">
        <v>38</v>
      </c>
      <c r="P93" s="26">
        <v>20</v>
      </c>
      <c r="Q93" s="26">
        <v>11</v>
      </c>
      <c r="R93" s="26">
        <v>9</v>
      </c>
    </row>
    <row r="94" spans="1:18">
      <c r="A94" s="23" t="s">
        <v>327</v>
      </c>
      <c r="B94" s="24" t="s">
        <v>620</v>
      </c>
      <c r="C94" s="25" t="s">
        <v>4</v>
      </c>
      <c r="D94" s="24" t="s">
        <v>621</v>
      </c>
      <c r="E94" s="72">
        <v>52</v>
      </c>
      <c r="F94" s="25">
        <f>VLOOKUP(Table14[[#This Row],[LEA'#]],[1]EoyHomelessReport14!$A:$R,18,FALSE)</f>
        <v>32</v>
      </c>
      <c r="G94" s="25">
        <v>34</v>
      </c>
      <c r="H94" s="25">
        <v>22</v>
      </c>
      <c r="I94" s="25">
        <v>10</v>
      </c>
      <c r="J94" s="25">
        <v>7</v>
      </c>
      <c r="K94" s="26">
        <v>3</v>
      </c>
      <c r="L94" s="26">
        <v>8</v>
      </c>
      <c r="M94" s="26">
        <v>3</v>
      </c>
      <c r="N94" s="26">
        <v>2</v>
      </c>
      <c r="O94" s="26">
        <v>2</v>
      </c>
      <c r="P94" s="26">
        <v>0</v>
      </c>
      <c r="Q94" s="26">
        <v>0</v>
      </c>
      <c r="R94" s="26">
        <v>0</v>
      </c>
    </row>
    <row r="95" spans="1:18">
      <c r="A95" s="23" t="s">
        <v>338</v>
      </c>
      <c r="B95" s="24" t="s">
        <v>540</v>
      </c>
      <c r="C95" s="25" t="s">
        <v>2</v>
      </c>
      <c r="D95" s="24" t="s">
        <v>622</v>
      </c>
      <c r="E95" s="72">
        <v>0</v>
      </c>
      <c r="F95" s="25">
        <f>VLOOKUP(Table14[[#This Row],[LEA'#]],[1]EoyHomelessReport14!$A:$R,18,FALSE)</f>
        <v>1</v>
      </c>
      <c r="G95" s="25">
        <v>3</v>
      </c>
      <c r="H95" s="25">
        <v>2</v>
      </c>
      <c r="I95" s="25">
        <v>0</v>
      </c>
      <c r="J95" s="25">
        <v>5</v>
      </c>
      <c r="K95" s="26">
        <v>2</v>
      </c>
      <c r="L95" s="26">
        <v>7</v>
      </c>
      <c r="M95" s="26">
        <v>6</v>
      </c>
      <c r="N95" s="26">
        <v>2</v>
      </c>
      <c r="O95" s="26">
        <v>1</v>
      </c>
      <c r="P95" s="26">
        <v>0</v>
      </c>
      <c r="Q95" s="26">
        <v>0</v>
      </c>
      <c r="R95" s="26">
        <v>0</v>
      </c>
    </row>
    <row r="96" spans="1:18">
      <c r="A96" s="23" t="s">
        <v>334</v>
      </c>
      <c r="B96" s="24" t="s">
        <v>549</v>
      </c>
      <c r="C96" s="25" t="s">
        <v>2</v>
      </c>
      <c r="D96" s="24" t="s">
        <v>623</v>
      </c>
      <c r="E96" s="72">
        <v>109</v>
      </c>
      <c r="F96" s="25">
        <f>VLOOKUP(Table14[[#This Row],[LEA'#]],[1]EoyHomelessReport14!$A:$R,18,FALSE)</f>
        <v>121</v>
      </c>
      <c r="G96" s="25">
        <v>100</v>
      </c>
      <c r="H96" s="25">
        <v>50</v>
      </c>
      <c r="I96" s="25">
        <v>24</v>
      </c>
      <c r="J96" s="25">
        <v>14</v>
      </c>
      <c r="K96" s="26">
        <v>16</v>
      </c>
      <c r="L96" s="26">
        <v>22</v>
      </c>
      <c r="M96" s="26">
        <v>17</v>
      </c>
      <c r="N96" s="26">
        <v>16</v>
      </c>
      <c r="O96" s="26">
        <v>16</v>
      </c>
      <c r="P96" s="26">
        <v>16</v>
      </c>
      <c r="Q96" s="26">
        <v>16</v>
      </c>
      <c r="R96" s="26">
        <v>29</v>
      </c>
    </row>
    <row r="97" spans="1:18">
      <c r="A97" s="23" t="s">
        <v>361</v>
      </c>
      <c r="B97" s="24" t="s">
        <v>515</v>
      </c>
      <c r="C97" s="25" t="s">
        <v>7</v>
      </c>
      <c r="D97" s="24" t="s">
        <v>624</v>
      </c>
      <c r="E97" s="72">
        <v>2</v>
      </c>
      <c r="F97" s="25">
        <f>VLOOKUP(Table14[[#This Row],[LEA'#]],[1]EoyHomelessReport14!$A:$R,18,FALSE)</f>
        <v>1</v>
      </c>
      <c r="G97" s="25">
        <v>1</v>
      </c>
      <c r="H97" s="25">
        <v>0</v>
      </c>
      <c r="I97" s="25">
        <v>0</v>
      </c>
      <c r="J97" s="25">
        <v>3</v>
      </c>
      <c r="K97" s="26">
        <v>2</v>
      </c>
      <c r="L97" s="26">
        <v>4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</row>
    <row r="98" spans="1:18">
      <c r="A98" s="23" t="s">
        <v>84</v>
      </c>
      <c r="B98" s="24" t="s">
        <v>471</v>
      </c>
      <c r="C98" s="25" t="s">
        <v>463</v>
      </c>
      <c r="D98" s="24" t="s">
        <v>625</v>
      </c>
      <c r="E98" s="72">
        <v>24</v>
      </c>
      <c r="F98" s="25">
        <f>VLOOKUP(Table14[[#This Row],[LEA'#]],[1]EoyHomelessReport14!$A:$R,18,FALSE)</f>
        <v>31</v>
      </c>
      <c r="G98" s="25">
        <v>26</v>
      </c>
      <c r="H98" s="25">
        <v>15</v>
      </c>
      <c r="I98" s="25">
        <v>21</v>
      </c>
      <c r="J98" s="25">
        <v>6</v>
      </c>
      <c r="K98" s="26">
        <v>0</v>
      </c>
      <c r="L98" s="26">
        <v>2</v>
      </c>
      <c r="M98" s="26">
        <v>2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</row>
    <row r="99" spans="1:18">
      <c r="A99" s="23" t="s">
        <v>274</v>
      </c>
      <c r="B99" s="24" t="s">
        <v>536</v>
      </c>
      <c r="C99" s="25" t="s">
        <v>6</v>
      </c>
      <c r="D99" s="24" t="s">
        <v>626</v>
      </c>
      <c r="E99" s="72">
        <v>55</v>
      </c>
      <c r="F99" s="25">
        <f>VLOOKUP(Table14[[#This Row],[LEA'#]],[1]EoyHomelessReport14!$A:$R,18,FALSE)</f>
        <v>83</v>
      </c>
      <c r="G99" s="25">
        <v>66</v>
      </c>
      <c r="H99" s="25">
        <v>31</v>
      </c>
      <c r="I99" s="25">
        <v>25</v>
      </c>
      <c r="J99" s="25">
        <v>24</v>
      </c>
      <c r="K99" s="26">
        <v>12</v>
      </c>
      <c r="L99" s="26">
        <v>20</v>
      </c>
      <c r="M99" s="26">
        <v>10</v>
      </c>
      <c r="N99" s="26">
        <v>12</v>
      </c>
      <c r="O99" s="26">
        <v>1</v>
      </c>
      <c r="P99" s="26">
        <v>0</v>
      </c>
      <c r="Q99" s="26">
        <v>10</v>
      </c>
      <c r="R99" s="26">
        <v>6</v>
      </c>
    </row>
    <row r="100" spans="1:18">
      <c r="A100" s="23" t="s">
        <v>236</v>
      </c>
      <c r="B100" s="24" t="s">
        <v>528</v>
      </c>
      <c r="C100" s="25" t="s">
        <v>3</v>
      </c>
      <c r="D100" s="24" t="s">
        <v>627</v>
      </c>
      <c r="E100" s="72">
        <v>15</v>
      </c>
      <c r="F100" s="25">
        <f>VLOOKUP(Table14[[#This Row],[LEA'#]],[1]EoyHomelessReport14!$A:$R,18,FALSE)</f>
        <v>4</v>
      </c>
      <c r="G100" s="25">
        <v>3</v>
      </c>
      <c r="H100" s="25">
        <v>0</v>
      </c>
      <c r="I100" s="25">
        <v>0</v>
      </c>
      <c r="J100" s="25">
        <v>1</v>
      </c>
      <c r="K100" s="26">
        <v>0</v>
      </c>
      <c r="L100" s="26">
        <v>2</v>
      </c>
      <c r="M100" s="26">
        <v>3</v>
      </c>
      <c r="N100" s="26">
        <v>2</v>
      </c>
      <c r="O100" s="26">
        <v>5</v>
      </c>
      <c r="P100" s="26">
        <v>1</v>
      </c>
      <c r="Q100" s="26">
        <v>0</v>
      </c>
      <c r="R100" s="26">
        <v>0</v>
      </c>
    </row>
    <row r="101" spans="1:18">
      <c r="A101" s="23" t="s">
        <v>407</v>
      </c>
      <c r="B101" s="24" t="s">
        <v>472</v>
      </c>
      <c r="C101" s="25" t="s">
        <v>2</v>
      </c>
      <c r="D101" s="24" t="s">
        <v>628</v>
      </c>
      <c r="E101" s="72">
        <v>0</v>
      </c>
      <c r="F101" s="25">
        <f>VLOOKUP(Table14[[#This Row],[LEA'#]],[1]EoyHomelessReport14!$A:$R,18,FALSE)</f>
        <v>0</v>
      </c>
      <c r="G101" s="25">
        <v>0</v>
      </c>
      <c r="H101" s="25">
        <v>0</v>
      </c>
      <c r="I101" s="25">
        <v>0</v>
      </c>
      <c r="J101" s="25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</row>
    <row r="102" spans="1:18">
      <c r="A102" s="23" t="s">
        <v>328</v>
      </c>
      <c r="B102" s="24" t="s">
        <v>471</v>
      </c>
      <c r="C102" s="25" t="s">
        <v>463</v>
      </c>
      <c r="D102" s="24" t="s">
        <v>329</v>
      </c>
      <c r="E102" s="72">
        <v>0</v>
      </c>
      <c r="F102" s="25">
        <f>VLOOKUP(Table14[[#This Row],[LEA'#]],[1]EoyHomelessReport14!$A:$R,18,FALSE)</f>
        <v>0</v>
      </c>
      <c r="G102" s="25">
        <v>0</v>
      </c>
      <c r="H102" s="25">
        <v>0</v>
      </c>
      <c r="I102" s="25">
        <v>0</v>
      </c>
      <c r="J102" s="25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</row>
    <row r="103" spans="1:18">
      <c r="A103" s="23" t="s">
        <v>145</v>
      </c>
      <c r="B103" s="24" t="s">
        <v>532</v>
      </c>
      <c r="C103" s="25" t="s">
        <v>12</v>
      </c>
      <c r="D103" s="24" t="s">
        <v>629</v>
      </c>
      <c r="E103" s="72">
        <v>0</v>
      </c>
      <c r="F103" s="25">
        <f>VLOOKUP(Table14[[#This Row],[LEA'#]],[1]EoyHomelessReport14!$A:$R,18,FALSE)</f>
        <v>0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</row>
    <row r="104" spans="1:18">
      <c r="A104" s="23" t="s">
        <v>252</v>
      </c>
      <c r="B104" s="24" t="s">
        <v>630</v>
      </c>
      <c r="C104" s="25" t="s">
        <v>11</v>
      </c>
      <c r="D104" s="24" t="s">
        <v>631</v>
      </c>
      <c r="E104" s="72">
        <v>3</v>
      </c>
      <c r="F104" s="25">
        <f>VLOOKUP(Table14[[#This Row],[LEA'#]],[1]EoyHomelessReport14!$A:$R,18,FALSE)</f>
        <v>8</v>
      </c>
      <c r="G104" s="25">
        <v>0</v>
      </c>
      <c r="H104" s="25">
        <v>3</v>
      </c>
      <c r="I104" s="25">
        <v>0</v>
      </c>
      <c r="J104" s="25">
        <v>0</v>
      </c>
      <c r="K104" s="26">
        <v>0</v>
      </c>
      <c r="L104" s="26">
        <v>0</v>
      </c>
      <c r="M104" s="26">
        <v>0</v>
      </c>
      <c r="N104" s="26">
        <v>2</v>
      </c>
      <c r="O104" s="26">
        <v>0</v>
      </c>
      <c r="P104" s="26">
        <v>0</v>
      </c>
      <c r="Q104" s="26">
        <v>0</v>
      </c>
      <c r="R104" s="26">
        <v>0</v>
      </c>
    </row>
    <row r="105" spans="1:18">
      <c r="A105" s="23" t="s">
        <v>235</v>
      </c>
      <c r="B105" s="24" t="s">
        <v>549</v>
      </c>
      <c r="C105" s="25" t="s">
        <v>2</v>
      </c>
      <c r="D105" s="24" t="s">
        <v>632</v>
      </c>
      <c r="E105" s="72">
        <v>20</v>
      </c>
      <c r="F105" s="25">
        <f>VLOOKUP(Table14[[#This Row],[LEA'#]],[1]EoyHomelessReport14!$A:$R,18,FALSE)</f>
        <v>20</v>
      </c>
      <c r="G105" s="25">
        <v>18</v>
      </c>
      <c r="H105" s="25">
        <v>16</v>
      </c>
      <c r="I105" s="25">
        <v>20</v>
      </c>
      <c r="J105" s="25">
        <v>18</v>
      </c>
      <c r="K105" s="26">
        <v>30</v>
      </c>
      <c r="L105" s="26">
        <v>9</v>
      </c>
      <c r="M105" s="26">
        <v>11</v>
      </c>
      <c r="N105" s="26">
        <v>18</v>
      </c>
      <c r="O105" s="26">
        <v>8</v>
      </c>
      <c r="P105" s="26">
        <v>8</v>
      </c>
      <c r="Q105" s="26">
        <v>3</v>
      </c>
      <c r="R105" s="26">
        <v>8</v>
      </c>
    </row>
    <row r="106" spans="1:18">
      <c r="A106" s="23" t="s">
        <v>258</v>
      </c>
      <c r="B106" s="24" t="s">
        <v>500</v>
      </c>
      <c r="C106" s="25" t="s">
        <v>10</v>
      </c>
      <c r="D106" s="24" t="s">
        <v>633</v>
      </c>
      <c r="E106" s="75">
        <v>369</v>
      </c>
      <c r="F106" s="25">
        <f>VLOOKUP(Table14[[#This Row],[LEA'#]],[1]EoyHomelessReport14!$A:$R,18,FALSE)</f>
        <v>360</v>
      </c>
      <c r="G106" s="25">
        <v>321</v>
      </c>
      <c r="H106" s="25">
        <v>231</v>
      </c>
      <c r="I106" s="25">
        <v>259</v>
      </c>
      <c r="J106" s="25">
        <v>239</v>
      </c>
      <c r="K106" s="26">
        <v>238</v>
      </c>
      <c r="L106" s="26">
        <v>194</v>
      </c>
      <c r="M106" s="26">
        <v>210</v>
      </c>
      <c r="N106" s="26">
        <v>188</v>
      </c>
      <c r="O106" s="26">
        <v>94</v>
      </c>
      <c r="P106" s="26">
        <v>165</v>
      </c>
      <c r="Q106" s="26">
        <v>140</v>
      </c>
      <c r="R106" s="26">
        <v>361</v>
      </c>
    </row>
    <row r="107" spans="1:18">
      <c r="A107" s="23" t="s">
        <v>426</v>
      </c>
      <c r="B107" s="24" t="s">
        <v>517</v>
      </c>
      <c r="C107" s="25" t="s">
        <v>9</v>
      </c>
      <c r="D107" s="24" t="s">
        <v>634</v>
      </c>
      <c r="E107" s="75">
        <v>1</v>
      </c>
      <c r="F107" s="25">
        <f>VLOOKUP(Table14[[#This Row],[LEA'#]],[1]EoyHomelessReport14!$A:$R,18,FALSE)</f>
        <v>0</v>
      </c>
      <c r="G107" s="25">
        <v>0</v>
      </c>
      <c r="H107" s="25">
        <v>0</v>
      </c>
      <c r="I107" s="25">
        <v>0</v>
      </c>
      <c r="J107" s="25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</row>
    <row r="108" spans="1:18">
      <c r="A108" s="23" t="s">
        <v>216</v>
      </c>
      <c r="B108" s="24" t="s">
        <v>543</v>
      </c>
      <c r="C108" s="25" t="s">
        <v>2</v>
      </c>
      <c r="D108" s="24" t="s">
        <v>635</v>
      </c>
      <c r="E108" s="75">
        <v>5</v>
      </c>
      <c r="F108" s="25">
        <f>VLOOKUP(Table14[[#This Row],[LEA'#]],[1]EoyHomelessReport14!$A:$R,18,FALSE)</f>
        <v>6</v>
      </c>
      <c r="G108" s="25">
        <v>22</v>
      </c>
      <c r="H108" s="25">
        <v>21</v>
      </c>
      <c r="I108" s="25">
        <v>17</v>
      </c>
      <c r="J108" s="25">
        <v>24</v>
      </c>
      <c r="K108" s="26">
        <v>29</v>
      </c>
      <c r="L108" s="26">
        <v>14</v>
      </c>
      <c r="M108" s="26">
        <v>6</v>
      </c>
      <c r="N108" s="26">
        <v>7</v>
      </c>
      <c r="O108" s="26">
        <v>10</v>
      </c>
      <c r="P108" s="26">
        <v>16</v>
      </c>
      <c r="Q108" s="26">
        <v>3</v>
      </c>
      <c r="R108" s="26">
        <v>25</v>
      </c>
    </row>
    <row r="109" spans="1:18">
      <c r="A109" s="23" t="s">
        <v>251</v>
      </c>
      <c r="B109" s="24" t="s">
        <v>504</v>
      </c>
      <c r="C109" s="25" t="s">
        <v>9</v>
      </c>
      <c r="D109" s="24" t="s">
        <v>636</v>
      </c>
      <c r="E109" s="75">
        <v>5</v>
      </c>
      <c r="F109" s="25">
        <f>VLOOKUP(Table14[[#This Row],[LEA'#]],[1]EoyHomelessReport14!$A:$R,18,FALSE)</f>
        <v>11</v>
      </c>
      <c r="G109" s="25">
        <v>1</v>
      </c>
      <c r="H109" s="25">
        <v>0</v>
      </c>
      <c r="I109" s="25">
        <v>1</v>
      </c>
      <c r="J109" s="25">
        <v>1</v>
      </c>
      <c r="K109" s="26">
        <v>8</v>
      </c>
      <c r="L109" s="26">
        <v>5</v>
      </c>
      <c r="M109" s="26">
        <v>2</v>
      </c>
      <c r="N109" s="26">
        <v>2</v>
      </c>
      <c r="O109" s="26">
        <v>0</v>
      </c>
      <c r="P109" s="26">
        <v>0</v>
      </c>
      <c r="Q109" s="26">
        <v>0</v>
      </c>
      <c r="R109" s="26">
        <v>0</v>
      </c>
    </row>
    <row r="110" spans="1:18">
      <c r="A110" s="23" t="s">
        <v>381</v>
      </c>
      <c r="B110" s="24" t="s">
        <v>508</v>
      </c>
      <c r="C110" s="25" t="s">
        <v>10</v>
      </c>
      <c r="D110" s="24" t="s">
        <v>637</v>
      </c>
      <c r="E110" s="75">
        <v>8</v>
      </c>
      <c r="F110" s="25">
        <f>VLOOKUP(Table14[[#This Row],[LEA'#]],[1]EoyHomelessReport14!$A:$R,18,FALSE)</f>
        <v>7</v>
      </c>
      <c r="G110" s="25">
        <v>3</v>
      </c>
      <c r="H110" s="25">
        <v>6</v>
      </c>
      <c r="I110" s="25">
        <v>11</v>
      </c>
      <c r="J110" s="25">
        <v>7</v>
      </c>
      <c r="K110" s="26">
        <v>9</v>
      </c>
      <c r="L110" s="26">
        <v>3</v>
      </c>
      <c r="M110" s="26">
        <v>5</v>
      </c>
      <c r="N110" s="26">
        <v>2</v>
      </c>
      <c r="O110" s="26">
        <v>0</v>
      </c>
      <c r="P110" s="26">
        <v>0</v>
      </c>
      <c r="Q110" s="26">
        <v>0</v>
      </c>
      <c r="R110" s="26">
        <v>7</v>
      </c>
    </row>
    <row r="111" spans="1:18">
      <c r="A111" s="23" t="s">
        <v>448</v>
      </c>
      <c r="B111" s="24" t="s">
        <v>563</v>
      </c>
      <c r="C111" s="25" t="s">
        <v>11</v>
      </c>
      <c r="D111" s="24" t="s">
        <v>638</v>
      </c>
      <c r="E111" s="75">
        <v>3</v>
      </c>
      <c r="F111" s="25">
        <f>VLOOKUP(Table14[[#This Row],[LEA'#]],[1]EoyHomelessReport14!$A:$R,18,FALSE)</f>
        <v>1</v>
      </c>
      <c r="G111" s="25">
        <v>9</v>
      </c>
      <c r="H111" s="25">
        <v>4</v>
      </c>
      <c r="I111" s="25">
        <v>1</v>
      </c>
      <c r="J111" s="25">
        <v>3</v>
      </c>
      <c r="K111" s="26">
        <v>1</v>
      </c>
      <c r="L111" s="26">
        <v>0</v>
      </c>
      <c r="M111" s="26">
        <v>4</v>
      </c>
      <c r="N111" s="26">
        <v>0</v>
      </c>
      <c r="O111" s="26">
        <v>1</v>
      </c>
      <c r="P111" s="26">
        <v>4</v>
      </c>
      <c r="Q111" s="26">
        <v>0</v>
      </c>
      <c r="R111" s="26">
        <v>0</v>
      </c>
    </row>
    <row r="112" spans="1:18">
      <c r="A112" s="23" t="s">
        <v>273</v>
      </c>
      <c r="B112" s="24" t="s">
        <v>587</v>
      </c>
      <c r="C112" s="25" t="s">
        <v>7</v>
      </c>
      <c r="D112" s="24" t="s">
        <v>639</v>
      </c>
      <c r="E112" s="75">
        <v>8</v>
      </c>
      <c r="F112" s="25">
        <f>VLOOKUP(Table14[[#This Row],[LEA'#]],[1]EoyHomelessReport14!$A:$R,18,FALSE)</f>
        <v>8</v>
      </c>
      <c r="G112" s="25">
        <v>6</v>
      </c>
      <c r="H112" s="25">
        <v>6</v>
      </c>
      <c r="I112" s="25">
        <v>11</v>
      </c>
      <c r="J112" s="25">
        <v>6</v>
      </c>
      <c r="K112" s="26">
        <v>1</v>
      </c>
      <c r="L112" s="26">
        <v>7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</row>
    <row r="113" spans="1:18">
      <c r="A113" s="23" t="s">
        <v>104</v>
      </c>
      <c r="B113" s="24" t="s">
        <v>549</v>
      </c>
      <c r="C113" s="25" t="s">
        <v>2</v>
      </c>
      <c r="D113" s="24" t="s">
        <v>640</v>
      </c>
      <c r="E113" s="75">
        <v>61</v>
      </c>
      <c r="F113" s="25">
        <f>VLOOKUP(Table14[[#This Row],[LEA'#]],[1]EoyHomelessReport14!$A:$R,18,FALSE)</f>
        <v>39</v>
      </c>
      <c r="G113" s="25">
        <v>23</v>
      </c>
      <c r="H113" s="25">
        <v>18</v>
      </c>
      <c r="I113" s="25">
        <v>12</v>
      </c>
      <c r="J113" s="25">
        <v>3</v>
      </c>
      <c r="K113" s="26">
        <v>1</v>
      </c>
      <c r="L113" s="26">
        <v>8</v>
      </c>
      <c r="M113" s="26">
        <v>7</v>
      </c>
      <c r="N113" s="26">
        <v>11</v>
      </c>
      <c r="O113" s="26">
        <v>4</v>
      </c>
      <c r="P113" s="26">
        <v>12</v>
      </c>
      <c r="Q113" s="26">
        <v>6</v>
      </c>
      <c r="R113" s="26">
        <v>2</v>
      </c>
    </row>
    <row r="114" spans="1:18">
      <c r="A114" s="23" t="s">
        <v>447</v>
      </c>
      <c r="B114" s="24" t="s">
        <v>641</v>
      </c>
      <c r="C114" s="25" t="s">
        <v>11</v>
      </c>
      <c r="D114" s="24" t="s">
        <v>642</v>
      </c>
      <c r="E114" s="75">
        <v>31</v>
      </c>
      <c r="F114" s="25">
        <f>VLOOKUP(Table14[[#This Row],[LEA'#]],[1]EoyHomelessReport14!$A:$R,18,FALSE)</f>
        <v>18</v>
      </c>
      <c r="G114" s="25">
        <v>28</v>
      </c>
      <c r="H114" s="25">
        <v>31</v>
      </c>
      <c r="I114" s="25">
        <v>28</v>
      </c>
      <c r="J114" s="25">
        <v>17</v>
      </c>
      <c r="K114" s="26">
        <v>23</v>
      </c>
      <c r="L114" s="26">
        <v>4</v>
      </c>
      <c r="M114" s="26">
        <v>9</v>
      </c>
      <c r="N114" s="26">
        <v>2</v>
      </c>
      <c r="O114" s="26">
        <v>8</v>
      </c>
      <c r="P114" s="26">
        <v>1</v>
      </c>
      <c r="Q114" s="26">
        <v>0</v>
      </c>
      <c r="R114" s="26">
        <v>0</v>
      </c>
    </row>
    <row r="115" spans="1:18">
      <c r="A115" s="23" t="s">
        <v>262</v>
      </c>
      <c r="B115" s="24" t="s">
        <v>512</v>
      </c>
      <c r="C115" s="25" t="s">
        <v>1</v>
      </c>
      <c r="D115" s="24" t="s">
        <v>643</v>
      </c>
      <c r="E115" s="75">
        <v>2</v>
      </c>
      <c r="F115" s="25">
        <f>VLOOKUP(Table14[[#This Row],[LEA'#]],[1]EoyHomelessReport14!$A:$R,18,FALSE)</f>
        <v>9</v>
      </c>
      <c r="G115" s="25">
        <v>6</v>
      </c>
      <c r="H115" s="25">
        <v>11</v>
      </c>
      <c r="I115" s="25">
        <v>19</v>
      </c>
      <c r="J115" s="25">
        <v>6</v>
      </c>
      <c r="K115" s="26">
        <v>3</v>
      </c>
      <c r="L115" s="26">
        <v>0</v>
      </c>
      <c r="M115" s="26">
        <v>3</v>
      </c>
      <c r="N115" s="26">
        <v>1</v>
      </c>
      <c r="O115" s="26">
        <v>13</v>
      </c>
      <c r="P115" s="26">
        <v>3</v>
      </c>
      <c r="Q115" s="26">
        <v>4</v>
      </c>
      <c r="R115" s="26">
        <v>4</v>
      </c>
    </row>
    <row r="116" spans="1:18">
      <c r="A116" s="23" t="s">
        <v>644</v>
      </c>
      <c r="B116" s="24" t="s">
        <v>641</v>
      </c>
      <c r="C116" s="25" t="s">
        <v>11</v>
      </c>
      <c r="D116" s="24" t="s">
        <v>645</v>
      </c>
      <c r="E116" s="75">
        <v>0</v>
      </c>
      <c r="F116" s="25">
        <f>VLOOKUP(Table14[[#This Row],[LEA'#]],[1]EoyHomelessReport14!$A:$R,18,FALSE)</f>
        <v>2</v>
      </c>
      <c r="G116" s="25">
        <v>5</v>
      </c>
      <c r="H116" s="25">
        <v>1</v>
      </c>
      <c r="I116" s="25">
        <v>0</v>
      </c>
      <c r="J116" s="25">
        <v>0</v>
      </c>
      <c r="K116" s="26">
        <v>2</v>
      </c>
      <c r="L116" s="26">
        <v>1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</row>
    <row r="117" spans="1:18">
      <c r="A117" s="23" t="s">
        <v>322</v>
      </c>
      <c r="B117" s="24" t="s">
        <v>646</v>
      </c>
      <c r="C117" s="25" t="s">
        <v>6</v>
      </c>
      <c r="D117" s="24" t="s">
        <v>647</v>
      </c>
      <c r="E117" s="75">
        <v>0</v>
      </c>
      <c r="F117" s="25">
        <f>VLOOKUP(Table14[[#This Row],[LEA'#]],[1]EoyHomelessReport14!$A:$R,18,FALSE)</f>
        <v>0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</row>
    <row r="118" spans="1:18">
      <c r="A118" s="23" t="s">
        <v>165</v>
      </c>
      <c r="B118" s="24" t="s">
        <v>471</v>
      </c>
      <c r="C118" s="25" t="s">
        <v>463</v>
      </c>
      <c r="D118" s="24" t="s">
        <v>166</v>
      </c>
      <c r="E118" s="75">
        <v>0</v>
      </c>
      <c r="F118" s="25">
        <f>VLOOKUP(Table14[[#This Row],[LEA'#]],[1]EoyHomelessReport14!$A:$R,18,FALSE)</f>
        <v>0</v>
      </c>
      <c r="G118" s="25">
        <v>0</v>
      </c>
      <c r="H118" s="25">
        <v>3</v>
      </c>
      <c r="I118" s="25">
        <v>6</v>
      </c>
      <c r="J118" s="26" t="s">
        <v>535</v>
      </c>
      <c r="K118" s="26" t="s">
        <v>535</v>
      </c>
      <c r="L118" s="26" t="s">
        <v>535</v>
      </c>
      <c r="M118" s="26" t="s">
        <v>535</v>
      </c>
      <c r="N118" s="26" t="s">
        <v>535</v>
      </c>
      <c r="O118" s="26" t="s">
        <v>535</v>
      </c>
      <c r="P118" s="26" t="s">
        <v>535</v>
      </c>
      <c r="Q118" s="26" t="s">
        <v>535</v>
      </c>
      <c r="R118" s="26" t="s">
        <v>535</v>
      </c>
    </row>
    <row r="119" spans="1:18">
      <c r="A119" s="23" t="s">
        <v>385</v>
      </c>
      <c r="B119" s="24" t="s">
        <v>543</v>
      </c>
      <c r="C119" s="25" t="s">
        <v>2</v>
      </c>
      <c r="D119" s="24" t="s">
        <v>648</v>
      </c>
      <c r="E119" s="75">
        <v>0</v>
      </c>
      <c r="F119" s="25">
        <f>VLOOKUP(Table14[[#This Row],[LEA'#]],[1]EoyHomelessReport14!$A:$R,18,FALSE)</f>
        <v>3</v>
      </c>
      <c r="G119" s="25">
        <v>10</v>
      </c>
      <c r="H119" s="25">
        <v>7</v>
      </c>
      <c r="I119" s="25">
        <v>7</v>
      </c>
      <c r="J119" s="25">
        <v>2</v>
      </c>
      <c r="K119" s="26">
        <v>2</v>
      </c>
      <c r="L119" s="26">
        <v>8</v>
      </c>
      <c r="M119" s="26">
        <v>9</v>
      </c>
      <c r="N119" s="26">
        <v>11</v>
      </c>
      <c r="O119" s="26">
        <v>8</v>
      </c>
      <c r="P119" s="26">
        <v>9</v>
      </c>
      <c r="Q119" s="26">
        <v>0</v>
      </c>
      <c r="R119" s="26">
        <v>0</v>
      </c>
    </row>
    <row r="120" spans="1:18">
      <c r="A120" s="23" t="s">
        <v>182</v>
      </c>
      <c r="B120" s="24" t="s">
        <v>500</v>
      </c>
      <c r="C120" s="25" t="s">
        <v>10</v>
      </c>
      <c r="D120" s="24" t="s">
        <v>649</v>
      </c>
      <c r="E120" s="75">
        <v>4</v>
      </c>
      <c r="F120" s="25">
        <f>VLOOKUP(Table14[[#This Row],[LEA'#]],[1]EoyHomelessReport14!$A:$R,18,FALSE)</f>
        <v>0</v>
      </c>
      <c r="G120" s="25">
        <v>1</v>
      </c>
      <c r="H120" s="25">
        <v>2</v>
      </c>
      <c r="I120" s="25">
        <v>4</v>
      </c>
      <c r="J120" s="25">
        <v>1</v>
      </c>
      <c r="K120" s="26">
        <v>5</v>
      </c>
      <c r="L120" s="26">
        <v>18</v>
      </c>
      <c r="M120" s="26">
        <v>16</v>
      </c>
      <c r="N120" s="26">
        <v>5</v>
      </c>
      <c r="O120" s="26">
        <v>0</v>
      </c>
      <c r="P120" s="26">
        <v>0</v>
      </c>
      <c r="Q120" s="26">
        <v>0</v>
      </c>
      <c r="R120" s="26">
        <v>0</v>
      </c>
    </row>
    <row r="121" spans="1:18">
      <c r="A121" s="23" t="s">
        <v>194</v>
      </c>
      <c r="B121" s="24" t="s">
        <v>578</v>
      </c>
      <c r="C121" s="25" t="s">
        <v>5</v>
      </c>
      <c r="D121" s="24" t="s">
        <v>650</v>
      </c>
      <c r="E121" s="75">
        <v>0</v>
      </c>
      <c r="F121" s="25">
        <f>VLOOKUP(Table14[[#This Row],[LEA'#]],[1]EoyHomelessReport14!$A:$R,18,FALSE)</f>
        <v>0</v>
      </c>
      <c r="G121" s="25">
        <v>13</v>
      </c>
      <c r="H121" s="25">
        <v>19</v>
      </c>
      <c r="I121" s="25">
        <v>1</v>
      </c>
      <c r="J121" s="25">
        <v>2</v>
      </c>
      <c r="K121" s="26">
        <v>2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</row>
    <row r="122" spans="1:18">
      <c r="A122" s="23" t="s">
        <v>285</v>
      </c>
      <c r="B122" s="24" t="s">
        <v>560</v>
      </c>
      <c r="C122" s="25" t="s">
        <v>3</v>
      </c>
      <c r="D122" s="24" t="s">
        <v>651</v>
      </c>
      <c r="E122" s="72">
        <v>9</v>
      </c>
      <c r="F122" s="25">
        <f>VLOOKUP(Table14[[#This Row],[LEA'#]],[1]EoyHomelessReport14!$A:$R,18,FALSE)</f>
        <v>6</v>
      </c>
      <c r="G122" s="25">
        <v>6</v>
      </c>
      <c r="H122" s="25">
        <v>3</v>
      </c>
      <c r="I122" s="25">
        <v>8</v>
      </c>
      <c r="J122" s="25">
        <v>3</v>
      </c>
      <c r="K122" s="26">
        <v>7</v>
      </c>
      <c r="L122" s="26">
        <v>3</v>
      </c>
      <c r="M122" s="26">
        <v>3</v>
      </c>
      <c r="N122" s="26">
        <v>0</v>
      </c>
      <c r="O122" s="26">
        <v>0</v>
      </c>
      <c r="P122" s="26">
        <v>3</v>
      </c>
      <c r="Q122" s="26">
        <v>1</v>
      </c>
      <c r="R122" s="26">
        <v>1</v>
      </c>
    </row>
    <row r="123" spans="1:18">
      <c r="A123" s="23" t="s">
        <v>432</v>
      </c>
      <c r="B123" s="24" t="s">
        <v>572</v>
      </c>
      <c r="C123" s="25" t="s">
        <v>10</v>
      </c>
      <c r="D123" s="24" t="s">
        <v>652</v>
      </c>
      <c r="E123" s="72">
        <v>7</v>
      </c>
      <c r="F123" s="25">
        <f>VLOOKUP(Table14[[#This Row],[LEA'#]],[1]EoyHomelessReport14!$A:$R,18,FALSE)</f>
        <v>11</v>
      </c>
      <c r="G123" s="25">
        <v>12</v>
      </c>
      <c r="H123" s="25">
        <v>14</v>
      </c>
      <c r="I123" s="25">
        <v>10</v>
      </c>
      <c r="J123" s="25">
        <v>4</v>
      </c>
      <c r="K123" s="26">
        <v>10</v>
      </c>
      <c r="L123" s="26">
        <v>4</v>
      </c>
      <c r="M123" s="26">
        <v>3</v>
      </c>
      <c r="N123" s="26">
        <v>4</v>
      </c>
      <c r="O123" s="26">
        <v>0</v>
      </c>
      <c r="P123" s="26">
        <v>0</v>
      </c>
      <c r="Q123" s="26">
        <v>0</v>
      </c>
      <c r="R123" s="26">
        <v>0</v>
      </c>
    </row>
    <row r="124" spans="1:18">
      <c r="A124" s="23" t="s">
        <v>201</v>
      </c>
      <c r="B124" s="24" t="s">
        <v>653</v>
      </c>
      <c r="C124" s="25" t="s">
        <v>8</v>
      </c>
      <c r="D124" s="24" t="s">
        <v>653</v>
      </c>
      <c r="E124" s="72">
        <v>1</v>
      </c>
      <c r="F124" s="25">
        <f>VLOOKUP(Table14[[#This Row],[LEA'#]],[1]EoyHomelessReport14!$A:$R,18,FALSE)</f>
        <v>3</v>
      </c>
      <c r="G124" s="25">
        <v>7</v>
      </c>
      <c r="H124" s="25">
        <v>4</v>
      </c>
      <c r="I124" s="25">
        <v>4</v>
      </c>
      <c r="J124" s="25">
        <v>3</v>
      </c>
      <c r="K124" s="26">
        <v>3</v>
      </c>
      <c r="L124" s="26">
        <v>3</v>
      </c>
      <c r="M124" s="26">
        <v>5</v>
      </c>
      <c r="N124" s="26">
        <v>2</v>
      </c>
      <c r="O124" s="26">
        <v>2</v>
      </c>
      <c r="P124" s="26">
        <v>2</v>
      </c>
      <c r="Q124" s="26">
        <v>3</v>
      </c>
      <c r="R124" s="26">
        <v>0</v>
      </c>
    </row>
    <row r="125" spans="1:18">
      <c r="A125" s="23" t="s">
        <v>256</v>
      </c>
      <c r="B125" s="24" t="s">
        <v>582</v>
      </c>
      <c r="C125" s="25" t="s">
        <v>6</v>
      </c>
      <c r="D125" s="24" t="s">
        <v>582</v>
      </c>
      <c r="E125" s="72">
        <v>160</v>
      </c>
      <c r="F125" s="25">
        <f>VLOOKUP(Table14[[#This Row],[LEA'#]],[1]EoyHomelessReport14!$A:$R,18,FALSE)</f>
        <v>121</v>
      </c>
      <c r="G125" s="25">
        <v>114</v>
      </c>
      <c r="H125" s="25">
        <v>117</v>
      </c>
      <c r="I125" s="25">
        <v>87</v>
      </c>
      <c r="J125" s="25">
        <v>71</v>
      </c>
      <c r="K125" s="26">
        <v>28</v>
      </c>
      <c r="L125" s="26">
        <v>34</v>
      </c>
      <c r="M125" s="26">
        <v>33</v>
      </c>
      <c r="N125" s="26">
        <v>35</v>
      </c>
      <c r="O125" s="26">
        <v>42</v>
      </c>
      <c r="P125" s="26">
        <v>36</v>
      </c>
      <c r="Q125" s="26">
        <v>21</v>
      </c>
      <c r="R125" s="26">
        <v>13</v>
      </c>
    </row>
    <row r="126" spans="1:18">
      <c r="A126" s="23" t="s">
        <v>226</v>
      </c>
      <c r="B126" s="24" t="s">
        <v>549</v>
      </c>
      <c r="C126" s="25" t="s">
        <v>2</v>
      </c>
      <c r="D126" s="24" t="s">
        <v>654</v>
      </c>
      <c r="E126" s="72">
        <v>0</v>
      </c>
      <c r="F126" s="25">
        <f>VLOOKUP(Table14[[#This Row],[LEA'#]],[1]EoyHomelessReport14!$A:$R,18,FALSE)</f>
        <v>0</v>
      </c>
      <c r="G126" s="25">
        <v>0</v>
      </c>
      <c r="H126" s="25">
        <v>0</v>
      </c>
      <c r="I126" s="25">
        <v>0</v>
      </c>
      <c r="J126" s="25">
        <v>0</v>
      </c>
      <c r="K126" s="26">
        <v>0</v>
      </c>
      <c r="L126" s="26">
        <v>2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</row>
    <row r="127" spans="1:18">
      <c r="A127" s="23" t="s">
        <v>433</v>
      </c>
      <c r="B127" s="24" t="s">
        <v>655</v>
      </c>
      <c r="C127" s="25" t="s">
        <v>2</v>
      </c>
      <c r="D127" s="24" t="s">
        <v>656</v>
      </c>
      <c r="E127" s="72">
        <v>26</v>
      </c>
      <c r="F127" s="25">
        <f>VLOOKUP(Table14[[#This Row],[LEA'#]],[1]EoyHomelessReport14!$A:$R,18,FALSE)</f>
        <v>33</v>
      </c>
      <c r="G127" s="25">
        <v>24</v>
      </c>
      <c r="H127" s="25">
        <v>27</v>
      </c>
      <c r="I127" s="25">
        <v>22</v>
      </c>
      <c r="J127" s="25">
        <v>17</v>
      </c>
      <c r="K127" s="26">
        <v>26</v>
      </c>
      <c r="L127" s="26">
        <v>35</v>
      </c>
      <c r="M127" s="26">
        <v>10</v>
      </c>
      <c r="N127" s="26">
        <v>9</v>
      </c>
      <c r="O127" s="26">
        <v>23</v>
      </c>
      <c r="P127" s="26">
        <v>21</v>
      </c>
      <c r="Q127" s="26">
        <v>16</v>
      </c>
      <c r="R127" s="26">
        <v>8</v>
      </c>
    </row>
    <row r="128" spans="1:18">
      <c r="A128" s="23" t="s">
        <v>47</v>
      </c>
      <c r="B128" s="24" t="s">
        <v>471</v>
      </c>
      <c r="C128" s="25" t="s">
        <v>1</v>
      </c>
      <c r="D128" s="24" t="s">
        <v>657</v>
      </c>
      <c r="E128" s="72">
        <v>1</v>
      </c>
      <c r="F128" s="25">
        <f>VLOOKUP(Table14[[#This Row],[LEA'#]],[1]EoyHomelessReport14!$A:$R,18,FALSE)</f>
        <v>5</v>
      </c>
      <c r="G128" s="25">
        <v>5</v>
      </c>
      <c r="H128" s="25">
        <v>0</v>
      </c>
      <c r="I128" s="25">
        <v>2</v>
      </c>
      <c r="J128" s="25">
        <v>1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</row>
    <row r="129" spans="1:18">
      <c r="A129" s="23" t="s">
        <v>278</v>
      </c>
      <c r="B129" s="24" t="s">
        <v>471</v>
      </c>
      <c r="C129" s="25" t="s">
        <v>1</v>
      </c>
      <c r="D129" s="24" t="s">
        <v>658</v>
      </c>
      <c r="E129" s="72">
        <v>5</v>
      </c>
      <c r="F129" s="25">
        <f>VLOOKUP(Table14[[#This Row],[LEA'#]],[1]EoyHomelessReport14!$A:$R,18,FALSE)</f>
        <v>6</v>
      </c>
      <c r="G129" s="25">
        <v>7</v>
      </c>
      <c r="H129" s="25">
        <v>11</v>
      </c>
      <c r="I129" s="25">
        <v>7</v>
      </c>
      <c r="J129" s="25">
        <v>7</v>
      </c>
      <c r="K129" s="26">
        <v>8</v>
      </c>
      <c r="L129" s="26">
        <v>11</v>
      </c>
      <c r="M129" s="26">
        <v>1</v>
      </c>
      <c r="N129" s="26">
        <v>7</v>
      </c>
      <c r="O129" s="26">
        <v>7</v>
      </c>
      <c r="P129" s="26">
        <v>5</v>
      </c>
      <c r="Q129" s="26">
        <v>6</v>
      </c>
      <c r="R129" s="26">
        <v>3</v>
      </c>
    </row>
    <row r="130" spans="1:18">
      <c r="A130" s="23" t="s">
        <v>405</v>
      </c>
      <c r="B130" s="24" t="s">
        <v>502</v>
      </c>
      <c r="C130" s="25" t="s">
        <v>11</v>
      </c>
      <c r="D130" s="24" t="s">
        <v>659</v>
      </c>
      <c r="E130" s="72">
        <v>0</v>
      </c>
      <c r="F130" s="25">
        <f>VLOOKUP(Table14[[#This Row],[LEA'#]],[1]EoyHomelessReport14!$A:$R,18,FALSE)</f>
        <v>1</v>
      </c>
      <c r="G130" s="25">
        <v>0</v>
      </c>
      <c r="H130" s="25">
        <v>0</v>
      </c>
      <c r="I130" s="25">
        <v>2</v>
      </c>
      <c r="J130" s="25">
        <v>5</v>
      </c>
      <c r="K130" s="26">
        <v>5</v>
      </c>
      <c r="L130" s="26">
        <v>7</v>
      </c>
      <c r="M130" s="26">
        <v>5</v>
      </c>
      <c r="N130" s="26">
        <v>11</v>
      </c>
      <c r="O130" s="26">
        <v>5</v>
      </c>
      <c r="P130" s="26">
        <v>2</v>
      </c>
      <c r="Q130" s="26">
        <v>4</v>
      </c>
      <c r="R130" s="26">
        <v>8</v>
      </c>
    </row>
    <row r="131" spans="1:18">
      <c r="A131" s="23" t="s">
        <v>106</v>
      </c>
      <c r="B131" s="24" t="s">
        <v>506</v>
      </c>
      <c r="C131" s="25" t="s">
        <v>6</v>
      </c>
      <c r="D131" s="24" t="s">
        <v>660</v>
      </c>
      <c r="E131" s="72">
        <v>3</v>
      </c>
      <c r="F131" s="25">
        <f>VLOOKUP(Table14[[#This Row],[LEA'#]],[1]EoyHomelessReport14!$A:$R,18,FALSE)</f>
        <v>4</v>
      </c>
      <c r="G131" s="25">
        <v>6</v>
      </c>
      <c r="H131" s="25">
        <v>2</v>
      </c>
      <c r="I131" s="25">
        <v>1</v>
      </c>
      <c r="J131" s="25">
        <v>6</v>
      </c>
      <c r="K131" s="26">
        <v>6</v>
      </c>
      <c r="L131" s="26">
        <v>7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</row>
    <row r="132" spans="1:18">
      <c r="A132" s="23" t="s">
        <v>366</v>
      </c>
      <c r="B132" s="24" t="s">
        <v>646</v>
      </c>
      <c r="C132" s="25" t="s">
        <v>6</v>
      </c>
      <c r="D132" s="24" t="s">
        <v>661</v>
      </c>
      <c r="E132" s="72">
        <v>0</v>
      </c>
      <c r="F132" s="25">
        <f>VLOOKUP(Table14[[#This Row],[LEA'#]],[1]EoyHomelessReport14!$A:$R,18,FALSE)</f>
        <v>0</v>
      </c>
      <c r="G132" s="25">
        <v>0</v>
      </c>
      <c r="H132" s="25">
        <v>0</v>
      </c>
      <c r="I132" s="25">
        <v>1</v>
      </c>
      <c r="J132" s="25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</row>
    <row r="133" spans="1:18">
      <c r="A133" s="23" t="s">
        <v>375</v>
      </c>
      <c r="B133" s="24" t="s">
        <v>508</v>
      </c>
      <c r="C133" s="25" t="s">
        <v>4</v>
      </c>
      <c r="D133" s="24" t="s">
        <v>662</v>
      </c>
      <c r="E133" s="72">
        <v>10</v>
      </c>
      <c r="F133" s="25">
        <f>VLOOKUP(Table14[[#This Row],[LEA'#]],[1]EoyHomelessReport14!$A:$R,18,FALSE)</f>
        <v>19</v>
      </c>
      <c r="G133" s="25">
        <v>20</v>
      </c>
      <c r="H133" s="25">
        <v>0</v>
      </c>
      <c r="I133" s="25">
        <v>12</v>
      </c>
      <c r="J133" s="25">
        <v>10</v>
      </c>
      <c r="K133" s="26">
        <v>7</v>
      </c>
      <c r="L133" s="26">
        <v>6</v>
      </c>
      <c r="M133" s="26">
        <v>2</v>
      </c>
      <c r="N133" s="26">
        <v>0</v>
      </c>
      <c r="O133" s="26">
        <v>4</v>
      </c>
      <c r="P133" s="26">
        <v>6</v>
      </c>
      <c r="Q133" s="26">
        <v>3</v>
      </c>
      <c r="R133" s="26">
        <v>0</v>
      </c>
    </row>
    <row r="134" spans="1:18">
      <c r="A134" s="23" t="s">
        <v>303</v>
      </c>
      <c r="B134" s="24" t="s">
        <v>549</v>
      </c>
      <c r="C134" s="25" t="s">
        <v>2</v>
      </c>
      <c r="D134" s="24" t="s">
        <v>663</v>
      </c>
      <c r="E134" s="72">
        <v>0</v>
      </c>
      <c r="F134" s="25">
        <f>VLOOKUP(Table14[[#This Row],[LEA'#]],[1]EoyHomelessReport14!$A:$R,18,FALSE)</f>
        <v>0</v>
      </c>
      <c r="G134" s="25">
        <v>0</v>
      </c>
      <c r="H134" s="25">
        <v>0</v>
      </c>
      <c r="I134" s="25">
        <v>0</v>
      </c>
      <c r="J134" s="25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</row>
    <row r="135" spans="1:18">
      <c r="A135" s="23" t="s">
        <v>197</v>
      </c>
      <c r="B135" s="24" t="s">
        <v>549</v>
      </c>
      <c r="C135" s="25" t="s">
        <v>2</v>
      </c>
      <c r="D135" s="24" t="s">
        <v>664</v>
      </c>
      <c r="E135" s="72">
        <v>3</v>
      </c>
      <c r="F135" s="25">
        <f>VLOOKUP(Table14[[#This Row],[LEA'#]],[1]EoyHomelessReport14!$A:$R,18,FALSE)</f>
        <v>3</v>
      </c>
      <c r="G135" s="25">
        <v>0</v>
      </c>
      <c r="H135" s="25">
        <v>0</v>
      </c>
      <c r="I135" s="25">
        <v>1</v>
      </c>
      <c r="J135" s="25">
        <v>2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1</v>
      </c>
      <c r="R135" s="26">
        <v>1</v>
      </c>
    </row>
    <row r="136" spans="1:18">
      <c r="A136" s="23" t="s">
        <v>129</v>
      </c>
      <c r="B136" s="24" t="s">
        <v>646</v>
      </c>
      <c r="C136" s="25" t="s">
        <v>1</v>
      </c>
      <c r="D136" s="24" t="s">
        <v>665</v>
      </c>
      <c r="E136" s="72">
        <v>7</v>
      </c>
      <c r="F136" s="25">
        <f>VLOOKUP(Table14[[#This Row],[LEA'#]],[1]EoyHomelessReport14!$A:$R,18,FALSE)</f>
        <v>14</v>
      </c>
      <c r="G136" s="25">
        <v>0</v>
      </c>
      <c r="H136" s="25">
        <v>0</v>
      </c>
      <c r="I136" s="25">
        <v>0</v>
      </c>
      <c r="J136" s="25">
        <v>17</v>
      </c>
      <c r="K136" s="26">
        <v>15</v>
      </c>
      <c r="L136" s="26">
        <v>14</v>
      </c>
      <c r="M136" s="26">
        <v>9</v>
      </c>
      <c r="N136" s="26">
        <v>0</v>
      </c>
      <c r="O136" s="26">
        <v>0</v>
      </c>
      <c r="P136" s="26">
        <v>0</v>
      </c>
      <c r="Q136" s="26">
        <v>0</v>
      </c>
      <c r="R136" s="26">
        <v>4</v>
      </c>
    </row>
    <row r="137" spans="1:18">
      <c r="A137" s="23" t="s">
        <v>330</v>
      </c>
      <c r="B137" s="24" t="s">
        <v>666</v>
      </c>
      <c r="C137" s="25" t="s">
        <v>7</v>
      </c>
      <c r="D137" s="24" t="s">
        <v>667</v>
      </c>
      <c r="E137" s="72">
        <v>0</v>
      </c>
      <c r="F137" s="25">
        <f>VLOOKUP(Table14[[#This Row],[LEA'#]],[1]EoyHomelessReport14!$A:$R,18,FALSE)</f>
        <v>1</v>
      </c>
      <c r="G137" s="25">
        <v>0</v>
      </c>
      <c r="H137" s="25">
        <v>1</v>
      </c>
      <c r="I137" s="25">
        <v>1</v>
      </c>
      <c r="J137" s="25">
        <v>4</v>
      </c>
      <c r="K137" s="26">
        <v>0</v>
      </c>
      <c r="L137" s="26">
        <v>0</v>
      </c>
      <c r="M137" s="26">
        <v>0</v>
      </c>
      <c r="N137" s="26" t="s">
        <v>535</v>
      </c>
      <c r="O137" s="26">
        <v>1</v>
      </c>
      <c r="P137" s="26">
        <v>0</v>
      </c>
      <c r="Q137" s="26">
        <v>0</v>
      </c>
      <c r="R137" s="26">
        <v>0</v>
      </c>
    </row>
    <row r="138" spans="1:18">
      <c r="A138" s="23" t="s">
        <v>87</v>
      </c>
      <c r="B138" s="24" t="s">
        <v>668</v>
      </c>
      <c r="C138" s="25" t="s">
        <v>8</v>
      </c>
      <c r="D138" s="24" t="s">
        <v>669</v>
      </c>
      <c r="E138" s="72">
        <v>4</v>
      </c>
      <c r="F138" s="25">
        <f>VLOOKUP(Table14[[#This Row],[LEA'#]],[1]EoyHomelessReport14!$A:$R,18,FALSE)</f>
        <v>4</v>
      </c>
      <c r="G138" s="25">
        <v>3</v>
      </c>
      <c r="H138" s="25">
        <v>12</v>
      </c>
      <c r="I138" s="25">
        <v>27</v>
      </c>
      <c r="J138" s="25">
        <v>34</v>
      </c>
      <c r="K138" s="26">
        <v>1</v>
      </c>
      <c r="L138" s="26">
        <v>0</v>
      </c>
      <c r="M138" s="26">
        <v>0</v>
      </c>
      <c r="N138" s="26">
        <v>0</v>
      </c>
      <c r="O138" s="26">
        <v>1</v>
      </c>
      <c r="P138" s="26">
        <v>0</v>
      </c>
      <c r="Q138" s="26">
        <v>0</v>
      </c>
      <c r="R138" s="26">
        <v>0</v>
      </c>
    </row>
    <row r="139" spans="1:18">
      <c r="A139" s="23" t="s">
        <v>316</v>
      </c>
      <c r="B139" s="24" t="s">
        <v>670</v>
      </c>
      <c r="C139" s="25" t="s">
        <v>10</v>
      </c>
      <c r="D139" s="24" t="s">
        <v>671</v>
      </c>
      <c r="E139" s="72">
        <v>0</v>
      </c>
      <c r="F139" s="25">
        <f>VLOOKUP(Table14[[#This Row],[LEA'#]],[1]EoyHomelessReport14!$A:$R,18,FALSE)</f>
        <v>14</v>
      </c>
      <c r="G139" s="25">
        <v>18</v>
      </c>
      <c r="H139" s="25">
        <v>13</v>
      </c>
      <c r="I139" s="25">
        <v>3</v>
      </c>
      <c r="J139" s="25">
        <v>0</v>
      </c>
      <c r="K139" s="26">
        <v>4</v>
      </c>
      <c r="L139" s="26">
        <v>0</v>
      </c>
      <c r="M139" s="26">
        <v>0</v>
      </c>
      <c r="N139" s="26">
        <v>1</v>
      </c>
      <c r="O139" s="26">
        <v>0</v>
      </c>
      <c r="P139" s="26">
        <v>0</v>
      </c>
      <c r="Q139" s="26">
        <v>0</v>
      </c>
      <c r="R139" s="26">
        <v>0</v>
      </c>
    </row>
    <row r="140" spans="1:18">
      <c r="A140" s="23" t="s">
        <v>372</v>
      </c>
      <c r="B140" s="24" t="s">
        <v>494</v>
      </c>
      <c r="C140" s="25" t="s">
        <v>10</v>
      </c>
      <c r="D140" s="24" t="s">
        <v>672</v>
      </c>
      <c r="E140" s="72">
        <v>7</v>
      </c>
      <c r="F140" s="25">
        <f>VLOOKUP(Table14[[#This Row],[LEA'#]],[1]EoyHomelessReport14!$A:$R,18,FALSE)</f>
        <v>7</v>
      </c>
      <c r="G140" s="25">
        <v>4</v>
      </c>
      <c r="H140" s="25">
        <v>7</v>
      </c>
      <c r="I140" s="25">
        <v>5</v>
      </c>
      <c r="J140" s="25">
        <v>3</v>
      </c>
      <c r="K140" s="26">
        <v>7</v>
      </c>
      <c r="L140" s="26">
        <v>5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</row>
    <row r="141" spans="1:18">
      <c r="A141" s="23" t="s">
        <v>379</v>
      </c>
      <c r="B141" s="24" t="s">
        <v>471</v>
      </c>
      <c r="C141" s="25" t="s">
        <v>1</v>
      </c>
      <c r="D141" s="24" t="s">
        <v>673</v>
      </c>
      <c r="E141" s="72">
        <v>2</v>
      </c>
      <c r="F141" s="25">
        <f>VLOOKUP(Table14[[#This Row],[LEA'#]],[1]EoyHomelessReport14!$A:$R,18,FALSE)</f>
        <v>5</v>
      </c>
      <c r="G141" s="25">
        <v>4</v>
      </c>
      <c r="H141" s="25">
        <v>2</v>
      </c>
      <c r="I141" s="25">
        <v>2</v>
      </c>
      <c r="J141" s="25">
        <v>9</v>
      </c>
      <c r="K141" s="26">
        <v>2</v>
      </c>
      <c r="L141" s="26">
        <v>1</v>
      </c>
      <c r="M141" s="26">
        <v>1</v>
      </c>
      <c r="N141" s="26">
        <v>5</v>
      </c>
      <c r="O141" s="26">
        <v>0</v>
      </c>
      <c r="P141" s="26">
        <v>1</v>
      </c>
      <c r="Q141" s="26">
        <v>1</v>
      </c>
      <c r="R141" s="26">
        <v>1</v>
      </c>
    </row>
    <row r="142" spans="1:18">
      <c r="A142" s="23" t="s">
        <v>444</v>
      </c>
      <c r="B142" s="24" t="s">
        <v>522</v>
      </c>
      <c r="C142" s="25" t="s">
        <v>11</v>
      </c>
      <c r="D142" s="24" t="s">
        <v>674</v>
      </c>
      <c r="E142" s="72">
        <v>1</v>
      </c>
      <c r="F142" s="25">
        <f>VLOOKUP(Table14[[#This Row],[LEA'#]],[1]EoyHomelessReport14!$A:$R,18,FALSE)</f>
        <v>4</v>
      </c>
      <c r="G142" s="25">
        <v>1</v>
      </c>
      <c r="H142" s="25">
        <v>5</v>
      </c>
      <c r="I142" s="25">
        <v>5</v>
      </c>
      <c r="J142" s="25">
        <v>2</v>
      </c>
      <c r="K142" s="26">
        <v>3</v>
      </c>
      <c r="L142" s="26">
        <v>2</v>
      </c>
      <c r="M142" s="26">
        <v>4</v>
      </c>
      <c r="N142" s="26">
        <v>1</v>
      </c>
      <c r="O142" s="26">
        <v>0</v>
      </c>
      <c r="P142" s="26">
        <v>0</v>
      </c>
      <c r="Q142" s="26">
        <v>0</v>
      </c>
      <c r="R142" s="26">
        <v>0</v>
      </c>
    </row>
    <row r="143" spans="1:18">
      <c r="A143" s="23" t="s">
        <v>454</v>
      </c>
      <c r="B143" s="24" t="s">
        <v>538</v>
      </c>
      <c r="C143" s="25" t="s">
        <v>8</v>
      </c>
      <c r="D143" s="24" t="s">
        <v>675</v>
      </c>
      <c r="E143" s="72">
        <v>0</v>
      </c>
      <c r="F143" s="25">
        <f>VLOOKUP(Table14[[#This Row],[LEA'#]],[1]EoyHomelessReport14!$A:$R,18,FALSE)</f>
        <v>0</v>
      </c>
      <c r="G143" s="25">
        <v>0</v>
      </c>
      <c r="H143" s="25">
        <v>0</v>
      </c>
      <c r="I143" s="25">
        <v>0</v>
      </c>
      <c r="J143" s="25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</row>
    <row r="144" spans="1:18">
      <c r="A144" s="23" t="s">
        <v>337</v>
      </c>
      <c r="B144" s="24" t="s">
        <v>589</v>
      </c>
      <c r="C144" s="25" t="s">
        <v>1</v>
      </c>
      <c r="D144" s="24" t="s">
        <v>676</v>
      </c>
      <c r="E144" s="72">
        <v>8</v>
      </c>
      <c r="F144" s="25">
        <f>VLOOKUP(Table14[[#This Row],[LEA'#]],[1]EoyHomelessReport14!$A:$R,18,FALSE)</f>
        <v>3</v>
      </c>
      <c r="G144" s="25">
        <v>5</v>
      </c>
      <c r="H144" s="25">
        <v>7</v>
      </c>
      <c r="I144" s="25">
        <v>3</v>
      </c>
      <c r="J144" s="25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</row>
    <row r="145" spans="1:18">
      <c r="A145" s="23" t="s">
        <v>356</v>
      </c>
      <c r="B145" s="24" t="s">
        <v>486</v>
      </c>
      <c r="C145" s="25" t="s">
        <v>10</v>
      </c>
      <c r="D145" s="24" t="s">
        <v>677</v>
      </c>
      <c r="E145" s="72">
        <v>3</v>
      </c>
      <c r="F145" s="25">
        <f>VLOOKUP(Table14[[#This Row],[LEA'#]],[1]EoyHomelessReport14!$A:$R,18,FALSE)</f>
        <v>5</v>
      </c>
      <c r="G145" s="25">
        <v>5</v>
      </c>
      <c r="H145" s="25">
        <v>6</v>
      </c>
      <c r="I145" s="25">
        <v>8</v>
      </c>
      <c r="J145" s="25">
        <v>3</v>
      </c>
      <c r="K145" s="26">
        <v>1</v>
      </c>
      <c r="L145" s="26">
        <v>0</v>
      </c>
      <c r="M145" s="26">
        <v>1</v>
      </c>
      <c r="N145" s="26">
        <v>2</v>
      </c>
      <c r="O145" s="26">
        <v>0</v>
      </c>
      <c r="P145" s="26">
        <v>0</v>
      </c>
      <c r="Q145" s="26">
        <v>0</v>
      </c>
      <c r="R145" s="26">
        <v>0</v>
      </c>
    </row>
    <row r="146" spans="1:18">
      <c r="A146" s="23" t="s">
        <v>368</v>
      </c>
      <c r="B146" s="24" t="s">
        <v>678</v>
      </c>
      <c r="C146" s="25" t="s">
        <v>11</v>
      </c>
      <c r="D146" s="24" t="s">
        <v>679</v>
      </c>
      <c r="E146" s="72">
        <v>16</v>
      </c>
      <c r="F146" s="25">
        <f>VLOOKUP(Table14[[#This Row],[LEA'#]],[1]EoyHomelessReport14!$A:$R,18,FALSE)</f>
        <v>15</v>
      </c>
      <c r="G146" s="25">
        <v>0</v>
      </c>
      <c r="H146" s="25">
        <v>8</v>
      </c>
      <c r="I146" s="25">
        <v>2</v>
      </c>
      <c r="J146" s="25">
        <v>12</v>
      </c>
      <c r="K146" s="26">
        <v>0</v>
      </c>
      <c r="L146" s="26">
        <v>0</v>
      </c>
      <c r="M146" s="26">
        <v>0</v>
      </c>
      <c r="N146" s="26">
        <v>0</v>
      </c>
      <c r="O146" s="26">
        <v>9</v>
      </c>
      <c r="P146" s="26">
        <v>2</v>
      </c>
      <c r="Q146" s="26">
        <v>2</v>
      </c>
      <c r="R146" s="26">
        <v>0</v>
      </c>
    </row>
    <row r="147" spans="1:18">
      <c r="A147" s="23" t="s">
        <v>41</v>
      </c>
      <c r="B147" s="24" t="s">
        <v>515</v>
      </c>
      <c r="C147" s="25" t="s">
        <v>7</v>
      </c>
      <c r="D147" s="24" t="s">
        <v>680</v>
      </c>
      <c r="E147" s="72">
        <v>1102</v>
      </c>
      <c r="F147" s="25">
        <f>VLOOKUP(Table14[[#This Row],[LEA'#]],[1]EoyHomelessReport14!$A:$R,18,FALSE)</f>
        <v>1015</v>
      </c>
      <c r="G147" s="25">
        <v>1148</v>
      </c>
      <c r="H147" s="25">
        <v>1102</v>
      </c>
      <c r="I147" s="25">
        <v>1081</v>
      </c>
      <c r="J147" s="25">
        <v>937</v>
      </c>
      <c r="K147" s="26">
        <v>922</v>
      </c>
      <c r="L147" s="26">
        <v>808</v>
      </c>
      <c r="M147" s="26">
        <v>733</v>
      </c>
      <c r="N147" s="26">
        <v>617</v>
      </c>
      <c r="O147" s="26">
        <v>543</v>
      </c>
      <c r="P147" s="26">
        <v>549</v>
      </c>
      <c r="Q147" s="26">
        <v>579</v>
      </c>
      <c r="R147" s="26">
        <v>333</v>
      </c>
    </row>
    <row r="148" spans="1:18">
      <c r="A148" s="23" t="s">
        <v>439</v>
      </c>
      <c r="B148" s="24" t="s">
        <v>547</v>
      </c>
      <c r="C148" s="25" t="s">
        <v>6</v>
      </c>
      <c r="D148" s="24" t="s">
        <v>547</v>
      </c>
      <c r="E148" s="72">
        <v>0</v>
      </c>
      <c r="F148" s="25">
        <f>VLOOKUP(Table14[[#This Row],[LEA'#]],[1]EoyHomelessReport14!$A:$R,18,FALSE)</f>
        <v>0</v>
      </c>
      <c r="G148" s="25">
        <v>0</v>
      </c>
      <c r="H148" s="25">
        <v>2</v>
      </c>
      <c r="I148" s="25">
        <v>0</v>
      </c>
      <c r="J148" s="25">
        <v>0</v>
      </c>
      <c r="K148" s="26">
        <v>2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2</v>
      </c>
    </row>
    <row r="149" spans="1:18">
      <c r="A149" s="23" t="s">
        <v>333</v>
      </c>
      <c r="B149" s="24" t="s">
        <v>471</v>
      </c>
      <c r="C149" s="25" t="s">
        <v>1</v>
      </c>
      <c r="D149" s="24" t="s">
        <v>681</v>
      </c>
      <c r="E149" s="72">
        <v>2</v>
      </c>
      <c r="F149" s="25">
        <f>VLOOKUP(Table14[[#This Row],[LEA'#]],[1]EoyHomelessReport14!$A:$R,18,FALSE)</f>
        <v>4</v>
      </c>
      <c r="G149" s="25">
        <v>12</v>
      </c>
      <c r="H149" s="25">
        <v>14</v>
      </c>
      <c r="I149" s="25">
        <v>11</v>
      </c>
      <c r="J149" s="25">
        <v>3</v>
      </c>
      <c r="K149" s="26">
        <v>6</v>
      </c>
      <c r="L149" s="26">
        <v>1</v>
      </c>
      <c r="M149" s="26">
        <v>10</v>
      </c>
      <c r="N149" s="26">
        <v>4</v>
      </c>
      <c r="O149" s="26">
        <v>3</v>
      </c>
      <c r="P149" s="26">
        <v>1</v>
      </c>
      <c r="Q149" s="26">
        <v>0</v>
      </c>
      <c r="R149" s="26">
        <v>0</v>
      </c>
    </row>
    <row r="150" spans="1:18">
      <c r="A150" s="23" t="s">
        <v>56</v>
      </c>
      <c r="B150" s="24" t="s">
        <v>471</v>
      </c>
      <c r="C150" s="25" t="s">
        <v>1</v>
      </c>
      <c r="D150" s="24" t="s">
        <v>682</v>
      </c>
      <c r="E150" s="72">
        <v>21</v>
      </c>
      <c r="F150" s="25">
        <f>VLOOKUP(Table14[[#This Row],[LEA'#]],[1]EoyHomelessReport14!$A:$R,18,FALSE)</f>
        <v>23</v>
      </c>
      <c r="G150" s="25">
        <v>22</v>
      </c>
      <c r="H150" s="25">
        <v>39</v>
      </c>
      <c r="I150" s="25">
        <v>34</v>
      </c>
      <c r="J150" s="25">
        <v>16</v>
      </c>
      <c r="K150" s="26">
        <v>10</v>
      </c>
      <c r="L150" s="26">
        <v>20</v>
      </c>
      <c r="M150" s="26">
        <v>6</v>
      </c>
      <c r="N150" s="26">
        <v>9</v>
      </c>
      <c r="O150" s="26">
        <v>5</v>
      </c>
      <c r="P150" s="26">
        <v>12</v>
      </c>
      <c r="Q150" s="26">
        <v>11</v>
      </c>
      <c r="R150" s="26">
        <v>12</v>
      </c>
    </row>
    <row r="151" spans="1:18">
      <c r="A151" s="23" t="s">
        <v>175</v>
      </c>
      <c r="B151" s="24" t="s">
        <v>486</v>
      </c>
      <c r="C151" s="25" t="s">
        <v>10</v>
      </c>
      <c r="D151" s="24" t="s">
        <v>683</v>
      </c>
      <c r="E151" s="72">
        <v>2</v>
      </c>
      <c r="F151" s="25">
        <f>VLOOKUP(Table14[[#This Row],[LEA'#]],[1]EoyHomelessReport14!$A:$R,18,FALSE)</f>
        <v>2</v>
      </c>
      <c r="G151" s="25">
        <v>0</v>
      </c>
      <c r="H151" s="25">
        <v>0</v>
      </c>
      <c r="I151" s="25">
        <v>0</v>
      </c>
      <c r="J151" s="25">
        <v>1</v>
      </c>
      <c r="K151" s="26">
        <v>3</v>
      </c>
      <c r="L151" s="26">
        <v>3</v>
      </c>
      <c r="M151" s="26">
        <v>2</v>
      </c>
      <c r="N151" s="26">
        <v>6</v>
      </c>
      <c r="O151" s="26">
        <v>1</v>
      </c>
      <c r="P151" s="26">
        <v>6</v>
      </c>
      <c r="Q151" s="26">
        <v>0</v>
      </c>
      <c r="R151" s="26">
        <v>0</v>
      </c>
    </row>
    <row r="152" spans="1:18">
      <c r="A152" s="23" t="s">
        <v>362</v>
      </c>
      <c r="B152" s="24" t="s">
        <v>558</v>
      </c>
      <c r="C152" s="25" t="s">
        <v>8</v>
      </c>
      <c r="D152" s="24" t="s">
        <v>684</v>
      </c>
      <c r="E152" s="72">
        <v>2</v>
      </c>
      <c r="F152" s="25">
        <f>VLOOKUP(Table14[[#This Row],[LEA'#]],[1]EoyHomelessReport14!$A:$R,18,FALSE)</f>
        <v>0</v>
      </c>
      <c r="G152" s="25">
        <v>0</v>
      </c>
      <c r="H152" s="25">
        <v>0</v>
      </c>
      <c r="I152" s="25">
        <v>0</v>
      </c>
      <c r="J152" s="25">
        <v>1</v>
      </c>
      <c r="K152" s="26">
        <v>0</v>
      </c>
      <c r="L152" s="26">
        <v>0</v>
      </c>
      <c r="M152" s="26">
        <v>0</v>
      </c>
      <c r="N152" s="26">
        <v>0</v>
      </c>
      <c r="O152" s="26" t="s">
        <v>535</v>
      </c>
      <c r="P152" s="26" t="s">
        <v>535</v>
      </c>
      <c r="Q152" s="26" t="s">
        <v>535</v>
      </c>
      <c r="R152" s="26" t="s">
        <v>535</v>
      </c>
    </row>
    <row r="153" spans="1:18">
      <c r="A153" s="23" t="s">
        <v>192</v>
      </c>
      <c r="B153" s="24" t="s">
        <v>512</v>
      </c>
      <c r="C153" s="25" t="s">
        <v>1</v>
      </c>
      <c r="D153" s="24" t="s">
        <v>685</v>
      </c>
      <c r="E153" s="72">
        <v>5</v>
      </c>
      <c r="F153" s="25">
        <f>VLOOKUP(Table14[[#This Row],[LEA'#]],[1]EoyHomelessReport14!$A:$R,18,FALSE)</f>
        <v>4</v>
      </c>
      <c r="G153" s="25">
        <v>7</v>
      </c>
      <c r="H153" s="25">
        <v>15</v>
      </c>
      <c r="I153" s="25">
        <v>11</v>
      </c>
      <c r="J153" s="25">
        <v>11</v>
      </c>
      <c r="K153" s="26">
        <v>11</v>
      </c>
      <c r="L153" s="26">
        <v>10</v>
      </c>
      <c r="M153" s="26">
        <v>8</v>
      </c>
      <c r="N153" s="26">
        <v>7</v>
      </c>
      <c r="O153" s="26">
        <v>2</v>
      </c>
      <c r="P153" s="26">
        <v>6</v>
      </c>
      <c r="Q153" s="26">
        <v>5</v>
      </c>
      <c r="R153" s="26">
        <v>0</v>
      </c>
    </row>
    <row r="154" spans="1:18">
      <c r="A154" s="23" t="s">
        <v>83</v>
      </c>
      <c r="B154" s="24" t="s">
        <v>646</v>
      </c>
      <c r="C154" s="25" t="s">
        <v>6</v>
      </c>
      <c r="D154" s="24" t="s">
        <v>686</v>
      </c>
      <c r="E154" s="72">
        <v>10</v>
      </c>
      <c r="F154" s="25">
        <f>VLOOKUP(Table14[[#This Row],[LEA'#]],[1]EoyHomelessReport14!$A:$R,18,FALSE)</f>
        <v>3</v>
      </c>
      <c r="G154" s="25">
        <v>6</v>
      </c>
      <c r="H154" s="25">
        <v>65</v>
      </c>
      <c r="I154" s="25">
        <v>65</v>
      </c>
      <c r="J154" s="25">
        <v>59</v>
      </c>
      <c r="K154" s="26">
        <v>37</v>
      </c>
      <c r="L154" s="26">
        <v>43</v>
      </c>
      <c r="M154" s="26">
        <v>37</v>
      </c>
      <c r="N154" s="26">
        <v>11</v>
      </c>
      <c r="O154" s="26">
        <v>3</v>
      </c>
      <c r="P154" s="26">
        <v>0</v>
      </c>
      <c r="Q154" s="26">
        <v>1</v>
      </c>
      <c r="R154" s="26">
        <v>6</v>
      </c>
    </row>
    <row r="155" spans="1:18">
      <c r="A155" s="23" t="s">
        <v>469</v>
      </c>
      <c r="B155" s="24" t="s">
        <v>646</v>
      </c>
      <c r="C155" s="25" t="s">
        <v>6</v>
      </c>
      <c r="D155" s="24" t="s">
        <v>687</v>
      </c>
      <c r="E155" s="72">
        <v>44</v>
      </c>
      <c r="F155" s="25">
        <f>VLOOKUP(Table14[[#This Row],[LEA'#]],[1]EoyHomelessReport14!$A:$R,18,FALSE)</f>
        <v>35</v>
      </c>
      <c r="G155" s="25">
        <v>45</v>
      </c>
      <c r="H155" s="25">
        <v>39</v>
      </c>
      <c r="I155" s="25">
        <v>24</v>
      </c>
      <c r="J155" s="25">
        <v>29</v>
      </c>
      <c r="K155" s="26">
        <v>22</v>
      </c>
      <c r="L155" s="26">
        <v>16</v>
      </c>
      <c r="M155" s="26">
        <v>8</v>
      </c>
      <c r="N155" s="26">
        <v>9</v>
      </c>
      <c r="O155" s="26">
        <v>1</v>
      </c>
      <c r="P155" s="26">
        <v>5</v>
      </c>
      <c r="Q155" s="26">
        <v>5</v>
      </c>
      <c r="R155" s="26">
        <v>2</v>
      </c>
    </row>
    <row r="156" spans="1:18">
      <c r="A156" s="23" t="s">
        <v>88</v>
      </c>
      <c r="B156" s="24" t="s">
        <v>512</v>
      </c>
      <c r="C156" s="25" t="s">
        <v>1</v>
      </c>
      <c r="D156" s="24" t="s">
        <v>688</v>
      </c>
      <c r="E156" s="72">
        <v>0</v>
      </c>
      <c r="F156" s="25">
        <f>VLOOKUP(Table14[[#This Row],[LEA'#]],[1]EoyHomelessReport14!$A:$R,18,FALSE)</f>
        <v>0</v>
      </c>
      <c r="G156" s="25">
        <v>0</v>
      </c>
      <c r="H156" s="25">
        <v>0</v>
      </c>
      <c r="I156" s="25">
        <v>0</v>
      </c>
      <c r="J156" s="25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1</v>
      </c>
      <c r="P156" s="26">
        <v>1</v>
      </c>
      <c r="Q156" s="26">
        <v>1</v>
      </c>
      <c r="R156" s="26">
        <v>0</v>
      </c>
    </row>
    <row r="157" spans="1:18">
      <c r="A157" s="23" t="s">
        <v>415</v>
      </c>
      <c r="B157" s="24" t="s">
        <v>689</v>
      </c>
      <c r="C157" s="25" t="s">
        <v>12</v>
      </c>
      <c r="D157" s="24" t="s">
        <v>690</v>
      </c>
      <c r="E157" s="72">
        <v>21</v>
      </c>
      <c r="F157" s="25">
        <f>VLOOKUP(Table14[[#This Row],[LEA'#]],[1]EoyHomelessReport14!$A:$R,18,FALSE)</f>
        <v>20</v>
      </c>
      <c r="G157" s="25">
        <v>19</v>
      </c>
      <c r="H157" s="25">
        <v>39</v>
      </c>
      <c r="I157" s="25">
        <v>33</v>
      </c>
      <c r="J157" s="25">
        <v>53</v>
      </c>
      <c r="K157" s="26">
        <v>75</v>
      </c>
      <c r="L157" s="26">
        <v>55</v>
      </c>
      <c r="M157" s="26">
        <v>45</v>
      </c>
      <c r="N157" s="26">
        <v>33</v>
      </c>
      <c r="O157" s="26">
        <v>25</v>
      </c>
      <c r="P157" s="26">
        <v>27</v>
      </c>
      <c r="Q157" s="26">
        <v>21</v>
      </c>
      <c r="R157" s="26">
        <v>35</v>
      </c>
    </row>
    <row r="158" spans="1:18">
      <c r="A158" s="23" t="s">
        <v>401</v>
      </c>
      <c r="B158" s="24" t="s">
        <v>536</v>
      </c>
      <c r="C158" s="25" t="s">
        <v>6</v>
      </c>
      <c r="D158" s="24" t="s">
        <v>691</v>
      </c>
      <c r="E158" s="72">
        <v>0</v>
      </c>
      <c r="F158" s="25">
        <f>VLOOKUP(Table14[[#This Row],[LEA'#]],[1]EoyHomelessReport14!$A:$R,18,FALSE)</f>
        <v>0</v>
      </c>
      <c r="G158" s="25">
        <v>0</v>
      </c>
      <c r="H158" s="25">
        <v>0</v>
      </c>
      <c r="I158" s="25">
        <v>0</v>
      </c>
      <c r="J158" s="25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</row>
    <row r="159" spans="1:18">
      <c r="A159" s="23" t="s">
        <v>267</v>
      </c>
      <c r="B159" s="24" t="s">
        <v>528</v>
      </c>
      <c r="C159" s="25" t="s">
        <v>3</v>
      </c>
      <c r="D159" s="24" t="s">
        <v>692</v>
      </c>
      <c r="E159" s="72">
        <v>0</v>
      </c>
      <c r="F159" s="25">
        <f>VLOOKUP(Table14[[#This Row],[LEA'#]],[1]EoyHomelessReport14!$A:$R,18,FALSE)</f>
        <v>0</v>
      </c>
      <c r="G159" s="25">
        <v>0</v>
      </c>
      <c r="H159" s="25">
        <v>0</v>
      </c>
      <c r="I159" s="25">
        <v>0</v>
      </c>
      <c r="J159" s="25">
        <v>0</v>
      </c>
      <c r="K159" s="26">
        <v>2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</row>
    <row r="160" spans="1:18">
      <c r="A160" s="23" t="s">
        <v>132</v>
      </c>
      <c r="B160" s="24" t="s">
        <v>567</v>
      </c>
      <c r="C160" s="25" t="s">
        <v>7</v>
      </c>
      <c r="D160" s="24" t="s">
        <v>693</v>
      </c>
      <c r="E160" s="72">
        <v>0</v>
      </c>
      <c r="F160" s="25">
        <f>VLOOKUP(Table14[[#This Row],[LEA'#]],[1]EoyHomelessReport14!$A:$R,18,FALSE)</f>
        <v>0</v>
      </c>
      <c r="G160" s="25">
        <v>0</v>
      </c>
      <c r="H160" s="25">
        <v>0</v>
      </c>
      <c r="I160" s="25">
        <v>0</v>
      </c>
      <c r="J160" s="25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</row>
    <row r="161" spans="1:18">
      <c r="A161" s="23" t="s">
        <v>167</v>
      </c>
      <c r="B161" s="24" t="s">
        <v>620</v>
      </c>
      <c r="C161" s="25" t="s">
        <v>4</v>
      </c>
      <c r="D161" s="24" t="s">
        <v>694</v>
      </c>
      <c r="E161" s="72">
        <v>2</v>
      </c>
      <c r="F161" s="25">
        <f>VLOOKUP(Table14[[#This Row],[LEA'#]],[1]EoyHomelessReport14!$A:$R,18,FALSE)</f>
        <v>0</v>
      </c>
      <c r="G161" s="25">
        <v>0</v>
      </c>
      <c r="H161" s="25">
        <v>3</v>
      </c>
      <c r="I161" s="25">
        <v>4</v>
      </c>
      <c r="J161" s="25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</row>
    <row r="162" spans="1:18">
      <c r="A162" s="23" t="s">
        <v>55</v>
      </c>
      <c r="B162" s="24" t="s">
        <v>524</v>
      </c>
      <c r="C162" s="25" t="s">
        <v>4</v>
      </c>
      <c r="D162" s="24" t="s">
        <v>695</v>
      </c>
      <c r="E162" s="72">
        <v>36</v>
      </c>
      <c r="F162" s="25">
        <f>VLOOKUP(Table14[[#This Row],[LEA'#]],[1]EoyHomelessReport14!$A:$R,18,FALSE)</f>
        <v>23</v>
      </c>
      <c r="G162" s="25">
        <v>28</v>
      </c>
      <c r="H162" s="25">
        <v>38</v>
      </c>
      <c r="I162" s="25">
        <v>30</v>
      </c>
      <c r="J162" s="25">
        <v>18</v>
      </c>
      <c r="K162" s="26">
        <v>10</v>
      </c>
      <c r="L162" s="26">
        <v>7</v>
      </c>
      <c r="M162" s="26">
        <v>0</v>
      </c>
      <c r="N162" s="26">
        <v>5</v>
      </c>
      <c r="O162" s="26">
        <v>5</v>
      </c>
      <c r="P162" s="26">
        <v>1</v>
      </c>
      <c r="Q162" s="26">
        <v>10</v>
      </c>
      <c r="R162" s="26">
        <v>0</v>
      </c>
    </row>
    <row r="163" spans="1:18">
      <c r="A163" s="23" t="s">
        <v>376</v>
      </c>
      <c r="B163" s="24" t="s">
        <v>536</v>
      </c>
      <c r="C163" s="25" t="s">
        <v>6</v>
      </c>
      <c r="D163" s="24" t="s">
        <v>696</v>
      </c>
      <c r="E163" s="72">
        <v>7</v>
      </c>
      <c r="F163" s="25">
        <f>VLOOKUP(Table14[[#This Row],[LEA'#]],[1]EoyHomelessReport14!$A:$R,18,FALSE)</f>
        <v>7</v>
      </c>
      <c r="G163" s="25">
        <v>24</v>
      </c>
      <c r="H163" s="25">
        <v>34</v>
      </c>
      <c r="I163" s="25">
        <v>17</v>
      </c>
      <c r="J163" s="25">
        <v>18</v>
      </c>
      <c r="K163" s="26">
        <v>10</v>
      </c>
      <c r="L163" s="26">
        <v>24</v>
      </c>
      <c r="M163" s="26">
        <v>25</v>
      </c>
      <c r="N163" s="26">
        <v>25</v>
      </c>
      <c r="O163" s="26">
        <v>46</v>
      </c>
      <c r="P163" s="26">
        <v>18</v>
      </c>
      <c r="Q163" s="26">
        <v>22</v>
      </c>
      <c r="R163" s="26">
        <v>27</v>
      </c>
    </row>
    <row r="164" spans="1:18">
      <c r="A164" s="23" t="s">
        <v>289</v>
      </c>
      <c r="B164" s="24" t="s">
        <v>506</v>
      </c>
      <c r="C164" s="25" t="s">
        <v>6</v>
      </c>
      <c r="D164" s="24" t="s">
        <v>697</v>
      </c>
      <c r="E164" s="72">
        <v>0</v>
      </c>
      <c r="F164" s="25">
        <f>VLOOKUP(Table14[[#This Row],[LEA'#]],[1]EoyHomelessReport14!$A:$R,18,FALSE)</f>
        <v>6</v>
      </c>
      <c r="G164" s="25">
        <v>3</v>
      </c>
      <c r="H164" s="25">
        <v>6</v>
      </c>
      <c r="I164" s="25">
        <v>6</v>
      </c>
      <c r="J164" s="25">
        <v>4</v>
      </c>
      <c r="K164" s="26">
        <v>3</v>
      </c>
      <c r="L164" s="26">
        <v>4</v>
      </c>
      <c r="M164" s="26">
        <v>3</v>
      </c>
      <c r="N164" s="26">
        <v>0</v>
      </c>
      <c r="O164" s="26">
        <v>5</v>
      </c>
      <c r="P164" s="26">
        <v>1</v>
      </c>
      <c r="Q164" s="26">
        <v>3</v>
      </c>
      <c r="R164" s="26">
        <v>0</v>
      </c>
    </row>
    <row r="165" spans="1:18">
      <c r="A165" s="23" t="s">
        <v>317</v>
      </c>
      <c r="B165" s="24" t="s">
        <v>587</v>
      </c>
      <c r="C165" s="25" t="s">
        <v>7</v>
      </c>
      <c r="D165" s="24" t="s">
        <v>698</v>
      </c>
      <c r="E165" s="72">
        <v>0</v>
      </c>
      <c r="F165" s="25">
        <f>VLOOKUP(Table14[[#This Row],[LEA'#]],[1]EoyHomelessReport14!$A:$R,18,FALSE)</f>
        <v>0</v>
      </c>
      <c r="G165" s="25">
        <v>0</v>
      </c>
      <c r="H165" s="25">
        <v>1</v>
      </c>
      <c r="I165" s="25">
        <v>0</v>
      </c>
      <c r="J165" s="25">
        <v>0</v>
      </c>
      <c r="K165" s="26">
        <v>0</v>
      </c>
      <c r="L165" s="26">
        <v>0</v>
      </c>
      <c r="M165" s="26">
        <v>0</v>
      </c>
      <c r="N165" s="26">
        <v>1</v>
      </c>
      <c r="O165" s="26">
        <v>0</v>
      </c>
      <c r="P165" s="26">
        <v>0</v>
      </c>
      <c r="Q165" s="26">
        <v>0</v>
      </c>
      <c r="R165" s="26">
        <v>0</v>
      </c>
    </row>
    <row r="166" spans="1:18">
      <c r="A166" s="23" t="s">
        <v>319</v>
      </c>
      <c r="B166" s="24" t="s">
        <v>515</v>
      </c>
      <c r="C166" s="25" t="s">
        <v>7</v>
      </c>
      <c r="D166" s="24" t="s">
        <v>699</v>
      </c>
      <c r="E166" s="72">
        <v>56</v>
      </c>
      <c r="F166" s="25">
        <f>VLOOKUP(Table14[[#This Row],[LEA'#]],[1]EoyHomelessReport14!$A:$R,18,FALSE)</f>
        <v>40</v>
      </c>
      <c r="G166" s="25">
        <v>74</v>
      </c>
      <c r="H166" s="25">
        <v>89</v>
      </c>
      <c r="I166" s="25">
        <v>68</v>
      </c>
      <c r="J166" s="25">
        <v>75</v>
      </c>
      <c r="K166" s="26">
        <v>35</v>
      </c>
      <c r="L166" s="26">
        <v>50</v>
      </c>
      <c r="M166" s="26">
        <v>29</v>
      </c>
      <c r="N166" s="26">
        <v>45</v>
      </c>
      <c r="O166" s="26">
        <v>22</v>
      </c>
      <c r="P166" s="26">
        <v>16</v>
      </c>
      <c r="Q166" s="26">
        <v>11</v>
      </c>
      <c r="R166" s="26">
        <v>8</v>
      </c>
    </row>
    <row r="167" spans="1:18">
      <c r="A167" s="23" t="s">
        <v>446</v>
      </c>
      <c r="B167" s="24" t="s">
        <v>522</v>
      </c>
      <c r="C167" s="25" t="s">
        <v>11</v>
      </c>
      <c r="D167" s="24" t="s">
        <v>700</v>
      </c>
      <c r="E167" s="72">
        <v>75</v>
      </c>
      <c r="F167" s="25">
        <f>VLOOKUP(Table14[[#This Row],[LEA'#]],[1]EoyHomelessReport14!$A:$R,18,FALSE)</f>
        <v>51</v>
      </c>
      <c r="G167" s="25">
        <v>61</v>
      </c>
      <c r="H167" s="25">
        <v>63</v>
      </c>
      <c r="I167" s="25">
        <v>88</v>
      </c>
      <c r="J167" s="25">
        <v>74</v>
      </c>
      <c r="K167" s="26">
        <v>44</v>
      </c>
      <c r="L167" s="26">
        <v>43</v>
      </c>
      <c r="M167" s="26">
        <v>25</v>
      </c>
      <c r="N167" s="26">
        <v>12</v>
      </c>
      <c r="O167" s="26">
        <v>6</v>
      </c>
      <c r="P167" s="26">
        <v>0</v>
      </c>
      <c r="Q167" s="26">
        <v>0</v>
      </c>
      <c r="R167" s="26">
        <v>0</v>
      </c>
    </row>
    <row r="168" spans="1:18">
      <c r="A168" s="23" t="s">
        <v>169</v>
      </c>
      <c r="B168" s="24" t="s">
        <v>701</v>
      </c>
      <c r="C168" s="25" t="s">
        <v>12</v>
      </c>
      <c r="D168" s="24" t="s">
        <v>702</v>
      </c>
      <c r="E168" s="72">
        <v>0</v>
      </c>
      <c r="F168" s="25">
        <f>VLOOKUP(Table14[[#This Row],[LEA'#]],[1]EoyHomelessReport14!$A:$R,18,FALSE)</f>
        <v>0</v>
      </c>
      <c r="G168" s="25">
        <v>0</v>
      </c>
      <c r="H168" s="25">
        <v>0</v>
      </c>
      <c r="I168" s="25">
        <v>0</v>
      </c>
      <c r="J168" s="25">
        <v>0</v>
      </c>
      <c r="K168" s="26">
        <v>0</v>
      </c>
      <c r="L168" s="26">
        <v>0</v>
      </c>
      <c r="M168" s="26">
        <v>1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</row>
    <row r="169" spans="1:18">
      <c r="A169" s="23" t="s">
        <v>32</v>
      </c>
      <c r="B169" s="24" t="s">
        <v>536</v>
      </c>
      <c r="C169" s="25" t="s">
        <v>6</v>
      </c>
      <c r="D169" s="24" t="s">
        <v>703</v>
      </c>
      <c r="E169" s="72">
        <v>8</v>
      </c>
      <c r="F169" s="25">
        <f>VLOOKUP(Table14[[#This Row],[LEA'#]],[1]EoyHomelessReport14!$A:$R,18,FALSE)</f>
        <v>9</v>
      </c>
      <c r="G169" s="25">
        <v>12</v>
      </c>
      <c r="H169" s="25">
        <v>2</v>
      </c>
      <c r="I169" s="25">
        <v>6</v>
      </c>
      <c r="J169" s="25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2</v>
      </c>
      <c r="Q169" s="26">
        <v>0</v>
      </c>
      <c r="R169" s="26">
        <v>0</v>
      </c>
    </row>
    <row r="170" spans="1:18">
      <c r="A170" s="23" t="s">
        <v>43</v>
      </c>
      <c r="B170" s="24" t="s">
        <v>508</v>
      </c>
      <c r="C170" s="25" t="s">
        <v>4</v>
      </c>
      <c r="D170" s="24" t="s">
        <v>704</v>
      </c>
      <c r="E170" s="72">
        <v>0</v>
      </c>
      <c r="F170" s="25">
        <f>VLOOKUP(Table14[[#This Row],[LEA'#]],[1]EoyHomelessReport14!$A:$R,18,FALSE)</f>
        <v>0</v>
      </c>
      <c r="G170" s="25">
        <v>0</v>
      </c>
      <c r="H170" s="25">
        <v>0</v>
      </c>
      <c r="I170" s="25">
        <v>0</v>
      </c>
      <c r="J170" s="25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</row>
    <row r="171" spans="1:18">
      <c r="A171" s="23" t="s">
        <v>705</v>
      </c>
      <c r="B171" s="24" t="s">
        <v>471</v>
      </c>
      <c r="C171" s="25" t="s">
        <v>463</v>
      </c>
      <c r="D171" s="24" t="s">
        <v>706</v>
      </c>
      <c r="E171" s="72" t="s">
        <v>535</v>
      </c>
      <c r="F171" s="25" t="s">
        <v>535</v>
      </c>
      <c r="G171" s="25" t="s">
        <v>535</v>
      </c>
      <c r="H171" s="25" t="s">
        <v>535</v>
      </c>
      <c r="I171" s="25" t="s">
        <v>535</v>
      </c>
      <c r="J171" s="26" t="s">
        <v>535</v>
      </c>
      <c r="K171" s="26" t="s">
        <v>535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</row>
    <row r="172" spans="1:18">
      <c r="A172" s="23" t="s">
        <v>124</v>
      </c>
      <c r="B172" s="24" t="s">
        <v>601</v>
      </c>
      <c r="C172" s="25" t="s">
        <v>5</v>
      </c>
      <c r="D172" s="24" t="s">
        <v>707</v>
      </c>
      <c r="E172" s="72">
        <v>0</v>
      </c>
      <c r="F172" s="25">
        <f>VLOOKUP(Table14[[#This Row],[LEA'#]],[1]EoyHomelessReport14!$A:$R,18,FALSE)</f>
        <v>0</v>
      </c>
      <c r="G172" s="25">
        <v>0</v>
      </c>
      <c r="H172" s="25">
        <v>0</v>
      </c>
      <c r="I172" s="25">
        <v>0</v>
      </c>
      <c r="J172" s="25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</row>
    <row r="173" spans="1:18">
      <c r="A173" s="23" t="s">
        <v>109</v>
      </c>
      <c r="B173" s="24" t="s">
        <v>528</v>
      </c>
      <c r="C173" s="25" t="s">
        <v>3</v>
      </c>
      <c r="D173" s="24" t="s">
        <v>708</v>
      </c>
      <c r="E173" s="72">
        <v>15</v>
      </c>
      <c r="F173" s="25">
        <f>VLOOKUP(Table14[[#This Row],[LEA'#]],[1]EoyHomelessReport14!$A:$R,18,FALSE)</f>
        <v>6</v>
      </c>
      <c r="G173" s="25">
        <v>7</v>
      </c>
      <c r="H173" s="25">
        <v>0</v>
      </c>
      <c r="I173" s="25">
        <v>5</v>
      </c>
      <c r="J173" s="25">
        <v>4</v>
      </c>
      <c r="K173" s="26">
        <v>0</v>
      </c>
      <c r="L173" s="26">
        <v>0</v>
      </c>
      <c r="M173" s="26">
        <v>3</v>
      </c>
      <c r="N173" s="26">
        <v>3</v>
      </c>
      <c r="O173" s="26">
        <v>0</v>
      </c>
      <c r="P173" s="26">
        <v>1</v>
      </c>
      <c r="Q173" s="26">
        <v>3</v>
      </c>
      <c r="R173" s="26">
        <v>3</v>
      </c>
    </row>
    <row r="174" spans="1:18">
      <c r="A174" s="23" t="s">
        <v>442</v>
      </c>
      <c r="B174" s="24" t="s">
        <v>709</v>
      </c>
      <c r="C174" s="25" t="s">
        <v>3</v>
      </c>
      <c r="D174" s="24" t="s">
        <v>710</v>
      </c>
      <c r="E174" s="72">
        <v>5</v>
      </c>
      <c r="F174" s="25">
        <f>VLOOKUP(Table14[[#This Row],[LEA'#]],[1]EoyHomelessReport14!$A:$R,18,FALSE)</f>
        <v>2</v>
      </c>
      <c r="G174" s="25">
        <v>0</v>
      </c>
      <c r="H174" s="25">
        <v>1</v>
      </c>
      <c r="I174" s="25">
        <v>3</v>
      </c>
      <c r="J174" s="25">
        <v>0</v>
      </c>
      <c r="K174" s="26">
        <v>2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</row>
    <row r="175" spans="1:18">
      <c r="A175" s="23" t="s">
        <v>390</v>
      </c>
      <c r="B175" s="24" t="s">
        <v>543</v>
      </c>
      <c r="C175" s="25" t="s">
        <v>2</v>
      </c>
      <c r="D175" s="24" t="s">
        <v>711</v>
      </c>
      <c r="E175" s="72">
        <v>517</v>
      </c>
      <c r="F175" s="25">
        <f>VLOOKUP(Table14[[#This Row],[LEA'#]],[1]EoyHomelessReport14!$A:$R,18,FALSE)</f>
        <v>570</v>
      </c>
      <c r="G175" s="25">
        <v>496</v>
      </c>
      <c r="H175" s="25">
        <v>554</v>
      </c>
      <c r="I175" s="25">
        <v>509</v>
      </c>
      <c r="J175" s="25">
        <v>438</v>
      </c>
      <c r="K175" s="26">
        <v>416</v>
      </c>
      <c r="L175" s="26">
        <v>381</v>
      </c>
      <c r="M175" s="26">
        <v>360</v>
      </c>
      <c r="N175" s="26">
        <v>315</v>
      </c>
      <c r="O175" s="26">
        <v>312</v>
      </c>
      <c r="P175" s="26">
        <v>274</v>
      </c>
      <c r="Q175" s="26">
        <v>265</v>
      </c>
      <c r="R175" s="26">
        <v>256</v>
      </c>
    </row>
    <row r="176" spans="1:18">
      <c r="A176" s="23" t="s">
        <v>237</v>
      </c>
      <c r="B176" s="24" t="s">
        <v>655</v>
      </c>
      <c r="C176" s="25" t="s">
        <v>2</v>
      </c>
      <c r="D176" s="24" t="s">
        <v>655</v>
      </c>
      <c r="E176" s="72">
        <v>73</v>
      </c>
      <c r="F176" s="25">
        <f>VLOOKUP(Table14[[#This Row],[LEA'#]],[1]EoyHomelessReport14!$A:$R,18,FALSE)</f>
        <v>93</v>
      </c>
      <c r="G176" s="25">
        <v>66</v>
      </c>
      <c r="H176" s="25">
        <v>84</v>
      </c>
      <c r="I176" s="25">
        <v>74</v>
      </c>
      <c r="J176" s="25">
        <v>74</v>
      </c>
      <c r="K176" s="26">
        <v>67</v>
      </c>
      <c r="L176" s="26">
        <v>43</v>
      </c>
      <c r="M176" s="26">
        <v>44</v>
      </c>
      <c r="N176" s="26">
        <v>28</v>
      </c>
      <c r="O176" s="26">
        <v>10</v>
      </c>
      <c r="P176" s="26">
        <v>7</v>
      </c>
      <c r="Q176" s="26">
        <v>0</v>
      </c>
      <c r="R176" s="26">
        <v>0</v>
      </c>
    </row>
    <row r="177" spans="1:18">
      <c r="A177" s="23" t="s">
        <v>341</v>
      </c>
      <c r="B177" s="24" t="s">
        <v>655</v>
      </c>
      <c r="C177" s="25" t="s">
        <v>2</v>
      </c>
      <c r="D177" s="24" t="s">
        <v>712</v>
      </c>
      <c r="E177" s="72">
        <v>7</v>
      </c>
      <c r="F177" s="25">
        <f>VLOOKUP(Table14[[#This Row],[LEA'#]],[1]EoyHomelessReport14!$A:$R,18,FALSE)</f>
        <v>3</v>
      </c>
      <c r="G177" s="25">
        <v>1</v>
      </c>
      <c r="H177" s="25">
        <v>0</v>
      </c>
      <c r="I177" s="25">
        <v>0</v>
      </c>
      <c r="J177" s="25">
        <v>4</v>
      </c>
      <c r="K177" s="26">
        <v>1</v>
      </c>
      <c r="L177" s="26">
        <v>3</v>
      </c>
      <c r="M177" s="26">
        <v>0</v>
      </c>
      <c r="N177" s="26">
        <v>0</v>
      </c>
      <c r="O177" s="26">
        <v>2</v>
      </c>
      <c r="P177" s="26">
        <v>0</v>
      </c>
      <c r="Q177" s="26">
        <v>0</v>
      </c>
      <c r="R177" s="26">
        <v>0</v>
      </c>
    </row>
    <row r="178" spans="1:18">
      <c r="A178" s="23" t="s">
        <v>281</v>
      </c>
      <c r="B178" s="24" t="s">
        <v>490</v>
      </c>
      <c r="C178" s="25" t="s">
        <v>2</v>
      </c>
      <c r="D178" s="24" t="s">
        <v>713</v>
      </c>
      <c r="E178" s="72">
        <v>0</v>
      </c>
      <c r="F178" s="25">
        <f>VLOOKUP(Table14[[#This Row],[LEA'#]],[1]EoyHomelessReport14!$A:$R,18,FALSE)</f>
        <v>0</v>
      </c>
      <c r="G178" s="25">
        <v>0</v>
      </c>
      <c r="H178" s="25">
        <v>0</v>
      </c>
      <c r="I178" s="25">
        <v>0</v>
      </c>
      <c r="J178" s="25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</row>
    <row r="179" spans="1:18">
      <c r="A179" s="23" t="s">
        <v>374</v>
      </c>
      <c r="B179" s="24" t="s">
        <v>506</v>
      </c>
      <c r="C179" s="25" t="s">
        <v>6</v>
      </c>
      <c r="D179" s="24" t="s">
        <v>714</v>
      </c>
      <c r="E179" s="72">
        <v>51</v>
      </c>
      <c r="F179" s="25">
        <f>VLOOKUP(Table14[[#This Row],[LEA'#]],[1]EoyHomelessReport14!$A:$R,18,FALSE)</f>
        <v>48</v>
      </c>
      <c r="G179" s="25">
        <v>47</v>
      </c>
      <c r="H179" s="25">
        <v>50</v>
      </c>
      <c r="I179" s="25">
        <v>54</v>
      </c>
      <c r="J179" s="25">
        <v>28</v>
      </c>
      <c r="K179" s="26">
        <v>33</v>
      </c>
      <c r="L179" s="26">
        <v>34</v>
      </c>
      <c r="M179" s="26">
        <v>33</v>
      </c>
      <c r="N179" s="26">
        <v>18</v>
      </c>
      <c r="O179" s="26">
        <v>16</v>
      </c>
      <c r="P179" s="26">
        <v>9</v>
      </c>
      <c r="Q179" s="26">
        <v>9</v>
      </c>
      <c r="R179" s="26">
        <v>4</v>
      </c>
    </row>
    <row r="180" spans="1:18">
      <c r="A180" s="23" t="s">
        <v>142</v>
      </c>
      <c r="B180" s="24" t="s">
        <v>565</v>
      </c>
      <c r="C180" s="25" t="s">
        <v>1</v>
      </c>
      <c r="D180" s="24" t="s">
        <v>565</v>
      </c>
      <c r="E180" s="72">
        <v>537</v>
      </c>
      <c r="F180" s="25">
        <f>VLOOKUP(Table14[[#This Row],[LEA'#]],[1]EoyHomelessReport14!$A:$R,18,FALSE)</f>
        <v>612</v>
      </c>
      <c r="G180" s="25">
        <v>533</v>
      </c>
      <c r="H180" s="25">
        <v>520</v>
      </c>
      <c r="I180" s="25">
        <v>544</v>
      </c>
      <c r="J180" s="25">
        <v>373</v>
      </c>
      <c r="K180" s="26">
        <v>279</v>
      </c>
      <c r="L180" s="26">
        <v>392</v>
      </c>
      <c r="M180" s="26">
        <v>527</v>
      </c>
      <c r="N180" s="26">
        <v>485</v>
      </c>
      <c r="O180" s="26">
        <v>423</v>
      </c>
      <c r="P180" s="26">
        <v>319</v>
      </c>
      <c r="Q180" s="26">
        <v>267</v>
      </c>
      <c r="R180" s="26">
        <v>252</v>
      </c>
    </row>
    <row r="181" spans="1:18">
      <c r="A181" s="23" t="s">
        <v>133</v>
      </c>
      <c r="B181" s="24" t="s">
        <v>512</v>
      </c>
      <c r="C181" s="25" t="s">
        <v>1</v>
      </c>
      <c r="D181" s="24" t="s">
        <v>715</v>
      </c>
      <c r="E181" s="72">
        <v>13</v>
      </c>
      <c r="F181" s="25">
        <f>VLOOKUP(Table14[[#This Row],[LEA'#]],[1]EoyHomelessReport14!$A:$R,18,FALSE)</f>
        <v>3</v>
      </c>
      <c r="G181" s="25">
        <v>0</v>
      </c>
      <c r="H181" s="25">
        <v>1</v>
      </c>
      <c r="I181" s="25">
        <v>7</v>
      </c>
      <c r="J181" s="25">
        <v>6</v>
      </c>
      <c r="K181" s="26">
        <v>0</v>
      </c>
      <c r="L181" s="26">
        <v>0</v>
      </c>
      <c r="M181" s="26">
        <v>1</v>
      </c>
      <c r="N181" s="26">
        <v>3</v>
      </c>
      <c r="O181" s="26">
        <v>2</v>
      </c>
      <c r="P181" s="26">
        <v>1</v>
      </c>
      <c r="Q181" s="26">
        <v>0</v>
      </c>
      <c r="R181" s="26">
        <v>0</v>
      </c>
    </row>
    <row r="182" spans="1:18">
      <c r="A182" s="23" t="s">
        <v>160</v>
      </c>
      <c r="B182" s="24" t="s">
        <v>646</v>
      </c>
      <c r="C182" s="25" t="s">
        <v>6</v>
      </c>
      <c r="D182" s="24" t="s">
        <v>716</v>
      </c>
      <c r="E182" s="72">
        <v>13</v>
      </c>
      <c r="F182" s="25">
        <f>VLOOKUP(Table14[[#This Row],[LEA'#]],[1]EoyHomelessReport14!$A:$R,18,FALSE)</f>
        <v>4</v>
      </c>
      <c r="G182" s="25">
        <v>4</v>
      </c>
      <c r="H182" s="25">
        <v>5</v>
      </c>
      <c r="I182" s="25">
        <v>2</v>
      </c>
      <c r="J182" s="25">
        <v>16</v>
      </c>
      <c r="K182" s="26">
        <v>2</v>
      </c>
      <c r="L182" s="26">
        <v>5</v>
      </c>
      <c r="M182" s="26">
        <v>4</v>
      </c>
      <c r="N182" s="26">
        <v>0</v>
      </c>
      <c r="O182" s="26">
        <v>0</v>
      </c>
      <c r="P182" s="26">
        <v>0</v>
      </c>
      <c r="Q182" s="26">
        <v>2</v>
      </c>
      <c r="R182" s="26">
        <v>0</v>
      </c>
    </row>
    <row r="183" spans="1:18">
      <c r="A183" s="23" t="s">
        <v>231</v>
      </c>
      <c r="B183" s="24" t="s">
        <v>492</v>
      </c>
      <c r="C183" s="25" t="s">
        <v>7</v>
      </c>
      <c r="D183" s="24" t="s">
        <v>492</v>
      </c>
      <c r="E183" s="72">
        <v>11</v>
      </c>
      <c r="F183" s="25">
        <f>VLOOKUP(Table14[[#This Row],[LEA'#]],[1]EoyHomelessReport14!$A:$R,18,FALSE)</f>
        <v>11</v>
      </c>
      <c r="G183" s="25">
        <v>6</v>
      </c>
      <c r="H183" s="25">
        <v>8</v>
      </c>
      <c r="I183" s="25">
        <v>10</v>
      </c>
      <c r="J183" s="25">
        <v>7</v>
      </c>
      <c r="K183" s="26">
        <v>5</v>
      </c>
      <c r="L183" s="26">
        <v>1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</row>
    <row r="184" spans="1:18">
      <c r="A184" s="23" t="s">
        <v>63</v>
      </c>
      <c r="B184" s="24" t="s">
        <v>620</v>
      </c>
      <c r="C184" s="25" t="s">
        <v>3</v>
      </c>
      <c r="D184" s="24" t="s">
        <v>717</v>
      </c>
      <c r="E184" s="72">
        <v>21</v>
      </c>
      <c r="F184" s="25">
        <f>VLOOKUP(Table14[[#This Row],[LEA'#]],[1]EoyHomelessReport14!$A:$R,18,FALSE)</f>
        <v>10</v>
      </c>
      <c r="G184" s="25">
        <v>9</v>
      </c>
      <c r="H184" s="25">
        <v>8</v>
      </c>
      <c r="I184" s="25">
        <v>2</v>
      </c>
      <c r="J184" s="25">
        <v>4</v>
      </c>
      <c r="K184" s="26">
        <v>0</v>
      </c>
      <c r="L184" s="26">
        <v>2</v>
      </c>
      <c r="M184" s="26">
        <v>2</v>
      </c>
      <c r="N184" s="26">
        <v>0</v>
      </c>
      <c r="O184" s="26">
        <v>1</v>
      </c>
      <c r="P184" s="26">
        <v>0</v>
      </c>
      <c r="Q184" s="26">
        <v>0</v>
      </c>
      <c r="R184" s="26">
        <v>1</v>
      </c>
    </row>
    <row r="185" spans="1:18">
      <c r="A185" s="23" t="s">
        <v>409</v>
      </c>
      <c r="B185" s="24" t="s">
        <v>718</v>
      </c>
      <c r="C185" s="25" t="s">
        <v>7</v>
      </c>
      <c r="D185" s="24" t="s">
        <v>719</v>
      </c>
      <c r="E185" s="72">
        <v>28</v>
      </c>
      <c r="F185" s="25">
        <f>VLOOKUP(Table14[[#This Row],[LEA'#]],[1]EoyHomelessReport14!$A:$R,18,FALSE)</f>
        <v>22</v>
      </c>
      <c r="G185" s="25">
        <v>23</v>
      </c>
      <c r="H185" s="25">
        <v>37</v>
      </c>
      <c r="I185" s="25">
        <v>41</v>
      </c>
      <c r="J185" s="25">
        <v>24</v>
      </c>
      <c r="K185" s="26">
        <v>22</v>
      </c>
      <c r="L185" s="26">
        <v>14</v>
      </c>
      <c r="M185" s="26">
        <v>1</v>
      </c>
      <c r="N185" s="26">
        <v>0</v>
      </c>
      <c r="O185" s="26">
        <v>0</v>
      </c>
      <c r="P185" s="26">
        <v>3</v>
      </c>
      <c r="Q185" s="26">
        <v>2</v>
      </c>
      <c r="R185" s="26">
        <v>0</v>
      </c>
    </row>
    <row r="186" spans="1:18">
      <c r="A186" s="23" t="s">
        <v>284</v>
      </c>
      <c r="B186" s="24" t="s">
        <v>506</v>
      </c>
      <c r="C186" s="25" t="s">
        <v>6</v>
      </c>
      <c r="D186" s="24" t="s">
        <v>720</v>
      </c>
      <c r="E186" s="72">
        <v>30</v>
      </c>
      <c r="F186" s="25">
        <f>VLOOKUP(Table14[[#This Row],[LEA'#]],[1]EoyHomelessReport14!$A:$R,18,FALSE)</f>
        <v>24</v>
      </c>
      <c r="G186" s="25">
        <v>19</v>
      </c>
      <c r="H186" s="25">
        <v>26</v>
      </c>
      <c r="I186" s="25">
        <v>25</v>
      </c>
      <c r="J186" s="25">
        <v>32</v>
      </c>
      <c r="K186" s="26">
        <v>22</v>
      </c>
      <c r="L186" s="26">
        <v>18</v>
      </c>
      <c r="M186" s="26">
        <v>13</v>
      </c>
      <c r="N186" s="26">
        <v>5</v>
      </c>
      <c r="O186" s="26">
        <v>6</v>
      </c>
      <c r="P186" s="26">
        <v>10</v>
      </c>
      <c r="Q186" s="26">
        <v>0</v>
      </c>
      <c r="R186" s="26">
        <v>2</v>
      </c>
    </row>
    <row r="187" spans="1:18">
      <c r="A187" s="23" t="s">
        <v>451</v>
      </c>
      <c r="B187" s="24" t="s">
        <v>471</v>
      </c>
      <c r="C187" s="25" t="s">
        <v>463</v>
      </c>
      <c r="D187" s="24" t="s">
        <v>452</v>
      </c>
      <c r="E187" s="72" t="s">
        <v>535</v>
      </c>
      <c r="F187" s="25">
        <f>VLOOKUP(Table14[[#This Row],[LEA'#]],[1]EoyHomelessReport14!$A:$R,18,FALSE)</f>
        <v>0</v>
      </c>
      <c r="G187" s="25">
        <v>1</v>
      </c>
      <c r="H187" s="25">
        <v>0</v>
      </c>
      <c r="I187" s="25">
        <v>3</v>
      </c>
      <c r="J187" s="25">
        <v>0</v>
      </c>
      <c r="K187" s="26" t="s">
        <v>535</v>
      </c>
      <c r="L187" s="26" t="s">
        <v>535</v>
      </c>
      <c r="M187" s="26" t="s">
        <v>535</v>
      </c>
      <c r="N187" s="26" t="s">
        <v>535</v>
      </c>
      <c r="O187" s="26" t="s">
        <v>535</v>
      </c>
      <c r="P187" s="26" t="s">
        <v>535</v>
      </c>
      <c r="Q187" s="26" t="s">
        <v>535</v>
      </c>
      <c r="R187" s="26" t="s">
        <v>535</v>
      </c>
    </row>
    <row r="188" spans="1:18">
      <c r="A188" s="23" t="s">
        <v>420</v>
      </c>
      <c r="B188" s="24" t="s">
        <v>587</v>
      </c>
      <c r="C188" s="25" t="s">
        <v>7</v>
      </c>
      <c r="D188" s="24" t="s">
        <v>721</v>
      </c>
      <c r="E188" s="72">
        <v>0</v>
      </c>
      <c r="F188" s="25">
        <f>VLOOKUP(Table14[[#This Row],[LEA'#]],[1]EoyHomelessReport14!$A:$R,18,FALSE)</f>
        <v>0</v>
      </c>
      <c r="G188" s="25">
        <v>0</v>
      </c>
      <c r="H188" s="25">
        <v>0</v>
      </c>
      <c r="I188" s="25">
        <v>0</v>
      </c>
      <c r="J188" s="25">
        <v>0</v>
      </c>
      <c r="K188" s="26">
        <v>1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1</v>
      </c>
      <c r="R188" s="26">
        <v>0</v>
      </c>
    </row>
    <row r="189" spans="1:18">
      <c r="A189" s="23" t="s">
        <v>988</v>
      </c>
      <c r="B189" s="24" t="s">
        <v>512</v>
      </c>
      <c r="C189" s="25" t="s">
        <v>463</v>
      </c>
      <c r="D189" s="24" t="s">
        <v>989</v>
      </c>
      <c r="E189" s="72">
        <v>0</v>
      </c>
      <c r="F189" s="25">
        <f>VLOOKUP(Table14[[#This Row],[LEA'#]],[1]EoyHomelessReport14!$A:$R,18,FALSE)</f>
        <v>0</v>
      </c>
      <c r="G189" s="25" t="s">
        <v>535</v>
      </c>
      <c r="H189" s="25" t="s">
        <v>535</v>
      </c>
      <c r="I189" s="25" t="s">
        <v>535</v>
      </c>
      <c r="J189" s="26" t="s">
        <v>535</v>
      </c>
      <c r="K189" s="26" t="s">
        <v>535</v>
      </c>
      <c r="L189" s="26" t="s">
        <v>535</v>
      </c>
      <c r="M189" s="26" t="s">
        <v>535</v>
      </c>
      <c r="N189" s="26" t="s">
        <v>535</v>
      </c>
      <c r="O189" s="26" t="s">
        <v>535</v>
      </c>
      <c r="P189" s="26" t="s">
        <v>535</v>
      </c>
      <c r="Q189" s="26" t="s">
        <v>535</v>
      </c>
      <c r="R189" s="26" t="s">
        <v>535</v>
      </c>
    </row>
    <row r="190" spans="1:18">
      <c r="A190" s="23" t="s">
        <v>263</v>
      </c>
      <c r="B190" s="24" t="s">
        <v>524</v>
      </c>
      <c r="C190" s="25" t="s">
        <v>4</v>
      </c>
      <c r="D190" s="24" t="s">
        <v>524</v>
      </c>
      <c r="E190" s="72">
        <v>131</v>
      </c>
      <c r="F190" s="25">
        <f>VLOOKUP(Table14[[#This Row],[LEA'#]],[1]EoyHomelessReport14!$A:$R,18,FALSE)</f>
        <v>180</v>
      </c>
      <c r="G190" s="25">
        <v>145</v>
      </c>
      <c r="H190" s="25">
        <v>176</v>
      </c>
      <c r="I190" s="25">
        <v>163</v>
      </c>
      <c r="J190" s="25">
        <v>146</v>
      </c>
      <c r="K190" s="26">
        <v>174</v>
      </c>
      <c r="L190" s="26">
        <v>121</v>
      </c>
      <c r="M190" s="26">
        <v>166</v>
      </c>
      <c r="N190" s="26">
        <v>96</v>
      </c>
      <c r="O190" s="26">
        <v>80</v>
      </c>
      <c r="P190" s="26">
        <v>56</v>
      </c>
      <c r="Q190" s="26">
        <v>78</v>
      </c>
      <c r="R190" s="26">
        <v>49</v>
      </c>
    </row>
    <row r="191" spans="1:18">
      <c r="A191" s="23" t="s">
        <v>344</v>
      </c>
      <c r="B191" s="24" t="s">
        <v>620</v>
      </c>
      <c r="C191" s="25" t="s">
        <v>4</v>
      </c>
      <c r="D191" s="24" t="s">
        <v>722</v>
      </c>
      <c r="E191" s="72">
        <v>0</v>
      </c>
      <c r="F191" s="25">
        <f>VLOOKUP(Table14[[#This Row],[LEA'#]],[1]EoyHomelessReport14!$A:$R,18,FALSE)</f>
        <v>1</v>
      </c>
      <c r="G191" s="25">
        <v>3</v>
      </c>
      <c r="H191" s="25">
        <v>3</v>
      </c>
      <c r="I191" s="25">
        <v>1</v>
      </c>
      <c r="J191" s="25">
        <v>2</v>
      </c>
      <c r="K191" s="26">
        <v>1</v>
      </c>
      <c r="L191" s="26">
        <v>1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</row>
    <row r="192" spans="1:18">
      <c r="A192" s="23" t="s">
        <v>218</v>
      </c>
      <c r="B192" s="24" t="s">
        <v>723</v>
      </c>
      <c r="C192" s="25" t="s">
        <v>9</v>
      </c>
      <c r="D192" s="24" t="s">
        <v>724</v>
      </c>
      <c r="E192" s="72">
        <v>69</v>
      </c>
      <c r="F192" s="25">
        <f>VLOOKUP(Table14[[#This Row],[LEA'#]],[1]EoyHomelessReport14!$A:$R,18,FALSE)</f>
        <v>62</v>
      </c>
      <c r="G192" s="25">
        <v>44</v>
      </c>
      <c r="H192" s="25">
        <v>21</v>
      </c>
      <c r="I192" s="25">
        <v>50</v>
      </c>
      <c r="J192" s="25">
        <v>98</v>
      </c>
      <c r="K192" s="26">
        <v>100</v>
      </c>
      <c r="L192" s="26">
        <v>68</v>
      </c>
      <c r="M192" s="26">
        <v>93</v>
      </c>
      <c r="N192" s="26">
        <v>38</v>
      </c>
      <c r="O192" s="26">
        <v>67</v>
      </c>
      <c r="P192" s="26">
        <v>16</v>
      </c>
      <c r="Q192" s="26">
        <v>0</v>
      </c>
      <c r="R192" s="26">
        <v>8</v>
      </c>
    </row>
    <row r="193" spans="1:18">
      <c r="A193" s="23" t="s">
        <v>81</v>
      </c>
      <c r="B193" s="24" t="s">
        <v>572</v>
      </c>
      <c r="C193" s="25" t="s">
        <v>10</v>
      </c>
      <c r="D193" s="24" t="s">
        <v>725</v>
      </c>
      <c r="E193" s="72">
        <v>11</v>
      </c>
      <c r="F193" s="25">
        <f>VLOOKUP(Table14[[#This Row],[LEA'#]],[1]EoyHomelessReport14!$A:$R,18,FALSE)</f>
        <v>12</v>
      </c>
      <c r="G193" s="25">
        <v>21</v>
      </c>
      <c r="H193" s="25">
        <v>15</v>
      </c>
      <c r="I193" s="25">
        <v>20</v>
      </c>
      <c r="J193" s="25">
        <v>20</v>
      </c>
      <c r="K193" s="26">
        <v>26</v>
      </c>
      <c r="L193" s="26">
        <v>17</v>
      </c>
      <c r="M193" s="26">
        <v>18</v>
      </c>
      <c r="N193" s="26">
        <v>9</v>
      </c>
      <c r="O193" s="26">
        <v>5</v>
      </c>
      <c r="P193" s="26">
        <v>6</v>
      </c>
      <c r="Q193" s="26">
        <v>18</v>
      </c>
      <c r="R193" s="26">
        <v>9</v>
      </c>
    </row>
    <row r="194" spans="1:18">
      <c r="A194" s="23" t="s">
        <v>336</v>
      </c>
      <c r="B194" s="24" t="s">
        <v>512</v>
      </c>
      <c r="C194" s="25" t="s">
        <v>1</v>
      </c>
      <c r="D194" s="24" t="s">
        <v>726</v>
      </c>
      <c r="E194" s="72">
        <v>0</v>
      </c>
      <c r="F194" s="25">
        <f>VLOOKUP(Table14[[#This Row],[LEA'#]],[1]EoyHomelessReport14!$A:$R,18,FALSE)</f>
        <v>0</v>
      </c>
      <c r="G194" s="25">
        <v>0</v>
      </c>
      <c r="H194" s="25">
        <v>0</v>
      </c>
      <c r="I194" s="25">
        <v>0</v>
      </c>
      <c r="J194" s="25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</row>
    <row r="195" spans="1:18">
      <c r="A195" s="23" t="s">
        <v>241</v>
      </c>
      <c r="B195" s="24" t="s">
        <v>549</v>
      </c>
      <c r="C195" s="25" t="s">
        <v>2</v>
      </c>
      <c r="D195" s="24" t="s">
        <v>727</v>
      </c>
      <c r="E195" s="72">
        <v>12</v>
      </c>
      <c r="F195" s="25">
        <f>VLOOKUP(Table14[[#This Row],[LEA'#]],[1]EoyHomelessReport14!$A:$R,18,FALSE)</f>
        <v>16</v>
      </c>
      <c r="G195" s="25">
        <v>18</v>
      </c>
      <c r="H195" s="25">
        <v>31</v>
      </c>
      <c r="I195" s="25">
        <v>31</v>
      </c>
      <c r="J195" s="25">
        <v>17</v>
      </c>
      <c r="K195" s="26">
        <v>26</v>
      </c>
      <c r="L195" s="26">
        <v>12</v>
      </c>
      <c r="M195" s="26">
        <v>8</v>
      </c>
      <c r="N195" s="26">
        <v>8</v>
      </c>
      <c r="O195" s="26">
        <v>3</v>
      </c>
      <c r="P195" s="26">
        <v>7</v>
      </c>
      <c r="Q195" s="26">
        <v>10</v>
      </c>
      <c r="R195" s="26">
        <v>10</v>
      </c>
    </row>
    <row r="196" spans="1:18">
      <c r="A196" s="23" t="s">
        <v>94</v>
      </c>
      <c r="B196" s="24" t="s">
        <v>549</v>
      </c>
      <c r="C196" s="25" t="s">
        <v>2</v>
      </c>
      <c r="D196" s="24" t="s">
        <v>728</v>
      </c>
      <c r="E196" s="72">
        <v>14</v>
      </c>
      <c r="F196" s="25">
        <f>VLOOKUP(Table14[[#This Row],[LEA'#]],[1]EoyHomelessReport14!$A:$R,18,FALSE)</f>
        <v>14</v>
      </c>
      <c r="G196" s="25">
        <v>9</v>
      </c>
      <c r="H196" s="25">
        <v>12</v>
      </c>
      <c r="I196" s="25">
        <v>17</v>
      </c>
      <c r="J196" s="25">
        <v>17</v>
      </c>
      <c r="K196" s="26">
        <v>10</v>
      </c>
      <c r="L196" s="26">
        <v>4</v>
      </c>
      <c r="M196" s="26">
        <v>4</v>
      </c>
      <c r="N196" s="26">
        <v>2</v>
      </c>
      <c r="O196" s="26">
        <v>6</v>
      </c>
      <c r="P196" s="26">
        <v>5</v>
      </c>
      <c r="Q196" s="26">
        <v>3</v>
      </c>
      <c r="R196" s="26">
        <v>6</v>
      </c>
    </row>
    <row r="197" spans="1:18">
      <c r="A197" s="23" t="s">
        <v>310</v>
      </c>
      <c r="B197" s="24" t="s">
        <v>556</v>
      </c>
      <c r="C197" s="25" t="s">
        <v>10</v>
      </c>
      <c r="D197" s="24" t="s">
        <v>729</v>
      </c>
      <c r="E197" s="72">
        <v>3</v>
      </c>
      <c r="F197" s="25">
        <f>VLOOKUP(Table14[[#This Row],[LEA'#]],[1]EoyHomelessReport14!$A:$R,18,FALSE)</f>
        <v>1</v>
      </c>
      <c r="G197" s="25">
        <v>1</v>
      </c>
      <c r="H197" s="25">
        <v>3</v>
      </c>
      <c r="I197" s="25">
        <v>4</v>
      </c>
      <c r="J197" s="25">
        <v>3</v>
      </c>
      <c r="K197" s="26">
        <v>1</v>
      </c>
      <c r="L197" s="26">
        <v>1</v>
      </c>
      <c r="M197" s="26">
        <v>4</v>
      </c>
      <c r="N197" s="26">
        <v>0</v>
      </c>
      <c r="O197" s="26">
        <v>0</v>
      </c>
      <c r="P197" s="26">
        <v>2</v>
      </c>
      <c r="Q197" s="26">
        <v>1</v>
      </c>
      <c r="R197" s="26">
        <v>0</v>
      </c>
    </row>
    <row r="198" spans="1:18">
      <c r="A198" s="23" t="s">
        <v>230</v>
      </c>
      <c r="B198" s="24" t="s">
        <v>655</v>
      </c>
      <c r="C198" s="25" t="s">
        <v>2</v>
      </c>
      <c r="D198" s="24" t="s">
        <v>730</v>
      </c>
      <c r="E198" s="72">
        <v>9</v>
      </c>
      <c r="F198" s="25">
        <f>VLOOKUP(Table14[[#This Row],[LEA'#]],[1]EoyHomelessReport14!$A:$R,18,FALSE)</f>
        <v>22</v>
      </c>
      <c r="G198" s="25">
        <v>12</v>
      </c>
      <c r="H198" s="25">
        <v>12</v>
      </c>
      <c r="I198" s="25">
        <v>5</v>
      </c>
      <c r="J198" s="25">
        <v>5</v>
      </c>
      <c r="K198" s="26">
        <v>5</v>
      </c>
      <c r="L198" s="26">
        <v>0</v>
      </c>
      <c r="M198" s="26">
        <v>3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</row>
    <row r="199" spans="1:18">
      <c r="A199" s="23" t="s">
        <v>402</v>
      </c>
      <c r="B199" s="24" t="s">
        <v>731</v>
      </c>
      <c r="C199" s="25" t="s">
        <v>9</v>
      </c>
      <c r="D199" s="24" t="s">
        <v>732</v>
      </c>
      <c r="E199" s="72">
        <v>0</v>
      </c>
      <c r="F199" s="25">
        <f>VLOOKUP(Table14[[#This Row],[LEA'#]],[1]EoyHomelessReport14!$A:$R,18,FALSE)</f>
        <v>0</v>
      </c>
      <c r="G199" s="25">
        <v>0</v>
      </c>
      <c r="H199" s="25">
        <v>10</v>
      </c>
      <c r="I199" s="25">
        <v>10</v>
      </c>
      <c r="J199" s="25">
        <v>1</v>
      </c>
      <c r="K199" s="26">
        <v>1</v>
      </c>
      <c r="L199" s="26">
        <v>30</v>
      </c>
      <c r="M199" s="26">
        <v>27</v>
      </c>
      <c r="N199" s="26">
        <v>20</v>
      </c>
      <c r="O199" s="26">
        <v>23</v>
      </c>
      <c r="P199" s="26">
        <v>12</v>
      </c>
      <c r="Q199" s="26">
        <v>0</v>
      </c>
      <c r="R199" s="26">
        <v>0</v>
      </c>
    </row>
    <row r="200" spans="1:18">
      <c r="A200" s="23" t="s">
        <v>288</v>
      </c>
      <c r="B200" s="24" t="s">
        <v>560</v>
      </c>
      <c r="C200" s="25" t="s">
        <v>3</v>
      </c>
      <c r="D200" s="24" t="s">
        <v>733</v>
      </c>
      <c r="E200" s="72">
        <v>17</v>
      </c>
      <c r="F200" s="25">
        <f>VLOOKUP(Table14[[#This Row],[LEA'#]],[1]EoyHomelessReport14!$A:$R,18,FALSE)</f>
        <v>16</v>
      </c>
      <c r="G200" s="25">
        <v>3</v>
      </c>
      <c r="H200" s="25">
        <v>0</v>
      </c>
      <c r="I200" s="25">
        <v>17</v>
      </c>
      <c r="J200" s="25">
        <v>1</v>
      </c>
      <c r="K200" s="26">
        <v>0</v>
      </c>
      <c r="L200" s="26">
        <v>2</v>
      </c>
      <c r="M200" s="26">
        <v>0</v>
      </c>
      <c r="N200" s="26">
        <v>3</v>
      </c>
      <c r="O200" s="26">
        <v>0</v>
      </c>
      <c r="P200" s="26">
        <v>0</v>
      </c>
      <c r="Q200" s="26">
        <v>0</v>
      </c>
      <c r="R200" s="26">
        <v>0</v>
      </c>
    </row>
    <row r="201" spans="1:18">
      <c r="A201" s="23" t="s">
        <v>64</v>
      </c>
      <c r="B201" s="24" t="s">
        <v>610</v>
      </c>
      <c r="C201" s="25" t="s">
        <v>8</v>
      </c>
      <c r="D201" s="24" t="s">
        <v>734</v>
      </c>
      <c r="E201" s="72">
        <v>0</v>
      </c>
      <c r="F201" s="25">
        <f>VLOOKUP(Table14[[#This Row],[LEA'#]],[1]EoyHomelessReport14!$A:$R,18,FALSE)</f>
        <v>4</v>
      </c>
      <c r="G201" s="25">
        <v>8</v>
      </c>
      <c r="H201" s="25">
        <v>4</v>
      </c>
      <c r="I201" s="25">
        <v>7</v>
      </c>
      <c r="J201" s="25">
        <v>1</v>
      </c>
      <c r="K201" s="26">
        <v>3</v>
      </c>
      <c r="L201" s="26">
        <v>3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</row>
    <row r="202" spans="1:18">
      <c r="A202" s="23" t="s">
        <v>212</v>
      </c>
      <c r="B202" s="24" t="s">
        <v>668</v>
      </c>
      <c r="C202" s="25" t="s">
        <v>8</v>
      </c>
      <c r="D202" s="24" t="s">
        <v>735</v>
      </c>
      <c r="E202" s="72">
        <v>1</v>
      </c>
      <c r="F202" s="25">
        <f>VLOOKUP(Table14[[#This Row],[LEA'#]],[1]EoyHomelessReport14!$A:$R,18,FALSE)</f>
        <v>0</v>
      </c>
      <c r="G202" s="25">
        <v>0</v>
      </c>
      <c r="H202" s="25">
        <v>0</v>
      </c>
      <c r="I202" s="25">
        <v>1</v>
      </c>
      <c r="J202" s="25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</row>
    <row r="203" spans="1:18">
      <c r="A203" s="23" t="s">
        <v>103</v>
      </c>
      <c r="B203" s="24" t="s">
        <v>549</v>
      </c>
      <c r="C203" s="25" t="s">
        <v>2</v>
      </c>
      <c r="D203" s="24" t="s">
        <v>736</v>
      </c>
      <c r="E203" s="72">
        <v>0</v>
      </c>
      <c r="F203" s="25">
        <f>VLOOKUP(Table14[[#This Row],[LEA'#]],[1]EoyHomelessReport14!$A:$R,18,FALSE)</f>
        <v>0</v>
      </c>
      <c r="G203" s="25">
        <v>0</v>
      </c>
      <c r="H203" s="25">
        <v>0</v>
      </c>
      <c r="I203" s="25">
        <v>0</v>
      </c>
      <c r="J203" s="25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</row>
    <row r="204" spans="1:18">
      <c r="A204" s="23" t="s">
        <v>44</v>
      </c>
      <c r="B204" s="24" t="s">
        <v>549</v>
      </c>
      <c r="C204" s="25" t="s">
        <v>2</v>
      </c>
      <c r="D204" s="24" t="s">
        <v>737</v>
      </c>
      <c r="E204" s="72">
        <v>0</v>
      </c>
      <c r="F204" s="25">
        <f>VLOOKUP(Table14[[#This Row],[LEA'#]],[1]EoyHomelessReport14!$A:$R,18,FALSE)</f>
        <v>0</v>
      </c>
      <c r="G204" s="25">
        <v>0</v>
      </c>
      <c r="H204" s="25">
        <v>0</v>
      </c>
      <c r="I204" s="25">
        <v>1</v>
      </c>
      <c r="J204" s="25">
        <v>0</v>
      </c>
      <c r="K204" s="26">
        <v>6</v>
      </c>
      <c r="L204" s="26">
        <v>0</v>
      </c>
      <c r="M204" s="26">
        <v>1</v>
      </c>
      <c r="N204" s="26">
        <v>1</v>
      </c>
      <c r="O204" s="26">
        <v>4</v>
      </c>
      <c r="P204" s="26">
        <v>0</v>
      </c>
      <c r="Q204" s="26">
        <v>0</v>
      </c>
      <c r="R204" s="26">
        <v>0</v>
      </c>
    </row>
    <row r="205" spans="1:18">
      <c r="A205" s="23" t="s">
        <v>271</v>
      </c>
      <c r="B205" s="24" t="s">
        <v>506</v>
      </c>
      <c r="C205" s="25" t="s">
        <v>6</v>
      </c>
      <c r="D205" s="24" t="s">
        <v>738</v>
      </c>
      <c r="E205" s="72">
        <v>12</v>
      </c>
      <c r="F205" s="25">
        <f>VLOOKUP(Table14[[#This Row],[LEA'#]],[1]EoyHomelessReport14!$A:$R,18,FALSE)</f>
        <v>9</v>
      </c>
      <c r="G205" s="25">
        <v>21</v>
      </c>
      <c r="H205" s="25">
        <v>10</v>
      </c>
      <c r="I205" s="25">
        <v>21</v>
      </c>
      <c r="J205" s="25">
        <v>11</v>
      </c>
      <c r="K205" s="26">
        <v>3</v>
      </c>
      <c r="L205" s="26">
        <v>20</v>
      </c>
      <c r="M205" s="26">
        <v>11</v>
      </c>
      <c r="N205" s="26">
        <v>2</v>
      </c>
      <c r="O205" s="26">
        <v>2</v>
      </c>
      <c r="P205" s="26">
        <v>11</v>
      </c>
      <c r="Q205" s="26">
        <v>0</v>
      </c>
      <c r="R205" s="26">
        <v>2</v>
      </c>
    </row>
    <row r="206" spans="1:18">
      <c r="A206" s="23" t="s">
        <v>739</v>
      </c>
      <c r="B206" s="24" t="s">
        <v>578</v>
      </c>
      <c r="C206" s="25" t="s">
        <v>5</v>
      </c>
      <c r="D206" s="24" t="s">
        <v>740</v>
      </c>
      <c r="E206" s="72">
        <v>13</v>
      </c>
      <c r="F206" s="25">
        <f>VLOOKUP(Table14[[#This Row],[LEA'#]],[1]EoyHomelessReport14!$A:$R,18,FALSE)</f>
        <v>9</v>
      </c>
      <c r="G206" s="25">
        <v>8</v>
      </c>
      <c r="H206" s="25">
        <v>4</v>
      </c>
      <c r="I206" s="25">
        <v>2</v>
      </c>
      <c r="J206" s="25">
        <v>0</v>
      </c>
      <c r="K206" s="26">
        <v>1</v>
      </c>
      <c r="L206" s="26">
        <v>1</v>
      </c>
      <c r="M206" s="26">
        <v>2</v>
      </c>
      <c r="N206" s="26">
        <v>1</v>
      </c>
      <c r="O206" s="26">
        <v>1</v>
      </c>
      <c r="P206" s="26">
        <v>5</v>
      </c>
      <c r="Q206" s="26">
        <v>0</v>
      </c>
      <c r="R206" s="26">
        <v>1</v>
      </c>
    </row>
    <row r="207" spans="1:18">
      <c r="A207" s="23" t="s">
        <v>248</v>
      </c>
      <c r="B207" s="24" t="s">
        <v>536</v>
      </c>
      <c r="C207" s="25" t="s">
        <v>6</v>
      </c>
      <c r="D207" s="24" t="s">
        <v>741</v>
      </c>
      <c r="E207" s="72">
        <v>5</v>
      </c>
      <c r="F207" s="25">
        <f>VLOOKUP(Table14[[#This Row],[LEA'#]],[1]EoyHomelessReport14!$A:$R,18,FALSE)</f>
        <v>0</v>
      </c>
      <c r="G207" s="25">
        <v>8</v>
      </c>
      <c r="H207" s="25">
        <v>3</v>
      </c>
      <c r="I207" s="25">
        <v>12</v>
      </c>
      <c r="J207" s="25">
        <v>2</v>
      </c>
      <c r="K207" s="26">
        <v>6</v>
      </c>
      <c r="L207" s="26">
        <v>1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3</v>
      </c>
    </row>
    <row r="208" spans="1:18">
      <c r="A208" s="23" t="s">
        <v>311</v>
      </c>
      <c r="B208" s="24" t="s">
        <v>486</v>
      </c>
      <c r="C208" s="25" t="s">
        <v>10</v>
      </c>
      <c r="D208" s="24" t="s">
        <v>742</v>
      </c>
      <c r="E208" s="72">
        <v>4</v>
      </c>
      <c r="F208" s="25">
        <f>VLOOKUP(Table14[[#This Row],[LEA'#]],[1]EoyHomelessReport14!$A:$R,18,FALSE)</f>
        <v>4</v>
      </c>
      <c r="G208" s="25">
        <v>1</v>
      </c>
      <c r="H208" s="25">
        <v>1</v>
      </c>
      <c r="I208" s="25">
        <v>4</v>
      </c>
      <c r="J208" s="25">
        <v>2</v>
      </c>
      <c r="K208" s="26">
        <v>0</v>
      </c>
      <c r="L208" s="26">
        <v>1</v>
      </c>
      <c r="M208" s="26">
        <v>1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</row>
    <row r="209" spans="1:18">
      <c r="A209" s="23" t="s">
        <v>388</v>
      </c>
      <c r="B209" s="24" t="s">
        <v>502</v>
      </c>
      <c r="C209" s="25" t="s">
        <v>11</v>
      </c>
      <c r="D209" s="24" t="s">
        <v>743</v>
      </c>
      <c r="E209" s="72">
        <v>3</v>
      </c>
      <c r="F209" s="25">
        <f>VLOOKUP(Table14[[#This Row],[LEA'#]],[1]EoyHomelessReport14!$A:$R,18,FALSE)</f>
        <v>0</v>
      </c>
      <c r="G209" s="25">
        <v>8</v>
      </c>
      <c r="H209" s="25">
        <v>3</v>
      </c>
      <c r="I209" s="25">
        <v>2</v>
      </c>
      <c r="J209" s="25">
        <v>6</v>
      </c>
      <c r="K209" s="26">
        <v>3</v>
      </c>
      <c r="L209" s="26">
        <v>4</v>
      </c>
      <c r="M209" s="26">
        <v>1</v>
      </c>
      <c r="N209" s="26">
        <v>2</v>
      </c>
      <c r="O209" s="26">
        <v>0</v>
      </c>
      <c r="P209" s="26">
        <v>0</v>
      </c>
      <c r="Q209" s="26">
        <v>1</v>
      </c>
      <c r="R209" s="26">
        <v>3</v>
      </c>
    </row>
    <row r="210" spans="1:18">
      <c r="A210" s="23" t="s">
        <v>80</v>
      </c>
      <c r="B210" s="24" t="s">
        <v>492</v>
      </c>
      <c r="C210" s="25" t="s">
        <v>7</v>
      </c>
      <c r="D210" s="24" t="s">
        <v>744</v>
      </c>
      <c r="E210" s="72">
        <v>3</v>
      </c>
      <c r="F210" s="25">
        <f>VLOOKUP(Table14[[#This Row],[LEA'#]],[1]EoyHomelessReport14!$A:$R,18,FALSE)</f>
        <v>7</v>
      </c>
      <c r="G210" s="25">
        <v>7</v>
      </c>
      <c r="H210" s="25">
        <v>1</v>
      </c>
      <c r="I210" s="25">
        <v>11</v>
      </c>
      <c r="J210" s="25">
        <v>13</v>
      </c>
      <c r="K210" s="26">
        <v>13</v>
      </c>
      <c r="L210" s="26">
        <v>11</v>
      </c>
      <c r="M210" s="26">
        <v>8</v>
      </c>
      <c r="N210" s="26">
        <v>3</v>
      </c>
      <c r="O210" s="26">
        <v>1</v>
      </c>
      <c r="P210" s="26">
        <v>2</v>
      </c>
      <c r="Q210" s="26">
        <v>0</v>
      </c>
      <c r="R210" s="26">
        <v>1</v>
      </c>
    </row>
    <row r="211" spans="1:18">
      <c r="A211" s="23" t="s">
        <v>205</v>
      </c>
      <c r="B211" s="24" t="s">
        <v>540</v>
      </c>
      <c r="C211" s="25" t="s">
        <v>2</v>
      </c>
      <c r="D211" s="24" t="s">
        <v>745</v>
      </c>
      <c r="E211" s="72">
        <v>1371</v>
      </c>
      <c r="F211" s="25">
        <f>VLOOKUP(Table14[[#This Row],[LEA'#]],[1]EoyHomelessReport14!$A:$R,18,FALSE)</f>
        <v>1204</v>
      </c>
      <c r="G211" s="25">
        <v>1380</v>
      </c>
      <c r="H211" s="25">
        <v>1347</v>
      </c>
      <c r="I211" s="25">
        <v>1275</v>
      </c>
      <c r="J211" s="25">
        <v>1168</v>
      </c>
      <c r="K211" s="26">
        <v>1001</v>
      </c>
      <c r="L211" s="26">
        <v>928</v>
      </c>
      <c r="M211" s="26">
        <v>825</v>
      </c>
      <c r="N211" s="26">
        <v>776</v>
      </c>
      <c r="O211" s="26">
        <v>619</v>
      </c>
      <c r="P211" s="26">
        <v>564</v>
      </c>
      <c r="Q211" s="26">
        <v>485</v>
      </c>
      <c r="R211" s="26">
        <v>477</v>
      </c>
    </row>
    <row r="212" spans="1:18">
      <c r="A212" s="23" t="s">
        <v>404</v>
      </c>
      <c r="B212" s="24" t="s">
        <v>601</v>
      </c>
      <c r="C212" s="25" t="s">
        <v>6</v>
      </c>
      <c r="D212" s="24" t="s">
        <v>746</v>
      </c>
      <c r="E212" s="72">
        <v>14</v>
      </c>
      <c r="F212" s="25">
        <f>VLOOKUP(Table14[[#This Row],[LEA'#]],[1]EoyHomelessReport14!$A:$R,18,FALSE)</f>
        <v>14</v>
      </c>
      <c r="G212" s="25">
        <v>18</v>
      </c>
      <c r="H212" s="25">
        <v>8</v>
      </c>
      <c r="I212" s="25">
        <v>5</v>
      </c>
      <c r="J212" s="25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3</v>
      </c>
      <c r="R212" s="26">
        <v>2</v>
      </c>
    </row>
    <row r="213" spans="1:18">
      <c r="A213" s="23" t="s">
        <v>162</v>
      </c>
      <c r="B213" s="24" t="s">
        <v>718</v>
      </c>
      <c r="C213" s="25" t="s">
        <v>7</v>
      </c>
      <c r="D213" s="24" t="s">
        <v>718</v>
      </c>
      <c r="E213" s="72">
        <v>59</v>
      </c>
      <c r="F213" s="25">
        <f>VLOOKUP(Table14[[#This Row],[LEA'#]],[1]EoyHomelessReport14!$A:$R,18,FALSE)</f>
        <v>48</v>
      </c>
      <c r="G213" s="25">
        <v>78</v>
      </c>
      <c r="H213" s="25">
        <v>72</v>
      </c>
      <c r="I213" s="25">
        <v>41</v>
      </c>
      <c r="J213" s="25">
        <v>59</v>
      </c>
      <c r="K213" s="26">
        <v>36</v>
      </c>
      <c r="L213" s="26">
        <v>30</v>
      </c>
      <c r="M213" s="26">
        <v>29</v>
      </c>
      <c r="N213" s="26">
        <v>28</v>
      </c>
      <c r="O213" s="26">
        <v>27</v>
      </c>
      <c r="P213" s="26">
        <v>18</v>
      </c>
      <c r="Q213" s="26">
        <v>5</v>
      </c>
      <c r="R213" s="26">
        <v>11</v>
      </c>
    </row>
    <row r="214" spans="1:18">
      <c r="A214" s="23" t="s">
        <v>50</v>
      </c>
      <c r="B214" s="24" t="s">
        <v>747</v>
      </c>
      <c r="C214" s="25" t="s">
        <v>12</v>
      </c>
      <c r="D214" s="24" t="s">
        <v>748</v>
      </c>
      <c r="E214" s="72">
        <v>2</v>
      </c>
      <c r="F214" s="25">
        <f>VLOOKUP(Table14[[#This Row],[LEA'#]],[1]EoyHomelessReport14!$A:$R,18,FALSE)</f>
        <v>3</v>
      </c>
      <c r="G214" s="25">
        <v>6</v>
      </c>
      <c r="H214" s="25">
        <v>10</v>
      </c>
      <c r="I214" s="25">
        <v>0</v>
      </c>
      <c r="J214" s="25">
        <v>0</v>
      </c>
      <c r="K214" s="26">
        <v>2</v>
      </c>
      <c r="L214" s="26">
        <v>1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</row>
    <row r="215" spans="1:18">
      <c r="A215" s="23" t="s">
        <v>323</v>
      </c>
      <c r="B215" s="24" t="s">
        <v>471</v>
      </c>
      <c r="C215" s="25" t="s">
        <v>1</v>
      </c>
      <c r="D215" s="24" t="s">
        <v>749</v>
      </c>
      <c r="E215" s="72">
        <v>0</v>
      </c>
      <c r="F215" s="25">
        <f>VLOOKUP(Table14[[#This Row],[LEA'#]],[1]EoyHomelessReport14!$A:$R,18,FALSE)</f>
        <v>0</v>
      </c>
      <c r="G215" s="25">
        <v>0</v>
      </c>
      <c r="H215" s="25">
        <v>0</v>
      </c>
      <c r="I215" s="25">
        <v>0</v>
      </c>
      <c r="J215" s="25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2</v>
      </c>
      <c r="Q215" s="26">
        <v>0</v>
      </c>
      <c r="R215" s="26">
        <v>3</v>
      </c>
    </row>
    <row r="216" spans="1:18">
      <c r="A216" s="23" t="s">
        <v>61</v>
      </c>
      <c r="B216" s="24" t="s">
        <v>517</v>
      </c>
      <c r="C216" s="25" t="s">
        <v>9</v>
      </c>
      <c r="D216" s="24" t="s">
        <v>750</v>
      </c>
      <c r="E216" s="72">
        <v>2</v>
      </c>
      <c r="F216" s="25">
        <f>VLOOKUP(Table14[[#This Row],[LEA'#]],[1]EoyHomelessReport14!$A:$R,18,FALSE)</f>
        <v>4</v>
      </c>
      <c r="G216" s="25">
        <v>3</v>
      </c>
      <c r="H216" s="25">
        <v>3</v>
      </c>
      <c r="I216" s="25">
        <v>2</v>
      </c>
      <c r="J216" s="25">
        <v>7</v>
      </c>
      <c r="K216" s="26">
        <v>10</v>
      </c>
      <c r="L216" s="26">
        <v>0</v>
      </c>
      <c r="M216" s="26">
        <v>0</v>
      </c>
      <c r="N216" s="26">
        <v>1</v>
      </c>
      <c r="O216" s="26">
        <v>0</v>
      </c>
      <c r="P216" s="26">
        <v>0</v>
      </c>
      <c r="Q216" s="26">
        <v>0</v>
      </c>
      <c r="R216" s="26">
        <v>0</v>
      </c>
    </row>
    <row r="217" spans="1:18">
      <c r="A217" s="23" t="s">
        <v>202</v>
      </c>
      <c r="B217" s="24" t="s">
        <v>538</v>
      </c>
      <c r="C217" s="25" t="s">
        <v>8</v>
      </c>
      <c r="D217" s="24" t="s">
        <v>538</v>
      </c>
      <c r="E217" s="72">
        <v>114</v>
      </c>
      <c r="F217" s="25">
        <f>VLOOKUP(Table14[[#This Row],[LEA'#]],[1]EoyHomelessReport14!$A:$R,18,FALSE)</f>
        <v>133</v>
      </c>
      <c r="G217" s="25">
        <v>98</v>
      </c>
      <c r="H217" s="25">
        <v>108</v>
      </c>
      <c r="I217" s="25">
        <v>67</v>
      </c>
      <c r="J217" s="25">
        <v>44</v>
      </c>
      <c r="K217" s="26">
        <v>14</v>
      </c>
      <c r="L217" s="26">
        <v>9</v>
      </c>
      <c r="M217" s="26">
        <v>6</v>
      </c>
      <c r="N217" s="26">
        <v>21</v>
      </c>
      <c r="O217" s="26">
        <v>17</v>
      </c>
      <c r="P217" s="26">
        <v>0</v>
      </c>
      <c r="Q217" s="26">
        <v>0</v>
      </c>
      <c r="R217" s="26">
        <v>0</v>
      </c>
    </row>
    <row r="218" spans="1:18">
      <c r="A218" s="23" t="s">
        <v>245</v>
      </c>
      <c r="B218" s="24" t="s">
        <v>601</v>
      </c>
      <c r="C218" s="25" t="s">
        <v>8</v>
      </c>
      <c r="D218" s="24" t="s">
        <v>751</v>
      </c>
      <c r="E218" s="72">
        <v>8</v>
      </c>
      <c r="F218" s="25">
        <f>VLOOKUP(Table14[[#This Row],[LEA'#]],[1]EoyHomelessReport14!$A:$R,18,FALSE)</f>
        <v>3</v>
      </c>
      <c r="G218" s="25">
        <v>3</v>
      </c>
      <c r="H218" s="25">
        <v>2</v>
      </c>
      <c r="I218" s="25">
        <v>9</v>
      </c>
      <c r="J218" s="25">
        <v>9</v>
      </c>
      <c r="K218" s="26">
        <v>9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3</v>
      </c>
    </row>
    <row r="219" spans="1:18">
      <c r="A219" s="23" t="s">
        <v>79</v>
      </c>
      <c r="B219" s="24" t="s">
        <v>547</v>
      </c>
      <c r="C219" s="25" t="s">
        <v>6</v>
      </c>
      <c r="D219" s="24" t="s">
        <v>752</v>
      </c>
      <c r="E219" s="72">
        <v>14</v>
      </c>
      <c r="F219" s="25">
        <f>VLOOKUP(Table14[[#This Row],[LEA'#]],[1]EoyHomelessReport14!$A:$R,18,FALSE)</f>
        <v>12</v>
      </c>
      <c r="G219" s="25">
        <v>13</v>
      </c>
      <c r="H219" s="25">
        <v>20</v>
      </c>
      <c r="I219" s="25">
        <v>8</v>
      </c>
      <c r="J219" s="25">
        <v>9</v>
      </c>
      <c r="K219" s="26">
        <v>2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</row>
    <row r="220" spans="1:18">
      <c r="A220" s="23" t="s">
        <v>60</v>
      </c>
      <c r="B220" s="24" t="s">
        <v>540</v>
      </c>
      <c r="C220" s="25" t="s">
        <v>2</v>
      </c>
      <c r="D220" s="24" t="s">
        <v>753</v>
      </c>
      <c r="E220" s="72">
        <v>31</v>
      </c>
      <c r="F220" s="25">
        <f>VLOOKUP(Table14[[#This Row],[LEA'#]],[1]EoyHomelessReport14!$A:$R,18,FALSE)</f>
        <v>24</v>
      </c>
      <c r="G220" s="25">
        <v>20</v>
      </c>
      <c r="H220" s="25">
        <v>25</v>
      </c>
      <c r="I220" s="25">
        <v>17</v>
      </c>
      <c r="J220" s="25">
        <v>16</v>
      </c>
      <c r="K220" s="26">
        <v>21</v>
      </c>
      <c r="L220" s="26">
        <v>15</v>
      </c>
      <c r="M220" s="26">
        <v>11</v>
      </c>
      <c r="N220" s="26">
        <v>7</v>
      </c>
      <c r="O220" s="26">
        <v>6</v>
      </c>
      <c r="P220" s="26">
        <v>0</v>
      </c>
      <c r="Q220" s="26">
        <v>0</v>
      </c>
      <c r="R220" s="26">
        <v>0</v>
      </c>
    </row>
    <row r="221" spans="1:18">
      <c r="A221" s="23" t="s">
        <v>187</v>
      </c>
      <c r="B221" s="24" t="s">
        <v>519</v>
      </c>
      <c r="C221" s="25" t="s">
        <v>5</v>
      </c>
      <c r="D221" s="24" t="s">
        <v>754</v>
      </c>
      <c r="E221" s="72">
        <v>149</v>
      </c>
      <c r="F221" s="25">
        <f>VLOOKUP(Table14[[#This Row],[LEA'#]],[1]EoyHomelessReport14!$A:$R,18,FALSE)</f>
        <v>102</v>
      </c>
      <c r="G221" s="25">
        <v>97</v>
      </c>
      <c r="H221" s="25">
        <v>63</v>
      </c>
      <c r="I221" s="25">
        <v>68</v>
      </c>
      <c r="J221" s="25">
        <v>83</v>
      </c>
      <c r="K221" s="26">
        <v>30</v>
      </c>
      <c r="L221" s="26">
        <v>36</v>
      </c>
      <c r="M221" s="26">
        <v>31</v>
      </c>
      <c r="N221" s="26">
        <v>25</v>
      </c>
      <c r="O221" s="26">
        <v>12</v>
      </c>
      <c r="P221" s="26">
        <v>8</v>
      </c>
      <c r="Q221" s="26">
        <v>2</v>
      </c>
      <c r="R221" s="26">
        <v>0</v>
      </c>
    </row>
    <row r="222" spans="1:18">
      <c r="A222" s="23" t="s">
        <v>191</v>
      </c>
      <c r="B222" s="24" t="s">
        <v>755</v>
      </c>
      <c r="C222" s="25" t="s">
        <v>5</v>
      </c>
      <c r="D222" s="24" t="s">
        <v>756</v>
      </c>
      <c r="E222" s="72">
        <v>48</v>
      </c>
      <c r="F222" s="25">
        <f>VLOOKUP(Table14[[#This Row],[LEA'#]],[1]EoyHomelessReport14!$A:$R,18,FALSE)</f>
        <v>65</v>
      </c>
      <c r="G222" s="25">
        <v>82</v>
      </c>
      <c r="H222" s="25">
        <v>90</v>
      </c>
      <c r="I222" s="25">
        <v>105</v>
      </c>
      <c r="J222" s="25">
        <v>99</v>
      </c>
      <c r="K222" s="26">
        <v>118</v>
      </c>
      <c r="L222" s="26">
        <v>49</v>
      </c>
      <c r="M222" s="26">
        <v>44</v>
      </c>
      <c r="N222" s="26">
        <v>34</v>
      </c>
      <c r="O222" s="26">
        <v>9</v>
      </c>
      <c r="P222" s="26">
        <v>54</v>
      </c>
      <c r="Q222" s="26">
        <v>14</v>
      </c>
      <c r="R222" s="26">
        <v>14</v>
      </c>
    </row>
    <row r="223" spans="1:18">
      <c r="A223" s="23" t="s">
        <v>335</v>
      </c>
      <c r="B223" s="24" t="s">
        <v>536</v>
      </c>
      <c r="C223" s="25" t="s">
        <v>6</v>
      </c>
      <c r="D223" s="24" t="s">
        <v>757</v>
      </c>
      <c r="E223" s="72">
        <v>18</v>
      </c>
      <c r="F223" s="25">
        <f>VLOOKUP(Table14[[#This Row],[LEA'#]],[1]EoyHomelessReport14!$A:$R,18,FALSE)</f>
        <v>2</v>
      </c>
      <c r="G223" s="25">
        <v>4</v>
      </c>
      <c r="H223" s="25">
        <v>4</v>
      </c>
      <c r="I223" s="25">
        <v>3</v>
      </c>
      <c r="J223" s="25">
        <v>1</v>
      </c>
      <c r="K223" s="26">
        <v>2</v>
      </c>
      <c r="L223" s="26">
        <v>7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</row>
    <row r="224" spans="1:18">
      <c r="A224" s="23" t="s">
        <v>36</v>
      </c>
      <c r="B224" s="24" t="s">
        <v>540</v>
      </c>
      <c r="C224" s="25" t="s">
        <v>2</v>
      </c>
      <c r="D224" s="24" t="s">
        <v>758</v>
      </c>
      <c r="E224" s="72">
        <v>6</v>
      </c>
      <c r="F224" s="25">
        <f>VLOOKUP(Table14[[#This Row],[LEA'#]],[1]EoyHomelessReport14!$A:$R,18,FALSE)</f>
        <v>11</v>
      </c>
      <c r="G224" s="25">
        <v>10</v>
      </c>
      <c r="H224" s="25">
        <v>8</v>
      </c>
      <c r="I224" s="25">
        <v>16</v>
      </c>
      <c r="J224" s="25">
        <v>15</v>
      </c>
      <c r="K224" s="26">
        <v>7</v>
      </c>
      <c r="L224" s="26">
        <v>12</v>
      </c>
      <c r="M224" s="26">
        <v>5</v>
      </c>
      <c r="N224" s="26">
        <v>1</v>
      </c>
      <c r="O224" s="26">
        <v>5</v>
      </c>
      <c r="P224" s="26">
        <v>0</v>
      </c>
      <c r="Q224" s="26">
        <v>2</v>
      </c>
      <c r="R224" s="26">
        <v>0</v>
      </c>
    </row>
    <row r="225" spans="1:18">
      <c r="A225" s="23" t="s">
        <v>324</v>
      </c>
      <c r="B225" s="24" t="s">
        <v>670</v>
      </c>
      <c r="C225" s="25" t="s">
        <v>10</v>
      </c>
      <c r="D225" s="24" t="s">
        <v>759</v>
      </c>
      <c r="E225" s="72">
        <v>38</v>
      </c>
      <c r="F225" s="25">
        <f>VLOOKUP(Table14[[#This Row],[LEA'#]],[1]EoyHomelessReport14!$A:$R,18,FALSE)</f>
        <v>44</v>
      </c>
      <c r="G225" s="25">
        <v>23</v>
      </c>
      <c r="H225" s="25">
        <v>7</v>
      </c>
      <c r="I225" s="25">
        <v>4</v>
      </c>
      <c r="J225" s="25">
        <v>1</v>
      </c>
      <c r="K225" s="26">
        <v>10</v>
      </c>
      <c r="L225" s="26">
        <v>4</v>
      </c>
      <c r="M225" s="26">
        <v>6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</row>
    <row r="226" spans="1:18">
      <c r="A226" s="23" t="s">
        <v>250</v>
      </c>
      <c r="B226" s="24" t="s">
        <v>514</v>
      </c>
      <c r="C226" s="25" t="s">
        <v>12</v>
      </c>
      <c r="D226" s="24" t="s">
        <v>760</v>
      </c>
      <c r="E226" s="72">
        <v>0</v>
      </c>
      <c r="F226" s="25">
        <f>VLOOKUP(Table14[[#This Row],[LEA'#]],[1]EoyHomelessReport14!$A:$R,18,FALSE)</f>
        <v>0</v>
      </c>
      <c r="G226" s="25">
        <v>0</v>
      </c>
      <c r="H226" s="25">
        <v>0</v>
      </c>
      <c r="I226" s="25">
        <v>0</v>
      </c>
      <c r="J226" s="25">
        <v>2</v>
      </c>
      <c r="K226" s="26">
        <v>0</v>
      </c>
      <c r="L226" s="26">
        <v>3</v>
      </c>
      <c r="M226" s="26">
        <v>3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</row>
    <row r="227" spans="1:18">
      <c r="A227" s="23" t="s">
        <v>400</v>
      </c>
      <c r="B227" s="24" t="s">
        <v>496</v>
      </c>
      <c r="C227" s="25" t="s">
        <v>4</v>
      </c>
      <c r="D227" s="24" t="s">
        <v>761</v>
      </c>
      <c r="E227" s="72">
        <v>0</v>
      </c>
      <c r="F227" s="25">
        <f>VLOOKUP(Table14[[#This Row],[LEA'#]],[1]EoyHomelessReport14!$A:$R,18,FALSE)</f>
        <v>1</v>
      </c>
      <c r="G227" s="25">
        <v>0</v>
      </c>
      <c r="H227" s="25">
        <v>2</v>
      </c>
      <c r="I227" s="25">
        <v>0</v>
      </c>
      <c r="J227" s="25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4</v>
      </c>
      <c r="P227" s="26">
        <v>0</v>
      </c>
      <c r="Q227" s="26">
        <v>0</v>
      </c>
      <c r="R227" s="26">
        <v>0</v>
      </c>
    </row>
    <row r="228" spans="1:18">
      <c r="A228" s="23" t="s">
        <v>154</v>
      </c>
      <c r="B228" s="24" t="s">
        <v>762</v>
      </c>
      <c r="C228" s="25" t="s">
        <v>6</v>
      </c>
      <c r="D228" s="24" t="s">
        <v>763</v>
      </c>
      <c r="E228" s="72">
        <v>115</v>
      </c>
      <c r="F228" s="25">
        <f>VLOOKUP(Table14[[#This Row],[LEA'#]],[1]EoyHomelessReport14!$A:$R,18,FALSE)</f>
        <v>98</v>
      </c>
      <c r="G228" s="25">
        <v>109</v>
      </c>
      <c r="H228" s="25">
        <v>104</v>
      </c>
      <c r="I228" s="25">
        <v>57</v>
      </c>
      <c r="J228" s="25">
        <v>68</v>
      </c>
      <c r="K228" s="26">
        <v>69</v>
      </c>
      <c r="L228" s="26">
        <v>47</v>
      </c>
      <c r="M228" s="26">
        <v>58</v>
      </c>
      <c r="N228" s="26">
        <v>31</v>
      </c>
      <c r="O228" s="26">
        <v>38</v>
      </c>
      <c r="P228" s="26">
        <v>21</v>
      </c>
      <c r="Q228" s="26">
        <v>14</v>
      </c>
      <c r="R228" s="26">
        <v>10</v>
      </c>
    </row>
    <row r="229" spans="1:18">
      <c r="A229" s="23" t="s">
        <v>214</v>
      </c>
      <c r="B229" s="24" t="s">
        <v>764</v>
      </c>
      <c r="C229" s="25" t="s">
        <v>8</v>
      </c>
      <c r="D229" s="24" t="s">
        <v>765</v>
      </c>
      <c r="E229" s="72">
        <v>165</v>
      </c>
      <c r="F229" s="25">
        <f>VLOOKUP(Table14[[#This Row],[LEA'#]],[1]EoyHomelessReport14!$A:$R,18,FALSE)</f>
        <v>143</v>
      </c>
      <c r="G229" s="25">
        <v>71</v>
      </c>
      <c r="H229" s="25">
        <v>127</v>
      </c>
      <c r="I229" s="25">
        <v>123</v>
      </c>
      <c r="J229" s="25">
        <v>79</v>
      </c>
      <c r="K229" s="26">
        <v>106</v>
      </c>
      <c r="L229" s="26">
        <v>55</v>
      </c>
      <c r="M229" s="26">
        <v>66</v>
      </c>
      <c r="N229" s="26">
        <v>42</v>
      </c>
      <c r="O229" s="26">
        <v>26</v>
      </c>
      <c r="P229" s="26">
        <v>19</v>
      </c>
      <c r="Q229" s="26">
        <v>8</v>
      </c>
      <c r="R229" s="26">
        <v>0</v>
      </c>
    </row>
    <row r="230" spans="1:18">
      <c r="A230" s="23" t="s">
        <v>346</v>
      </c>
      <c r="B230" s="24" t="s">
        <v>512</v>
      </c>
      <c r="C230" s="25" t="s">
        <v>1</v>
      </c>
      <c r="D230" s="24" t="s">
        <v>766</v>
      </c>
      <c r="E230" s="72">
        <v>25</v>
      </c>
      <c r="F230" s="25">
        <f>VLOOKUP(Table14[[#This Row],[LEA'#]],[1]EoyHomelessReport14!$A:$R,18,FALSE)</f>
        <v>0</v>
      </c>
      <c r="G230" s="25">
        <v>14</v>
      </c>
      <c r="H230" s="25">
        <v>13</v>
      </c>
      <c r="I230" s="25">
        <v>20</v>
      </c>
      <c r="J230" s="25">
        <v>13</v>
      </c>
      <c r="K230" s="26">
        <v>14</v>
      </c>
      <c r="L230" s="26">
        <v>7</v>
      </c>
      <c r="M230" s="26">
        <v>7</v>
      </c>
      <c r="N230" s="26">
        <v>2</v>
      </c>
      <c r="O230" s="26">
        <v>0</v>
      </c>
      <c r="P230" s="26">
        <v>0</v>
      </c>
      <c r="Q230" s="26">
        <v>0</v>
      </c>
      <c r="R230" s="26">
        <v>0</v>
      </c>
    </row>
    <row r="231" spans="1:18">
      <c r="A231" s="23" t="s">
        <v>34</v>
      </c>
      <c r="B231" s="24" t="s">
        <v>563</v>
      </c>
      <c r="C231" s="25" t="s">
        <v>11</v>
      </c>
      <c r="D231" s="24" t="s">
        <v>767</v>
      </c>
      <c r="E231" s="72">
        <v>49</v>
      </c>
      <c r="F231" s="25">
        <f>VLOOKUP(Table14[[#This Row],[LEA'#]],[1]EoyHomelessReport14!$A:$R,18,FALSE)</f>
        <v>38</v>
      </c>
      <c r="G231" s="25">
        <v>0</v>
      </c>
      <c r="H231" s="25">
        <v>48</v>
      </c>
      <c r="I231" s="25">
        <v>51</v>
      </c>
      <c r="J231" s="25">
        <v>24</v>
      </c>
      <c r="K231" s="26">
        <v>13</v>
      </c>
      <c r="L231" s="26">
        <v>16</v>
      </c>
      <c r="M231" s="26">
        <v>17</v>
      </c>
      <c r="N231" s="26">
        <v>5</v>
      </c>
      <c r="O231" s="26">
        <v>10</v>
      </c>
      <c r="P231" s="26">
        <v>12</v>
      </c>
      <c r="Q231" s="26">
        <v>0</v>
      </c>
      <c r="R231" s="26">
        <v>0</v>
      </c>
    </row>
    <row r="232" spans="1:18">
      <c r="A232" s="23" t="s">
        <v>246</v>
      </c>
      <c r="B232" s="24" t="s">
        <v>589</v>
      </c>
      <c r="C232" s="25" t="s">
        <v>1</v>
      </c>
      <c r="D232" s="24" t="s">
        <v>768</v>
      </c>
      <c r="E232" s="72">
        <v>4</v>
      </c>
      <c r="F232" s="25">
        <f>VLOOKUP(Table14[[#This Row],[LEA'#]],[1]EoyHomelessReport14!$A:$R,18,FALSE)</f>
        <v>2</v>
      </c>
      <c r="G232" s="25">
        <v>3</v>
      </c>
      <c r="H232" s="25">
        <v>5</v>
      </c>
      <c r="I232" s="25">
        <v>2</v>
      </c>
      <c r="J232" s="25">
        <v>0</v>
      </c>
      <c r="K232" s="26">
        <v>7</v>
      </c>
      <c r="L232" s="26">
        <v>4</v>
      </c>
      <c r="M232" s="26">
        <v>5</v>
      </c>
      <c r="N232" s="26">
        <v>2</v>
      </c>
      <c r="O232" s="26">
        <v>1</v>
      </c>
      <c r="P232" s="26">
        <v>0</v>
      </c>
      <c r="Q232" s="26">
        <v>0</v>
      </c>
      <c r="R232" s="26">
        <v>0</v>
      </c>
    </row>
    <row r="233" spans="1:18">
      <c r="A233" s="23" t="s">
        <v>290</v>
      </c>
      <c r="B233" s="24" t="s">
        <v>701</v>
      </c>
      <c r="C233" s="25" t="s">
        <v>12</v>
      </c>
      <c r="D233" s="24" t="s">
        <v>769</v>
      </c>
      <c r="E233" s="72">
        <v>0</v>
      </c>
      <c r="F233" s="25">
        <f>VLOOKUP(Table14[[#This Row],[LEA'#]],[1]EoyHomelessReport14!$A:$R,18,FALSE)</f>
        <v>0</v>
      </c>
      <c r="G233" s="25">
        <v>0</v>
      </c>
      <c r="H233" s="25">
        <v>0</v>
      </c>
      <c r="I233" s="25">
        <v>0</v>
      </c>
      <c r="J233" s="25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</row>
    <row r="234" spans="1:18">
      <c r="A234" s="23" t="s">
        <v>172</v>
      </c>
      <c r="B234" s="24" t="s">
        <v>770</v>
      </c>
      <c r="C234" s="25" t="s">
        <v>9</v>
      </c>
      <c r="D234" s="24" t="s">
        <v>771</v>
      </c>
      <c r="E234" s="72">
        <v>22</v>
      </c>
      <c r="F234" s="25">
        <f>VLOOKUP(Table14[[#This Row],[LEA'#]],[1]EoyHomelessReport14!$A:$R,18,FALSE)</f>
        <v>37</v>
      </c>
      <c r="G234" s="25">
        <v>33</v>
      </c>
      <c r="H234" s="25">
        <v>65</v>
      </c>
      <c r="I234" s="25">
        <v>53</v>
      </c>
      <c r="J234" s="25">
        <v>29</v>
      </c>
      <c r="K234" s="26">
        <v>18</v>
      </c>
      <c r="L234" s="26">
        <v>9</v>
      </c>
      <c r="M234" s="26">
        <v>19</v>
      </c>
      <c r="N234" s="26">
        <v>10</v>
      </c>
      <c r="O234" s="26">
        <v>35</v>
      </c>
      <c r="P234" s="26">
        <v>25</v>
      </c>
      <c r="Q234" s="26">
        <v>0</v>
      </c>
      <c r="R234" s="26">
        <v>1</v>
      </c>
    </row>
    <row r="235" spans="1:18">
      <c r="A235" s="23" t="s">
        <v>173</v>
      </c>
      <c r="B235" s="24" t="s">
        <v>512</v>
      </c>
      <c r="C235" s="25" t="s">
        <v>1</v>
      </c>
      <c r="D235" s="24" t="s">
        <v>772</v>
      </c>
      <c r="E235" s="72">
        <v>0</v>
      </c>
      <c r="F235" s="25">
        <f>VLOOKUP(Table14[[#This Row],[LEA'#]],[1]EoyHomelessReport14!$A:$R,18,FALSE)</f>
        <v>0</v>
      </c>
      <c r="G235" s="25">
        <v>0</v>
      </c>
      <c r="H235" s="25">
        <v>0</v>
      </c>
      <c r="I235" s="25">
        <v>0</v>
      </c>
      <c r="J235" s="25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</row>
    <row r="236" spans="1:18">
      <c r="A236" s="23" t="s">
        <v>198</v>
      </c>
      <c r="B236" s="24" t="s">
        <v>540</v>
      </c>
      <c r="C236" s="25" t="s">
        <v>2</v>
      </c>
      <c r="D236" s="24" t="s">
        <v>773</v>
      </c>
      <c r="E236" s="72">
        <v>119</v>
      </c>
      <c r="F236" s="25">
        <f>VLOOKUP(Table14[[#This Row],[LEA'#]],[1]EoyHomelessReport14!$A:$R,18,FALSE)</f>
        <v>89</v>
      </c>
      <c r="G236" s="25">
        <v>105</v>
      </c>
      <c r="H236" s="25">
        <v>133</v>
      </c>
      <c r="I236" s="25">
        <v>118</v>
      </c>
      <c r="J236" s="25">
        <v>92</v>
      </c>
      <c r="K236" s="26">
        <v>95</v>
      </c>
      <c r="L236" s="26">
        <v>71</v>
      </c>
      <c r="M236" s="26">
        <v>103</v>
      </c>
      <c r="N236" s="26">
        <v>35</v>
      </c>
      <c r="O236" s="26">
        <v>62</v>
      </c>
      <c r="P236" s="26">
        <v>36</v>
      </c>
      <c r="Q236" s="26">
        <v>36</v>
      </c>
      <c r="R236" s="26">
        <v>47</v>
      </c>
    </row>
    <row r="237" spans="1:18">
      <c r="A237" s="23" t="s">
        <v>24</v>
      </c>
      <c r="B237" s="24" t="s">
        <v>543</v>
      </c>
      <c r="C237" s="25" t="s">
        <v>2</v>
      </c>
      <c r="D237" s="24" t="s">
        <v>774</v>
      </c>
      <c r="E237" s="72">
        <v>40</v>
      </c>
      <c r="F237" s="25">
        <f>VLOOKUP(Table14[[#This Row],[LEA'#]],[1]EoyHomelessReport14!$A:$R,18,FALSE)</f>
        <v>21</v>
      </c>
      <c r="G237" s="25">
        <v>20</v>
      </c>
      <c r="H237" s="25">
        <v>22</v>
      </c>
      <c r="I237" s="25">
        <v>4</v>
      </c>
      <c r="J237" s="25">
        <v>4</v>
      </c>
      <c r="K237" s="26">
        <v>11</v>
      </c>
      <c r="L237" s="26">
        <v>11</v>
      </c>
      <c r="M237" s="26">
        <v>7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</row>
    <row r="238" spans="1:18">
      <c r="A238" s="23" t="s">
        <v>775</v>
      </c>
      <c r="B238" s="24" t="s">
        <v>471</v>
      </c>
      <c r="C238" s="25" t="s">
        <v>463</v>
      </c>
      <c r="D238" s="24" t="s">
        <v>776</v>
      </c>
      <c r="E238" s="72" t="s">
        <v>535</v>
      </c>
      <c r="F238" s="25" t="s">
        <v>535</v>
      </c>
      <c r="G238" s="25" t="s">
        <v>535</v>
      </c>
      <c r="H238" s="25" t="s">
        <v>535</v>
      </c>
      <c r="I238" s="25" t="s">
        <v>535</v>
      </c>
      <c r="J238" s="26" t="s">
        <v>535</v>
      </c>
      <c r="K238" s="26">
        <v>1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20</v>
      </c>
    </row>
    <row r="239" spans="1:18">
      <c r="A239" s="23" t="s">
        <v>266</v>
      </c>
      <c r="B239" s="24" t="s">
        <v>471</v>
      </c>
      <c r="C239" s="25" t="s">
        <v>1</v>
      </c>
      <c r="D239" s="24" t="s">
        <v>471</v>
      </c>
      <c r="E239" s="72">
        <v>4576</v>
      </c>
      <c r="F239" s="25">
        <f>VLOOKUP(Table14[[#This Row],[LEA'#]],[1]EoyHomelessReport14!$A:$R,18,FALSE)</f>
        <v>4271</v>
      </c>
      <c r="G239" s="25">
        <v>3654</v>
      </c>
      <c r="H239" s="25">
        <v>3937</v>
      </c>
      <c r="I239" s="25">
        <v>3492</v>
      </c>
      <c r="J239" s="25">
        <v>3307</v>
      </c>
      <c r="K239" s="26">
        <v>3011</v>
      </c>
      <c r="L239" s="26">
        <v>2869</v>
      </c>
      <c r="M239" s="26">
        <v>2725</v>
      </c>
      <c r="N239" s="26">
        <v>2378</v>
      </c>
      <c r="O239" s="26">
        <v>2296</v>
      </c>
      <c r="P239" s="26">
        <v>2422</v>
      </c>
      <c r="Q239" s="26">
        <v>1922</v>
      </c>
      <c r="R239" s="26">
        <v>1370</v>
      </c>
    </row>
    <row r="240" spans="1:18">
      <c r="A240" s="23" t="s">
        <v>413</v>
      </c>
      <c r="B240" s="24" t="s">
        <v>471</v>
      </c>
      <c r="C240" s="25" t="s">
        <v>463</v>
      </c>
      <c r="D240" s="24" t="s">
        <v>777</v>
      </c>
      <c r="E240" s="72">
        <v>3</v>
      </c>
      <c r="F240" s="25">
        <f>VLOOKUP(Table14[[#This Row],[LEA'#]],[1]EoyHomelessReport14!$A:$R,18,FALSE)</f>
        <v>0</v>
      </c>
      <c r="G240" s="25">
        <v>7</v>
      </c>
      <c r="H240" s="25">
        <v>10</v>
      </c>
      <c r="I240" s="25">
        <v>9</v>
      </c>
      <c r="J240" s="25">
        <v>12</v>
      </c>
      <c r="K240" s="26">
        <v>12</v>
      </c>
      <c r="L240" s="26">
        <v>9</v>
      </c>
      <c r="M240" s="26">
        <v>2</v>
      </c>
      <c r="N240" s="26">
        <v>1</v>
      </c>
      <c r="O240" s="26">
        <v>0</v>
      </c>
      <c r="P240" s="26">
        <v>0</v>
      </c>
      <c r="Q240" s="26">
        <v>0</v>
      </c>
      <c r="R240" s="26">
        <v>0</v>
      </c>
    </row>
    <row r="241" spans="1:18">
      <c r="A241" s="23" t="s">
        <v>393</v>
      </c>
      <c r="B241" s="24" t="s">
        <v>471</v>
      </c>
      <c r="C241" s="25" t="s">
        <v>463</v>
      </c>
      <c r="D241" s="24" t="s">
        <v>778</v>
      </c>
      <c r="E241" s="72">
        <v>8</v>
      </c>
      <c r="F241" s="25">
        <f>VLOOKUP(Table14[[#This Row],[LEA'#]],[1]EoyHomelessReport14!$A:$R,18,FALSE)</f>
        <v>16</v>
      </c>
      <c r="G241" s="25">
        <v>0</v>
      </c>
      <c r="H241" s="25">
        <v>0</v>
      </c>
      <c r="I241" s="25">
        <v>0</v>
      </c>
      <c r="J241" s="25">
        <v>5</v>
      </c>
      <c r="K241" s="26" t="s">
        <v>535</v>
      </c>
      <c r="L241" s="26" t="s">
        <v>535</v>
      </c>
      <c r="M241" s="26" t="s">
        <v>535</v>
      </c>
      <c r="N241" s="26" t="s">
        <v>535</v>
      </c>
      <c r="O241" s="26" t="s">
        <v>535</v>
      </c>
      <c r="P241" s="26" t="s">
        <v>535</v>
      </c>
      <c r="Q241" s="26" t="s">
        <v>535</v>
      </c>
      <c r="R241" s="26" t="s">
        <v>535</v>
      </c>
    </row>
    <row r="242" spans="1:18">
      <c r="A242" s="23" t="s">
        <v>394</v>
      </c>
      <c r="B242" s="24" t="s">
        <v>471</v>
      </c>
      <c r="C242" s="25" t="s">
        <v>463</v>
      </c>
      <c r="D242" s="24" t="s">
        <v>779</v>
      </c>
      <c r="E242" s="72" t="s">
        <v>535</v>
      </c>
      <c r="F242" s="25">
        <f>VLOOKUP(Table14[[#This Row],[LEA'#]],[1]EoyHomelessReport14!$A:$R,18,FALSE)</f>
        <v>3</v>
      </c>
      <c r="G242" s="25">
        <v>6</v>
      </c>
      <c r="H242" s="25">
        <v>0</v>
      </c>
      <c r="I242" s="25">
        <v>0</v>
      </c>
      <c r="J242" s="25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1</v>
      </c>
      <c r="P242" s="26">
        <v>0</v>
      </c>
      <c r="Q242" s="26">
        <v>0</v>
      </c>
      <c r="R242" s="26">
        <v>0</v>
      </c>
    </row>
    <row r="243" spans="1:18">
      <c r="A243" s="23" t="s">
        <v>470</v>
      </c>
      <c r="B243" s="24" t="s">
        <v>471</v>
      </c>
      <c r="C243" s="25" t="s">
        <v>463</v>
      </c>
      <c r="D243" s="24" t="s">
        <v>990</v>
      </c>
      <c r="E243" s="72" t="s">
        <v>535</v>
      </c>
      <c r="F243" s="25">
        <f>VLOOKUP(Table14[[#This Row],[LEA'#]],[1]EoyHomelessReport14!$A:$R,18,FALSE)</f>
        <v>6</v>
      </c>
      <c r="G243" s="25">
        <v>7</v>
      </c>
      <c r="H243" s="25" t="s">
        <v>535</v>
      </c>
      <c r="I243" s="25" t="s">
        <v>535</v>
      </c>
      <c r="J243" s="26" t="s">
        <v>535</v>
      </c>
      <c r="K243" s="26" t="s">
        <v>535</v>
      </c>
      <c r="L243" s="26" t="s">
        <v>535</v>
      </c>
      <c r="M243" s="26" t="s">
        <v>535</v>
      </c>
      <c r="N243" s="26" t="s">
        <v>535</v>
      </c>
      <c r="O243" s="26" t="s">
        <v>535</v>
      </c>
      <c r="P243" s="26" t="s">
        <v>535</v>
      </c>
      <c r="Q243" s="26" t="s">
        <v>535</v>
      </c>
      <c r="R243" s="26" t="s">
        <v>535</v>
      </c>
    </row>
    <row r="244" spans="1:18">
      <c r="A244" s="78">
        <v>8127</v>
      </c>
      <c r="B244" s="76" t="s">
        <v>471</v>
      </c>
      <c r="C244" s="78" t="s">
        <v>463</v>
      </c>
      <c r="D244" s="76" t="s">
        <v>1089</v>
      </c>
      <c r="E244" s="75">
        <v>0</v>
      </c>
      <c r="F244" s="77" t="s">
        <v>535</v>
      </c>
      <c r="G244" s="77" t="s">
        <v>535</v>
      </c>
      <c r="H244" s="77" t="s">
        <v>535</v>
      </c>
      <c r="I244" s="77" t="s">
        <v>535</v>
      </c>
      <c r="J244" s="77" t="s">
        <v>535</v>
      </c>
      <c r="K244" s="77" t="s">
        <v>535</v>
      </c>
      <c r="L244" s="77" t="s">
        <v>535</v>
      </c>
      <c r="M244" s="77" t="s">
        <v>535</v>
      </c>
      <c r="N244" s="77" t="s">
        <v>535</v>
      </c>
      <c r="O244" s="77" t="s">
        <v>535</v>
      </c>
      <c r="P244" s="77" t="s">
        <v>535</v>
      </c>
      <c r="Q244" s="77" t="s">
        <v>535</v>
      </c>
      <c r="R244" s="77" t="s">
        <v>535</v>
      </c>
    </row>
    <row r="245" spans="1:18">
      <c r="A245" s="23" t="s">
        <v>325</v>
      </c>
      <c r="B245" s="24" t="s">
        <v>471</v>
      </c>
      <c r="C245" s="25" t="s">
        <v>463</v>
      </c>
      <c r="D245" s="24" t="s">
        <v>780</v>
      </c>
      <c r="E245" s="72">
        <v>0</v>
      </c>
      <c r="F245" s="25">
        <f>VLOOKUP(Table14[[#This Row],[LEA'#]],[1]EoyHomelessReport14!$A:$R,18,FALSE)</f>
        <v>10</v>
      </c>
      <c r="G245" s="25">
        <v>5</v>
      </c>
      <c r="H245" s="25">
        <v>3</v>
      </c>
      <c r="I245" s="25">
        <v>18</v>
      </c>
      <c r="J245" s="25">
        <v>3</v>
      </c>
      <c r="K245" s="26" t="s">
        <v>535</v>
      </c>
      <c r="L245" s="26" t="s">
        <v>535</v>
      </c>
      <c r="M245" s="26" t="s">
        <v>535</v>
      </c>
      <c r="N245" s="26" t="s">
        <v>535</v>
      </c>
      <c r="O245" s="26" t="s">
        <v>535</v>
      </c>
      <c r="P245" s="26" t="s">
        <v>535</v>
      </c>
      <c r="Q245" s="26" t="s">
        <v>535</v>
      </c>
      <c r="R245" s="26" t="s">
        <v>535</v>
      </c>
    </row>
    <row r="246" spans="1:18">
      <c r="A246" s="23" t="s">
        <v>314</v>
      </c>
      <c r="B246" s="24" t="s">
        <v>528</v>
      </c>
      <c r="C246" s="25" t="s">
        <v>3</v>
      </c>
      <c r="D246" s="24" t="s">
        <v>781</v>
      </c>
      <c r="E246" s="72">
        <v>4</v>
      </c>
      <c r="F246" s="25">
        <f>VLOOKUP(Table14[[#This Row],[LEA'#]],[1]EoyHomelessReport14!$A:$R,18,FALSE)</f>
        <v>8</v>
      </c>
      <c r="G246" s="25">
        <v>4</v>
      </c>
      <c r="H246" s="25">
        <v>0</v>
      </c>
      <c r="I246" s="25">
        <v>4</v>
      </c>
      <c r="J246" s="25">
        <v>5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</row>
    <row r="247" spans="1:18">
      <c r="A247" s="23" t="s">
        <v>220</v>
      </c>
      <c r="B247" s="24" t="s">
        <v>731</v>
      </c>
      <c r="C247" s="25" t="s">
        <v>9</v>
      </c>
      <c r="D247" s="24" t="s">
        <v>782</v>
      </c>
      <c r="E247" s="72">
        <v>0</v>
      </c>
      <c r="F247" s="25">
        <f>VLOOKUP(Table14[[#This Row],[LEA'#]],[1]EoyHomelessReport14!$A:$R,18,FALSE)</f>
        <v>1</v>
      </c>
      <c r="G247" s="25">
        <v>2</v>
      </c>
      <c r="H247" s="25">
        <v>2</v>
      </c>
      <c r="I247" s="25">
        <v>5</v>
      </c>
      <c r="J247" s="25">
        <v>10</v>
      </c>
      <c r="K247" s="26">
        <v>1</v>
      </c>
      <c r="L247" s="26">
        <v>10</v>
      </c>
      <c r="M247" s="26">
        <v>6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</row>
    <row r="248" spans="1:18">
      <c r="A248" s="23" t="s">
        <v>40</v>
      </c>
      <c r="B248" s="24" t="s">
        <v>718</v>
      </c>
      <c r="C248" s="25" t="s">
        <v>7</v>
      </c>
      <c r="D248" s="24" t="s">
        <v>783</v>
      </c>
      <c r="E248" s="72">
        <v>2</v>
      </c>
      <c r="F248" s="25">
        <f>VLOOKUP(Table14[[#This Row],[LEA'#]],[1]EoyHomelessReport14!$A:$R,18,FALSE)</f>
        <v>1</v>
      </c>
      <c r="G248" s="25">
        <v>5</v>
      </c>
      <c r="H248" s="25">
        <v>5</v>
      </c>
      <c r="I248" s="25">
        <v>4</v>
      </c>
      <c r="J248" s="25">
        <v>1</v>
      </c>
      <c r="K248" s="26">
        <v>0</v>
      </c>
      <c r="L248" s="26">
        <v>0</v>
      </c>
      <c r="M248" s="26">
        <v>1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</row>
    <row r="249" spans="1:18">
      <c r="A249" s="23" t="s">
        <v>412</v>
      </c>
      <c r="B249" s="24" t="s">
        <v>494</v>
      </c>
      <c r="C249" s="25" t="s">
        <v>10</v>
      </c>
      <c r="D249" s="24" t="s">
        <v>784</v>
      </c>
      <c r="E249" s="72">
        <v>0</v>
      </c>
      <c r="F249" s="25">
        <f>VLOOKUP(Table14[[#This Row],[LEA'#]],[1]EoyHomelessReport14!$A:$R,18,FALSE)</f>
        <v>27</v>
      </c>
      <c r="G249" s="25">
        <v>5</v>
      </c>
      <c r="H249" s="25">
        <v>6</v>
      </c>
      <c r="I249" s="25">
        <v>12</v>
      </c>
      <c r="J249" s="25">
        <v>15</v>
      </c>
      <c r="K249" s="26">
        <v>18</v>
      </c>
      <c r="L249" s="26">
        <v>5</v>
      </c>
      <c r="M249" s="26">
        <v>2</v>
      </c>
      <c r="N249" s="26">
        <v>1</v>
      </c>
      <c r="O249" s="26">
        <v>3</v>
      </c>
      <c r="P249" s="26">
        <v>3</v>
      </c>
      <c r="Q249" s="26">
        <v>2</v>
      </c>
      <c r="R249" s="26">
        <v>0</v>
      </c>
    </row>
    <row r="250" spans="1:18">
      <c r="A250" s="23" t="s">
        <v>116</v>
      </c>
      <c r="B250" s="24" t="s">
        <v>540</v>
      </c>
      <c r="C250" s="25" t="s">
        <v>2</v>
      </c>
      <c r="D250" s="24" t="s">
        <v>785</v>
      </c>
      <c r="E250" s="72">
        <v>32</v>
      </c>
      <c r="F250" s="25">
        <f>VLOOKUP(Table14[[#This Row],[LEA'#]],[1]EoyHomelessReport14!$A:$R,18,FALSE)</f>
        <v>21</v>
      </c>
      <c r="G250" s="25">
        <v>19</v>
      </c>
      <c r="H250" s="25">
        <v>33</v>
      </c>
      <c r="I250" s="25">
        <v>18</v>
      </c>
      <c r="J250" s="25">
        <v>28</v>
      </c>
      <c r="K250" s="26">
        <v>5</v>
      </c>
      <c r="L250" s="26">
        <v>4</v>
      </c>
      <c r="M250" s="26">
        <v>3</v>
      </c>
      <c r="N250" s="26">
        <v>1</v>
      </c>
      <c r="O250" s="26">
        <v>0</v>
      </c>
      <c r="P250" s="26">
        <v>7</v>
      </c>
      <c r="Q250" s="26">
        <v>8</v>
      </c>
      <c r="R250" s="26">
        <v>2</v>
      </c>
    </row>
    <row r="251" spans="1:18">
      <c r="A251" s="23" t="s">
        <v>96</v>
      </c>
      <c r="B251" s="24" t="s">
        <v>490</v>
      </c>
      <c r="C251" s="25" t="s">
        <v>2</v>
      </c>
      <c r="D251" s="24" t="s">
        <v>584</v>
      </c>
      <c r="E251" s="72">
        <v>25</v>
      </c>
      <c r="F251" s="25">
        <f>VLOOKUP(Table14[[#This Row],[LEA'#]],[1]EoyHomelessReport14!$A:$R,18,FALSE)</f>
        <v>30</v>
      </c>
      <c r="G251" s="25">
        <v>38</v>
      </c>
      <c r="H251" s="25">
        <v>41</v>
      </c>
      <c r="I251" s="25">
        <v>43</v>
      </c>
      <c r="J251" s="25">
        <v>32</v>
      </c>
      <c r="K251" s="26">
        <v>32</v>
      </c>
      <c r="L251" s="26">
        <v>11</v>
      </c>
      <c r="M251" s="26">
        <v>13</v>
      </c>
      <c r="N251" s="26">
        <v>17</v>
      </c>
      <c r="O251" s="26">
        <v>2</v>
      </c>
      <c r="P251" s="26">
        <v>0</v>
      </c>
      <c r="Q251" s="26">
        <v>0</v>
      </c>
      <c r="R251" s="26">
        <v>0</v>
      </c>
    </row>
    <row r="252" spans="1:18">
      <c r="A252" s="23" t="s">
        <v>140</v>
      </c>
      <c r="B252" s="24" t="s">
        <v>786</v>
      </c>
      <c r="C252" s="25" t="s">
        <v>5</v>
      </c>
      <c r="D252" s="24" t="s">
        <v>787</v>
      </c>
      <c r="E252" s="72">
        <v>3</v>
      </c>
      <c r="F252" s="25">
        <f>VLOOKUP(Table14[[#This Row],[LEA'#]],[1]EoyHomelessReport14!$A:$R,18,FALSE)</f>
        <v>4</v>
      </c>
      <c r="G252" s="25">
        <v>9</v>
      </c>
      <c r="H252" s="25">
        <v>8</v>
      </c>
      <c r="I252" s="25">
        <v>7</v>
      </c>
      <c r="J252" s="25">
        <v>1</v>
      </c>
      <c r="K252" s="26">
        <v>3</v>
      </c>
      <c r="L252" s="26">
        <v>2</v>
      </c>
      <c r="M252" s="26">
        <v>13</v>
      </c>
      <c r="N252" s="26">
        <v>5</v>
      </c>
      <c r="O252" s="26">
        <v>0</v>
      </c>
      <c r="P252" s="26">
        <v>1</v>
      </c>
      <c r="Q252" s="26">
        <v>0</v>
      </c>
      <c r="R252" s="26">
        <v>0</v>
      </c>
    </row>
    <row r="253" spans="1:18">
      <c r="A253" s="23" t="s">
        <v>229</v>
      </c>
      <c r="B253" s="24" t="s">
        <v>490</v>
      </c>
      <c r="C253" s="25" t="s">
        <v>2</v>
      </c>
      <c r="D253" s="24" t="s">
        <v>788</v>
      </c>
      <c r="E253" s="72">
        <v>0</v>
      </c>
      <c r="F253" s="25">
        <f>VLOOKUP(Table14[[#This Row],[LEA'#]],[1]EoyHomelessReport14!$A:$R,18,FALSE)</f>
        <v>0</v>
      </c>
      <c r="G253" s="25">
        <v>0</v>
      </c>
      <c r="H253" s="25">
        <v>0</v>
      </c>
      <c r="I253" s="25">
        <v>0</v>
      </c>
      <c r="J253" s="25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</row>
    <row r="254" spans="1:18">
      <c r="A254" s="23" t="s">
        <v>255</v>
      </c>
      <c r="B254" s="24" t="s">
        <v>517</v>
      </c>
      <c r="C254" s="25" t="s">
        <v>9</v>
      </c>
      <c r="D254" s="24" t="s">
        <v>789</v>
      </c>
      <c r="E254" s="72">
        <v>14</v>
      </c>
      <c r="F254" s="25">
        <f>VLOOKUP(Table14[[#This Row],[LEA'#]],[1]EoyHomelessReport14!$A:$R,18,FALSE)</f>
        <v>17</v>
      </c>
      <c r="G254" s="25">
        <v>3</v>
      </c>
      <c r="H254" s="25">
        <v>7</v>
      </c>
      <c r="I254" s="25">
        <v>6</v>
      </c>
      <c r="J254" s="25">
        <v>1</v>
      </c>
      <c r="K254" s="26">
        <v>6</v>
      </c>
      <c r="L254" s="26">
        <v>2</v>
      </c>
      <c r="M254" s="26">
        <v>11</v>
      </c>
      <c r="N254" s="26">
        <v>0</v>
      </c>
      <c r="O254" s="26">
        <v>2</v>
      </c>
      <c r="P254" s="26">
        <v>4</v>
      </c>
      <c r="Q254" s="26">
        <v>1</v>
      </c>
      <c r="R254" s="26">
        <v>5</v>
      </c>
    </row>
    <row r="255" spans="1:18">
      <c r="A255" s="23" t="s">
        <v>242</v>
      </c>
      <c r="B255" s="24" t="s">
        <v>540</v>
      </c>
      <c r="C255" s="25" t="s">
        <v>2</v>
      </c>
      <c r="D255" s="24" t="s">
        <v>790</v>
      </c>
      <c r="E255" s="72">
        <v>23</v>
      </c>
      <c r="F255" s="25">
        <f>VLOOKUP(Table14[[#This Row],[LEA'#]],[1]EoyHomelessReport14!$A:$R,18,FALSE)</f>
        <v>41</v>
      </c>
      <c r="G255" s="25">
        <v>33</v>
      </c>
      <c r="H255" s="25">
        <v>34</v>
      </c>
      <c r="I255" s="25">
        <v>16</v>
      </c>
      <c r="J255" s="25">
        <v>8</v>
      </c>
      <c r="K255" s="26">
        <v>3</v>
      </c>
      <c r="L255" s="26">
        <v>7</v>
      </c>
      <c r="M255" s="26">
        <v>7</v>
      </c>
      <c r="N255" s="26">
        <v>9</v>
      </c>
      <c r="O255" s="26">
        <v>0</v>
      </c>
      <c r="P255" s="26">
        <v>0</v>
      </c>
      <c r="Q255" s="26">
        <v>0</v>
      </c>
      <c r="R255" s="26">
        <v>7</v>
      </c>
    </row>
    <row r="256" spans="1:18">
      <c r="A256" s="23" t="s">
        <v>247</v>
      </c>
      <c r="B256" s="24" t="s">
        <v>512</v>
      </c>
      <c r="C256" s="25" t="s">
        <v>1</v>
      </c>
      <c r="D256" s="24" t="s">
        <v>791</v>
      </c>
      <c r="E256" s="72">
        <v>19</v>
      </c>
      <c r="F256" s="25">
        <f>VLOOKUP(Table14[[#This Row],[LEA'#]],[1]EoyHomelessReport14!$A:$R,18,FALSE)</f>
        <v>13</v>
      </c>
      <c r="G256" s="25">
        <v>8</v>
      </c>
      <c r="H256" s="25">
        <v>2</v>
      </c>
      <c r="I256" s="25">
        <v>10</v>
      </c>
      <c r="J256" s="25">
        <v>10</v>
      </c>
      <c r="K256" s="26">
        <v>4</v>
      </c>
      <c r="L256" s="26">
        <v>3</v>
      </c>
      <c r="M256" s="26">
        <v>0</v>
      </c>
      <c r="N256" s="26">
        <v>3</v>
      </c>
      <c r="O256" s="26">
        <v>0</v>
      </c>
      <c r="P256" s="26">
        <v>0</v>
      </c>
      <c r="Q256" s="26">
        <v>0</v>
      </c>
      <c r="R256" s="26">
        <v>0</v>
      </c>
    </row>
    <row r="257" spans="1:18">
      <c r="A257" s="23" t="s">
        <v>406</v>
      </c>
      <c r="B257" s="24" t="s">
        <v>512</v>
      </c>
      <c r="C257" s="25" t="s">
        <v>1</v>
      </c>
      <c r="D257" s="24" t="s">
        <v>792</v>
      </c>
      <c r="E257" s="72">
        <v>17</v>
      </c>
      <c r="F257" s="25">
        <f>VLOOKUP(Table14[[#This Row],[LEA'#]],[1]EoyHomelessReport14!$A:$R,18,FALSE)</f>
        <v>24</v>
      </c>
      <c r="G257" s="25">
        <v>20</v>
      </c>
      <c r="H257" s="25">
        <v>15</v>
      </c>
      <c r="I257" s="25">
        <v>9</v>
      </c>
      <c r="J257" s="25">
        <v>5</v>
      </c>
      <c r="K257" s="26">
        <v>3</v>
      </c>
      <c r="L257" s="26">
        <v>3</v>
      </c>
      <c r="M257" s="26">
        <v>5</v>
      </c>
      <c r="N257" s="26">
        <v>2</v>
      </c>
      <c r="O257" s="26">
        <v>0</v>
      </c>
      <c r="P257" s="26">
        <v>4</v>
      </c>
      <c r="Q257" s="26">
        <v>0</v>
      </c>
      <c r="R257" s="26">
        <v>2</v>
      </c>
    </row>
    <row r="258" spans="1:18">
      <c r="A258" s="23" t="s">
        <v>141</v>
      </c>
      <c r="B258" s="24" t="s">
        <v>755</v>
      </c>
      <c r="C258" s="25" t="s">
        <v>5</v>
      </c>
      <c r="D258" s="24" t="s">
        <v>793</v>
      </c>
      <c r="E258" s="72">
        <v>0</v>
      </c>
      <c r="F258" s="25">
        <f>VLOOKUP(Table14[[#This Row],[LEA'#]],[1]EoyHomelessReport14!$A:$R,18,FALSE)</f>
        <v>12</v>
      </c>
      <c r="G258" s="25">
        <v>4</v>
      </c>
      <c r="H258" s="25">
        <v>9</v>
      </c>
      <c r="I258" s="25">
        <v>15</v>
      </c>
      <c r="J258" s="25">
        <v>7</v>
      </c>
      <c r="K258" s="26">
        <v>7</v>
      </c>
      <c r="L258" s="26">
        <v>7</v>
      </c>
      <c r="M258" s="26">
        <v>17</v>
      </c>
      <c r="N258" s="26">
        <v>16</v>
      </c>
      <c r="O258" s="26">
        <v>2</v>
      </c>
      <c r="P258" s="26">
        <v>0</v>
      </c>
      <c r="Q258" s="26">
        <v>0</v>
      </c>
      <c r="R258" s="26">
        <v>0</v>
      </c>
    </row>
    <row r="259" spans="1:18">
      <c r="A259" s="23" t="s">
        <v>156</v>
      </c>
      <c r="B259" s="24" t="s">
        <v>762</v>
      </c>
      <c r="C259" s="25" t="s">
        <v>6</v>
      </c>
      <c r="D259" s="24" t="s">
        <v>794</v>
      </c>
      <c r="E259" s="72">
        <v>54</v>
      </c>
      <c r="F259" s="25">
        <f>VLOOKUP(Table14[[#This Row],[LEA'#]],[1]EoyHomelessReport14!$A:$R,18,FALSE)</f>
        <v>69</v>
      </c>
      <c r="G259" s="25">
        <v>49</v>
      </c>
      <c r="H259" s="25">
        <v>71</v>
      </c>
      <c r="I259" s="25">
        <v>32</v>
      </c>
      <c r="J259" s="25">
        <v>29</v>
      </c>
      <c r="K259" s="26">
        <v>15</v>
      </c>
      <c r="L259" s="26">
        <v>22</v>
      </c>
      <c r="M259" s="26">
        <v>22</v>
      </c>
      <c r="N259" s="26">
        <v>15</v>
      </c>
      <c r="O259" s="26">
        <v>13</v>
      </c>
      <c r="P259" s="26">
        <v>10</v>
      </c>
      <c r="Q259" s="26">
        <v>0</v>
      </c>
      <c r="R259" s="26">
        <v>3</v>
      </c>
    </row>
    <row r="260" spans="1:18">
      <c r="A260" s="23" t="s">
        <v>180</v>
      </c>
      <c r="B260" s="24" t="s">
        <v>486</v>
      </c>
      <c r="C260" s="25" t="s">
        <v>10</v>
      </c>
      <c r="D260" s="24" t="s">
        <v>795</v>
      </c>
      <c r="E260" s="72">
        <v>2</v>
      </c>
      <c r="F260" s="25">
        <f>VLOOKUP(Table14[[#This Row],[LEA'#]],[1]EoyHomelessReport14!$A:$R,18,FALSE)</f>
        <v>2</v>
      </c>
      <c r="G260" s="25">
        <v>3</v>
      </c>
      <c r="H260" s="25">
        <v>1</v>
      </c>
      <c r="I260" s="25">
        <v>4</v>
      </c>
      <c r="J260" s="25">
        <v>3</v>
      </c>
      <c r="K260" s="26">
        <v>0</v>
      </c>
      <c r="L260" s="26">
        <v>3</v>
      </c>
      <c r="M260" s="26">
        <v>2</v>
      </c>
      <c r="N260" s="26">
        <v>2</v>
      </c>
      <c r="O260" s="26">
        <v>0</v>
      </c>
      <c r="P260" s="26">
        <v>0</v>
      </c>
      <c r="Q260" s="26">
        <v>2</v>
      </c>
      <c r="R260" s="26">
        <v>0</v>
      </c>
    </row>
    <row r="261" spans="1:18">
      <c r="A261" s="23" t="s">
        <v>275</v>
      </c>
      <c r="B261" s="24" t="s">
        <v>519</v>
      </c>
      <c r="C261" s="25" t="s">
        <v>5</v>
      </c>
      <c r="D261" s="24" t="s">
        <v>796</v>
      </c>
      <c r="E261" s="72">
        <v>4</v>
      </c>
      <c r="F261" s="25">
        <f>VLOOKUP(Table14[[#This Row],[LEA'#]],[1]EoyHomelessReport14!$A:$R,18,FALSE)</f>
        <v>4</v>
      </c>
      <c r="G261" s="25">
        <v>0</v>
      </c>
      <c r="H261" s="25">
        <v>0</v>
      </c>
      <c r="I261" s="25">
        <v>3</v>
      </c>
      <c r="J261" s="25">
        <v>3</v>
      </c>
      <c r="K261" s="26">
        <v>2</v>
      </c>
      <c r="L261" s="26">
        <v>7</v>
      </c>
      <c r="M261" s="26">
        <v>4</v>
      </c>
      <c r="N261" s="26">
        <v>8</v>
      </c>
      <c r="O261" s="26">
        <v>5</v>
      </c>
      <c r="P261" s="26">
        <v>0</v>
      </c>
      <c r="Q261" s="26">
        <v>0</v>
      </c>
      <c r="R261" s="26">
        <v>0</v>
      </c>
    </row>
    <row r="262" spans="1:18">
      <c r="A262" s="23" t="s">
        <v>440</v>
      </c>
      <c r="B262" s="24" t="s">
        <v>536</v>
      </c>
      <c r="C262" s="25" t="s">
        <v>6</v>
      </c>
      <c r="D262" s="24" t="s">
        <v>797</v>
      </c>
      <c r="E262" s="72" t="s">
        <v>535</v>
      </c>
      <c r="F262" s="25">
        <f>VLOOKUP(Table14[[#This Row],[LEA'#]],[1]EoyHomelessReport14!$A:$R,18,FALSE)</f>
        <v>0</v>
      </c>
      <c r="G262" s="25">
        <v>6</v>
      </c>
      <c r="H262" s="25">
        <v>2</v>
      </c>
      <c r="I262" s="25">
        <v>5</v>
      </c>
      <c r="J262" s="25">
        <v>3</v>
      </c>
      <c r="K262" s="26">
        <v>2</v>
      </c>
      <c r="L262" s="26">
        <v>0</v>
      </c>
      <c r="M262" s="26">
        <v>7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</row>
    <row r="263" spans="1:18">
      <c r="A263" s="23" t="s">
        <v>373</v>
      </c>
      <c r="B263" s="24" t="s">
        <v>556</v>
      </c>
      <c r="C263" s="25" t="s">
        <v>10</v>
      </c>
      <c r="D263" s="24" t="s">
        <v>798</v>
      </c>
      <c r="E263" s="72">
        <v>0</v>
      </c>
      <c r="F263" s="25">
        <f>VLOOKUP(Table14[[#This Row],[LEA'#]],[1]EoyHomelessReport14!$A:$R,18,FALSE)</f>
        <v>8</v>
      </c>
      <c r="G263" s="25">
        <v>0</v>
      </c>
      <c r="H263" s="25">
        <v>11</v>
      </c>
      <c r="I263" s="25">
        <v>7</v>
      </c>
      <c r="J263" s="25">
        <v>3</v>
      </c>
      <c r="K263" s="26">
        <v>7</v>
      </c>
      <c r="L263" s="26">
        <v>2</v>
      </c>
      <c r="M263" s="26">
        <v>3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</row>
    <row r="264" spans="1:18">
      <c r="A264" s="23" t="s">
        <v>164</v>
      </c>
      <c r="B264" s="24" t="s">
        <v>512</v>
      </c>
      <c r="C264" s="25" t="s">
        <v>1</v>
      </c>
      <c r="D264" s="24" t="s">
        <v>799</v>
      </c>
      <c r="E264" s="72">
        <v>5</v>
      </c>
      <c r="F264" s="25">
        <f>VLOOKUP(Table14[[#This Row],[LEA'#]],[1]EoyHomelessReport14!$A:$R,18,FALSE)</f>
        <v>9</v>
      </c>
      <c r="G264" s="25">
        <v>8</v>
      </c>
      <c r="H264" s="25">
        <v>10</v>
      </c>
      <c r="I264" s="25">
        <v>4</v>
      </c>
      <c r="J264" s="25">
        <v>3</v>
      </c>
      <c r="K264" s="26">
        <v>1</v>
      </c>
      <c r="L264" s="26">
        <v>1</v>
      </c>
      <c r="M264" s="26">
        <v>2</v>
      </c>
      <c r="N264" s="26">
        <v>0</v>
      </c>
      <c r="O264" s="26">
        <v>2</v>
      </c>
      <c r="P264" s="26">
        <v>4</v>
      </c>
      <c r="Q264" s="26">
        <v>0</v>
      </c>
      <c r="R264" s="26">
        <v>1</v>
      </c>
    </row>
    <row r="265" spans="1:18">
      <c r="A265" s="23" t="s">
        <v>283</v>
      </c>
      <c r="B265" s="24" t="s">
        <v>490</v>
      </c>
      <c r="C265" s="25" t="s">
        <v>2</v>
      </c>
      <c r="D265" s="24" t="s">
        <v>800</v>
      </c>
      <c r="E265" s="72">
        <v>1</v>
      </c>
      <c r="F265" s="25">
        <f>VLOOKUP(Table14[[#This Row],[LEA'#]],[1]EoyHomelessReport14!$A:$R,18,FALSE)</f>
        <v>1</v>
      </c>
      <c r="G265" s="25">
        <v>0</v>
      </c>
      <c r="H265" s="25">
        <v>0</v>
      </c>
      <c r="I265" s="25">
        <v>2</v>
      </c>
      <c r="J265" s="25">
        <v>3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</row>
    <row r="266" spans="1:18">
      <c r="A266" s="23" t="s">
        <v>22</v>
      </c>
      <c r="B266" s="24" t="s">
        <v>567</v>
      </c>
      <c r="C266" s="25" t="s">
        <v>7</v>
      </c>
      <c r="D266" s="24" t="s">
        <v>801</v>
      </c>
      <c r="E266" s="72">
        <v>3</v>
      </c>
      <c r="F266" s="25">
        <f>VLOOKUP(Table14[[#This Row],[LEA'#]],[1]EoyHomelessReport14!$A:$R,18,FALSE)</f>
        <v>5</v>
      </c>
      <c r="G266" s="25">
        <v>8</v>
      </c>
      <c r="H266" s="25">
        <v>5</v>
      </c>
      <c r="I266" s="25">
        <v>7</v>
      </c>
      <c r="J266" s="25">
        <v>6</v>
      </c>
      <c r="K266" s="26">
        <v>3</v>
      </c>
      <c r="L266" s="26">
        <v>5</v>
      </c>
      <c r="M266" s="26">
        <v>1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</row>
    <row r="267" spans="1:18">
      <c r="A267" s="23" t="s">
        <v>261</v>
      </c>
      <c r="B267" s="24" t="s">
        <v>755</v>
      </c>
      <c r="C267" s="25" t="s">
        <v>5</v>
      </c>
      <c r="D267" s="24" t="s">
        <v>802</v>
      </c>
      <c r="E267" s="72">
        <v>6</v>
      </c>
      <c r="F267" s="25">
        <f>VLOOKUP(Table14[[#This Row],[LEA'#]],[1]EoyHomelessReport14!$A:$R,18,FALSE)</f>
        <v>13</v>
      </c>
      <c r="G267" s="25">
        <v>18</v>
      </c>
      <c r="H267" s="25">
        <v>3</v>
      </c>
      <c r="I267" s="25">
        <v>0</v>
      </c>
      <c r="J267" s="25">
        <v>8</v>
      </c>
      <c r="K267" s="26">
        <v>5</v>
      </c>
      <c r="L267" s="26">
        <v>3</v>
      </c>
      <c r="M267" s="26">
        <v>9</v>
      </c>
      <c r="N267" s="26">
        <v>25</v>
      </c>
      <c r="O267" s="26">
        <v>0</v>
      </c>
      <c r="P267" s="26">
        <v>0</v>
      </c>
      <c r="Q267" s="26">
        <v>0</v>
      </c>
      <c r="R267" s="26">
        <v>0</v>
      </c>
    </row>
    <row r="268" spans="1:18">
      <c r="A268" s="23" t="s">
        <v>249</v>
      </c>
      <c r="B268" s="24" t="s">
        <v>601</v>
      </c>
      <c r="C268" s="25" t="s">
        <v>6</v>
      </c>
      <c r="D268" s="24" t="s">
        <v>803</v>
      </c>
      <c r="E268" s="72">
        <v>33</v>
      </c>
      <c r="F268" s="25">
        <f>VLOOKUP(Table14[[#This Row],[LEA'#]],[1]EoyHomelessReport14!$A:$R,18,FALSE)</f>
        <v>42</v>
      </c>
      <c r="G268" s="25">
        <v>33</v>
      </c>
      <c r="H268" s="25">
        <v>19</v>
      </c>
      <c r="I268" s="25">
        <v>40</v>
      </c>
      <c r="J268" s="25">
        <v>53</v>
      </c>
      <c r="K268" s="26">
        <v>29</v>
      </c>
      <c r="L268" s="26">
        <v>30</v>
      </c>
      <c r="M268" s="26">
        <v>19</v>
      </c>
      <c r="N268" s="26">
        <v>32</v>
      </c>
      <c r="O268" s="26">
        <v>27</v>
      </c>
      <c r="P268" s="26">
        <v>16</v>
      </c>
      <c r="Q268" s="26">
        <v>12</v>
      </c>
      <c r="R268" s="26">
        <v>19</v>
      </c>
    </row>
    <row r="269" spans="1:18">
      <c r="A269" s="23" t="s">
        <v>321</v>
      </c>
      <c r="B269" s="24" t="s">
        <v>522</v>
      </c>
      <c r="C269" s="25" t="s">
        <v>11</v>
      </c>
      <c r="D269" s="24" t="s">
        <v>804</v>
      </c>
      <c r="E269" s="72">
        <v>47</v>
      </c>
      <c r="F269" s="25">
        <f>VLOOKUP(Table14[[#This Row],[LEA'#]],[1]EoyHomelessReport14!$A:$R,18,FALSE)</f>
        <v>55</v>
      </c>
      <c r="G269" s="25">
        <v>20</v>
      </c>
      <c r="H269" s="25">
        <v>35</v>
      </c>
      <c r="I269" s="25">
        <v>27</v>
      </c>
      <c r="J269" s="25">
        <v>12</v>
      </c>
      <c r="K269" s="26">
        <v>16</v>
      </c>
      <c r="L269" s="26">
        <v>21</v>
      </c>
      <c r="M269" s="26">
        <v>42</v>
      </c>
      <c r="N269" s="26">
        <v>14</v>
      </c>
      <c r="O269" s="26">
        <v>16</v>
      </c>
      <c r="P269" s="26">
        <v>6</v>
      </c>
      <c r="Q269" s="26">
        <v>1</v>
      </c>
      <c r="R269" s="26">
        <v>8</v>
      </c>
    </row>
    <row r="270" spans="1:18">
      <c r="A270" s="23" t="s">
        <v>25</v>
      </c>
      <c r="B270" s="24" t="s">
        <v>538</v>
      </c>
      <c r="C270" s="25" t="s">
        <v>8</v>
      </c>
      <c r="D270" s="24" t="s">
        <v>805</v>
      </c>
      <c r="E270" s="72">
        <v>0</v>
      </c>
      <c r="F270" s="25">
        <f>VLOOKUP(Table14[[#This Row],[LEA'#]],[1]EoyHomelessReport14!$A:$R,18,FALSE)</f>
        <v>3</v>
      </c>
      <c r="G270" s="25">
        <v>0</v>
      </c>
      <c r="H270" s="25">
        <v>0</v>
      </c>
      <c r="I270" s="25">
        <v>0</v>
      </c>
      <c r="J270" s="25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</row>
    <row r="271" spans="1:18">
      <c r="A271" s="23" t="s">
        <v>318</v>
      </c>
      <c r="B271" s="24" t="s">
        <v>471</v>
      </c>
      <c r="C271" s="25" t="s">
        <v>1</v>
      </c>
      <c r="D271" s="24" t="s">
        <v>806</v>
      </c>
      <c r="E271" s="72">
        <v>11</v>
      </c>
      <c r="F271" s="25">
        <f>VLOOKUP(Table14[[#This Row],[LEA'#]],[1]EoyHomelessReport14!$A:$R,18,FALSE)</f>
        <v>9</v>
      </c>
      <c r="G271" s="25">
        <v>1</v>
      </c>
      <c r="H271" s="25">
        <v>1</v>
      </c>
      <c r="I271" s="25">
        <v>1</v>
      </c>
      <c r="J271" s="25">
        <v>0</v>
      </c>
      <c r="K271" s="26">
        <v>0</v>
      </c>
      <c r="L271" s="26">
        <v>0</v>
      </c>
      <c r="M271" s="26">
        <v>0</v>
      </c>
      <c r="N271" s="26">
        <v>2</v>
      </c>
      <c r="O271" s="26">
        <v>2</v>
      </c>
      <c r="P271" s="26">
        <v>2</v>
      </c>
      <c r="Q271" s="26">
        <v>0</v>
      </c>
      <c r="R271" s="26">
        <v>4</v>
      </c>
    </row>
    <row r="272" spans="1:18">
      <c r="A272" s="23" t="s">
        <v>315</v>
      </c>
      <c r="B272" s="24" t="s">
        <v>512</v>
      </c>
      <c r="C272" s="25" t="s">
        <v>1</v>
      </c>
      <c r="D272" s="24" t="s">
        <v>807</v>
      </c>
      <c r="E272" s="72">
        <v>0</v>
      </c>
      <c r="F272" s="25">
        <f>VLOOKUP(Table14[[#This Row],[LEA'#]],[1]EoyHomelessReport14!$A:$R,18,FALSE)</f>
        <v>0</v>
      </c>
      <c r="G272" s="25">
        <v>0</v>
      </c>
      <c r="H272" s="25">
        <v>0</v>
      </c>
      <c r="I272" s="25">
        <v>0</v>
      </c>
      <c r="J272" s="25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</row>
    <row r="273" spans="1:18">
      <c r="A273" s="23" t="s">
        <v>130</v>
      </c>
      <c r="B273" s="24" t="s">
        <v>472</v>
      </c>
      <c r="C273" s="25" t="s">
        <v>2</v>
      </c>
      <c r="D273" s="24" t="s">
        <v>808</v>
      </c>
      <c r="E273" s="72">
        <v>0</v>
      </c>
      <c r="F273" s="25">
        <f>VLOOKUP(Table14[[#This Row],[LEA'#]],[1]EoyHomelessReport14!$A:$R,18,FALSE)</f>
        <v>0</v>
      </c>
      <c r="G273" s="25">
        <v>1</v>
      </c>
      <c r="H273" s="25">
        <v>0</v>
      </c>
      <c r="I273" s="25">
        <v>0</v>
      </c>
      <c r="J273" s="25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</row>
    <row r="274" spans="1:18">
      <c r="A274" s="23" t="s">
        <v>120</v>
      </c>
      <c r="B274" s="24" t="s">
        <v>809</v>
      </c>
      <c r="C274" s="25" t="s">
        <v>3</v>
      </c>
      <c r="D274" s="24" t="s">
        <v>810</v>
      </c>
      <c r="E274" s="72">
        <v>4</v>
      </c>
      <c r="F274" s="25">
        <f>VLOOKUP(Table14[[#This Row],[LEA'#]],[1]EoyHomelessReport14!$A:$R,18,FALSE)</f>
        <v>0</v>
      </c>
      <c r="G274" s="25">
        <v>0</v>
      </c>
      <c r="H274" s="25">
        <v>1</v>
      </c>
      <c r="I274" s="25">
        <v>0</v>
      </c>
      <c r="J274" s="25">
        <v>2</v>
      </c>
      <c r="K274" s="26">
        <v>0</v>
      </c>
      <c r="L274" s="26">
        <v>1</v>
      </c>
      <c r="M274" s="26">
        <v>1</v>
      </c>
      <c r="N274" s="26">
        <v>0</v>
      </c>
      <c r="O274" s="26">
        <v>0</v>
      </c>
      <c r="P274" s="26">
        <v>2</v>
      </c>
      <c r="Q274" s="26">
        <v>0</v>
      </c>
      <c r="R274" s="26">
        <v>0</v>
      </c>
    </row>
    <row r="275" spans="1:18">
      <c r="A275" s="23" t="s">
        <v>293</v>
      </c>
      <c r="B275" s="24" t="s">
        <v>582</v>
      </c>
      <c r="C275" s="25" t="s">
        <v>6</v>
      </c>
      <c r="D275" s="24" t="s">
        <v>811</v>
      </c>
      <c r="E275" s="72">
        <v>0</v>
      </c>
      <c r="F275" s="25">
        <f>VLOOKUP(Table14[[#This Row],[LEA'#]],[1]EoyHomelessReport14!$A:$R,18,FALSE)</f>
        <v>8</v>
      </c>
      <c r="G275" s="25">
        <v>9</v>
      </c>
      <c r="H275" s="25">
        <v>3</v>
      </c>
      <c r="I275" s="25">
        <v>8</v>
      </c>
      <c r="J275" s="25">
        <v>4</v>
      </c>
      <c r="K275" s="26">
        <v>3</v>
      </c>
      <c r="L275" s="26">
        <v>1</v>
      </c>
      <c r="M275" s="26">
        <v>2</v>
      </c>
      <c r="N275" s="26">
        <v>3</v>
      </c>
      <c r="O275" s="26">
        <v>0</v>
      </c>
      <c r="P275" s="26">
        <v>0</v>
      </c>
      <c r="Q275" s="26">
        <v>0</v>
      </c>
      <c r="R275" s="26">
        <v>1</v>
      </c>
    </row>
    <row r="276" spans="1:18">
      <c r="A276" s="23" t="s">
        <v>438</v>
      </c>
      <c r="B276" s="24" t="s">
        <v>512</v>
      </c>
      <c r="C276" s="25" t="s">
        <v>1</v>
      </c>
      <c r="D276" s="24" t="s">
        <v>812</v>
      </c>
      <c r="E276" s="72">
        <v>0</v>
      </c>
      <c r="F276" s="25">
        <f>VLOOKUP(Table14[[#This Row],[LEA'#]],[1]EoyHomelessReport14!$A:$R,18,FALSE)</f>
        <v>0</v>
      </c>
      <c r="G276" s="25">
        <v>0</v>
      </c>
      <c r="H276" s="25">
        <v>0</v>
      </c>
      <c r="I276" s="25">
        <v>0</v>
      </c>
      <c r="J276" s="25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</row>
    <row r="277" spans="1:18">
      <c r="A277" s="23" t="s">
        <v>352</v>
      </c>
      <c r="B277" s="24" t="s">
        <v>723</v>
      </c>
      <c r="C277" s="25" t="s">
        <v>9</v>
      </c>
      <c r="D277" s="24" t="s">
        <v>813</v>
      </c>
      <c r="E277" s="72">
        <v>0</v>
      </c>
      <c r="F277" s="25">
        <f>VLOOKUP(Table14[[#This Row],[LEA'#]],[1]EoyHomelessReport14!$A:$R,18,FALSE)</f>
        <v>0</v>
      </c>
      <c r="G277" s="25">
        <v>0</v>
      </c>
      <c r="H277" s="25">
        <v>0</v>
      </c>
      <c r="I277" s="25">
        <v>0</v>
      </c>
      <c r="J277" s="25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</row>
    <row r="278" spans="1:18">
      <c r="A278" s="23" t="s">
        <v>416</v>
      </c>
      <c r="B278" s="24" t="s">
        <v>471</v>
      </c>
      <c r="C278" s="25" t="s">
        <v>463</v>
      </c>
      <c r="D278" s="24" t="s">
        <v>417</v>
      </c>
      <c r="E278" s="72" t="s">
        <v>535</v>
      </c>
      <c r="F278" s="25">
        <f>VLOOKUP(Table14[[#This Row],[LEA'#]],[1]EoyHomelessReport14!$A:$R,18,FALSE)</f>
        <v>0</v>
      </c>
      <c r="G278" s="25">
        <v>7</v>
      </c>
      <c r="H278" s="25">
        <v>0</v>
      </c>
      <c r="I278" s="25">
        <v>0</v>
      </c>
      <c r="J278" s="26" t="s">
        <v>535</v>
      </c>
      <c r="K278" s="26" t="s">
        <v>535</v>
      </c>
      <c r="L278" s="26" t="s">
        <v>535</v>
      </c>
      <c r="M278" s="26" t="s">
        <v>535</v>
      </c>
      <c r="N278" s="26" t="s">
        <v>535</v>
      </c>
      <c r="O278" s="26" t="s">
        <v>535</v>
      </c>
      <c r="P278" s="26" t="s">
        <v>535</v>
      </c>
      <c r="Q278" s="26" t="s">
        <v>535</v>
      </c>
      <c r="R278" s="26" t="s">
        <v>535</v>
      </c>
    </row>
    <row r="279" spans="1:18">
      <c r="A279" s="23" t="s">
        <v>118</v>
      </c>
      <c r="B279" s="24" t="s">
        <v>589</v>
      </c>
      <c r="C279" s="25" t="s">
        <v>1</v>
      </c>
      <c r="D279" s="24" t="s">
        <v>814</v>
      </c>
      <c r="E279" s="72">
        <v>12</v>
      </c>
      <c r="F279" s="25">
        <f>VLOOKUP(Table14[[#This Row],[LEA'#]],[1]EoyHomelessReport14!$A:$R,18,FALSE)</f>
        <v>8</v>
      </c>
      <c r="G279" s="25">
        <v>14</v>
      </c>
      <c r="H279" s="25">
        <v>6</v>
      </c>
      <c r="I279" s="25">
        <v>9</v>
      </c>
      <c r="J279" s="25">
        <v>12</v>
      </c>
      <c r="K279" s="26">
        <v>4</v>
      </c>
      <c r="L279" s="26">
        <v>8</v>
      </c>
      <c r="M279" s="26">
        <v>4</v>
      </c>
      <c r="N279" s="26">
        <v>1</v>
      </c>
      <c r="O279" s="26">
        <v>5</v>
      </c>
      <c r="P279" s="26">
        <v>21</v>
      </c>
      <c r="Q279" s="26">
        <v>9</v>
      </c>
      <c r="R279" s="26">
        <v>12</v>
      </c>
    </row>
    <row r="280" spans="1:18">
      <c r="A280" s="23" t="s">
        <v>70</v>
      </c>
      <c r="B280" s="24" t="s">
        <v>723</v>
      </c>
      <c r="C280" s="25" t="s">
        <v>9</v>
      </c>
      <c r="D280" s="24" t="s">
        <v>815</v>
      </c>
      <c r="E280" s="72">
        <v>12</v>
      </c>
      <c r="F280" s="25">
        <f>VLOOKUP(Table14[[#This Row],[LEA'#]],[1]EoyHomelessReport14!$A:$R,18,FALSE)</f>
        <v>11</v>
      </c>
      <c r="G280" s="25">
        <v>0</v>
      </c>
      <c r="H280" s="25">
        <v>4</v>
      </c>
      <c r="I280" s="25">
        <v>14</v>
      </c>
      <c r="J280" s="25">
        <v>9</v>
      </c>
      <c r="K280" s="26">
        <v>5</v>
      </c>
      <c r="L280" s="26">
        <v>5</v>
      </c>
      <c r="M280" s="26">
        <v>0</v>
      </c>
      <c r="N280" s="26">
        <v>0</v>
      </c>
      <c r="O280" s="26">
        <v>5</v>
      </c>
      <c r="P280" s="26">
        <v>0</v>
      </c>
      <c r="Q280" s="26">
        <v>0</v>
      </c>
      <c r="R280" s="26">
        <v>6</v>
      </c>
    </row>
    <row r="281" spans="1:18">
      <c r="A281" s="23" t="s">
        <v>59</v>
      </c>
      <c r="B281" s="24" t="s">
        <v>551</v>
      </c>
      <c r="C281" s="25" t="s">
        <v>12</v>
      </c>
      <c r="D281" s="24" t="s">
        <v>816</v>
      </c>
      <c r="E281" s="72">
        <v>0</v>
      </c>
      <c r="F281" s="25">
        <f>VLOOKUP(Table14[[#This Row],[LEA'#]],[1]EoyHomelessReport14!$A:$R,18,FALSE)</f>
        <v>1</v>
      </c>
      <c r="G281" s="25">
        <v>1</v>
      </c>
      <c r="H281" s="25">
        <v>2</v>
      </c>
      <c r="I281" s="25">
        <v>9</v>
      </c>
      <c r="J281" s="25">
        <v>2</v>
      </c>
      <c r="K281" s="26">
        <v>5</v>
      </c>
      <c r="L281" s="26">
        <v>4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</row>
    <row r="282" spans="1:18">
      <c r="A282" s="23" t="s">
        <v>93</v>
      </c>
      <c r="B282" s="24" t="s">
        <v>584</v>
      </c>
      <c r="C282" s="25" t="s">
        <v>4</v>
      </c>
      <c r="D282" s="24" t="s">
        <v>817</v>
      </c>
      <c r="E282" s="72">
        <v>1</v>
      </c>
      <c r="F282" s="25">
        <f>VLOOKUP(Table14[[#This Row],[LEA'#]],[1]EoyHomelessReport14!$A:$R,18,FALSE)</f>
        <v>0</v>
      </c>
      <c r="G282" s="25">
        <v>1</v>
      </c>
      <c r="H282" s="25">
        <v>0</v>
      </c>
      <c r="I282" s="25">
        <v>0</v>
      </c>
      <c r="J282" s="25">
        <v>2</v>
      </c>
      <c r="K282" s="26">
        <v>0</v>
      </c>
      <c r="L282" s="26">
        <v>0</v>
      </c>
      <c r="M282" s="26">
        <v>6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</row>
    <row r="283" spans="1:18">
      <c r="A283" s="23" t="s">
        <v>418</v>
      </c>
      <c r="B283" s="24" t="s">
        <v>472</v>
      </c>
      <c r="C283" s="25" t="s">
        <v>2</v>
      </c>
      <c r="D283" s="24" t="s">
        <v>818</v>
      </c>
      <c r="E283" s="72">
        <v>7</v>
      </c>
      <c r="F283" s="25">
        <f>VLOOKUP(Table14[[#This Row],[LEA'#]],[1]EoyHomelessReport14!$A:$R,18,FALSE)</f>
        <v>3</v>
      </c>
      <c r="G283" s="25">
        <v>6</v>
      </c>
      <c r="H283" s="25">
        <v>3</v>
      </c>
      <c r="I283" s="25">
        <v>0</v>
      </c>
      <c r="J283" s="25">
        <v>2</v>
      </c>
      <c r="K283" s="26">
        <v>2</v>
      </c>
      <c r="L283" s="26">
        <v>1</v>
      </c>
      <c r="M283" s="26">
        <v>2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</row>
    <row r="284" spans="1:18">
      <c r="A284" s="23" t="s">
        <v>71</v>
      </c>
      <c r="B284" s="24" t="s">
        <v>471</v>
      </c>
      <c r="C284" s="25" t="s">
        <v>1</v>
      </c>
      <c r="D284" s="24" t="s">
        <v>819</v>
      </c>
      <c r="E284" s="72">
        <v>0</v>
      </c>
      <c r="F284" s="25">
        <f>VLOOKUP(Table14[[#This Row],[LEA'#]],[1]EoyHomelessReport14!$A:$R,18,FALSE)</f>
        <v>28</v>
      </c>
      <c r="G284" s="25">
        <v>29</v>
      </c>
      <c r="H284" s="25">
        <v>18</v>
      </c>
      <c r="I284" s="25">
        <v>34</v>
      </c>
      <c r="J284" s="25">
        <v>12</v>
      </c>
      <c r="K284" s="26">
        <v>12</v>
      </c>
      <c r="L284" s="26">
        <v>6</v>
      </c>
      <c r="M284" s="26">
        <v>4</v>
      </c>
      <c r="N284" s="26">
        <v>6</v>
      </c>
      <c r="O284" s="26">
        <v>2</v>
      </c>
      <c r="P284" s="26">
        <v>3</v>
      </c>
      <c r="Q284" s="26">
        <v>0</v>
      </c>
      <c r="R284" s="26">
        <v>0</v>
      </c>
    </row>
    <row r="285" spans="1:18">
      <c r="A285" s="23" t="s">
        <v>98</v>
      </c>
      <c r="B285" s="24" t="s">
        <v>582</v>
      </c>
      <c r="C285" s="25" t="s">
        <v>6</v>
      </c>
      <c r="D285" s="24" t="s">
        <v>820</v>
      </c>
      <c r="E285" s="72">
        <v>5</v>
      </c>
      <c r="F285" s="25">
        <f>VLOOKUP(Table14[[#This Row],[LEA'#]],[1]EoyHomelessReport14!$A:$R,18,FALSE)</f>
        <v>0</v>
      </c>
      <c r="G285" s="25">
        <v>16</v>
      </c>
      <c r="H285" s="25">
        <v>8</v>
      </c>
      <c r="I285" s="25">
        <v>0</v>
      </c>
      <c r="J285" s="25">
        <v>0</v>
      </c>
      <c r="K285" s="26">
        <v>6</v>
      </c>
      <c r="L285" s="26">
        <v>1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3</v>
      </c>
    </row>
    <row r="286" spans="1:18">
      <c r="A286" s="23" t="s">
        <v>73</v>
      </c>
      <c r="B286" s="24" t="s">
        <v>512</v>
      </c>
      <c r="C286" s="25" t="s">
        <v>1</v>
      </c>
      <c r="D286" s="24" t="s">
        <v>821</v>
      </c>
      <c r="E286" s="72">
        <v>34</v>
      </c>
      <c r="F286" s="25">
        <f>VLOOKUP(Table14[[#This Row],[LEA'#]],[1]EoyHomelessReport14!$A:$R,18,FALSE)</f>
        <v>55</v>
      </c>
      <c r="G286" s="25">
        <v>39</v>
      </c>
      <c r="H286" s="25">
        <v>21</v>
      </c>
      <c r="I286" s="25">
        <v>19</v>
      </c>
      <c r="J286" s="25">
        <v>3</v>
      </c>
      <c r="K286" s="26">
        <v>4</v>
      </c>
      <c r="L286" s="26">
        <v>2</v>
      </c>
      <c r="M286" s="26">
        <v>4</v>
      </c>
      <c r="N286" s="26">
        <v>0</v>
      </c>
      <c r="O286" s="26">
        <v>0</v>
      </c>
      <c r="P286" s="26">
        <v>0</v>
      </c>
      <c r="Q286" s="26">
        <v>1</v>
      </c>
      <c r="R286" s="26">
        <v>0</v>
      </c>
    </row>
    <row r="287" spans="1:18">
      <c r="A287" s="23" t="s">
        <v>269</v>
      </c>
      <c r="B287" s="24" t="s">
        <v>668</v>
      </c>
      <c r="C287" s="25" t="s">
        <v>8</v>
      </c>
      <c r="D287" s="24" t="s">
        <v>668</v>
      </c>
      <c r="E287" s="72">
        <v>4</v>
      </c>
      <c r="F287" s="25">
        <f>VLOOKUP(Table14[[#This Row],[LEA'#]],[1]EoyHomelessReport14!$A:$R,18,FALSE)</f>
        <v>0</v>
      </c>
      <c r="G287" s="25">
        <v>3</v>
      </c>
      <c r="H287" s="25">
        <v>2</v>
      </c>
      <c r="I287" s="25">
        <v>7</v>
      </c>
      <c r="J287" s="25">
        <v>0</v>
      </c>
      <c r="K287" s="26">
        <v>3</v>
      </c>
      <c r="L287" s="26">
        <v>7</v>
      </c>
      <c r="M287" s="26">
        <v>0</v>
      </c>
      <c r="N287" s="26">
        <v>5</v>
      </c>
      <c r="O287" s="26">
        <v>1</v>
      </c>
      <c r="P287" s="26">
        <v>1</v>
      </c>
      <c r="Q287" s="26">
        <v>0</v>
      </c>
      <c r="R287" s="26">
        <v>3</v>
      </c>
    </row>
    <row r="288" spans="1:18">
      <c r="A288" s="23" t="s">
        <v>304</v>
      </c>
      <c r="B288" s="24" t="s">
        <v>668</v>
      </c>
      <c r="C288" s="25" t="s">
        <v>8</v>
      </c>
      <c r="D288" s="24" t="s">
        <v>822</v>
      </c>
      <c r="E288" s="72">
        <v>41</v>
      </c>
      <c r="F288" s="25">
        <f>VLOOKUP(Table14[[#This Row],[LEA'#]],[1]EoyHomelessReport14!$A:$R,18,FALSE)</f>
        <v>35</v>
      </c>
      <c r="G288" s="25">
        <v>15</v>
      </c>
      <c r="H288" s="25">
        <v>24</v>
      </c>
      <c r="I288" s="25">
        <v>18</v>
      </c>
      <c r="J288" s="25">
        <v>41</v>
      </c>
      <c r="K288" s="26">
        <v>26</v>
      </c>
      <c r="L288" s="26">
        <v>4</v>
      </c>
      <c r="M288" s="26">
        <v>11</v>
      </c>
      <c r="N288" s="26">
        <v>12</v>
      </c>
      <c r="O288" s="26">
        <v>10</v>
      </c>
      <c r="P288" s="26">
        <v>22</v>
      </c>
      <c r="Q288" s="26">
        <v>3</v>
      </c>
      <c r="R288" s="26">
        <v>2</v>
      </c>
    </row>
    <row r="289" spans="1:18">
      <c r="A289" s="23" t="s">
        <v>313</v>
      </c>
      <c r="B289" s="24" t="s">
        <v>762</v>
      </c>
      <c r="C289" s="25" t="s">
        <v>6</v>
      </c>
      <c r="D289" s="24" t="s">
        <v>823</v>
      </c>
      <c r="E289" s="72">
        <v>3</v>
      </c>
      <c r="F289" s="25">
        <f>VLOOKUP(Table14[[#This Row],[LEA'#]],[1]EoyHomelessReport14!$A:$R,18,FALSE)</f>
        <v>12</v>
      </c>
      <c r="G289" s="25">
        <v>2</v>
      </c>
      <c r="H289" s="25">
        <v>9</v>
      </c>
      <c r="I289" s="25">
        <v>8</v>
      </c>
      <c r="J289" s="25">
        <v>5</v>
      </c>
      <c r="K289" s="26">
        <v>4</v>
      </c>
      <c r="L289" s="26">
        <v>17</v>
      </c>
      <c r="M289" s="26">
        <v>9</v>
      </c>
      <c r="N289" s="26">
        <v>14</v>
      </c>
      <c r="O289" s="26">
        <v>0</v>
      </c>
      <c r="P289" s="26">
        <v>3</v>
      </c>
      <c r="Q289" s="26">
        <v>6</v>
      </c>
      <c r="R289" s="26">
        <v>8</v>
      </c>
    </row>
    <row r="290" spans="1:18">
      <c r="A290" s="23" t="s">
        <v>66</v>
      </c>
      <c r="B290" s="24" t="s">
        <v>524</v>
      </c>
      <c r="C290" s="25" t="s">
        <v>4</v>
      </c>
      <c r="D290" s="24" t="s">
        <v>824</v>
      </c>
      <c r="E290" s="72">
        <v>19</v>
      </c>
      <c r="F290" s="25">
        <f>VLOOKUP(Table14[[#This Row],[LEA'#]],[1]EoyHomelessReport14!$A:$R,18,FALSE)</f>
        <v>16</v>
      </c>
      <c r="G290" s="25">
        <v>14</v>
      </c>
      <c r="H290" s="25">
        <v>15</v>
      </c>
      <c r="I290" s="25">
        <v>17</v>
      </c>
      <c r="J290" s="25">
        <v>14</v>
      </c>
      <c r="K290" s="26">
        <v>11</v>
      </c>
      <c r="L290" s="26">
        <v>6</v>
      </c>
      <c r="M290" s="26">
        <v>2</v>
      </c>
      <c r="N290" s="26">
        <v>1</v>
      </c>
      <c r="O290" s="26">
        <v>12</v>
      </c>
      <c r="P290" s="26">
        <v>0</v>
      </c>
      <c r="Q290" s="26">
        <v>0</v>
      </c>
      <c r="R290" s="26">
        <v>0</v>
      </c>
    </row>
    <row r="291" spans="1:18">
      <c r="A291" s="23" t="s">
        <v>144</v>
      </c>
      <c r="B291" s="24" t="s">
        <v>587</v>
      </c>
      <c r="C291" s="25" t="s">
        <v>7</v>
      </c>
      <c r="D291" s="24" t="s">
        <v>825</v>
      </c>
      <c r="E291" s="72">
        <v>0</v>
      </c>
      <c r="F291" s="25">
        <f>VLOOKUP(Table14[[#This Row],[LEA'#]],[1]EoyHomelessReport14!$A:$R,18,FALSE)</f>
        <v>0</v>
      </c>
      <c r="G291" s="25">
        <v>0</v>
      </c>
      <c r="H291" s="25">
        <v>1</v>
      </c>
      <c r="I291" s="25">
        <v>2</v>
      </c>
      <c r="J291" s="25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</row>
    <row r="292" spans="1:18">
      <c r="A292" s="23" t="s">
        <v>163</v>
      </c>
      <c r="B292" s="24" t="s">
        <v>540</v>
      </c>
      <c r="C292" s="25" t="s">
        <v>2</v>
      </c>
      <c r="D292" s="24" t="s">
        <v>826</v>
      </c>
      <c r="E292" s="72">
        <v>38</v>
      </c>
      <c r="F292" s="25">
        <f>VLOOKUP(Table14[[#This Row],[LEA'#]],[1]EoyHomelessReport14!$A:$R,18,FALSE)</f>
        <v>41</v>
      </c>
      <c r="G292" s="25">
        <v>67</v>
      </c>
      <c r="H292" s="25">
        <v>47</v>
      </c>
      <c r="I292" s="25">
        <v>46</v>
      </c>
      <c r="J292" s="25">
        <v>64</v>
      </c>
      <c r="K292" s="26">
        <v>23</v>
      </c>
      <c r="L292" s="26">
        <v>15</v>
      </c>
      <c r="M292" s="26">
        <v>21</v>
      </c>
      <c r="N292" s="26">
        <v>11</v>
      </c>
      <c r="O292" s="26">
        <v>4</v>
      </c>
      <c r="P292" s="26">
        <v>11</v>
      </c>
      <c r="Q292" s="26">
        <v>6</v>
      </c>
      <c r="R292" s="26">
        <v>3</v>
      </c>
    </row>
    <row r="293" spans="1:18">
      <c r="A293" s="23" t="s">
        <v>188</v>
      </c>
      <c r="B293" s="24" t="s">
        <v>502</v>
      </c>
      <c r="C293" s="25" t="s">
        <v>11</v>
      </c>
      <c r="D293" s="24" t="s">
        <v>827</v>
      </c>
      <c r="E293" s="72">
        <v>14</v>
      </c>
      <c r="F293" s="25">
        <f>VLOOKUP(Table14[[#This Row],[LEA'#]],[1]EoyHomelessReport14!$A:$R,18,FALSE)</f>
        <v>15</v>
      </c>
      <c r="G293" s="25">
        <v>25</v>
      </c>
      <c r="H293" s="25">
        <v>16</v>
      </c>
      <c r="I293" s="25">
        <v>15</v>
      </c>
      <c r="J293" s="25">
        <v>9</v>
      </c>
      <c r="K293" s="26">
        <v>9</v>
      </c>
      <c r="L293" s="26">
        <v>18</v>
      </c>
      <c r="M293" s="26">
        <v>6</v>
      </c>
      <c r="N293" s="26">
        <v>9</v>
      </c>
      <c r="O293" s="26">
        <v>3</v>
      </c>
      <c r="P293" s="26">
        <v>6</v>
      </c>
      <c r="Q293" s="26">
        <v>15</v>
      </c>
      <c r="R293" s="26">
        <v>9</v>
      </c>
    </row>
    <row r="294" spans="1:18">
      <c r="A294" s="23" t="s">
        <v>423</v>
      </c>
      <c r="B294" s="24" t="s">
        <v>762</v>
      </c>
      <c r="C294" s="25" t="s">
        <v>6</v>
      </c>
      <c r="D294" s="24" t="s">
        <v>828</v>
      </c>
      <c r="E294" s="72">
        <v>171</v>
      </c>
      <c r="F294" s="25">
        <f>VLOOKUP(Table14[[#This Row],[LEA'#]],[1]EoyHomelessReport14!$A:$R,18,FALSE)</f>
        <v>243</v>
      </c>
      <c r="G294" s="25">
        <v>239</v>
      </c>
      <c r="H294" s="25">
        <v>274</v>
      </c>
      <c r="I294" s="25">
        <v>273</v>
      </c>
      <c r="J294" s="25">
        <v>255</v>
      </c>
      <c r="K294" s="26">
        <v>138</v>
      </c>
      <c r="L294" s="26">
        <v>180</v>
      </c>
      <c r="M294" s="26">
        <v>137</v>
      </c>
      <c r="N294" s="26">
        <v>56</v>
      </c>
      <c r="O294" s="26">
        <v>76</v>
      </c>
      <c r="P294" s="26">
        <v>71</v>
      </c>
      <c r="Q294" s="26">
        <v>37</v>
      </c>
      <c r="R294" s="26">
        <v>16</v>
      </c>
    </row>
    <row r="295" spans="1:18">
      <c r="A295" s="23" t="s">
        <v>383</v>
      </c>
      <c r="B295" s="24" t="s">
        <v>508</v>
      </c>
      <c r="C295" s="25" t="s">
        <v>10</v>
      </c>
      <c r="D295" s="24" t="s">
        <v>829</v>
      </c>
      <c r="E295" s="72">
        <v>31</v>
      </c>
      <c r="F295" s="25">
        <f>VLOOKUP(Table14[[#This Row],[LEA'#]],[1]EoyHomelessReport14!$A:$R,18,FALSE)</f>
        <v>27</v>
      </c>
      <c r="G295" s="25">
        <v>24</v>
      </c>
      <c r="H295" s="25">
        <v>33</v>
      </c>
      <c r="I295" s="25">
        <v>23</v>
      </c>
      <c r="J295" s="25">
        <v>3</v>
      </c>
      <c r="K295" s="26">
        <v>6</v>
      </c>
      <c r="L295" s="26">
        <v>0</v>
      </c>
      <c r="M295" s="26">
        <v>3</v>
      </c>
      <c r="N295" s="26">
        <v>0</v>
      </c>
      <c r="O295" s="26">
        <v>4</v>
      </c>
      <c r="P295" s="26">
        <v>0</v>
      </c>
      <c r="Q295" s="26">
        <v>0</v>
      </c>
      <c r="R295" s="26">
        <v>0</v>
      </c>
    </row>
    <row r="296" spans="1:18">
      <c r="A296" s="23" t="s">
        <v>312</v>
      </c>
      <c r="B296" s="24" t="s">
        <v>486</v>
      </c>
      <c r="C296" s="25" t="s">
        <v>10</v>
      </c>
      <c r="D296" s="24" t="s">
        <v>830</v>
      </c>
      <c r="E296" s="72">
        <v>7</v>
      </c>
      <c r="F296" s="25">
        <f>VLOOKUP(Table14[[#This Row],[LEA'#]],[1]EoyHomelessReport14!$A:$R,18,FALSE)</f>
        <v>7</v>
      </c>
      <c r="G296" s="25">
        <v>6</v>
      </c>
      <c r="H296" s="25">
        <v>10</v>
      </c>
      <c r="I296" s="25">
        <v>9</v>
      </c>
      <c r="J296" s="25">
        <v>5</v>
      </c>
      <c r="K296" s="26">
        <v>4</v>
      </c>
      <c r="L296" s="26">
        <v>5</v>
      </c>
      <c r="M296" s="26">
        <v>7</v>
      </c>
      <c r="N296" s="26">
        <v>5</v>
      </c>
      <c r="O296" s="26">
        <v>11</v>
      </c>
      <c r="P296" s="26">
        <v>10</v>
      </c>
      <c r="Q296" s="26">
        <v>5</v>
      </c>
      <c r="R296" s="26">
        <v>9</v>
      </c>
    </row>
    <row r="297" spans="1:18">
      <c r="A297" s="23" t="s">
        <v>134</v>
      </c>
      <c r="B297" s="24" t="s">
        <v>655</v>
      </c>
      <c r="C297" s="25" t="s">
        <v>2</v>
      </c>
      <c r="D297" s="24" t="s">
        <v>831</v>
      </c>
      <c r="E297" s="72">
        <v>3</v>
      </c>
      <c r="F297" s="25">
        <f>VLOOKUP(Table14[[#This Row],[LEA'#]],[1]EoyHomelessReport14!$A:$R,18,FALSE)</f>
        <v>0</v>
      </c>
      <c r="G297" s="25">
        <v>0</v>
      </c>
      <c r="H297" s="25">
        <v>1</v>
      </c>
      <c r="I297" s="25">
        <v>0</v>
      </c>
      <c r="J297" s="25">
        <v>4</v>
      </c>
      <c r="K297" s="26">
        <v>0</v>
      </c>
      <c r="L297" s="26">
        <v>2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</row>
    <row r="298" spans="1:18">
      <c r="A298" s="23" t="s">
        <v>195</v>
      </c>
      <c r="B298" s="24" t="s">
        <v>578</v>
      </c>
      <c r="C298" s="25" t="s">
        <v>5</v>
      </c>
      <c r="D298" s="24" t="s">
        <v>832</v>
      </c>
      <c r="E298" s="72">
        <v>9</v>
      </c>
      <c r="F298" s="25">
        <f>VLOOKUP(Table14[[#This Row],[LEA'#]],[1]EoyHomelessReport14!$A:$R,18,FALSE)</f>
        <v>8</v>
      </c>
      <c r="G298" s="25">
        <v>8</v>
      </c>
      <c r="H298" s="25">
        <v>18</v>
      </c>
      <c r="I298" s="25">
        <v>19</v>
      </c>
      <c r="J298" s="25">
        <v>9</v>
      </c>
      <c r="K298" s="26">
        <v>14</v>
      </c>
      <c r="L298" s="26">
        <v>2</v>
      </c>
      <c r="M298" s="26">
        <v>19</v>
      </c>
      <c r="N298" s="26">
        <v>4</v>
      </c>
      <c r="O298" s="26">
        <v>7</v>
      </c>
      <c r="P298" s="26">
        <v>0</v>
      </c>
      <c r="Q298" s="26">
        <v>0</v>
      </c>
      <c r="R298" s="26">
        <v>0</v>
      </c>
    </row>
    <row r="299" spans="1:18">
      <c r="A299" s="23" t="s">
        <v>233</v>
      </c>
      <c r="B299" s="24" t="s">
        <v>565</v>
      </c>
      <c r="C299" s="25" t="s">
        <v>2</v>
      </c>
      <c r="D299" s="24" t="s">
        <v>833</v>
      </c>
      <c r="E299" s="72">
        <v>0</v>
      </c>
      <c r="F299" s="25">
        <f>VLOOKUP(Table14[[#This Row],[LEA'#]],[1]EoyHomelessReport14!$A:$R,18,FALSE)</f>
        <v>0</v>
      </c>
      <c r="G299" s="25">
        <v>0</v>
      </c>
      <c r="H299" s="25">
        <v>0</v>
      </c>
      <c r="I299" s="25">
        <v>0</v>
      </c>
      <c r="J299" s="25">
        <v>0</v>
      </c>
      <c r="K299" s="26">
        <v>0</v>
      </c>
      <c r="L299" s="26">
        <v>0</v>
      </c>
      <c r="M299" s="26">
        <v>1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</row>
    <row r="300" spans="1:18">
      <c r="A300" s="23" t="s">
        <v>100</v>
      </c>
      <c r="B300" s="24" t="s">
        <v>543</v>
      </c>
      <c r="C300" s="25" t="s">
        <v>2</v>
      </c>
      <c r="D300" s="24" t="s">
        <v>834</v>
      </c>
      <c r="E300" s="72">
        <v>5</v>
      </c>
      <c r="F300" s="25">
        <f>VLOOKUP(Table14[[#This Row],[LEA'#]],[1]EoyHomelessReport14!$A:$R,18,FALSE)</f>
        <v>1</v>
      </c>
      <c r="G300" s="25">
        <v>0</v>
      </c>
      <c r="H300" s="25">
        <v>0</v>
      </c>
      <c r="I300" s="25">
        <v>0</v>
      </c>
      <c r="J300" s="25">
        <v>3</v>
      </c>
      <c r="K300" s="26">
        <v>5</v>
      </c>
      <c r="L300" s="26">
        <v>3</v>
      </c>
      <c r="M300" s="26">
        <v>2</v>
      </c>
      <c r="N300" s="26">
        <v>2</v>
      </c>
      <c r="O300" s="26">
        <v>0</v>
      </c>
      <c r="P300" s="26">
        <v>3</v>
      </c>
      <c r="Q300" s="26">
        <v>0</v>
      </c>
      <c r="R300" s="26">
        <v>0</v>
      </c>
    </row>
    <row r="301" spans="1:18">
      <c r="A301" s="23" t="s">
        <v>225</v>
      </c>
      <c r="B301" s="24" t="s">
        <v>510</v>
      </c>
      <c r="C301" s="25" t="s">
        <v>3</v>
      </c>
      <c r="D301" s="24" t="s">
        <v>835</v>
      </c>
      <c r="E301" s="72">
        <v>4</v>
      </c>
      <c r="F301" s="25">
        <f>VLOOKUP(Table14[[#This Row],[LEA'#]],[1]EoyHomelessReport14!$A:$R,18,FALSE)</f>
        <v>2</v>
      </c>
      <c r="G301" s="25">
        <v>2</v>
      </c>
      <c r="H301" s="25">
        <v>4</v>
      </c>
      <c r="I301" s="25">
        <v>0</v>
      </c>
      <c r="J301" s="25">
        <v>0</v>
      </c>
      <c r="K301" s="26">
        <v>2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</row>
    <row r="302" spans="1:18">
      <c r="A302" s="49" t="s">
        <v>1061</v>
      </c>
      <c r="B302" s="48" t="s">
        <v>471</v>
      </c>
      <c r="C302" s="25" t="s">
        <v>463</v>
      </c>
      <c r="D302" s="48" t="s">
        <v>1064</v>
      </c>
      <c r="E302" s="73">
        <v>0</v>
      </c>
      <c r="F302" s="25" t="s">
        <v>535</v>
      </c>
      <c r="G302" s="25" t="s">
        <v>535</v>
      </c>
      <c r="H302" s="25" t="s">
        <v>535</v>
      </c>
      <c r="I302" s="25" t="s">
        <v>535</v>
      </c>
      <c r="J302" s="25" t="s">
        <v>535</v>
      </c>
      <c r="K302" s="25" t="s">
        <v>535</v>
      </c>
      <c r="L302" s="25" t="s">
        <v>535</v>
      </c>
      <c r="M302" s="25" t="s">
        <v>535</v>
      </c>
      <c r="N302" s="25" t="s">
        <v>535</v>
      </c>
      <c r="O302" s="25" t="s">
        <v>535</v>
      </c>
      <c r="P302" s="25" t="s">
        <v>535</v>
      </c>
      <c r="Q302" s="25" t="s">
        <v>535</v>
      </c>
      <c r="R302" s="25" t="s">
        <v>535</v>
      </c>
    </row>
    <row r="303" spans="1:18">
      <c r="A303" s="23" t="s">
        <v>345</v>
      </c>
      <c r="B303" s="24" t="s">
        <v>630</v>
      </c>
      <c r="C303" s="25" t="s">
        <v>11</v>
      </c>
      <c r="D303" s="24" t="s">
        <v>836</v>
      </c>
      <c r="E303" s="72">
        <v>0</v>
      </c>
      <c r="F303" s="25">
        <f>VLOOKUP(Table14[[#This Row],[LEA'#]],[1]EoyHomelessReport14!$A:$R,18,FALSE)</f>
        <v>9</v>
      </c>
      <c r="G303" s="25">
        <v>10</v>
      </c>
      <c r="H303" s="25">
        <v>11</v>
      </c>
      <c r="I303" s="25">
        <v>12</v>
      </c>
      <c r="J303" s="25">
        <v>5</v>
      </c>
      <c r="K303" s="26">
        <v>10</v>
      </c>
      <c r="L303" s="26">
        <v>8</v>
      </c>
      <c r="M303" s="26">
        <v>1</v>
      </c>
      <c r="N303" s="26">
        <v>2</v>
      </c>
      <c r="O303" s="26">
        <v>1</v>
      </c>
      <c r="P303" s="26">
        <v>0</v>
      </c>
      <c r="Q303" s="26">
        <v>0</v>
      </c>
      <c r="R303" s="26">
        <v>0</v>
      </c>
    </row>
    <row r="304" spans="1:18">
      <c r="A304" s="23" t="s">
        <v>377</v>
      </c>
      <c r="B304" s="24" t="s">
        <v>538</v>
      </c>
      <c r="C304" s="25" t="s">
        <v>8</v>
      </c>
      <c r="D304" s="24" t="s">
        <v>837</v>
      </c>
      <c r="E304" s="72">
        <v>1</v>
      </c>
      <c r="F304" s="25">
        <f>VLOOKUP(Table14[[#This Row],[LEA'#]],[1]EoyHomelessReport14!$A:$R,18,FALSE)</f>
        <v>4</v>
      </c>
      <c r="G304" s="25">
        <v>7</v>
      </c>
      <c r="H304" s="25">
        <v>2</v>
      </c>
      <c r="I304" s="25">
        <v>2</v>
      </c>
      <c r="J304" s="25">
        <v>3</v>
      </c>
      <c r="K304" s="26">
        <v>2</v>
      </c>
      <c r="L304" s="26">
        <v>3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</row>
    <row r="305" spans="1:18">
      <c r="A305" s="23" t="s">
        <v>149</v>
      </c>
      <c r="B305" s="24" t="s">
        <v>512</v>
      </c>
      <c r="C305" s="25" t="s">
        <v>1</v>
      </c>
      <c r="D305" s="24" t="s">
        <v>838</v>
      </c>
      <c r="E305" s="72">
        <v>7</v>
      </c>
      <c r="F305" s="25">
        <f>VLOOKUP(Table14[[#This Row],[LEA'#]],[1]EoyHomelessReport14!$A:$R,18,FALSE)</f>
        <v>0</v>
      </c>
      <c r="G305" s="25">
        <v>3</v>
      </c>
      <c r="H305" s="25">
        <v>3</v>
      </c>
      <c r="I305" s="25">
        <v>0</v>
      </c>
      <c r="J305" s="25">
        <v>0</v>
      </c>
      <c r="K305" s="26">
        <v>0</v>
      </c>
      <c r="L305" s="26">
        <v>0</v>
      </c>
      <c r="M305" s="26">
        <v>8</v>
      </c>
      <c r="N305" s="26">
        <v>0</v>
      </c>
      <c r="O305" s="26">
        <v>1</v>
      </c>
      <c r="P305" s="26">
        <v>0</v>
      </c>
      <c r="Q305" s="26">
        <v>0</v>
      </c>
      <c r="R305" s="26">
        <v>0</v>
      </c>
    </row>
    <row r="306" spans="1:18">
      <c r="A306" s="23" t="s">
        <v>339</v>
      </c>
      <c r="B306" s="24" t="s">
        <v>723</v>
      </c>
      <c r="C306" s="25" t="s">
        <v>9</v>
      </c>
      <c r="D306" s="24" t="s">
        <v>839</v>
      </c>
      <c r="E306" s="72">
        <v>0</v>
      </c>
      <c r="F306" s="25">
        <f>VLOOKUP(Table14[[#This Row],[LEA'#]],[1]EoyHomelessReport14!$A:$R,18,FALSE)</f>
        <v>0</v>
      </c>
      <c r="G306" s="25">
        <v>0</v>
      </c>
      <c r="H306" s="25">
        <v>2</v>
      </c>
      <c r="I306" s="25">
        <v>0</v>
      </c>
      <c r="J306" s="25">
        <v>1</v>
      </c>
      <c r="K306" s="26">
        <v>0</v>
      </c>
      <c r="L306" s="26">
        <v>2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</row>
    <row r="307" spans="1:18">
      <c r="A307" s="23" t="s">
        <v>223</v>
      </c>
      <c r="B307" s="24" t="s">
        <v>593</v>
      </c>
      <c r="C307" s="25" t="s">
        <v>12</v>
      </c>
      <c r="D307" s="24" t="s">
        <v>840</v>
      </c>
      <c r="E307" s="72">
        <v>0</v>
      </c>
      <c r="F307" s="25">
        <f>VLOOKUP(Table14[[#This Row],[LEA'#]],[1]EoyHomelessReport14!$A:$R,18,FALSE)</f>
        <v>0</v>
      </c>
      <c r="G307" s="25">
        <v>0</v>
      </c>
      <c r="H307" s="25">
        <v>1</v>
      </c>
      <c r="I307" s="25">
        <v>2</v>
      </c>
      <c r="J307" s="25">
        <v>0</v>
      </c>
      <c r="K307" s="26">
        <v>0</v>
      </c>
      <c r="L307" s="26">
        <v>0</v>
      </c>
      <c r="M307" s="26">
        <v>0</v>
      </c>
      <c r="N307" s="26">
        <v>1</v>
      </c>
      <c r="O307" s="26">
        <v>0</v>
      </c>
      <c r="P307" s="26">
        <v>2</v>
      </c>
      <c r="Q307" s="26">
        <v>3</v>
      </c>
      <c r="R307" s="26">
        <v>0</v>
      </c>
    </row>
    <row r="308" spans="1:18">
      <c r="A308" s="23" t="s">
        <v>199</v>
      </c>
      <c r="B308" s="24" t="s">
        <v>519</v>
      </c>
      <c r="C308" s="25" t="s">
        <v>5</v>
      </c>
      <c r="D308" s="24" t="s">
        <v>841</v>
      </c>
      <c r="E308" s="72">
        <v>0</v>
      </c>
      <c r="F308" s="25">
        <f>VLOOKUP(Table14[[#This Row],[LEA'#]],[1]EoyHomelessReport14!$A:$R,18,FALSE)</f>
        <v>0</v>
      </c>
      <c r="G308" s="25">
        <v>2</v>
      </c>
      <c r="H308" s="25">
        <v>1</v>
      </c>
      <c r="I308" s="25">
        <v>4</v>
      </c>
      <c r="J308" s="25">
        <v>6</v>
      </c>
      <c r="K308" s="26">
        <v>6</v>
      </c>
      <c r="L308" s="26">
        <v>7</v>
      </c>
      <c r="M308" s="26">
        <v>8</v>
      </c>
      <c r="N308" s="26">
        <v>4</v>
      </c>
      <c r="O308" s="26">
        <v>0</v>
      </c>
      <c r="P308" s="26">
        <v>0</v>
      </c>
      <c r="Q308" s="26">
        <v>0</v>
      </c>
      <c r="R308" s="26">
        <v>4</v>
      </c>
    </row>
    <row r="309" spans="1:18">
      <c r="A309" s="23" t="s">
        <v>113</v>
      </c>
      <c r="B309" s="24" t="s">
        <v>560</v>
      </c>
      <c r="C309" s="25" t="s">
        <v>3</v>
      </c>
      <c r="D309" s="24" t="s">
        <v>842</v>
      </c>
      <c r="E309" s="72">
        <v>53</v>
      </c>
      <c r="F309" s="25">
        <f>VLOOKUP(Table14[[#This Row],[LEA'#]],[1]EoyHomelessReport14!$A:$R,18,FALSE)</f>
        <v>52</v>
      </c>
      <c r="G309" s="25">
        <v>28</v>
      </c>
      <c r="H309" s="25">
        <v>34</v>
      </c>
      <c r="I309" s="25">
        <v>39</v>
      </c>
      <c r="J309" s="25">
        <v>46</v>
      </c>
      <c r="K309" s="26">
        <v>49</v>
      </c>
      <c r="L309" s="26">
        <v>53</v>
      </c>
      <c r="M309" s="26">
        <v>32</v>
      </c>
      <c r="N309" s="26">
        <v>47</v>
      </c>
      <c r="O309" s="26">
        <v>38</v>
      </c>
      <c r="P309" s="26">
        <v>55</v>
      </c>
      <c r="Q309" s="26">
        <v>34</v>
      </c>
      <c r="R309" s="26">
        <v>47</v>
      </c>
    </row>
    <row r="310" spans="1:18">
      <c r="A310" s="23" t="s">
        <v>369</v>
      </c>
      <c r="B310" s="24" t="s">
        <v>641</v>
      </c>
      <c r="C310" s="25" t="s">
        <v>11</v>
      </c>
      <c r="D310" s="24" t="s">
        <v>843</v>
      </c>
      <c r="E310" s="72">
        <v>3</v>
      </c>
      <c r="F310" s="25">
        <f>VLOOKUP(Table14[[#This Row],[LEA'#]],[1]EoyHomelessReport14!$A:$R,18,FALSE)</f>
        <v>10</v>
      </c>
      <c r="G310" s="25">
        <v>0</v>
      </c>
      <c r="H310" s="25">
        <v>3</v>
      </c>
      <c r="I310" s="25">
        <v>0</v>
      </c>
      <c r="J310" s="25">
        <v>0</v>
      </c>
      <c r="K310" s="26">
        <v>2</v>
      </c>
      <c r="L310" s="26">
        <v>2</v>
      </c>
      <c r="M310" s="26">
        <v>4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</row>
    <row r="311" spans="1:18">
      <c r="A311" s="23" t="s">
        <v>181</v>
      </c>
      <c r="B311" s="24" t="s">
        <v>587</v>
      </c>
      <c r="C311" s="25" t="s">
        <v>7</v>
      </c>
      <c r="D311" s="24" t="s">
        <v>844</v>
      </c>
      <c r="E311" s="72">
        <v>0</v>
      </c>
      <c r="F311" s="25">
        <f>VLOOKUP(Table14[[#This Row],[LEA'#]],[1]EoyHomelessReport14!$A:$R,18,FALSE)</f>
        <v>3</v>
      </c>
      <c r="G311" s="25">
        <v>13</v>
      </c>
      <c r="H311" s="25">
        <v>5</v>
      </c>
      <c r="I311" s="25">
        <v>7</v>
      </c>
      <c r="J311" s="25">
        <v>2</v>
      </c>
      <c r="K311" s="26">
        <v>3</v>
      </c>
      <c r="L311" s="26">
        <v>0</v>
      </c>
      <c r="M311" s="26">
        <v>0</v>
      </c>
      <c r="N311" s="26">
        <v>0</v>
      </c>
      <c r="O311" s="26">
        <v>1</v>
      </c>
      <c r="P311" s="26">
        <v>1</v>
      </c>
      <c r="Q311" s="26">
        <v>0</v>
      </c>
      <c r="R311" s="26">
        <v>0</v>
      </c>
    </row>
    <row r="312" spans="1:18">
      <c r="A312" s="23" t="s">
        <v>200</v>
      </c>
      <c r="B312" s="24" t="s">
        <v>519</v>
      </c>
      <c r="C312" s="25" t="s">
        <v>5</v>
      </c>
      <c r="D312" s="24" t="s">
        <v>845</v>
      </c>
      <c r="E312" s="72">
        <v>0</v>
      </c>
      <c r="F312" s="25">
        <f>VLOOKUP(Table14[[#This Row],[LEA'#]],[1]EoyHomelessReport14!$A:$R,18,FALSE)</f>
        <v>6</v>
      </c>
      <c r="G312" s="25">
        <v>3</v>
      </c>
      <c r="H312" s="25">
        <v>4</v>
      </c>
      <c r="I312" s="25">
        <v>5</v>
      </c>
      <c r="J312" s="25">
        <v>5</v>
      </c>
      <c r="K312" s="26">
        <v>4</v>
      </c>
      <c r="L312" s="26">
        <v>6</v>
      </c>
      <c r="M312" s="26">
        <v>3</v>
      </c>
      <c r="N312" s="26">
        <v>4</v>
      </c>
      <c r="O312" s="26">
        <v>4</v>
      </c>
      <c r="P312" s="26">
        <v>4</v>
      </c>
      <c r="Q312" s="26">
        <v>0</v>
      </c>
      <c r="R312" s="26">
        <v>0</v>
      </c>
    </row>
    <row r="313" spans="1:18">
      <c r="A313" s="23" t="s">
        <v>23</v>
      </c>
      <c r="B313" s="24" t="s">
        <v>589</v>
      </c>
      <c r="C313" s="25" t="s">
        <v>1</v>
      </c>
      <c r="D313" s="24" t="s">
        <v>846</v>
      </c>
      <c r="E313" s="72">
        <v>14</v>
      </c>
      <c r="F313" s="25">
        <f>VLOOKUP(Table14[[#This Row],[LEA'#]],[1]EoyHomelessReport14!$A:$R,18,FALSE)</f>
        <v>13</v>
      </c>
      <c r="G313" s="25">
        <v>40</v>
      </c>
      <c r="H313" s="25">
        <v>25</v>
      </c>
      <c r="I313" s="25">
        <v>14</v>
      </c>
      <c r="J313" s="25">
        <v>9</v>
      </c>
      <c r="K313" s="26">
        <v>1</v>
      </c>
      <c r="L313" s="26">
        <v>0</v>
      </c>
      <c r="M313" s="26">
        <v>1</v>
      </c>
      <c r="N313" s="26">
        <v>0</v>
      </c>
      <c r="O313" s="26">
        <v>3</v>
      </c>
      <c r="P313" s="26">
        <v>2</v>
      </c>
      <c r="Q313" s="26">
        <v>5</v>
      </c>
      <c r="R313" s="26">
        <v>1</v>
      </c>
    </row>
    <row r="314" spans="1:18">
      <c r="A314" s="23" t="s">
        <v>51</v>
      </c>
      <c r="B314" s="24" t="s">
        <v>578</v>
      </c>
      <c r="C314" s="25" t="s">
        <v>5</v>
      </c>
      <c r="D314" s="24" t="s">
        <v>847</v>
      </c>
      <c r="E314" s="72">
        <v>27</v>
      </c>
      <c r="F314" s="25">
        <f>VLOOKUP(Table14[[#This Row],[LEA'#]],[1]EoyHomelessReport14!$A:$R,18,FALSE)</f>
        <v>31</v>
      </c>
      <c r="G314" s="25">
        <v>29</v>
      </c>
      <c r="H314" s="25">
        <v>44</v>
      </c>
      <c r="I314" s="25">
        <v>41</v>
      </c>
      <c r="J314" s="25">
        <v>29</v>
      </c>
      <c r="K314" s="26">
        <v>11</v>
      </c>
      <c r="L314" s="26">
        <v>15</v>
      </c>
      <c r="M314" s="26">
        <v>9</v>
      </c>
      <c r="N314" s="26">
        <v>7</v>
      </c>
      <c r="O314" s="26">
        <v>6</v>
      </c>
      <c r="P314" s="26">
        <v>3</v>
      </c>
      <c r="Q314" s="26">
        <v>5</v>
      </c>
      <c r="R314" s="26">
        <v>0</v>
      </c>
    </row>
    <row r="315" spans="1:18">
      <c r="A315" s="23" t="s">
        <v>161</v>
      </c>
      <c r="B315" s="24" t="s">
        <v>560</v>
      </c>
      <c r="C315" s="25" t="s">
        <v>3</v>
      </c>
      <c r="D315" s="24" t="s">
        <v>848</v>
      </c>
      <c r="E315" s="72">
        <v>21</v>
      </c>
      <c r="F315" s="25">
        <f>VLOOKUP(Table14[[#This Row],[LEA'#]],[1]EoyHomelessReport14!$A:$R,18,FALSE)</f>
        <v>3</v>
      </c>
      <c r="G315" s="25">
        <v>5</v>
      </c>
      <c r="H315" s="25">
        <v>9</v>
      </c>
      <c r="I315" s="25">
        <v>10</v>
      </c>
      <c r="J315" s="25">
        <v>16</v>
      </c>
      <c r="K315" s="26">
        <v>7</v>
      </c>
      <c r="L315" s="26">
        <v>7</v>
      </c>
      <c r="M315" s="26">
        <v>5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</row>
    <row r="316" spans="1:18">
      <c r="A316" s="23" t="s">
        <v>441</v>
      </c>
      <c r="B316" s="24" t="s">
        <v>578</v>
      </c>
      <c r="C316" s="25" t="s">
        <v>5</v>
      </c>
      <c r="D316" s="24" t="s">
        <v>849</v>
      </c>
      <c r="E316" s="72">
        <v>5</v>
      </c>
      <c r="F316" s="25">
        <f>VLOOKUP(Table14[[#This Row],[LEA'#]],[1]EoyHomelessReport14!$A:$R,18,FALSE)</f>
        <v>1</v>
      </c>
      <c r="G316" s="25">
        <v>0</v>
      </c>
      <c r="H316" s="25">
        <v>2</v>
      </c>
      <c r="I316" s="25">
        <v>3</v>
      </c>
      <c r="J316" s="25">
        <v>8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</row>
    <row r="317" spans="1:18">
      <c r="A317" s="23" t="s">
        <v>65</v>
      </c>
      <c r="B317" s="24" t="s">
        <v>809</v>
      </c>
      <c r="C317" s="25" t="s">
        <v>3</v>
      </c>
      <c r="D317" s="24" t="s">
        <v>850</v>
      </c>
      <c r="E317" s="72">
        <v>11</v>
      </c>
      <c r="F317" s="25">
        <f>VLOOKUP(Table14[[#This Row],[LEA'#]],[1]EoyHomelessReport14!$A:$R,18,FALSE)</f>
        <v>7</v>
      </c>
      <c r="G317" s="25">
        <v>23</v>
      </c>
      <c r="H317" s="25">
        <v>13</v>
      </c>
      <c r="I317" s="25">
        <v>18</v>
      </c>
      <c r="J317" s="25">
        <v>28</v>
      </c>
      <c r="K317" s="26">
        <v>21</v>
      </c>
      <c r="L317" s="26">
        <v>28</v>
      </c>
      <c r="M317" s="26">
        <v>17</v>
      </c>
      <c r="N317" s="26">
        <v>12</v>
      </c>
      <c r="O317" s="26">
        <v>16</v>
      </c>
      <c r="P317" s="26">
        <v>27</v>
      </c>
      <c r="Q317" s="26">
        <v>0</v>
      </c>
      <c r="R317" s="26">
        <v>6</v>
      </c>
    </row>
    <row r="318" spans="1:18">
      <c r="A318" s="23" t="s">
        <v>20</v>
      </c>
      <c r="B318" s="24" t="s">
        <v>530</v>
      </c>
      <c r="C318" s="25" t="s">
        <v>11</v>
      </c>
      <c r="D318" s="24" t="s">
        <v>851</v>
      </c>
      <c r="E318" s="72">
        <v>11</v>
      </c>
      <c r="F318" s="25">
        <f>VLOOKUP(Table14[[#This Row],[LEA'#]],[1]EoyHomelessReport14!$A:$R,18,FALSE)</f>
        <v>8</v>
      </c>
      <c r="G318" s="25">
        <v>19</v>
      </c>
      <c r="H318" s="25">
        <v>7</v>
      </c>
      <c r="I318" s="25">
        <v>16</v>
      </c>
      <c r="J318" s="25">
        <v>7</v>
      </c>
      <c r="K318" s="26">
        <v>12</v>
      </c>
      <c r="L318" s="26">
        <v>10</v>
      </c>
      <c r="M318" s="26">
        <v>6</v>
      </c>
      <c r="N318" s="26">
        <v>3</v>
      </c>
      <c r="O318" s="26">
        <v>5</v>
      </c>
      <c r="P318" s="26">
        <v>2</v>
      </c>
      <c r="Q318" s="26">
        <v>0</v>
      </c>
      <c r="R318" s="26">
        <v>0</v>
      </c>
    </row>
    <row r="319" spans="1:18">
      <c r="A319" s="23" t="s">
        <v>332</v>
      </c>
      <c r="B319" s="24" t="s">
        <v>593</v>
      </c>
      <c r="C319" s="25" t="s">
        <v>9</v>
      </c>
      <c r="D319" s="24" t="s">
        <v>852</v>
      </c>
      <c r="E319" s="72">
        <v>1</v>
      </c>
      <c r="F319" s="25">
        <f>VLOOKUP(Table14[[#This Row],[LEA'#]],[1]EoyHomelessReport14!$A:$R,18,FALSE)</f>
        <v>0</v>
      </c>
      <c r="G319" s="25">
        <v>0</v>
      </c>
      <c r="H319" s="25">
        <v>0</v>
      </c>
      <c r="I319" s="25">
        <v>4</v>
      </c>
      <c r="J319" s="25">
        <v>0</v>
      </c>
      <c r="K319" s="26">
        <v>0</v>
      </c>
      <c r="L319" s="26">
        <v>0</v>
      </c>
      <c r="M319" s="26">
        <v>3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</row>
    <row r="320" spans="1:18">
      <c r="A320" s="23" t="s">
        <v>143</v>
      </c>
      <c r="B320" s="24" t="s">
        <v>641</v>
      </c>
      <c r="C320" s="25" t="s">
        <v>11</v>
      </c>
      <c r="D320" s="24" t="s">
        <v>853</v>
      </c>
      <c r="E320" s="72">
        <v>16</v>
      </c>
      <c r="F320" s="25">
        <f>VLOOKUP(Table14[[#This Row],[LEA'#]],[1]EoyHomelessReport14!$A:$R,18,FALSE)</f>
        <v>17</v>
      </c>
      <c r="G320" s="25">
        <v>19</v>
      </c>
      <c r="H320" s="25">
        <v>9</v>
      </c>
      <c r="I320" s="25">
        <v>11</v>
      </c>
      <c r="J320" s="25">
        <v>11</v>
      </c>
      <c r="K320" s="26">
        <v>13</v>
      </c>
      <c r="L320" s="26">
        <v>5</v>
      </c>
      <c r="M320" s="26">
        <v>1</v>
      </c>
      <c r="N320" s="26">
        <v>1</v>
      </c>
      <c r="O320" s="26">
        <v>1</v>
      </c>
      <c r="P320" s="26">
        <v>4</v>
      </c>
      <c r="Q320" s="26">
        <v>0</v>
      </c>
      <c r="R320" s="26">
        <v>0</v>
      </c>
    </row>
    <row r="321" spans="1:18">
      <c r="A321" s="23" t="s">
        <v>136</v>
      </c>
      <c r="B321" s="24" t="s">
        <v>547</v>
      </c>
      <c r="C321" s="25" t="s">
        <v>5</v>
      </c>
      <c r="D321" s="24" t="s">
        <v>854</v>
      </c>
      <c r="E321" s="72">
        <v>6</v>
      </c>
      <c r="F321" s="25">
        <f>VLOOKUP(Table14[[#This Row],[LEA'#]],[1]EoyHomelessReport14!$A:$R,18,FALSE)</f>
        <v>3</v>
      </c>
      <c r="G321" s="25">
        <v>3</v>
      </c>
      <c r="H321" s="25">
        <v>6</v>
      </c>
      <c r="I321" s="25">
        <v>3</v>
      </c>
      <c r="J321" s="25">
        <v>2</v>
      </c>
      <c r="K321" s="26">
        <v>2</v>
      </c>
      <c r="L321" s="26">
        <v>3</v>
      </c>
      <c r="M321" s="26">
        <v>3</v>
      </c>
      <c r="N321" s="26">
        <v>2</v>
      </c>
      <c r="O321" s="26">
        <v>0</v>
      </c>
      <c r="P321" s="26">
        <v>0</v>
      </c>
      <c r="Q321" s="26">
        <v>0</v>
      </c>
      <c r="R321" s="26">
        <v>0</v>
      </c>
    </row>
    <row r="322" spans="1:18">
      <c r="A322" s="23" t="s">
        <v>153</v>
      </c>
      <c r="B322" s="24" t="s">
        <v>515</v>
      </c>
      <c r="C322" s="25" t="s">
        <v>7</v>
      </c>
      <c r="D322" s="24" t="s">
        <v>855</v>
      </c>
      <c r="E322" s="72">
        <v>15</v>
      </c>
      <c r="F322" s="25">
        <f>VLOOKUP(Table14[[#This Row],[LEA'#]],[1]EoyHomelessReport14!$A:$R,18,FALSE)</f>
        <v>14</v>
      </c>
      <c r="G322" s="25">
        <v>12</v>
      </c>
      <c r="H322" s="25">
        <v>22</v>
      </c>
      <c r="I322" s="25">
        <v>19</v>
      </c>
      <c r="J322" s="25">
        <v>19</v>
      </c>
      <c r="K322" s="26">
        <v>30</v>
      </c>
      <c r="L322" s="26">
        <v>34</v>
      </c>
      <c r="M322" s="26">
        <v>33</v>
      </c>
      <c r="N322" s="26">
        <v>11</v>
      </c>
      <c r="O322" s="26">
        <v>7</v>
      </c>
      <c r="P322" s="26">
        <v>4</v>
      </c>
      <c r="Q322" s="26">
        <v>3</v>
      </c>
      <c r="R322" s="26">
        <v>0</v>
      </c>
    </row>
    <row r="323" spans="1:18">
      <c r="A323" s="23" t="s">
        <v>74</v>
      </c>
      <c r="B323" s="24" t="s">
        <v>472</v>
      </c>
      <c r="C323" s="25" t="s">
        <v>1</v>
      </c>
      <c r="D323" s="24" t="s">
        <v>472</v>
      </c>
      <c r="E323" s="72">
        <v>1110</v>
      </c>
      <c r="F323" s="25">
        <f>VLOOKUP(Table14[[#This Row],[LEA'#]],[1]EoyHomelessReport14!$A:$R,18,FALSE)</f>
        <v>964</v>
      </c>
      <c r="G323" s="25">
        <v>1485</v>
      </c>
      <c r="H323" s="25">
        <v>2253</v>
      </c>
      <c r="I323" s="25">
        <v>910</v>
      </c>
      <c r="J323" s="25">
        <v>1238</v>
      </c>
      <c r="K323" s="26">
        <v>1092</v>
      </c>
      <c r="L323" s="26">
        <v>979</v>
      </c>
      <c r="M323" s="26">
        <v>835</v>
      </c>
      <c r="N323" s="26">
        <v>822</v>
      </c>
      <c r="O323" s="26">
        <v>954</v>
      </c>
      <c r="P323" s="26">
        <v>777</v>
      </c>
      <c r="Q323" s="26">
        <v>616</v>
      </c>
      <c r="R323" s="26">
        <v>455</v>
      </c>
    </row>
    <row r="324" spans="1:18">
      <c r="A324" s="23" t="s">
        <v>411</v>
      </c>
      <c r="B324" s="24" t="s">
        <v>565</v>
      </c>
      <c r="C324" s="25" t="s">
        <v>2</v>
      </c>
      <c r="D324" s="24" t="s">
        <v>856</v>
      </c>
      <c r="E324" s="72">
        <v>11</v>
      </c>
      <c r="F324" s="25">
        <f>VLOOKUP(Table14[[#This Row],[LEA'#]],[1]EoyHomelessReport14!$A:$R,18,FALSE)</f>
        <v>16</v>
      </c>
      <c r="G324" s="25">
        <v>8</v>
      </c>
      <c r="H324" s="25">
        <v>26</v>
      </c>
      <c r="I324" s="25">
        <v>0</v>
      </c>
      <c r="J324" s="25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</row>
    <row r="325" spans="1:18">
      <c r="A325" s="23" t="s">
        <v>75</v>
      </c>
      <c r="B325" s="24" t="s">
        <v>578</v>
      </c>
      <c r="C325" s="25" t="s">
        <v>5</v>
      </c>
      <c r="D325" s="24" t="s">
        <v>857</v>
      </c>
      <c r="E325" s="72">
        <v>11</v>
      </c>
      <c r="F325" s="25">
        <f>VLOOKUP(Table14[[#This Row],[LEA'#]],[1]EoyHomelessReport14!$A:$R,18,FALSE)</f>
        <v>3</v>
      </c>
      <c r="G325" s="25">
        <v>4</v>
      </c>
      <c r="H325" s="25">
        <v>13</v>
      </c>
      <c r="I325" s="25">
        <v>0</v>
      </c>
      <c r="J325" s="25">
        <v>29</v>
      </c>
      <c r="K325" s="26">
        <v>9</v>
      </c>
      <c r="L325" s="26">
        <v>1</v>
      </c>
      <c r="M325" s="26">
        <v>2</v>
      </c>
      <c r="N325" s="26">
        <v>2</v>
      </c>
      <c r="O325" s="26">
        <v>0</v>
      </c>
      <c r="P325" s="26">
        <v>2</v>
      </c>
      <c r="Q325" s="26">
        <v>0</v>
      </c>
      <c r="R325" s="26">
        <v>0</v>
      </c>
    </row>
    <row r="326" spans="1:18">
      <c r="A326" s="23" t="s">
        <v>277</v>
      </c>
      <c r="B326" s="24" t="s">
        <v>587</v>
      </c>
      <c r="C326" s="25" t="s">
        <v>7</v>
      </c>
      <c r="D326" s="24" t="s">
        <v>858</v>
      </c>
      <c r="E326" s="72">
        <v>0</v>
      </c>
      <c r="F326" s="25">
        <f>VLOOKUP(Table14[[#This Row],[LEA'#]],[1]EoyHomelessReport14!$A:$R,18,FALSE)</f>
        <v>1</v>
      </c>
      <c r="G326" s="25">
        <v>4</v>
      </c>
      <c r="H326" s="25">
        <v>4</v>
      </c>
      <c r="I326" s="25">
        <v>3</v>
      </c>
      <c r="J326" s="25">
        <v>0</v>
      </c>
      <c r="K326" s="26">
        <v>0</v>
      </c>
      <c r="L326" s="26">
        <v>1</v>
      </c>
      <c r="M326" s="26">
        <v>0</v>
      </c>
      <c r="N326" s="26">
        <v>1</v>
      </c>
      <c r="O326" s="26">
        <v>0</v>
      </c>
      <c r="P326" s="26">
        <v>0</v>
      </c>
      <c r="Q326" s="26">
        <v>0</v>
      </c>
      <c r="R326" s="26">
        <v>1</v>
      </c>
    </row>
    <row r="327" spans="1:18">
      <c r="A327" s="23" t="s">
        <v>859</v>
      </c>
      <c r="B327" s="24" t="s">
        <v>472</v>
      </c>
      <c r="C327" s="25" t="s">
        <v>2</v>
      </c>
      <c r="D327" s="24" t="s">
        <v>860</v>
      </c>
      <c r="E327" s="72">
        <v>0</v>
      </c>
      <c r="F327" s="25">
        <f>VLOOKUP(Table14[[#This Row],[LEA'#]],[1]EoyHomelessReport14!$A:$R,18,FALSE)</f>
        <v>0</v>
      </c>
      <c r="G327" s="25">
        <v>0</v>
      </c>
      <c r="H327" s="25">
        <v>0</v>
      </c>
      <c r="I327" s="25">
        <v>0</v>
      </c>
      <c r="J327" s="25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2</v>
      </c>
      <c r="Q327" s="26">
        <v>0</v>
      </c>
      <c r="R327" s="26">
        <v>0</v>
      </c>
    </row>
    <row r="328" spans="1:18">
      <c r="A328" s="23" t="s">
        <v>206</v>
      </c>
      <c r="B328" s="24" t="s">
        <v>526</v>
      </c>
      <c r="C328" s="25" t="s">
        <v>5</v>
      </c>
      <c r="D328" s="24" t="s">
        <v>861</v>
      </c>
      <c r="E328" s="72">
        <v>85</v>
      </c>
      <c r="F328" s="25">
        <f>VLOOKUP(Table14[[#This Row],[LEA'#]],[1]EoyHomelessReport14!$A:$R,18,FALSE)</f>
        <v>89</v>
      </c>
      <c r="G328" s="25">
        <v>75</v>
      </c>
      <c r="H328" s="25">
        <v>92</v>
      </c>
      <c r="I328" s="25">
        <v>67</v>
      </c>
      <c r="J328" s="25">
        <v>35</v>
      </c>
      <c r="K328" s="26">
        <v>17</v>
      </c>
      <c r="L328" s="26">
        <v>19</v>
      </c>
      <c r="M328" s="26">
        <v>12</v>
      </c>
      <c r="N328" s="26">
        <v>10</v>
      </c>
      <c r="O328" s="26">
        <v>5</v>
      </c>
      <c r="P328" s="26">
        <v>16</v>
      </c>
      <c r="Q328" s="26">
        <v>20</v>
      </c>
      <c r="R328" s="26">
        <v>7</v>
      </c>
    </row>
    <row r="329" spans="1:18">
      <c r="A329" s="23" t="s">
        <v>168</v>
      </c>
      <c r="B329" s="24" t="s">
        <v>718</v>
      </c>
      <c r="C329" s="25" t="s">
        <v>7</v>
      </c>
      <c r="D329" s="24" t="s">
        <v>862</v>
      </c>
      <c r="E329" s="72">
        <v>0</v>
      </c>
      <c r="F329" s="25">
        <f>VLOOKUP(Table14[[#This Row],[LEA'#]],[1]EoyHomelessReport14!$A:$R,18,FALSE)</f>
        <v>6</v>
      </c>
      <c r="G329" s="25">
        <v>8</v>
      </c>
      <c r="H329" s="25">
        <v>6</v>
      </c>
      <c r="I329" s="25">
        <v>0</v>
      </c>
      <c r="J329" s="25">
        <v>0</v>
      </c>
      <c r="K329" s="26">
        <v>0</v>
      </c>
      <c r="L329" s="26">
        <v>1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</row>
    <row r="330" spans="1:18">
      <c r="A330" s="23" t="s">
        <v>298</v>
      </c>
      <c r="B330" s="24" t="s">
        <v>731</v>
      </c>
      <c r="C330" s="25" t="s">
        <v>9</v>
      </c>
      <c r="D330" s="24" t="s">
        <v>863</v>
      </c>
      <c r="E330" s="72">
        <v>25</v>
      </c>
      <c r="F330" s="25">
        <f>VLOOKUP(Table14[[#This Row],[LEA'#]],[1]EoyHomelessReport14!$A:$R,18,FALSE)</f>
        <v>21</v>
      </c>
      <c r="G330" s="25">
        <v>53</v>
      </c>
      <c r="H330" s="25">
        <v>39</v>
      </c>
      <c r="I330" s="25">
        <v>23</v>
      </c>
      <c r="J330" s="25">
        <v>33</v>
      </c>
      <c r="K330" s="26">
        <v>28</v>
      </c>
      <c r="L330" s="26">
        <v>23</v>
      </c>
      <c r="M330" s="26">
        <v>9</v>
      </c>
      <c r="N330" s="26">
        <v>11</v>
      </c>
      <c r="O330" s="26">
        <v>7</v>
      </c>
      <c r="P330" s="26">
        <v>2</v>
      </c>
      <c r="Q330" s="26">
        <v>1</v>
      </c>
      <c r="R330" s="26">
        <v>2</v>
      </c>
    </row>
    <row r="331" spans="1:18">
      <c r="A331" s="23" t="s">
        <v>117</v>
      </c>
      <c r="B331" s="24" t="s">
        <v>670</v>
      </c>
      <c r="C331" s="25" t="s">
        <v>9</v>
      </c>
      <c r="D331" s="24" t="s">
        <v>864</v>
      </c>
      <c r="E331" s="72">
        <v>5</v>
      </c>
      <c r="F331" s="25">
        <f>VLOOKUP(Table14[[#This Row],[LEA'#]],[1]EoyHomelessReport14!$A:$R,18,FALSE)</f>
        <v>0</v>
      </c>
      <c r="G331" s="25">
        <v>0</v>
      </c>
      <c r="H331" s="25">
        <v>0</v>
      </c>
      <c r="I331" s="25">
        <v>0</v>
      </c>
      <c r="J331" s="25">
        <v>2</v>
      </c>
      <c r="K331" s="26">
        <v>0</v>
      </c>
      <c r="L331" s="26">
        <v>1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</row>
    <row r="332" spans="1:18">
      <c r="A332" s="23" t="s">
        <v>238</v>
      </c>
      <c r="B332" s="24" t="s">
        <v>530</v>
      </c>
      <c r="C332" s="25" t="s">
        <v>11</v>
      </c>
      <c r="D332" s="24" t="s">
        <v>865</v>
      </c>
      <c r="E332" s="72">
        <v>75</v>
      </c>
      <c r="F332" s="25">
        <f>VLOOKUP(Table14[[#This Row],[LEA'#]],[1]EoyHomelessReport14!$A:$R,18,FALSE)</f>
        <v>87</v>
      </c>
      <c r="G332" s="25">
        <v>61</v>
      </c>
      <c r="H332" s="25">
        <v>59</v>
      </c>
      <c r="I332" s="25">
        <v>68</v>
      </c>
      <c r="J332" s="25">
        <v>65</v>
      </c>
      <c r="K332" s="26">
        <v>63</v>
      </c>
      <c r="L332" s="26">
        <v>40</v>
      </c>
      <c r="M332" s="26">
        <v>30</v>
      </c>
      <c r="N332" s="26">
        <v>27</v>
      </c>
      <c r="O332" s="26">
        <v>19</v>
      </c>
      <c r="P332" s="26">
        <v>13</v>
      </c>
      <c r="Q332" s="26">
        <v>2</v>
      </c>
      <c r="R332" s="26">
        <v>0</v>
      </c>
    </row>
    <row r="333" spans="1:18">
      <c r="A333" s="23" t="s">
        <v>207</v>
      </c>
      <c r="B333" s="24" t="s">
        <v>646</v>
      </c>
      <c r="C333" s="25" t="s">
        <v>6</v>
      </c>
      <c r="D333" s="24" t="s">
        <v>866</v>
      </c>
      <c r="E333" s="72">
        <v>6</v>
      </c>
      <c r="F333" s="25">
        <f>VLOOKUP(Table14[[#This Row],[LEA'#]],[1]EoyHomelessReport14!$A:$R,18,FALSE)</f>
        <v>15</v>
      </c>
      <c r="G333" s="25">
        <v>8</v>
      </c>
      <c r="H333" s="25">
        <v>12</v>
      </c>
      <c r="I333" s="25">
        <v>6</v>
      </c>
      <c r="J333" s="25">
        <v>1</v>
      </c>
      <c r="K333" s="26">
        <v>1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</row>
    <row r="334" spans="1:18">
      <c r="A334" s="23" t="s">
        <v>157</v>
      </c>
      <c r="B334" s="24" t="s">
        <v>709</v>
      </c>
      <c r="C334" s="25" t="s">
        <v>3</v>
      </c>
      <c r="D334" s="24" t="s">
        <v>709</v>
      </c>
      <c r="E334" s="72">
        <v>45</v>
      </c>
      <c r="F334" s="25">
        <f>VLOOKUP(Table14[[#This Row],[LEA'#]],[1]EoyHomelessReport14!$A:$R,18,FALSE)</f>
        <v>45</v>
      </c>
      <c r="G334" s="25">
        <v>38</v>
      </c>
      <c r="H334" s="25">
        <v>45</v>
      </c>
      <c r="I334" s="25">
        <v>47</v>
      </c>
      <c r="J334" s="25">
        <v>17</v>
      </c>
      <c r="K334" s="26">
        <v>18</v>
      </c>
      <c r="L334" s="26">
        <v>15</v>
      </c>
      <c r="M334" s="26">
        <v>30</v>
      </c>
      <c r="N334" s="26">
        <v>29</v>
      </c>
      <c r="O334" s="26">
        <v>22</v>
      </c>
      <c r="P334" s="26">
        <v>27</v>
      </c>
      <c r="Q334" s="26">
        <v>16</v>
      </c>
      <c r="R334" s="26">
        <v>16</v>
      </c>
    </row>
    <row r="335" spans="1:18">
      <c r="A335" s="23" t="s">
        <v>155</v>
      </c>
      <c r="B335" s="24" t="s">
        <v>512</v>
      </c>
      <c r="C335" s="25" t="s">
        <v>1</v>
      </c>
      <c r="D335" s="24" t="s">
        <v>867</v>
      </c>
      <c r="E335" s="72">
        <v>2</v>
      </c>
      <c r="F335" s="25">
        <f>VLOOKUP(Table14[[#This Row],[LEA'#]],[1]EoyHomelessReport14!$A:$R,18,FALSE)</f>
        <v>0</v>
      </c>
      <c r="G335" s="25">
        <v>0</v>
      </c>
      <c r="H335" s="25">
        <v>0</v>
      </c>
      <c r="I335" s="25">
        <v>0</v>
      </c>
      <c r="J335" s="25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</row>
    <row r="336" spans="1:18">
      <c r="A336" s="23" t="s">
        <v>264</v>
      </c>
      <c r="B336" s="24" t="s">
        <v>578</v>
      </c>
      <c r="C336" s="25" t="s">
        <v>5</v>
      </c>
      <c r="D336" s="24" t="s">
        <v>868</v>
      </c>
      <c r="E336" s="72">
        <v>0</v>
      </c>
      <c r="F336" s="25">
        <f>VLOOKUP(Table14[[#This Row],[LEA'#]],[1]EoyHomelessReport14!$A:$R,18,FALSE)</f>
        <v>0</v>
      </c>
      <c r="G336" s="25">
        <v>0</v>
      </c>
      <c r="H336" s="25">
        <v>0</v>
      </c>
      <c r="I336" s="25">
        <v>1</v>
      </c>
      <c r="J336" s="25">
        <v>4</v>
      </c>
      <c r="K336" s="26">
        <v>2</v>
      </c>
      <c r="L336" s="26">
        <v>3</v>
      </c>
      <c r="M336" s="26">
        <v>5</v>
      </c>
      <c r="N336" s="26">
        <v>2</v>
      </c>
      <c r="O336" s="26">
        <v>0</v>
      </c>
      <c r="P336" s="26">
        <v>0</v>
      </c>
      <c r="Q336" s="26">
        <v>0</v>
      </c>
      <c r="R336" s="26">
        <v>0</v>
      </c>
    </row>
    <row r="337" spans="1:18">
      <c r="A337" s="23" t="s">
        <v>209</v>
      </c>
      <c r="B337" s="24" t="s">
        <v>582</v>
      </c>
      <c r="C337" s="25" t="s">
        <v>6</v>
      </c>
      <c r="D337" s="24" t="s">
        <v>869</v>
      </c>
      <c r="E337" s="72">
        <v>19</v>
      </c>
      <c r="F337" s="25">
        <f>VLOOKUP(Table14[[#This Row],[LEA'#]],[1]EoyHomelessReport14!$A:$R,18,FALSE)</f>
        <v>7</v>
      </c>
      <c r="G337" s="25">
        <v>4</v>
      </c>
      <c r="H337" s="25">
        <v>15</v>
      </c>
      <c r="I337" s="25">
        <v>12</v>
      </c>
      <c r="J337" s="25">
        <v>8</v>
      </c>
      <c r="K337" s="26">
        <v>5</v>
      </c>
      <c r="L337" s="26">
        <v>16</v>
      </c>
      <c r="M337" s="26">
        <v>1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</row>
    <row r="338" spans="1:18">
      <c r="A338" s="23" t="s">
        <v>465</v>
      </c>
      <c r="B338" s="24" t="s">
        <v>641</v>
      </c>
      <c r="C338" s="25" t="s">
        <v>11</v>
      </c>
      <c r="D338" s="24" t="s">
        <v>870</v>
      </c>
      <c r="E338" s="72">
        <v>26</v>
      </c>
      <c r="F338" s="25">
        <f>VLOOKUP(Table14[[#This Row],[LEA'#]],[1]EoyHomelessReport14!$A:$R,18,FALSE)</f>
        <v>40</v>
      </c>
      <c r="G338" s="25">
        <v>13</v>
      </c>
      <c r="H338" s="25">
        <v>23</v>
      </c>
      <c r="I338" s="25">
        <v>21</v>
      </c>
      <c r="J338" s="25">
        <v>21</v>
      </c>
      <c r="K338" s="26">
        <v>5</v>
      </c>
      <c r="L338" s="26">
        <v>23</v>
      </c>
      <c r="M338" s="26">
        <v>12</v>
      </c>
      <c r="N338" s="26">
        <v>1</v>
      </c>
      <c r="O338" s="26">
        <v>10</v>
      </c>
      <c r="P338" s="26">
        <v>8</v>
      </c>
      <c r="Q338" s="26">
        <v>1</v>
      </c>
      <c r="R338" s="26">
        <v>11</v>
      </c>
    </row>
    <row r="339" spans="1:18">
      <c r="A339" s="23" t="s">
        <v>384</v>
      </c>
      <c r="B339" s="24" t="s">
        <v>560</v>
      </c>
      <c r="C339" s="25" t="s">
        <v>3</v>
      </c>
      <c r="D339" s="24" t="s">
        <v>871</v>
      </c>
      <c r="E339" s="72">
        <v>17</v>
      </c>
      <c r="F339" s="25">
        <f>VLOOKUP(Table14[[#This Row],[LEA'#]],[1]EoyHomelessReport14!$A:$R,18,FALSE)</f>
        <v>12</v>
      </c>
      <c r="G339" s="25">
        <v>20</v>
      </c>
      <c r="H339" s="25">
        <v>19</v>
      </c>
      <c r="I339" s="25">
        <v>22</v>
      </c>
      <c r="J339" s="25">
        <v>23</v>
      </c>
      <c r="K339" s="26">
        <v>10</v>
      </c>
      <c r="L339" s="26">
        <v>2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</row>
    <row r="340" spans="1:18">
      <c r="A340" s="23" t="s">
        <v>437</v>
      </c>
      <c r="B340" s="24" t="s">
        <v>526</v>
      </c>
      <c r="C340" s="25" t="s">
        <v>3</v>
      </c>
      <c r="D340" s="24" t="s">
        <v>872</v>
      </c>
      <c r="E340" s="72">
        <v>21</v>
      </c>
      <c r="F340" s="25">
        <f>VLOOKUP(Table14[[#This Row],[LEA'#]],[1]EoyHomelessReport14!$A:$R,18,FALSE)</f>
        <v>0</v>
      </c>
      <c r="G340" s="25">
        <v>8</v>
      </c>
      <c r="H340" s="25">
        <v>17</v>
      </c>
      <c r="I340" s="25">
        <v>13</v>
      </c>
      <c r="J340" s="25">
        <v>10</v>
      </c>
      <c r="K340" s="26">
        <v>19</v>
      </c>
      <c r="L340" s="26">
        <v>10</v>
      </c>
      <c r="M340" s="26">
        <v>30</v>
      </c>
      <c r="N340" s="26">
        <v>17</v>
      </c>
      <c r="O340" s="26">
        <v>24</v>
      </c>
      <c r="P340" s="26">
        <v>20</v>
      </c>
      <c r="Q340" s="26">
        <v>0</v>
      </c>
      <c r="R340" s="26">
        <v>8</v>
      </c>
    </row>
    <row r="341" spans="1:18">
      <c r="A341" s="23" t="s">
        <v>380</v>
      </c>
      <c r="B341" s="24" t="s">
        <v>560</v>
      </c>
      <c r="C341" s="25" t="s">
        <v>3</v>
      </c>
      <c r="D341" s="24" t="s">
        <v>873</v>
      </c>
      <c r="E341" s="72">
        <v>6</v>
      </c>
      <c r="F341" s="25">
        <f>VLOOKUP(Table14[[#This Row],[LEA'#]],[1]EoyHomelessReport14!$A:$R,18,FALSE)</f>
        <v>9</v>
      </c>
      <c r="G341" s="25">
        <v>5</v>
      </c>
      <c r="H341" s="25">
        <v>2</v>
      </c>
      <c r="I341" s="25">
        <v>3</v>
      </c>
      <c r="J341" s="25">
        <v>2</v>
      </c>
      <c r="K341" s="26">
        <v>4</v>
      </c>
      <c r="L341" s="26">
        <v>7</v>
      </c>
      <c r="M341" s="26">
        <v>6</v>
      </c>
      <c r="N341" s="26">
        <v>5</v>
      </c>
      <c r="O341" s="26">
        <v>12</v>
      </c>
      <c r="P341" s="26">
        <v>2</v>
      </c>
      <c r="Q341" s="26">
        <v>5</v>
      </c>
      <c r="R341" s="26">
        <v>9</v>
      </c>
    </row>
    <row r="342" spans="1:18">
      <c r="A342" s="23" t="s">
        <v>466</v>
      </c>
      <c r="B342" s="24" t="s">
        <v>471</v>
      </c>
      <c r="C342" s="25" t="s">
        <v>463</v>
      </c>
      <c r="D342" s="24" t="s">
        <v>874</v>
      </c>
      <c r="E342" s="72">
        <v>3</v>
      </c>
      <c r="F342" s="25">
        <f>VLOOKUP(Table14[[#This Row],[LEA'#]],[1]EoyHomelessReport14!$A:$R,18,FALSE)</f>
        <v>7</v>
      </c>
      <c r="G342" s="25">
        <v>11</v>
      </c>
      <c r="H342" s="25">
        <v>11</v>
      </c>
      <c r="I342" s="25" t="s">
        <v>535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</row>
    <row r="343" spans="1:18">
      <c r="A343" s="23" t="s">
        <v>467</v>
      </c>
      <c r="B343" s="24" t="s">
        <v>582</v>
      </c>
      <c r="C343" s="25" t="s">
        <v>6</v>
      </c>
      <c r="D343" s="24" t="s">
        <v>875</v>
      </c>
      <c r="E343" s="72">
        <v>6</v>
      </c>
      <c r="F343" s="25">
        <f>VLOOKUP(Table14[[#This Row],[LEA'#]],[1]EoyHomelessReport14!$A:$R,18,FALSE)</f>
        <v>1</v>
      </c>
      <c r="G343" s="25">
        <v>7</v>
      </c>
      <c r="H343" s="25">
        <v>1</v>
      </c>
      <c r="I343" s="25">
        <v>1</v>
      </c>
      <c r="J343" s="25">
        <v>2</v>
      </c>
      <c r="K343" s="26">
        <v>3</v>
      </c>
      <c r="L343" s="26">
        <v>2</v>
      </c>
      <c r="M343" s="26">
        <v>2</v>
      </c>
      <c r="N343" s="26">
        <v>1</v>
      </c>
      <c r="O343" s="26">
        <v>0</v>
      </c>
      <c r="P343" s="26">
        <v>0</v>
      </c>
      <c r="Q343" s="26">
        <v>0</v>
      </c>
      <c r="R343" s="26">
        <v>0</v>
      </c>
    </row>
    <row r="344" spans="1:18">
      <c r="A344" s="23" t="s">
        <v>301</v>
      </c>
      <c r="B344" s="24" t="s">
        <v>498</v>
      </c>
      <c r="C344" s="25" t="s">
        <v>5</v>
      </c>
      <c r="D344" s="24" t="s">
        <v>876</v>
      </c>
      <c r="E344" s="72">
        <v>5</v>
      </c>
      <c r="F344" s="25">
        <f>VLOOKUP(Table14[[#This Row],[LEA'#]],[1]EoyHomelessReport14!$A:$R,18,FALSE)</f>
        <v>7</v>
      </c>
      <c r="G344" s="25">
        <v>10</v>
      </c>
      <c r="H344" s="25">
        <v>4</v>
      </c>
      <c r="I344" s="25">
        <v>7</v>
      </c>
      <c r="J344" s="25">
        <v>18</v>
      </c>
      <c r="K344" s="26">
        <v>10</v>
      </c>
      <c r="L344" s="26">
        <v>1</v>
      </c>
      <c r="M344" s="26">
        <v>4</v>
      </c>
      <c r="N344" s="26">
        <v>1</v>
      </c>
      <c r="O344" s="26">
        <v>0</v>
      </c>
      <c r="P344" s="26">
        <v>0</v>
      </c>
      <c r="Q344" s="26">
        <v>0</v>
      </c>
      <c r="R344" s="26">
        <v>0</v>
      </c>
    </row>
    <row r="345" spans="1:18">
      <c r="A345" s="23" t="s">
        <v>397</v>
      </c>
      <c r="B345" s="24" t="s">
        <v>755</v>
      </c>
      <c r="C345" s="25" t="s">
        <v>4</v>
      </c>
      <c r="D345" s="24" t="s">
        <v>877</v>
      </c>
      <c r="E345" s="72">
        <v>0</v>
      </c>
      <c r="F345" s="25">
        <f>VLOOKUP(Table14[[#This Row],[LEA'#]],[1]EoyHomelessReport14!$A:$R,18,FALSE)</f>
        <v>0</v>
      </c>
      <c r="G345" s="25">
        <v>0</v>
      </c>
      <c r="H345" s="25">
        <v>0</v>
      </c>
      <c r="I345" s="25">
        <v>0</v>
      </c>
      <c r="J345" s="25">
        <v>1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</row>
    <row r="346" spans="1:18">
      <c r="A346" s="23" t="s">
        <v>183</v>
      </c>
      <c r="B346" s="24" t="s">
        <v>536</v>
      </c>
      <c r="C346" s="25" t="s">
        <v>6</v>
      </c>
      <c r="D346" s="24" t="s">
        <v>878</v>
      </c>
      <c r="E346" s="72" t="s">
        <v>535</v>
      </c>
      <c r="F346" s="25">
        <f>VLOOKUP(Table14[[#This Row],[LEA'#]],[1]EoyHomelessReport14!$A:$R,18,FALSE)</f>
        <v>0</v>
      </c>
      <c r="G346" s="25">
        <v>0</v>
      </c>
      <c r="H346" s="25">
        <v>2</v>
      </c>
      <c r="I346" s="25">
        <v>0</v>
      </c>
      <c r="J346" s="25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</row>
    <row r="347" spans="1:18">
      <c r="A347" s="23" t="s">
        <v>392</v>
      </c>
      <c r="B347" s="24" t="s">
        <v>522</v>
      </c>
      <c r="C347" s="25" t="s">
        <v>11</v>
      </c>
      <c r="D347" s="24" t="s">
        <v>879</v>
      </c>
      <c r="E347" s="72">
        <v>25</v>
      </c>
      <c r="F347" s="25">
        <f>VLOOKUP(Table14[[#This Row],[LEA'#]],[1]EoyHomelessReport14!$A:$R,18,FALSE)</f>
        <v>21</v>
      </c>
      <c r="G347" s="25">
        <v>20</v>
      </c>
      <c r="H347" s="25">
        <v>12</v>
      </c>
      <c r="I347" s="25">
        <v>0</v>
      </c>
      <c r="J347" s="25">
        <v>3</v>
      </c>
      <c r="K347" s="26">
        <v>3</v>
      </c>
      <c r="L347" s="26">
        <v>3</v>
      </c>
      <c r="M347" s="26">
        <v>0</v>
      </c>
      <c r="N347" s="26">
        <v>0</v>
      </c>
      <c r="O347" s="26">
        <v>1</v>
      </c>
      <c r="P347" s="26">
        <v>5</v>
      </c>
      <c r="Q347" s="26">
        <v>1</v>
      </c>
      <c r="R347" s="26">
        <v>0</v>
      </c>
    </row>
    <row r="348" spans="1:18">
      <c r="A348" s="23" t="s">
        <v>203</v>
      </c>
      <c r="B348" s="24" t="s">
        <v>502</v>
      </c>
      <c r="C348" s="25" t="s">
        <v>11</v>
      </c>
      <c r="D348" s="24" t="s">
        <v>880</v>
      </c>
      <c r="E348" s="72">
        <v>7</v>
      </c>
      <c r="F348" s="25">
        <f>VLOOKUP(Table14[[#This Row],[LEA'#]],[1]EoyHomelessReport14!$A:$R,18,FALSE)</f>
        <v>15</v>
      </c>
      <c r="G348" s="25">
        <v>11</v>
      </c>
      <c r="H348" s="25">
        <v>7</v>
      </c>
      <c r="I348" s="25">
        <v>0</v>
      </c>
      <c r="J348" s="25">
        <v>3</v>
      </c>
      <c r="K348" s="26">
        <v>5</v>
      </c>
      <c r="L348" s="26">
        <v>2</v>
      </c>
      <c r="M348" s="26">
        <v>3</v>
      </c>
      <c r="N348" s="26">
        <v>2</v>
      </c>
      <c r="O348" s="26">
        <v>1</v>
      </c>
      <c r="P348" s="26">
        <v>0</v>
      </c>
      <c r="Q348" s="26">
        <v>0</v>
      </c>
      <c r="R348" s="26">
        <v>1</v>
      </c>
    </row>
    <row r="349" spans="1:18">
      <c r="A349" s="23" t="s">
        <v>211</v>
      </c>
      <c r="B349" s="24" t="s">
        <v>471</v>
      </c>
      <c r="C349" s="25" t="s">
        <v>1</v>
      </c>
      <c r="D349" s="24" t="s">
        <v>881</v>
      </c>
      <c r="E349" s="72">
        <v>39</v>
      </c>
      <c r="F349" s="25">
        <f>VLOOKUP(Table14[[#This Row],[LEA'#]],[1]EoyHomelessReport14!$A:$R,18,FALSE)</f>
        <v>33</v>
      </c>
      <c r="G349" s="25">
        <v>28</v>
      </c>
      <c r="H349" s="25">
        <v>30</v>
      </c>
      <c r="I349" s="25">
        <v>10</v>
      </c>
      <c r="J349" s="25">
        <v>4</v>
      </c>
      <c r="K349" s="26">
        <v>17</v>
      </c>
      <c r="L349" s="26">
        <v>9</v>
      </c>
      <c r="M349" s="26">
        <v>6</v>
      </c>
      <c r="N349" s="26">
        <v>1</v>
      </c>
      <c r="O349" s="26">
        <v>0</v>
      </c>
      <c r="P349" s="26">
        <v>0</v>
      </c>
      <c r="Q349" s="26">
        <v>0</v>
      </c>
      <c r="R349" s="26">
        <v>1</v>
      </c>
    </row>
    <row r="350" spans="1:18">
      <c r="A350" s="23" t="s">
        <v>37</v>
      </c>
      <c r="B350" s="24" t="s">
        <v>565</v>
      </c>
      <c r="C350" s="25" t="s">
        <v>2</v>
      </c>
      <c r="D350" s="24" t="s">
        <v>882</v>
      </c>
      <c r="E350" s="72">
        <v>9</v>
      </c>
      <c r="F350" s="25">
        <f>VLOOKUP(Table14[[#This Row],[LEA'#]],[1]EoyHomelessReport14!$A:$R,18,FALSE)</f>
        <v>4</v>
      </c>
      <c r="G350" s="25">
        <v>1</v>
      </c>
      <c r="H350" s="25">
        <v>7</v>
      </c>
      <c r="I350" s="25">
        <v>7</v>
      </c>
      <c r="J350" s="25">
        <v>16</v>
      </c>
      <c r="K350" s="26">
        <v>11</v>
      </c>
      <c r="L350" s="26">
        <v>0</v>
      </c>
      <c r="M350" s="26">
        <v>0</v>
      </c>
      <c r="N350" s="26">
        <v>15</v>
      </c>
      <c r="O350" s="26">
        <v>7</v>
      </c>
      <c r="P350" s="26">
        <v>5</v>
      </c>
      <c r="Q350" s="26">
        <v>0</v>
      </c>
      <c r="R350" s="26">
        <v>0</v>
      </c>
    </row>
    <row r="351" spans="1:18">
      <c r="A351" s="23" t="s">
        <v>365</v>
      </c>
      <c r="B351" s="24" t="s">
        <v>526</v>
      </c>
      <c r="C351" s="25" t="s">
        <v>5</v>
      </c>
      <c r="D351" s="24" t="s">
        <v>883</v>
      </c>
      <c r="E351" s="72">
        <v>101</v>
      </c>
      <c r="F351" s="25">
        <f>VLOOKUP(Table14[[#This Row],[LEA'#]],[1]EoyHomelessReport14!$A:$R,18,FALSE)</f>
        <v>71</v>
      </c>
      <c r="G351" s="25">
        <v>75</v>
      </c>
      <c r="H351" s="25">
        <v>85</v>
      </c>
      <c r="I351" s="25">
        <v>78</v>
      </c>
      <c r="J351" s="25">
        <v>77</v>
      </c>
      <c r="K351" s="26">
        <v>106</v>
      </c>
      <c r="L351" s="26">
        <v>73</v>
      </c>
      <c r="M351" s="26">
        <v>35</v>
      </c>
      <c r="N351" s="26">
        <v>43</v>
      </c>
      <c r="O351" s="26">
        <v>26</v>
      </c>
      <c r="P351" s="26">
        <v>5</v>
      </c>
      <c r="Q351" s="26">
        <v>0</v>
      </c>
      <c r="R351" s="26">
        <v>2</v>
      </c>
    </row>
    <row r="352" spans="1:18">
      <c r="A352" s="23" t="s">
        <v>39</v>
      </c>
      <c r="B352" s="24" t="s">
        <v>471</v>
      </c>
      <c r="C352" s="25" t="s">
        <v>463</v>
      </c>
      <c r="D352" s="24" t="s">
        <v>884</v>
      </c>
      <c r="E352" s="72">
        <v>1</v>
      </c>
      <c r="F352" s="25">
        <f>VLOOKUP(Table14[[#This Row],[LEA'#]],[1]EoyHomelessReport14!$A:$R,18,FALSE)</f>
        <v>6</v>
      </c>
      <c r="G352" s="25">
        <v>10</v>
      </c>
      <c r="H352" s="25">
        <v>9</v>
      </c>
      <c r="I352" s="25">
        <v>0</v>
      </c>
      <c r="J352" s="25">
        <v>0</v>
      </c>
      <c r="K352" s="26">
        <v>0</v>
      </c>
      <c r="L352" s="26">
        <v>0</v>
      </c>
      <c r="M352" s="26">
        <v>1</v>
      </c>
      <c r="N352" s="26">
        <v>3</v>
      </c>
      <c r="O352" s="26">
        <v>3</v>
      </c>
      <c r="P352" s="26">
        <v>0</v>
      </c>
      <c r="Q352" s="26">
        <v>2</v>
      </c>
      <c r="R352" s="26">
        <v>2</v>
      </c>
    </row>
    <row r="353" spans="1:18">
      <c r="A353" s="23" t="s">
        <v>307</v>
      </c>
      <c r="B353" s="24" t="s">
        <v>471</v>
      </c>
      <c r="C353" s="25" t="s">
        <v>463</v>
      </c>
      <c r="D353" s="24" t="s">
        <v>885</v>
      </c>
      <c r="E353" s="72" t="s">
        <v>535</v>
      </c>
      <c r="F353" s="25" t="s">
        <v>535</v>
      </c>
      <c r="G353" s="25">
        <v>4</v>
      </c>
      <c r="H353" s="25">
        <v>6</v>
      </c>
      <c r="I353" s="25">
        <v>5</v>
      </c>
      <c r="J353" s="25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</row>
    <row r="354" spans="1:18">
      <c r="A354" s="37" t="s">
        <v>1057</v>
      </c>
      <c r="B354" s="24" t="s">
        <v>471</v>
      </c>
      <c r="C354" s="25" t="s">
        <v>463</v>
      </c>
      <c r="D354" s="36" t="s">
        <v>1058</v>
      </c>
      <c r="E354" s="74">
        <v>2</v>
      </c>
      <c r="F354" s="25">
        <f>VLOOKUP(Table14[[#This Row],[LEA'#]],[1]EoyHomelessReport14!$A:$R,18,FALSE)</f>
        <v>5</v>
      </c>
      <c r="G354" s="25" t="s">
        <v>535</v>
      </c>
      <c r="H354" s="25" t="s">
        <v>535</v>
      </c>
      <c r="I354" s="25" t="s">
        <v>535</v>
      </c>
      <c r="J354" s="26" t="s">
        <v>535</v>
      </c>
      <c r="K354" s="26" t="s">
        <v>535</v>
      </c>
      <c r="L354" s="25" t="s">
        <v>535</v>
      </c>
      <c r="M354" s="25" t="s">
        <v>535</v>
      </c>
      <c r="N354" s="25" t="s">
        <v>535</v>
      </c>
      <c r="O354" s="25" t="s">
        <v>535</v>
      </c>
      <c r="P354" s="25" t="s">
        <v>535</v>
      </c>
      <c r="Q354" s="26" t="s">
        <v>535</v>
      </c>
      <c r="R354" s="26" t="s">
        <v>535</v>
      </c>
    </row>
    <row r="355" spans="1:18">
      <c r="A355" s="23" t="s">
        <v>126</v>
      </c>
      <c r="B355" s="24" t="s">
        <v>809</v>
      </c>
      <c r="C355" s="25" t="s">
        <v>3</v>
      </c>
      <c r="D355" s="24" t="s">
        <v>886</v>
      </c>
      <c r="E355" s="72">
        <v>5</v>
      </c>
      <c r="F355" s="25">
        <f>VLOOKUP(Table14[[#This Row],[LEA'#]],[1]EoyHomelessReport14!$A:$R,18,FALSE)</f>
        <v>0</v>
      </c>
      <c r="G355" s="25">
        <v>2</v>
      </c>
      <c r="H355" s="25">
        <v>6</v>
      </c>
      <c r="I355" s="25">
        <v>4</v>
      </c>
      <c r="J355" s="25">
        <v>5</v>
      </c>
      <c r="K355" s="26">
        <v>2</v>
      </c>
      <c r="L355" s="26">
        <v>4</v>
      </c>
      <c r="M355" s="26">
        <v>1</v>
      </c>
      <c r="N355" s="26">
        <v>4</v>
      </c>
      <c r="O355" s="26">
        <v>0</v>
      </c>
      <c r="P355" s="26">
        <v>17</v>
      </c>
      <c r="Q355" s="26">
        <v>0</v>
      </c>
      <c r="R355" s="26">
        <v>0</v>
      </c>
    </row>
    <row r="356" spans="1:18">
      <c r="A356" s="23" t="s">
        <v>91</v>
      </c>
      <c r="B356" s="24" t="s">
        <v>666</v>
      </c>
      <c r="C356" s="25" t="s">
        <v>7</v>
      </c>
      <c r="D356" s="24" t="s">
        <v>887</v>
      </c>
      <c r="E356" s="72">
        <v>0</v>
      </c>
      <c r="F356" s="25">
        <f>VLOOKUP(Table14[[#This Row],[LEA'#]],[1]EoyHomelessReport14!$A:$R,18,FALSE)</f>
        <v>0</v>
      </c>
      <c r="G356" s="25">
        <v>5</v>
      </c>
      <c r="H356" s="25">
        <v>8</v>
      </c>
      <c r="I356" s="25">
        <v>6</v>
      </c>
      <c r="J356" s="25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</row>
    <row r="357" spans="1:18">
      <c r="A357" s="23" t="s">
        <v>386</v>
      </c>
      <c r="B357" s="24" t="s">
        <v>506</v>
      </c>
      <c r="C357" s="25" t="s">
        <v>7</v>
      </c>
      <c r="D357" s="24" t="s">
        <v>888</v>
      </c>
      <c r="E357" s="72">
        <v>24</v>
      </c>
      <c r="F357" s="25">
        <f>VLOOKUP(Table14[[#This Row],[LEA'#]],[1]EoyHomelessReport14!$A:$R,18,FALSE)</f>
        <v>26</v>
      </c>
      <c r="G357" s="25">
        <v>23</v>
      </c>
      <c r="H357" s="25">
        <v>17</v>
      </c>
      <c r="I357" s="25">
        <v>23</v>
      </c>
      <c r="J357" s="25">
        <v>29</v>
      </c>
      <c r="K357" s="26">
        <v>15</v>
      </c>
      <c r="L357" s="26">
        <v>14</v>
      </c>
      <c r="M357" s="26">
        <v>5</v>
      </c>
      <c r="N357" s="26">
        <v>11</v>
      </c>
      <c r="O357" s="26">
        <v>10</v>
      </c>
      <c r="P357" s="26">
        <v>12</v>
      </c>
      <c r="Q357" s="26">
        <v>0</v>
      </c>
      <c r="R357" s="26">
        <v>10</v>
      </c>
    </row>
    <row r="358" spans="1:18">
      <c r="A358" s="23" t="s">
        <v>253</v>
      </c>
      <c r="B358" s="24" t="s">
        <v>549</v>
      </c>
      <c r="C358" s="25" t="s">
        <v>2</v>
      </c>
      <c r="D358" s="24" t="s">
        <v>889</v>
      </c>
      <c r="E358" s="72">
        <v>10</v>
      </c>
      <c r="F358" s="25">
        <f>VLOOKUP(Table14[[#This Row],[LEA'#]],[1]EoyHomelessReport14!$A:$R,18,FALSE)</f>
        <v>17</v>
      </c>
      <c r="G358" s="25">
        <v>18</v>
      </c>
      <c r="H358" s="25">
        <v>14</v>
      </c>
      <c r="I358" s="25">
        <v>17</v>
      </c>
      <c r="J358" s="25">
        <v>11</v>
      </c>
      <c r="K358" s="26">
        <v>9</v>
      </c>
      <c r="L358" s="26">
        <v>20</v>
      </c>
      <c r="M358" s="26">
        <v>13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</row>
    <row r="359" spans="1:18">
      <c r="A359" s="23" t="s">
        <v>234</v>
      </c>
      <c r="B359" s="24" t="s">
        <v>558</v>
      </c>
      <c r="C359" s="25" t="s">
        <v>8</v>
      </c>
      <c r="D359" s="24" t="s">
        <v>558</v>
      </c>
      <c r="E359" s="72">
        <v>44</v>
      </c>
      <c r="F359" s="25">
        <f>VLOOKUP(Table14[[#This Row],[LEA'#]],[1]EoyHomelessReport14!$A:$R,18,FALSE)</f>
        <v>47</v>
      </c>
      <c r="G359" s="25">
        <v>49</v>
      </c>
      <c r="H359" s="25">
        <v>52</v>
      </c>
      <c r="I359" s="25">
        <v>48</v>
      </c>
      <c r="J359" s="25">
        <v>72</v>
      </c>
      <c r="K359" s="26">
        <v>44</v>
      </c>
      <c r="L359" s="26">
        <v>64</v>
      </c>
      <c r="M359" s="26">
        <v>46</v>
      </c>
      <c r="N359" s="26">
        <v>22</v>
      </c>
      <c r="O359" s="26">
        <v>27</v>
      </c>
      <c r="P359" s="26">
        <v>19</v>
      </c>
      <c r="Q359" s="26">
        <v>31</v>
      </c>
      <c r="R359" s="26">
        <v>1</v>
      </c>
    </row>
    <row r="360" spans="1:18">
      <c r="A360" s="23" t="s">
        <v>282</v>
      </c>
      <c r="B360" s="24" t="s">
        <v>587</v>
      </c>
      <c r="C360" s="25" t="s">
        <v>7</v>
      </c>
      <c r="D360" s="24" t="s">
        <v>890</v>
      </c>
      <c r="E360" s="72">
        <v>225</v>
      </c>
      <c r="F360" s="25">
        <f>VLOOKUP(Table14[[#This Row],[LEA'#]],[1]EoyHomelessReport14!$A:$R,18,FALSE)</f>
        <v>304</v>
      </c>
      <c r="G360" s="25">
        <v>325</v>
      </c>
      <c r="H360" s="25">
        <v>269</v>
      </c>
      <c r="I360" s="25">
        <v>256</v>
      </c>
      <c r="J360" s="25">
        <v>160</v>
      </c>
      <c r="K360" s="26">
        <v>152</v>
      </c>
      <c r="L360" s="26">
        <v>105</v>
      </c>
      <c r="M360" s="26">
        <v>107</v>
      </c>
      <c r="N360" s="26">
        <v>87</v>
      </c>
      <c r="O360" s="26">
        <v>39</v>
      </c>
      <c r="P360" s="26">
        <v>195</v>
      </c>
      <c r="Q360" s="26">
        <v>139</v>
      </c>
      <c r="R360" s="26">
        <v>30</v>
      </c>
    </row>
    <row r="361" spans="1:18">
      <c r="A361" s="23" t="s">
        <v>189</v>
      </c>
      <c r="B361" s="24" t="s">
        <v>587</v>
      </c>
      <c r="C361" s="25" t="s">
        <v>7</v>
      </c>
      <c r="D361" s="24" t="s">
        <v>891</v>
      </c>
      <c r="E361" s="72">
        <v>26</v>
      </c>
      <c r="F361" s="25">
        <f>VLOOKUP(Table14[[#This Row],[LEA'#]],[1]EoyHomelessReport14!$A:$R,18,FALSE)</f>
        <v>14</v>
      </c>
      <c r="G361" s="25">
        <v>13</v>
      </c>
      <c r="H361" s="25">
        <v>21</v>
      </c>
      <c r="I361" s="25">
        <v>25</v>
      </c>
      <c r="J361" s="25">
        <v>21</v>
      </c>
      <c r="K361" s="26">
        <v>15</v>
      </c>
      <c r="L361" s="26">
        <v>8</v>
      </c>
      <c r="M361" s="26">
        <v>4</v>
      </c>
      <c r="N361" s="26">
        <v>6</v>
      </c>
      <c r="O361" s="26">
        <v>0</v>
      </c>
      <c r="P361" s="26">
        <v>0</v>
      </c>
      <c r="Q361" s="26">
        <v>0</v>
      </c>
      <c r="R361" s="26">
        <v>0</v>
      </c>
    </row>
    <row r="362" spans="1:18">
      <c r="A362" s="23" t="s">
        <v>427</v>
      </c>
      <c r="B362" s="24" t="s">
        <v>551</v>
      </c>
      <c r="C362" s="25" t="s">
        <v>11</v>
      </c>
      <c r="D362" s="24" t="s">
        <v>892</v>
      </c>
      <c r="E362" s="72">
        <v>19</v>
      </c>
      <c r="F362" s="25">
        <f>VLOOKUP(Table14[[#This Row],[LEA'#]],[1]EoyHomelessReport14!$A:$R,18,FALSE)</f>
        <v>34</v>
      </c>
      <c r="G362" s="25">
        <v>21</v>
      </c>
      <c r="H362" s="25">
        <v>6</v>
      </c>
      <c r="I362" s="25">
        <v>1</v>
      </c>
      <c r="J362" s="25">
        <v>1</v>
      </c>
      <c r="K362" s="26">
        <v>1</v>
      </c>
      <c r="L362" s="26">
        <v>4</v>
      </c>
      <c r="M362" s="26">
        <v>1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</row>
    <row r="363" spans="1:18">
      <c r="A363" s="23" t="s">
        <v>190</v>
      </c>
      <c r="B363" s="24" t="s">
        <v>506</v>
      </c>
      <c r="C363" s="25" t="s">
        <v>6</v>
      </c>
      <c r="D363" s="24" t="s">
        <v>893</v>
      </c>
      <c r="E363" s="72">
        <v>0</v>
      </c>
      <c r="F363" s="25">
        <f>VLOOKUP(Table14[[#This Row],[LEA'#]],[1]EoyHomelessReport14!$A:$R,18,FALSE)</f>
        <v>33</v>
      </c>
      <c r="G363" s="25">
        <v>28</v>
      </c>
      <c r="H363" s="25">
        <v>31</v>
      </c>
      <c r="I363" s="25">
        <v>28</v>
      </c>
      <c r="J363" s="25">
        <v>25</v>
      </c>
      <c r="K363" s="26">
        <v>36</v>
      </c>
      <c r="L363" s="26">
        <v>11</v>
      </c>
      <c r="M363" s="26">
        <v>6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</row>
    <row r="364" spans="1:18">
      <c r="A364" s="23" t="s">
        <v>320</v>
      </c>
      <c r="B364" s="24" t="s">
        <v>471</v>
      </c>
      <c r="C364" s="25" t="s">
        <v>1</v>
      </c>
      <c r="D364" s="24" t="s">
        <v>894</v>
      </c>
      <c r="E364" s="72">
        <v>2</v>
      </c>
      <c r="F364" s="25">
        <f>VLOOKUP(Table14[[#This Row],[LEA'#]],[1]EoyHomelessReport14!$A:$R,18,FALSE)</f>
        <v>4</v>
      </c>
      <c r="G364" s="25">
        <v>11</v>
      </c>
      <c r="H364" s="25">
        <v>2</v>
      </c>
      <c r="I364" s="25">
        <v>1</v>
      </c>
      <c r="J364" s="25">
        <v>6</v>
      </c>
      <c r="K364" s="26">
        <v>0</v>
      </c>
      <c r="L364" s="26">
        <v>2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</row>
    <row r="365" spans="1:18">
      <c r="A365" s="23" t="s">
        <v>99</v>
      </c>
      <c r="B365" s="24" t="s">
        <v>510</v>
      </c>
      <c r="C365" s="25" t="s">
        <v>3</v>
      </c>
      <c r="D365" s="24" t="s">
        <v>895</v>
      </c>
      <c r="E365" s="72">
        <v>2</v>
      </c>
      <c r="F365" s="25">
        <f>VLOOKUP(Table14[[#This Row],[LEA'#]],[1]EoyHomelessReport14!$A:$R,18,FALSE)</f>
        <v>0</v>
      </c>
      <c r="G365" s="25">
        <v>1</v>
      </c>
      <c r="H365" s="25">
        <v>0</v>
      </c>
      <c r="I365" s="25">
        <v>0</v>
      </c>
      <c r="J365" s="25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</row>
    <row r="366" spans="1:18">
      <c r="A366" s="23" t="s">
        <v>419</v>
      </c>
      <c r="B366" s="24" t="s">
        <v>565</v>
      </c>
      <c r="C366" s="25" t="s">
        <v>2</v>
      </c>
      <c r="D366" s="24" t="s">
        <v>896</v>
      </c>
      <c r="E366" s="72">
        <v>0</v>
      </c>
      <c r="F366" s="25">
        <f>VLOOKUP(Table14[[#This Row],[LEA'#]],[1]EoyHomelessReport14!$A:$R,18,FALSE)</f>
        <v>5</v>
      </c>
      <c r="G366" s="25">
        <v>5</v>
      </c>
      <c r="H366" s="25">
        <v>15</v>
      </c>
      <c r="I366" s="25">
        <v>0</v>
      </c>
      <c r="J366" s="25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</row>
    <row r="367" spans="1:18">
      <c r="A367" s="23" t="s">
        <v>428</v>
      </c>
      <c r="B367" s="24" t="s">
        <v>678</v>
      </c>
      <c r="C367" s="25" t="s">
        <v>11</v>
      </c>
      <c r="D367" s="24" t="s">
        <v>897</v>
      </c>
      <c r="E367" s="72">
        <v>0</v>
      </c>
      <c r="F367" s="25">
        <f>VLOOKUP(Table14[[#This Row],[LEA'#]],[1]EoyHomelessReport14!$A:$R,18,FALSE)</f>
        <v>22</v>
      </c>
      <c r="G367" s="25">
        <v>28</v>
      </c>
      <c r="H367" s="25">
        <v>24</v>
      </c>
      <c r="I367" s="25">
        <v>23</v>
      </c>
      <c r="J367" s="25">
        <v>16</v>
      </c>
      <c r="K367" s="26">
        <v>12</v>
      </c>
      <c r="L367" s="26">
        <v>7</v>
      </c>
      <c r="M367" s="26">
        <v>6</v>
      </c>
      <c r="N367" s="26">
        <v>3</v>
      </c>
      <c r="O367" s="26">
        <v>2</v>
      </c>
      <c r="P367" s="26">
        <v>5</v>
      </c>
      <c r="Q367" s="26">
        <v>1</v>
      </c>
      <c r="R367" s="26">
        <v>0</v>
      </c>
    </row>
    <row r="368" spans="1:18">
      <c r="A368" s="23" t="s">
        <v>227</v>
      </c>
      <c r="B368" s="24" t="s">
        <v>646</v>
      </c>
      <c r="C368" s="25" t="s">
        <v>6</v>
      </c>
      <c r="D368" s="24" t="s">
        <v>898</v>
      </c>
      <c r="E368" s="72">
        <v>1</v>
      </c>
      <c r="F368" s="25">
        <f>VLOOKUP(Table14[[#This Row],[LEA'#]],[1]EoyHomelessReport14!$A:$R,18,FALSE)</f>
        <v>10</v>
      </c>
      <c r="G368" s="25">
        <v>3</v>
      </c>
      <c r="H368" s="25">
        <v>2</v>
      </c>
      <c r="I368" s="25">
        <v>7</v>
      </c>
      <c r="J368" s="25">
        <v>2</v>
      </c>
      <c r="K368" s="26">
        <v>1</v>
      </c>
      <c r="L368" s="26">
        <v>9</v>
      </c>
      <c r="M368" s="26">
        <v>6</v>
      </c>
      <c r="N368" s="26">
        <v>0</v>
      </c>
      <c r="O368" s="26">
        <v>1</v>
      </c>
      <c r="P368" s="26">
        <v>0</v>
      </c>
      <c r="Q368" s="26">
        <v>0</v>
      </c>
      <c r="R368" s="26">
        <v>6</v>
      </c>
    </row>
    <row r="369" spans="1:18">
      <c r="A369" s="23" t="s">
        <v>184</v>
      </c>
      <c r="B369" s="24" t="s">
        <v>747</v>
      </c>
      <c r="C369" s="25" t="s">
        <v>12</v>
      </c>
      <c r="D369" s="24" t="s">
        <v>899</v>
      </c>
      <c r="E369" s="72">
        <v>25</v>
      </c>
      <c r="F369" s="25">
        <f>VLOOKUP(Table14[[#This Row],[LEA'#]],[1]EoyHomelessReport14!$A:$R,18,FALSE)</f>
        <v>22</v>
      </c>
      <c r="G369" s="25">
        <v>23</v>
      </c>
      <c r="H369" s="25">
        <v>16</v>
      </c>
      <c r="I369" s="25">
        <v>11</v>
      </c>
      <c r="J369" s="25">
        <v>12</v>
      </c>
      <c r="K369" s="26">
        <v>15</v>
      </c>
      <c r="L369" s="26">
        <v>12</v>
      </c>
      <c r="M369" s="26">
        <v>27</v>
      </c>
      <c r="N369" s="26">
        <v>14</v>
      </c>
      <c r="O369" s="26">
        <v>11</v>
      </c>
      <c r="P369" s="26">
        <v>17</v>
      </c>
      <c r="Q369" s="26">
        <v>3</v>
      </c>
      <c r="R369" s="26">
        <v>2</v>
      </c>
    </row>
    <row r="370" spans="1:18">
      <c r="A370" s="23" t="s">
        <v>425</v>
      </c>
      <c r="B370" s="24" t="s">
        <v>522</v>
      </c>
      <c r="C370" s="25" t="s">
        <v>11</v>
      </c>
      <c r="D370" s="24" t="s">
        <v>900</v>
      </c>
      <c r="E370" s="72">
        <v>12</v>
      </c>
      <c r="F370" s="25">
        <f>VLOOKUP(Table14[[#This Row],[LEA'#]],[1]EoyHomelessReport14!$A:$R,18,FALSE)</f>
        <v>19</v>
      </c>
      <c r="G370" s="25">
        <v>34</v>
      </c>
      <c r="H370" s="25">
        <v>28</v>
      </c>
      <c r="I370" s="25">
        <v>11</v>
      </c>
      <c r="J370" s="25">
        <v>14</v>
      </c>
      <c r="K370" s="26">
        <v>13</v>
      </c>
      <c r="L370" s="26">
        <v>22</v>
      </c>
      <c r="M370" s="26">
        <v>15</v>
      </c>
      <c r="N370" s="26">
        <v>17</v>
      </c>
      <c r="O370" s="26">
        <v>4</v>
      </c>
      <c r="P370" s="26">
        <v>4</v>
      </c>
      <c r="Q370" s="26">
        <v>7</v>
      </c>
      <c r="R370" s="26">
        <v>12</v>
      </c>
    </row>
    <row r="371" spans="1:18">
      <c r="A371" s="23" t="s">
        <v>72</v>
      </c>
      <c r="B371" s="24" t="s">
        <v>471</v>
      </c>
      <c r="C371" s="25" t="s">
        <v>1</v>
      </c>
      <c r="D371" s="24" t="s">
        <v>901</v>
      </c>
      <c r="E371" s="72">
        <v>56</v>
      </c>
      <c r="F371" s="25">
        <f>VLOOKUP(Table14[[#This Row],[LEA'#]],[1]EoyHomelessReport14!$A:$R,18,FALSE)</f>
        <v>43</v>
      </c>
      <c r="G371" s="25">
        <v>49</v>
      </c>
      <c r="H371" s="25">
        <v>49</v>
      </c>
      <c r="I371" s="25">
        <v>32</v>
      </c>
      <c r="J371" s="25">
        <v>13</v>
      </c>
      <c r="K371" s="26">
        <v>27</v>
      </c>
      <c r="L371" s="26">
        <v>8</v>
      </c>
      <c r="M371" s="26">
        <v>2</v>
      </c>
      <c r="N371" s="26">
        <v>7</v>
      </c>
      <c r="O371" s="26">
        <v>8</v>
      </c>
      <c r="P371" s="26">
        <v>5</v>
      </c>
      <c r="Q371" s="26">
        <v>2</v>
      </c>
      <c r="R371" s="26">
        <v>0</v>
      </c>
    </row>
    <row r="372" spans="1:18">
      <c r="A372" s="23" t="s">
        <v>110</v>
      </c>
      <c r="B372" s="24" t="s">
        <v>532</v>
      </c>
      <c r="C372" s="25" t="s">
        <v>12</v>
      </c>
      <c r="D372" s="24" t="s">
        <v>902</v>
      </c>
      <c r="E372" s="72">
        <v>7</v>
      </c>
      <c r="F372" s="25">
        <f>VLOOKUP(Table14[[#This Row],[LEA'#]],[1]EoyHomelessReport14!$A:$R,18,FALSE)</f>
        <v>7</v>
      </c>
      <c r="G372" s="25">
        <v>2</v>
      </c>
      <c r="H372" s="25">
        <v>0</v>
      </c>
      <c r="I372" s="25">
        <v>0</v>
      </c>
      <c r="J372" s="25">
        <v>0</v>
      </c>
      <c r="K372" s="26">
        <v>0</v>
      </c>
      <c r="L372" s="26">
        <v>2</v>
      </c>
      <c r="M372" s="26">
        <v>3</v>
      </c>
      <c r="N372" s="26">
        <v>7</v>
      </c>
      <c r="O372" s="26">
        <v>0</v>
      </c>
      <c r="P372" s="26">
        <v>0</v>
      </c>
      <c r="Q372" s="26">
        <v>0</v>
      </c>
      <c r="R372" s="26">
        <v>0</v>
      </c>
    </row>
    <row r="373" spans="1:18">
      <c r="A373" s="23" t="s">
        <v>78</v>
      </c>
      <c r="B373" s="24" t="s">
        <v>666</v>
      </c>
      <c r="C373" s="25" t="s">
        <v>7</v>
      </c>
      <c r="D373" s="24" t="s">
        <v>903</v>
      </c>
      <c r="E373" s="72">
        <v>0</v>
      </c>
      <c r="F373" s="25">
        <f>VLOOKUP(Table14[[#This Row],[LEA'#]],[1]EoyHomelessReport14!$A:$R,18,FALSE)</f>
        <v>8</v>
      </c>
      <c r="G373" s="25">
        <v>8</v>
      </c>
      <c r="H373" s="25">
        <v>0</v>
      </c>
      <c r="I373" s="25">
        <v>2</v>
      </c>
      <c r="J373" s="25">
        <v>0</v>
      </c>
      <c r="K373" s="26">
        <v>0</v>
      </c>
      <c r="L373" s="26">
        <v>1</v>
      </c>
      <c r="M373" s="26">
        <v>1</v>
      </c>
      <c r="N373" s="26">
        <v>0</v>
      </c>
      <c r="O373" s="26">
        <v>2</v>
      </c>
      <c r="P373" s="26">
        <v>0</v>
      </c>
      <c r="Q373" s="26">
        <v>0</v>
      </c>
      <c r="R373" s="26">
        <v>0</v>
      </c>
    </row>
    <row r="374" spans="1:18">
      <c r="A374" s="23" t="s">
        <v>131</v>
      </c>
      <c r="B374" s="24" t="s">
        <v>560</v>
      </c>
      <c r="C374" s="25" t="s">
        <v>3</v>
      </c>
      <c r="D374" s="24" t="s">
        <v>904</v>
      </c>
      <c r="E374" s="72">
        <v>6</v>
      </c>
      <c r="F374" s="25">
        <f>VLOOKUP(Table14[[#This Row],[LEA'#]],[1]EoyHomelessReport14!$A:$R,18,FALSE)</f>
        <v>9</v>
      </c>
      <c r="G374" s="25">
        <v>0</v>
      </c>
      <c r="H374" s="25">
        <v>0</v>
      </c>
      <c r="I374" s="25">
        <v>0</v>
      </c>
      <c r="J374" s="25">
        <v>0</v>
      </c>
      <c r="K374" s="26">
        <v>1</v>
      </c>
      <c r="L374" s="26">
        <v>0</v>
      </c>
      <c r="M374" s="26">
        <v>0</v>
      </c>
      <c r="N374" s="26">
        <v>2</v>
      </c>
      <c r="O374" s="26">
        <v>0</v>
      </c>
      <c r="P374" s="26">
        <v>1</v>
      </c>
      <c r="Q374" s="26">
        <v>0</v>
      </c>
      <c r="R374" s="26">
        <v>0</v>
      </c>
    </row>
    <row r="375" spans="1:18">
      <c r="A375" s="23" t="s">
        <v>204</v>
      </c>
      <c r="B375" s="24" t="s">
        <v>584</v>
      </c>
      <c r="C375" s="25" t="s">
        <v>4</v>
      </c>
      <c r="D375" s="24" t="s">
        <v>905</v>
      </c>
      <c r="E375" s="72">
        <v>42</v>
      </c>
      <c r="F375" s="25">
        <f>VLOOKUP(Table14[[#This Row],[LEA'#]],[1]EoyHomelessReport14!$A:$R,18,FALSE)</f>
        <v>48</v>
      </c>
      <c r="G375" s="25">
        <v>45</v>
      </c>
      <c r="H375" s="25">
        <v>49</v>
      </c>
      <c r="I375" s="25">
        <v>69</v>
      </c>
      <c r="J375" s="25">
        <v>64</v>
      </c>
      <c r="K375" s="26">
        <v>71</v>
      </c>
      <c r="L375" s="26">
        <v>74</v>
      </c>
      <c r="M375" s="26">
        <v>45</v>
      </c>
      <c r="N375" s="26">
        <v>69</v>
      </c>
      <c r="O375" s="26">
        <v>43</v>
      </c>
      <c r="P375" s="26">
        <v>37</v>
      </c>
      <c r="Q375" s="26">
        <v>30</v>
      </c>
      <c r="R375" s="26">
        <v>53</v>
      </c>
    </row>
    <row r="376" spans="1:18">
      <c r="A376" s="23" t="s">
        <v>357</v>
      </c>
      <c r="B376" s="24" t="s">
        <v>517</v>
      </c>
      <c r="C376" s="25" t="s">
        <v>10</v>
      </c>
      <c r="D376" s="24" t="s">
        <v>906</v>
      </c>
      <c r="E376" s="72">
        <v>0</v>
      </c>
      <c r="F376" s="25">
        <f>VLOOKUP(Table14[[#This Row],[LEA'#]],[1]EoyHomelessReport14!$A:$R,18,FALSE)</f>
        <v>0</v>
      </c>
      <c r="G376" s="25">
        <v>2</v>
      </c>
      <c r="H376" s="25">
        <v>0</v>
      </c>
      <c r="I376" s="25">
        <v>2</v>
      </c>
      <c r="J376" s="25">
        <v>4</v>
      </c>
      <c r="K376" s="26">
        <v>1</v>
      </c>
      <c r="L376" s="26">
        <v>5</v>
      </c>
      <c r="M376" s="26">
        <v>5</v>
      </c>
      <c r="N376" s="26">
        <v>0</v>
      </c>
      <c r="O376" s="26">
        <v>0</v>
      </c>
      <c r="P376" s="26">
        <v>9</v>
      </c>
      <c r="Q376" s="26">
        <v>6</v>
      </c>
      <c r="R376" s="26">
        <v>0</v>
      </c>
    </row>
    <row r="377" spans="1:18">
      <c r="A377" s="23" t="s">
        <v>146</v>
      </c>
      <c r="B377" s="24" t="s">
        <v>551</v>
      </c>
      <c r="C377" s="25" t="s">
        <v>11</v>
      </c>
      <c r="D377" s="24" t="s">
        <v>907</v>
      </c>
      <c r="E377" s="72">
        <v>6</v>
      </c>
      <c r="F377" s="25">
        <f>VLOOKUP(Table14[[#This Row],[LEA'#]],[1]EoyHomelessReport14!$A:$R,18,FALSE)</f>
        <v>14</v>
      </c>
      <c r="G377" s="25">
        <v>4</v>
      </c>
      <c r="H377" s="25">
        <v>2</v>
      </c>
      <c r="I377" s="25">
        <v>7</v>
      </c>
      <c r="J377" s="25">
        <v>6</v>
      </c>
      <c r="K377" s="26">
        <v>4</v>
      </c>
      <c r="L377" s="26">
        <v>1</v>
      </c>
      <c r="M377" s="26">
        <v>7</v>
      </c>
      <c r="N377" s="26">
        <v>2</v>
      </c>
      <c r="O377" s="26">
        <v>4</v>
      </c>
      <c r="P377" s="26">
        <v>0</v>
      </c>
      <c r="Q377" s="26">
        <v>0</v>
      </c>
      <c r="R377" s="26">
        <v>0</v>
      </c>
    </row>
    <row r="378" spans="1:18">
      <c r="A378" s="23" t="s">
        <v>370</v>
      </c>
      <c r="B378" s="24" t="s">
        <v>641</v>
      </c>
      <c r="C378" s="25" t="s">
        <v>11</v>
      </c>
      <c r="D378" s="24" t="s">
        <v>908</v>
      </c>
      <c r="E378" s="72">
        <v>2</v>
      </c>
      <c r="F378" s="25">
        <f>VLOOKUP(Table14[[#This Row],[LEA'#]],[1]EoyHomelessReport14!$A:$R,18,FALSE)</f>
        <v>8</v>
      </c>
      <c r="G378" s="25">
        <v>4</v>
      </c>
      <c r="H378" s="25">
        <v>4</v>
      </c>
      <c r="I378" s="25">
        <v>5</v>
      </c>
      <c r="J378" s="25">
        <v>4</v>
      </c>
      <c r="K378" s="26">
        <v>4</v>
      </c>
      <c r="L378" s="26">
        <v>0</v>
      </c>
      <c r="M378" s="26">
        <v>0</v>
      </c>
      <c r="N378" s="26">
        <v>0</v>
      </c>
      <c r="O378" s="26">
        <v>1</v>
      </c>
      <c r="P378" s="26">
        <v>0</v>
      </c>
      <c r="Q378" s="26">
        <v>0</v>
      </c>
      <c r="R378" s="26">
        <v>0</v>
      </c>
    </row>
    <row r="379" spans="1:18">
      <c r="A379" s="23" t="s">
        <v>353</v>
      </c>
      <c r="B379" s="24" t="s">
        <v>556</v>
      </c>
      <c r="C379" s="25" t="s">
        <v>10</v>
      </c>
      <c r="D379" s="24" t="s">
        <v>909</v>
      </c>
      <c r="E379" s="72">
        <v>0</v>
      </c>
      <c r="F379" s="25">
        <f>VLOOKUP(Table14[[#This Row],[LEA'#]],[1]EoyHomelessReport14!$A:$R,18,FALSE)</f>
        <v>0</v>
      </c>
      <c r="G379" s="25">
        <v>3</v>
      </c>
      <c r="H379" s="25">
        <v>3</v>
      </c>
      <c r="I379" s="25">
        <v>2</v>
      </c>
      <c r="J379" s="25">
        <v>10</v>
      </c>
      <c r="K379" s="26">
        <v>0</v>
      </c>
      <c r="L379" s="26">
        <v>9</v>
      </c>
      <c r="M379" s="26">
        <v>9</v>
      </c>
      <c r="N379" s="26">
        <v>4</v>
      </c>
      <c r="O379" s="26">
        <v>0</v>
      </c>
      <c r="P379" s="26">
        <v>0</v>
      </c>
      <c r="Q379" s="26">
        <v>0</v>
      </c>
      <c r="R379" s="26">
        <v>0</v>
      </c>
    </row>
    <row r="380" spans="1:18">
      <c r="A380" s="49" t="s">
        <v>1059</v>
      </c>
      <c r="B380" s="48" t="s">
        <v>471</v>
      </c>
      <c r="C380" s="25" t="s">
        <v>463</v>
      </c>
      <c r="D380" s="48" t="s">
        <v>1062</v>
      </c>
      <c r="E380" s="73">
        <v>0</v>
      </c>
      <c r="F380" s="25" t="s">
        <v>535</v>
      </c>
      <c r="G380" s="25" t="s">
        <v>535</v>
      </c>
      <c r="H380" s="25" t="s">
        <v>535</v>
      </c>
      <c r="I380" s="25" t="s">
        <v>535</v>
      </c>
      <c r="J380" s="25" t="s">
        <v>535</v>
      </c>
      <c r="K380" s="25" t="s">
        <v>535</v>
      </c>
      <c r="L380" s="25" t="s">
        <v>535</v>
      </c>
      <c r="M380" s="25" t="s">
        <v>535</v>
      </c>
      <c r="N380" s="25" t="s">
        <v>535</v>
      </c>
      <c r="O380" s="25" t="s">
        <v>535</v>
      </c>
      <c r="P380" s="25" t="s">
        <v>535</v>
      </c>
      <c r="Q380" s="25" t="s">
        <v>535</v>
      </c>
      <c r="R380" s="25" t="s">
        <v>535</v>
      </c>
    </row>
    <row r="381" spans="1:18">
      <c r="A381" s="23" t="s">
        <v>239</v>
      </c>
      <c r="B381" s="24" t="s">
        <v>498</v>
      </c>
      <c r="C381" s="25" t="s">
        <v>5</v>
      </c>
      <c r="D381" s="24" t="s">
        <v>910</v>
      </c>
      <c r="E381" s="72">
        <v>178</v>
      </c>
      <c r="F381" s="25">
        <f>VLOOKUP(Table14[[#This Row],[LEA'#]],[1]EoyHomelessReport14!$A:$R,18,FALSE)</f>
        <v>95</v>
      </c>
      <c r="G381" s="25">
        <v>129</v>
      </c>
      <c r="H381" s="25">
        <v>112</v>
      </c>
      <c r="I381" s="25">
        <v>120</v>
      </c>
      <c r="J381" s="25">
        <v>117</v>
      </c>
      <c r="K381" s="26">
        <v>91</v>
      </c>
      <c r="L381" s="26">
        <v>84</v>
      </c>
      <c r="M381" s="26">
        <v>64</v>
      </c>
      <c r="N381" s="26">
        <v>61</v>
      </c>
      <c r="O381" s="26">
        <v>37</v>
      </c>
      <c r="P381" s="26">
        <v>32</v>
      </c>
      <c r="Q381" s="26">
        <v>15</v>
      </c>
      <c r="R381" s="26">
        <v>26</v>
      </c>
    </row>
    <row r="382" spans="1:18">
      <c r="A382" s="23" t="s">
        <v>171</v>
      </c>
      <c r="B382" s="24" t="s">
        <v>567</v>
      </c>
      <c r="C382" s="25" t="s">
        <v>7</v>
      </c>
      <c r="D382" s="24" t="s">
        <v>911</v>
      </c>
      <c r="E382" s="72">
        <v>0</v>
      </c>
      <c r="F382" s="25">
        <f>VLOOKUP(Table14[[#This Row],[LEA'#]],[1]EoyHomelessReport14!$A:$R,18,FALSE)</f>
        <v>4</v>
      </c>
      <c r="G382" s="25">
        <v>0</v>
      </c>
      <c r="H382" s="25">
        <v>0</v>
      </c>
      <c r="I382" s="25">
        <v>0</v>
      </c>
      <c r="J382" s="25">
        <v>0</v>
      </c>
      <c r="K382" s="26">
        <v>3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4</v>
      </c>
    </row>
    <row r="383" spans="1:18">
      <c r="A383" s="23" t="s">
        <v>95</v>
      </c>
      <c r="B383" s="24" t="s">
        <v>512</v>
      </c>
      <c r="C383" s="25" t="s">
        <v>1</v>
      </c>
      <c r="D383" s="24" t="s">
        <v>912</v>
      </c>
      <c r="E383" s="72">
        <v>0</v>
      </c>
      <c r="F383" s="25">
        <f>VLOOKUP(Table14[[#This Row],[LEA'#]],[1]EoyHomelessReport14!$A:$R,18,FALSE)</f>
        <v>0</v>
      </c>
      <c r="G383" s="25">
        <v>0</v>
      </c>
      <c r="H383" s="25">
        <v>0</v>
      </c>
      <c r="I383" s="25">
        <v>0</v>
      </c>
      <c r="J383" s="25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</row>
    <row r="384" spans="1:18">
      <c r="A384" s="23" t="s">
        <v>108</v>
      </c>
      <c r="B384" s="24" t="s">
        <v>540</v>
      </c>
      <c r="C384" s="25" t="s">
        <v>2</v>
      </c>
      <c r="D384" s="24" t="s">
        <v>913</v>
      </c>
      <c r="E384" s="72">
        <v>68</v>
      </c>
      <c r="F384" s="25">
        <f>VLOOKUP(Table14[[#This Row],[LEA'#]],[1]EoyHomelessReport14!$A:$R,18,FALSE)</f>
        <v>63</v>
      </c>
      <c r="G384" s="25">
        <v>60</v>
      </c>
      <c r="H384" s="25">
        <v>58</v>
      </c>
      <c r="I384" s="25">
        <v>52</v>
      </c>
      <c r="J384" s="25">
        <v>40</v>
      </c>
      <c r="K384" s="26">
        <v>44</v>
      </c>
      <c r="L384" s="26">
        <v>11</v>
      </c>
      <c r="M384" s="26">
        <v>4</v>
      </c>
      <c r="N384" s="26">
        <v>2</v>
      </c>
      <c r="O384" s="26">
        <v>5</v>
      </c>
      <c r="P384" s="26">
        <v>10</v>
      </c>
      <c r="Q384" s="26">
        <v>2</v>
      </c>
      <c r="R384" s="26">
        <v>5</v>
      </c>
    </row>
    <row r="385" spans="1:18">
      <c r="A385" s="23" t="s">
        <v>77</v>
      </c>
      <c r="B385" s="24" t="s">
        <v>517</v>
      </c>
      <c r="C385" s="25" t="s">
        <v>9</v>
      </c>
      <c r="D385" s="24" t="s">
        <v>914</v>
      </c>
      <c r="E385" s="72">
        <v>0</v>
      </c>
      <c r="F385" s="25">
        <f>VLOOKUP(Table14[[#This Row],[LEA'#]],[1]EoyHomelessReport14!$A:$R,18,FALSE)</f>
        <v>2</v>
      </c>
      <c r="G385" s="25">
        <v>3</v>
      </c>
      <c r="H385" s="25">
        <v>3</v>
      </c>
      <c r="I385" s="25">
        <v>2</v>
      </c>
      <c r="J385" s="25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</row>
    <row r="386" spans="1:18">
      <c r="A386" s="23" t="s">
        <v>294</v>
      </c>
      <c r="B386" s="24" t="s">
        <v>666</v>
      </c>
      <c r="C386" s="25" t="s">
        <v>7</v>
      </c>
      <c r="D386" s="24" t="s">
        <v>915</v>
      </c>
      <c r="E386" s="72">
        <v>0</v>
      </c>
      <c r="F386" s="25">
        <f>VLOOKUP(Table14[[#This Row],[LEA'#]],[1]EoyHomelessReport14!$A:$R,18,FALSE)</f>
        <v>6</v>
      </c>
      <c r="G386" s="25">
        <v>7</v>
      </c>
      <c r="H386" s="25">
        <v>2</v>
      </c>
      <c r="I386" s="25">
        <v>0</v>
      </c>
      <c r="J386" s="25">
        <v>0</v>
      </c>
      <c r="K386" s="26">
        <v>0</v>
      </c>
      <c r="L386" s="26">
        <v>0</v>
      </c>
      <c r="M386" s="26">
        <v>0</v>
      </c>
      <c r="N386" s="26">
        <v>5</v>
      </c>
      <c r="O386" s="26">
        <v>4</v>
      </c>
      <c r="P386" s="26">
        <v>0</v>
      </c>
      <c r="Q386" s="26">
        <v>0</v>
      </c>
      <c r="R386" s="26">
        <v>0</v>
      </c>
    </row>
    <row r="387" spans="1:18">
      <c r="A387" s="23" t="s">
        <v>389</v>
      </c>
      <c r="B387" s="24" t="s">
        <v>540</v>
      </c>
      <c r="C387" s="25" t="s">
        <v>2</v>
      </c>
      <c r="D387" s="24" t="s">
        <v>916</v>
      </c>
      <c r="E387" s="72">
        <v>108</v>
      </c>
      <c r="F387" s="25">
        <f>VLOOKUP(Table14[[#This Row],[LEA'#]],[1]EoyHomelessReport14!$A:$R,18,FALSE)</f>
        <v>103</v>
      </c>
      <c r="G387" s="25">
        <v>137</v>
      </c>
      <c r="H387" s="25">
        <v>138</v>
      </c>
      <c r="I387" s="25">
        <v>128</v>
      </c>
      <c r="J387" s="25">
        <v>114</v>
      </c>
      <c r="K387" s="26">
        <v>20</v>
      </c>
      <c r="L387" s="26">
        <v>25</v>
      </c>
      <c r="M387" s="26">
        <v>61</v>
      </c>
      <c r="N387" s="26">
        <v>27</v>
      </c>
      <c r="O387" s="26">
        <v>17</v>
      </c>
      <c r="P387" s="26">
        <v>34</v>
      </c>
      <c r="Q387" s="26">
        <v>57</v>
      </c>
      <c r="R387" s="26">
        <v>24</v>
      </c>
    </row>
    <row r="388" spans="1:18">
      <c r="A388" s="23" t="s">
        <v>38</v>
      </c>
      <c r="B388" s="24" t="s">
        <v>747</v>
      </c>
      <c r="C388" s="25" t="s">
        <v>12</v>
      </c>
      <c r="D388" s="24" t="s">
        <v>917</v>
      </c>
      <c r="E388" s="72">
        <v>126</v>
      </c>
      <c r="F388" s="25">
        <f>VLOOKUP(Table14[[#This Row],[LEA'#]],[1]EoyHomelessReport14!$A:$R,18,FALSE)</f>
        <v>146</v>
      </c>
      <c r="G388" s="25">
        <v>188</v>
      </c>
      <c r="H388" s="25">
        <v>202</v>
      </c>
      <c r="I388" s="25">
        <v>202</v>
      </c>
      <c r="J388" s="25">
        <v>167</v>
      </c>
      <c r="K388" s="26">
        <v>175</v>
      </c>
      <c r="L388" s="26">
        <v>147</v>
      </c>
      <c r="M388" s="26">
        <v>167</v>
      </c>
      <c r="N388" s="26">
        <v>104</v>
      </c>
      <c r="O388" s="26">
        <v>127</v>
      </c>
      <c r="P388" s="26">
        <v>97</v>
      </c>
      <c r="Q388" s="26">
        <v>63</v>
      </c>
      <c r="R388" s="26">
        <v>21</v>
      </c>
    </row>
    <row r="389" spans="1:18">
      <c r="A389" s="23" t="s">
        <v>31</v>
      </c>
      <c r="B389" s="24" t="s">
        <v>668</v>
      </c>
      <c r="C389" s="25" t="s">
        <v>8</v>
      </c>
      <c r="D389" s="24" t="s">
        <v>918</v>
      </c>
      <c r="E389" s="72">
        <v>8</v>
      </c>
      <c r="F389" s="25">
        <f>VLOOKUP(Table14[[#This Row],[LEA'#]],[1]EoyHomelessReport14!$A:$R,18,FALSE)</f>
        <v>2</v>
      </c>
      <c r="G389" s="25">
        <v>2</v>
      </c>
      <c r="H389" s="25">
        <v>2</v>
      </c>
      <c r="I389" s="25">
        <v>1</v>
      </c>
      <c r="J389" s="25">
        <v>2</v>
      </c>
      <c r="K389" s="26">
        <v>2</v>
      </c>
      <c r="L389" s="26">
        <v>3</v>
      </c>
      <c r="M389" s="26">
        <v>2</v>
      </c>
      <c r="N389" s="26">
        <v>2</v>
      </c>
      <c r="O389" s="26">
        <v>0</v>
      </c>
      <c r="P389" s="26">
        <v>0</v>
      </c>
      <c r="Q389" s="26">
        <v>0</v>
      </c>
      <c r="R389" s="26">
        <v>1</v>
      </c>
    </row>
    <row r="390" spans="1:18">
      <c r="A390" s="23" t="s">
        <v>291</v>
      </c>
      <c r="B390" s="24" t="s">
        <v>512</v>
      </c>
      <c r="C390" s="25" t="s">
        <v>1</v>
      </c>
      <c r="D390" s="24" t="s">
        <v>919</v>
      </c>
      <c r="E390" s="72">
        <v>0</v>
      </c>
      <c r="F390" s="25">
        <f>VLOOKUP(Table14[[#This Row],[LEA'#]],[1]EoyHomelessReport14!$A:$R,18,FALSE)</f>
        <v>0</v>
      </c>
      <c r="G390" s="25">
        <v>0</v>
      </c>
      <c r="H390" s="25">
        <v>0</v>
      </c>
      <c r="I390" s="25">
        <v>0</v>
      </c>
      <c r="J390" s="25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</row>
    <row r="391" spans="1:18">
      <c r="A391" s="23" t="s">
        <v>147</v>
      </c>
      <c r="B391" s="24" t="s">
        <v>471</v>
      </c>
      <c r="C391" s="25" t="s">
        <v>463</v>
      </c>
      <c r="D391" s="24" t="s">
        <v>920</v>
      </c>
      <c r="E391" s="72" t="s">
        <v>535</v>
      </c>
      <c r="F391" s="25" t="s">
        <v>535</v>
      </c>
      <c r="G391" s="25">
        <v>1</v>
      </c>
      <c r="H391" s="25">
        <v>0</v>
      </c>
      <c r="I391" s="25">
        <v>0</v>
      </c>
      <c r="J391" s="25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</row>
    <row r="392" spans="1:18">
      <c r="A392" s="23" t="s">
        <v>445</v>
      </c>
      <c r="B392" s="24" t="s">
        <v>486</v>
      </c>
      <c r="C392" s="25" t="s">
        <v>10</v>
      </c>
      <c r="D392" s="24" t="s">
        <v>921</v>
      </c>
      <c r="E392" s="72">
        <v>0</v>
      </c>
      <c r="F392" s="25">
        <f>VLOOKUP(Table14[[#This Row],[LEA'#]],[1]EoyHomelessReport14!$A:$R,18,FALSE)</f>
        <v>3</v>
      </c>
      <c r="G392" s="25">
        <v>3</v>
      </c>
      <c r="H392" s="25">
        <v>3</v>
      </c>
      <c r="I392" s="25">
        <v>5</v>
      </c>
      <c r="J392" s="25">
        <v>4</v>
      </c>
      <c r="K392" s="26">
        <v>5</v>
      </c>
      <c r="L392" s="26">
        <v>3</v>
      </c>
      <c r="M392" s="26">
        <v>3</v>
      </c>
      <c r="N392" s="26">
        <v>3</v>
      </c>
      <c r="O392" s="26">
        <v>0</v>
      </c>
      <c r="P392" s="26">
        <v>0</v>
      </c>
      <c r="Q392" s="26">
        <v>12</v>
      </c>
      <c r="R392" s="26">
        <v>0</v>
      </c>
    </row>
    <row r="393" spans="1:18">
      <c r="A393" s="23" t="s">
        <v>431</v>
      </c>
      <c r="B393" s="24" t="s">
        <v>731</v>
      </c>
      <c r="C393" s="25" t="s">
        <v>9</v>
      </c>
      <c r="D393" s="24" t="s">
        <v>922</v>
      </c>
      <c r="E393" s="72">
        <v>0</v>
      </c>
      <c r="F393" s="25">
        <f>VLOOKUP(Table14[[#This Row],[LEA'#]],[1]EoyHomelessReport14!$A:$R,18,FALSE)</f>
        <v>0</v>
      </c>
      <c r="G393" s="25">
        <v>0</v>
      </c>
      <c r="H393" s="25">
        <v>0</v>
      </c>
      <c r="I393" s="25">
        <v>0</v>
      </c>
      <c r="J393" s="25">
        <v>1</v>
      </c>
      <c r="K393" s="26">
        <v>1</v>
      </c>
      <c r="L393" s="26">
        <v>1</v>
      </c>
      <c r="M393" s="26">
        <v>3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</row>
    <row r="394" spans="1:18">
      <c r="A394" s="23" t="s">
        <v>174</v>
      </c>
      <c r="B394" s="24" t="s">
        <v>558</v>
      </c>
      <c r="C394" s="25" t="s">
        <v>8</v>
      </c>
      <c r="D394" s="24" t="s">
        <v>923</v>
      </c>
      <c r="E394" s="72">
        <v>0</v>
      </c>
      <c r="F394" s="25">
        <f>VLOOKUP(Table14[[#This Row],[LEA'#]],[1]EoyHomelessReport14!$A:$R,18,FALSE)</f>
        <v>0</v>
      </c>
      <c r="G394" s="25">
        <v>0</v>
      </c>
      <c r="H394" s="25">
        <v>0</v>
      </c>
      <c r="I394" s="25">
        <v>0</v>
      </c>
      <c r="J394" s="25">
        <v>0</v>
      </c>
      <c r="K394" s="26">
        <v>0</v>
      </c>
      <c r="L394" s="26">
        <v>1</v>
      </c>
      <c r="M394" s="26">
        <v>0</v>
      </c>
      <c r="N394" s="26">
        <v>0</v>
      </c>
      <c r="O394" s="26">
        <v>1</v>
      </c>
      <c r="P394" s="26">
        <v>0</v>
      </c>
      <c r="Q394" s="26">
        <v>0</v>
      </c>
      <c r="R394" s="26">
        <v>0</v>
      </c>
    </row>
    <row r="395" spans="1:18">
      <c r="A395" s="23" t="s">
        <v>268</v>
      </c>
      <c r="B395" s="24" t="s">
        <v>584</v>
      </c>
      <c r="C395" s="25" t="s">
        <v>4</v>
      </c>
      <c r="D395" s="24" t="s">
        <v>924</v>
      </c>
      <c r="E395" s="72">
        <v>80</v>
      </c>
      <c r="F395" s="25">
        <f>VLOOKUP(Table14[[#This Row],[LEA'#]],[1]EoyHomelessReport14!$A:$R,18,FALSE)</f>
        <v>109</v>
      </c>
      <c r="G395" s="25">
        <v>124</v>
      </c>
      <c r="H395" s="25">
        <v>150</v>
      </c>
      <c r="I395" s="25">
        <v>136</v>
      </c>
      <c r="J395" s="25">
        <v>139</v>
      </c>
      <c r="K395" s="26">
        <v>107</v>
      </c>
      <c r="L395" s="26">
        <v>97</v>
      </c>
      <c r="M395" s="26">
        <v>92</v>
      </c>
      <c r="N395" s="26">
        <v>68</v>
      </c>
      <c r="O395" s="26">
        <v>77</v>
      </c>
      <c r="P395" s="26">
        <v>64</v>
      </c>
      <c r="Q395" s="26">
        <v>13</v>
      </c>
      <c r="R395" s="26">
        <v>39</v>
      </c>
    </row>
    <row r="396" spans="1:18">
      <c r="A396" s="23" t="s">
        <v>159</v>
      </c>
      <c r="B396" s="24" t="s">
        <v>770</v>
      </c>
      <c r="C396" s="25" t="s">
        <v>9</v>
      </c>
      <c r="D396" s="24" t="s">
        <v>925</v>
      </c>
      <c r="E396" s="72">
        <v>124</v>
      </c>
      <c r="F396" s="25">
        <f>VLOOKUP(Table14[[#This Row],[LEA'#]],[1]EoyHomelessReport14!$A:$R,18,FALSE)</f>
        <v>68</v>
      </c>
      <c r="G396" s="25">
        <v>84</v>
      </c>
      <c r="H396" s="25">
        <v>67</v>
      </c>
      <c r="I396" s="25">
        <v>85</v>
      </c>
      <c r="J396" s="25">
        <v>71</v>
      </c>
      <c r="K396" s="26">
        <v>49</v>
      </c>
      <c r="L396" s="26">
        <v>49</v>
      </c>
      <c r="M396" s="26">
        <v>30</v>
      </c>
      <c r="N396" s="26">
        <v>16</v>
      </c>
      <c r="O396" s="26">
        <v>8</v>
      </c>
      <c r="P396" s="26">
        <v>6</v>
      </c>
      <c r="Q396" s="26">
        <v>6</v>
      </c>
      <c r="R396" s="26">
        <v>0</v>
      </c>
    </row>
    <row r="397" spans="1:18">
      <c r="A397" s="23" t="s">
        <v>287</v>
      </c>
      <c r="B397" s="24" t="s">
        <v>498</v>
      </c>
      <c r="C397" s="25" t="s">
        <v>5</v>
      </c>
      <c r="D397" s="24" t="s">
        <v>926</v>
      </c>
      <c r="E397" s="72">
        <v>1</v>
      </c>
      <c r="F397" s="25">
        <f>VLOOKUP(Table14[[#This Row],[LEA'#]],[1]EoyHomelessReport14!$A:$R,18,FALSE)</f>
        <v>0</v>
      </c>
      <c r="G397" s="25">
        <v>2</v>
      </c>
      <c r="H397" s="25">
        <v>0</v>
      </c>
      <c r="I397" s="25">
        <v>1</v>
      </c>
      <c r="J397" s="25">
        <v>2</v>
      </c>
      <c r="K397" s="26">
        <v>4</v>
      </c>
      <c r="L397" s="26">
        <v>2</v>
      </c>
      <c r="M397" s="26">
        <v>0</v>
      </c>
      <c r="N397" s="26">
        <v>2</v>
      </c>
      <c r="O397" s="26">
        <v>0</v>
      </c>
      <c r="P397" s="26">
        <v>4</v>
      </c>
      <c r="Q397" s="26">
        <v>1</v>
      </c>
      <c r="R397" s="26">
        <v>0</v>
      </c>
    </row>
    <row r="398" spans="1:18">
      <c r="A398" s="23" t="s">
        <v>286</v>
      </c>
      <c r="B398" s="24" t="s">
        <v>565</v>
      </c>
      <c r="C398" s="25" t="s">
        <v>2</v>
      </c>
      <c r="D398" s="24" t="s">
        <v>927</v>
      </c>
      <c r="E398" s="72">
        <v>19</v>
      </c>
      <c r="F398" s="25">
        <f>VLOOKUP(Table14[[#This Row],[LEA'#]],[1]EoyHomelessReport14!$A:$R,18,FALSE)</f>
        <v>19</v>
      </c>
      <c r="G398" s="25">
        <v>48</v>
      </c>
      <c r="H398" s="25">
        <v>22</v>
      </c>
      <c r="I398" s="25">
        <v>40</v>
      </c>
      <c r="J398" s="25">
        <v>37</v>
      </c>
      <c r="K398" s="26">
        <v>37</v>
      </c>
      <c r="L398" s="26">
        <v>33</v>
      </c>
      <c r="M398" s="26">
        <v>2</v>
      </c>
      <c r="N398" s="26">
        <v>7</v>
      </c>
      <c r="O398" s="26">
        <v>8</v>
      </c>
      <c r="P398" s="26">
        <v>19</v>
      </c>
      <c r="Q398" s="26">
        <v>21</v>
      </c>
      <c r="R398" s="26">
        <v>14</v>
      </c>
    </row>
    <row r="399" spans="1:18">
      <c r="A399" s="23" t="s">
        <v>76</v>
      </c>
      <c r="B399" s="24" t="s">
        <v>928</v>
      </c>
      <c r="C399" s="25" t="s">
        <v>5</v>
      </c>
      <c r="D399" s="24" t="s">
        <v>929</v>
      </c>
      <c r="E399" s="72">
        <v>11</v>
      </c>
      <c r="F399" s="25">
        <f>VLOOKUP(Table14[[#This Row],[LEA'#]],[1]EoyHomelessReport14!$A:$R,18,FALSE)</f>
        <v>14</v>
      </c>
      <c r="G399" s="25">
        <v>11</v>
      </c>
      <c r="H399" s="25">
        <v>14</v>
      </c>
      <c r="I399" s="25">
        <v>12</v>
      </c>
      <c r="J399" s="25">
        <v>8</v>
      </c>
      <c r="K399" s="26">
        <v>7</v>
      </c>
      <c r="L399" s="26">
        <v>12</v>
      </c>
      <c r="M399" s="26">
        <v>5</v>
      </c>
      <c r="N399" s="26">
        <v>5</v>
      </c>
      <c r="O399" s="26">
        <v>0</v>
      </c>
      <c r="P399" s="26">
        <v>0</v>
      </c>
      <c r="Q399" s="26">
        <v>0</v>
      </c>
      <c r="R399" s="26">
        <v>0</v>
      </c>
    </row>
    <row r="400" spans="1:18">
      <c r="A400" s="23" t="s">
        <v>449</v>
      </c>
      <c r="B400" s="24" t="s">
        <v>530</v>
      </c>
      <c r="C400" s="25" t="s">
        <v>11</v>
      </c>
      <c r="D400" s="24" t="s">
        <v>930</v>
      </c>
      <c r="E400" s="72">
        <v>24</v>
      </c>
      <c r="F400" s="25">
        <f>VLOOKUP(Table14[[#This Row],[LEA'#]],[1]EoyHomelessReport14!$A:$R,18,FALSE)</f>
        <v>6</v>
      </c>
      <c r="G400" s="25">
        <v>4</v>
      </c>
      <c r="H400" s="25">
        <v>5</v>
      </c>
      <c r="I400" s="25">
        <v>3</v>
      </c>
      <c r="J400" s="25">
        <v>0</v>
      </c>
      <c r="K400" s="26">
        <v>0</v>
      </c>
      <c r="L400" s="26">
        <v>3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</row>
    <row r="401" spans="1:18">
      <c r="A401" s="23" t="s">
        <v>232</v>
      </c>
      <c r="B401" s="24" t="s">
        <v>565</v>
      </c>
      <c r="C401" s="25" t="s">
        <v>2</v>
      </c>
      <c r="D401" s="24" t="s">
        <v>931</v>
      </c>
      <c r="E401" s="72">
        <v>11</v>
      </c>
      <c r="F401" s="25">
        <f>VLOOKUP(Table14[[#This Row],[LEA'#]],[1]EoyHomelessReport14!$A:$R,18,FALSE)</f>
        <v>15</v>
      </c>
      <c r="G401" s="25">
        <v>11</v>
      </c>
      <c r="H401" s="25">
        <v>0</v>
      </c>
      <c r="I401" s="25">
        <v>9</v>
      </c>
      <c r="J401" s="25">
        <v>1</v>
      </c>
      <c r="K401" s="26">
        <v>1</v>
      </c>
      <c r="L401" s="26">
        <v>0</v>
      </c>
      <c r="M401" s="26">
        <v>2</v>
      </c>
      <c r="N401" s="26">
        <v>5</v>
      </c>
      <c r="O401" s="26">
        <v>0</v>
      </c>
      <c r="P401" s="26">
        <v>0</v>
      </c>
      <c r="Q401" s="26">
        <v>0</v>
      </c>
      <c r="R401" s="26">
        <v>0</v>
      </c>
    </row>
    <row r="402" spans="1:18">
      <c r="A402" s="23" t="s">
        <v>221</v>
      </c>
      <c r="B402" s="24" t="s">
        <v>718</v>
      </c>
      <c r="C402" s="25" t="s">
        <v>7</v>
      </c>
      <c r="D402" s="24" t="s">
        <v>932</v>
      </c>
      <c r="E402" s="72">
        <v>7</v>
      </c>
      <c r="F402" s="25">
        <f>VLOOKUP(Table14[[#This Row],[LEA'#]],[1]EoyHomelessReport14!$A:$R,18,FALSE)</f>
        <v>14</v>
      </c>
      <c r="G402" s="25">
        <v>30</v>
      </c>
      <c r="H402" s="25">
        <v>23</v>
      </c>
      <c r="I402" s="25">
        <v>34</v>
      </c>
      <c r="J402" s="25">
        <v>44</v>
      </c>
      <c r="K402" s="26">
        <v>11</v>
      </c>
      <c r="L402" s="26">
        <v>3</v>
      </c>
      <c r="M402" s="26">
        <v>18</v>
      </c>
      <c r="N402" s="26">
        <v>0</v>
      </c>
      <c r="O402" s="26">
        <v>0</v>
      </c>
      <c r="P402" s="26">
        <v>0</v>
      </c>
      <c r="Q402" s="26">
        <v>8</v>
      </c>
      <c r="R402" s="26">
        <v>0</v>
      </c>
    </row>
    <row r="403" spans="1:18">
      <c r="A403" s="23" t="s">
        <v>19</v>
      </c>
      <c r="B403" s="24" t="s">
        <v>472</v>
      </c>
      <c r="C403" s="25" t="s">
        <v>2</v>
      </c>
      <c r="D403" s="24" t="s">
        <v>933</v>
      </c>
      <c r="E403" s="72">
        <v>5</v>
      </c>
      <c r="F403" s="25">
        <f>VLOOKUP(Table14[[#This Row],[LEA'#]],[1]EoyHomelessReport14!$A:$R,18,FALSE)</f>
        <v>5</v>
      </c>
      <c r="G403" s="25">
        <v>9</v>
      </c>
      <c r="H403" s="25">
        <v>11</v>
      </c>
      <c r="I403" s="25">
        <v>5</v>
      </c>
      <c r="J403" s="25">
        <v>1</v>
      </c>
      <c r="K403" s="26">
        <v>0</v>
      </c>
      <c r="L403" s="26">
        <v>2</v>
      </c>
      <c r="M403" s="26">
        <v>2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</row>
    <row r="404" spans="1:18">
      <c r="A404" s="23" t="s">
        <v>89</v>
      </c>
      <c r="B404" s="24" t="s">
        <v>472</v>
      </c>
      <c r="C404" s="25" t="s">
        <v>2</v>
      </c>
      <c r="D404" s="24" t="s">
        <v>934</v>
      </c>
      <c r="E404" s="72">
        <v>4</v>
      </c>
      <c r="F404" s="25">
        <f>VLOOKUP(Table14[[#This Row],[LEA'#]],[1]EoyHomelessReport14!$A:$R,18,FALSE)</f>
        <v>11</v>
      </c>
      <c r="G404" s="25">
        <v>4</v>
      </c>
      <c r="H404" s="25">
        <v>12</v>
      </c>
      <c r="I404" s="25">
        <v>12</v>
      </c>
      <c r="J404" s="25">
        <v>35</v>
      </c>
      <c r="K404" s="26">
        <v>7</v>
      </c>
      <c r="L404" s="26">
        <v>13</v>
      </c>
      <c r="M404" s="26">
        <v>7</v>
      </c>
      <c r="N404" s="26">
        <v>11</v>
      </c>
      <c r="O404" s="26">
        <v>6</v>
      </c>
      <c r="P404" s="26">
        <v>5</v>
      </c>
      <c r="Q404" s="26">
        <v>0</v>
      </c>
      <c r="R404" s="26">
        <v>3</v>
      </c>
    </row>
    <row r="405" spans="1:18">
      <c r="A405" s="49" t="s">
        <v>1060</v>
      </c>
      <c r="B405" s="48" t="s">
        <v>471</v>
      </c>
      <c r="C405" s="25" t="s">
        <v>463</v>
      </c>
      <c r="D405" s="48" t="s">
        <v>1063</v>
      </c>
      <c r="E405" s="73">
        <v>0</v>
      </c>
      <c r="F405" s="25" t="s">
        <v>535</v>
      </c>
      <c r="G405" s="25" t="s">
        <v>535</v>
      </c>
      <c r="H405" s="25" t="s">
        <v>535</v>
      </c>
      <c r="I405" s="25" t="s">
        <v>535</v>
      </c>
      <c r="J405" s="25" t="s">
        <v>535</v>
      </c>
      <c r="K405" s="25" t="s">
        <v>535</v>
      </c>
      <c r="L405" s="25" t="s">
        <v>535</v>
      </c>
      <c r="M405" s="25" t="s">
        <v>535</v>
      </c>
      <c r="N405" s="25" t="s">
        <v>535</v>
      </c>
      <c r="O405" s="25" t="s">
        <v>535</v>
      </c>
      <c r="P405" s="25" t="s">
        <v>535</v>
      </c>
      <c r="Q405" s="25" t="s">
        <v>535</v>
      </c>
      <c r="R405" s="25" t="s">
        <v>535</v>
      </c>
    </row>
    <row r="406" spans="1:18">
      <c r="A406" s="23" t="s">
        <v>67</v>
      </c>
      <c r="B406" s="24" t="s">
        <v>502</v>
      </c>
      <c r="C406" s="25" t="s">
        <v>11</v>
      </c>
      <c r="D406" s="24" t="s">
        <v>935</v>
      </c>
      <c r="E406" s="72">
        <v>103</v>
      </c>
      <c r="F406" s="25">
        <f>VLOOKUP(Table14[[#This Row],[LEA'#]],[1]EoyHomelessReport14!$A:$R,18,FALSE)</f>
        <v>129</v>
      </c>
      <c r="G406" s="25">
        <v>115</v>
      </c>
      <c r="H406" s="25">
        <v>113</v>
      </c>
      <c r="I406" s="25">
        <v>110</v>
      </c>
      <c r="J406" s="25">
        <v>105</v>
      </c>
      <c r="K406" s="26">
        <v>59</v>
      </c>
      <c r="L406" s="26">
        <v>38</v>
      </c>
      <c r="M406" s="26">
        <v>37</v>
      </c>
      <c r="N406" s="26">
        <v>34</v>
      </c>
      <c r="O406" s="26">
        <v>23</v>
      </c>
      <c r="P406" s="26">
        <v>37</v>
      </c>
      <c r="Q406" s="26">
        <v>31</v>
      </c>
      <c r="R406" s="26">
        <v>39</v>
      </c>
    </row>
    <row r="407" spans="1:18">
      <c r="A407" s="23" t="s">
        <v>127</v>
      </c>
      <c r="B407" s="24" t="s">
        <v>471</v>
      </c>
      <c r="C407" s="25" t="s">
        <v>463</v>
      </c>
      <c r="D407" s="24" t="s">
        <v>128</v>
      </c>
      <c r="E407" s="72" t="s">
        <v>535</v>
      </c>
      <c r="F407" s="25">
        <f>VLOOKUP(Table14[[#This Row],[LEA'#]],[1]EoyHomelessReport14!$A:$R,18,FALSE)</f>
        <v>0</v>
      </c>
      <c r="G407" s="25">
        <v>0</v>
      </c>
      <c r="H407" s="25">
        <v>0</v>
      </c>
      <c r="I407" s="25">
        <v>0</v>
      </c>
      <c r="J407" s="25">
        <v>0</v>
      </c>
      <c r="K407" s="26" t="s">
        <v>535</v>
      </c>
      <c r="L407" s="26" t="s">
        <v>535</v>
      </c>
      <c r="M407" s="26" t="s">
        <v>535</v>
      </c>
      <c r="N407" s="26" t="s">
        <v>535</v>
      </c>
      <c r="O407" s="26" t="s">
        <v>535</v>
      </c>
      <c r="P407" s="26" t="s">
        <v>535</v>
      </c>
      <c r="Q407" s="26" t="s">
        <v>535</v>
      </c>
      <c r="R407" s="26" t="s">
        <v>535</v>
      </c>
    </row>
    <row r="408" spans="1:18">
      <c r="A408" s="23" t="s">
        <v>936</v>
      </c>
      <c r="B408" s="24" t="s">
        <v>718</v>
      </c>
      <c r="C408" s="25" t="s">
        <v>7</v>
      </c>
      <c r="D408" s="24" t="s">
        <v>937</v>
      </c>
      <c r="E408" s="72">
        <v>4</v>
      </c>
      <c r="F408" s="25">
        <f>VLOOKUP(Table14[[#This Row],[LEA'#]],[1]EoyHomelessReport14!$A:$R,18,FALSE)</f>
        <v>2</v>
      </c>
      <c r="G408" s="25">
        <v>1</v>
      </c>
      <c r="H408" s="25">
        <v>5</v>
      </c>
      <c r="I408" s="25">
        <v>1</v>
      </c>
      <c r="J408" s="25">
        <v>8</v>
      </c>
      <c r="K408" s="26">
        <v>3</v>
      </c>
      <c r="L408" s="26">
        <v>1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</row>
    <row r="409" spans="1:18">
      <c r="A409" s="23" t="s">
        <v>382</v>
      </c>
      <c r="B409" s="24" t="s">
        <v>471</v>
      </c>
      <c r="C409" s="25" t="s">
        <v>463</v>
      </c>
      <c r="D409" s="24" t="s">
        <v>938</v>
      </c>
      <c r="E409" s="72" t="s">
        <v>535</v>
      </c>
      <c r="F409" s="25" t="s">
        <v>535</v>
      </c>
      <c r="G409" s="25">
        <v>0</v>
      </c>
      <c r="H409" s="25">
        <v>0</v>
      </c>
      <c r="I409" s="25">
        <v>0</v>
      </c>
      <c r="J409" s="25">
        <v>0</v>
      </c>
      <c r="K409" s="26" t="s">
        <v>535</v>
      </c>
      <c r="L409" s="26" t="s">
        <v>535</v>
      </c>
      <c r="M409" s="26" t="s">
        <v>535</v>
      </c>
      <c r="N409" s="26" t="s">
        <v>535</v>
      </c>
      <c r="O409" s="26" t="s">
        <v>535</v>
      </c>
      <c r="P409" s="26" t="s">
        <v>535</v>
      </c>
      <c r="Q409" s="26" t="s">
        <v>535</v>
      </c>
      <c r="R409" s="26" t="s">
        <v>535</v>
      </c>
    </row>
    <row r="410" spans="1:18">
      <c r="A410" s="23" t="s">
        <v>306</v>
      </c>
      <c r="B410" s="24" t="s">
        <v>540</v>
      </c>
      <c r="C410" s="25" t="s">
        <v>2</v>
      </c>
      <c r="D410" s="24" t="s">
        <v>939</v>
      </c>
      <c r="E410" s="72">
        <v>125</v>
      </c>
      <c r="F410" s="25">
        <f>VLOOKUP(Table14[[#This Row],[LEA'#]],[1]EoyHomelessReport14!$A:$R,18,FALSE)</f>
        <v>107</v>
      </c>
      <c r="G410" s="25">
        <v>109</v>
      </c>
      <c r="H410" s="25">
        <v>94</v>
      </c>
      <c r="I410" s="25">
        <v>90</v>
      </c>
      <c r="J410" s="25">
        <v>85</v>
      </c>
      <c r="K410" s="26">
        <v>67</v>
      </c>
      <c r="L410" s="26">
        <v>67</v>
      </c>
      <c r="M410" s="26">
        <v>84</v>
      </c>
      <c r="N410" s="26">
        <v>56</v>
      </c>
      <c r="O410" s="26">
        <v>61</v>
      </c>
      <c r="P410" s="26">
        <v>53</v>
      </c>
      <c r="Q410" s="26">
        <v>52</v>
      </c>
      <c r="R410" s="26">
        <v>69</v>
      </c>
    </row>
    <row r="411" spans="1:18">
      <c r="A411" s="23" t="s">
        <v>299</v>
      </c>
      <c r="B411" s="24" t="s">
        <v>620</v>
      </c>
      <c r="C411" s="25" t="s">
        <v>4</v>
      </c>
      <c r="D411" s="24" t="s">
        <v>940</v>
      </c>
      <c r="E411" s="72">
        <v>15</v>
      </c>
      <c r="F411" s="25">
        <f>VLOOKUP(Table14[[#This Row],[LEA'#]],[1]EoyHomelessReport14!$A:$R,18,FALSE)</f>
        <v>20</v>
      </c>
      <c r="G411" s="25">
        <v>22</v>
      </c>
      <c r="H411" s="25">
        <v>20</v>
      </c>
      <c r="I411" s="25">
        <v>16</v>
      </c>
      <c r="J411" s="25">
        <v>21</v>
      </c>
      <c r="K411" s="26">
        <v>17</v>
      </c>
      <c r="L411" s="26">
        <v>7</v>
      </c>
      <c r="M411" s="26">
        <v>20</v>
      </c>
      <c r="N411" s="26">
        <v>1</v>
      </c>
      <c r="O411" s="26">
        <v>5</v>
      </c>
      <c r="P411" s="26">
        <v>1</v>
      </c>
      <c r="Q411" s="26">
        <v>1</v>
      </c>
      <c r="R411" s="26">
        <v>1</v>
      </c>
    </row>
    <row r="412" spans="1:18">
      <c r="A412" s="23" t="s">
        <v>114</v>
      </c>
      <c r="B412" s="24" t="s">
        <v>610</v>
      </c>
      <c r="C412" s="25" t="s">
        <v>8</v>
      </c>
      <c r="D412" s="24" t="s">
        <v>941</v>
      </c>
      <c r="E412" s="72">
        <v>23</v>
      </c>
      <c r="F412" s="25">
        <f>VLOOKUP(Table14[[#This Row],[LEA'#]],[1]EoyHomelessReport14!$A:$R,18,FALSE)</f>
        <v>14</v>
      </c>
      <c r="G412" s="25">
        <v>27</v>
      </c>
      <c r="H412" s="25">
        <v>22</v>
      </c>
      <c r="I412" s="25">
        <v>8</v>
      </c>
      <c r="J412" s="25">
        <v>16</v>
      </c>
      <c r="K412" s="26">
        <v>5</v>
      </c>
      <c r="L412" s="26">
        <v>7</v>
      </c>
      <c r="M412" s="26">
        <v>11</v>
      </c>
      <c r="N412" s="26">
        <v>18</v>
      </c>
      <c r="O412" s="26">
        <v>19</v>
      </c>
      <c r="P412" s="26">
        <v>16</v>
      </c>
      <c r="Q412" s="26">
        <v>6</v>
      </c>
      <c r="R412" s="26">
        <v>0</v>
      </c>
    </row>
    <row r="413" spans="1:18">
      <c r="A413" s="23" t="s">
        <v>101</v>
      </c>
      <c r="B413" s="24" t="s">
        <v>549</v>
      </c>
      <c r="C413" s="25" t="s">
        <v>2</v>
      </c>
      <c r="D413" s="24" t="s">
        <v>942</v>
      </c>
      <c r="E413" s="72">
        <v>0</v>
      </c>
      <c r="F413" s="25">
        <f>VLOOKUP(Table14[[#This Row],[LEA'#]],[1]EoyHomelessReport14!$A:$R,18,FALSE)</f>
        <v>0</v>
      </c>
      <c r="G413" s="25">
        <v>0</v>
      </c>
      <c r="H413" s="25">
        <v>0</v>
      </c>
      <c r="I413" s="25">
        <v>3</v>
      </c>
      <c r="J413" s="25">
        <v>0</v>
      </c>
      <c r="K413" s="26">
        <v>2</v>
      </c>
      <c r="L413" s="26">
        <v>0</v>
      </c>
      <c r="M413" s="26">
        <v>0</v>
      </c>
      <c r="N413" s="26">
        <v>1</v>
      </c>
      <c r="O413" s="26">
        <v>0</v>
      </c>
      <c r="P413" s="26">
        <v>0</v>
      </c>
      <c r="Q413" s="26">
        <v>0</v>
      </c>
      <c r="R413" s="26">
        <v>0</v>
      </c>
    </row>
    <row r="414" spans="1:18">
      <c r="A414" s="23" t="s">
        <v>340</v>
      </c>
      <c r="B414" s="24" t="s">
        <v>532</v>
      </c>
      <c r="C414" s="25" t="s">
        <v>12</v>
      </c>
      <c r="D414" s="24" t="s">
        <v>551</v>
      </c>
      <c r="E414" s="72">
        <v>5</v>
      </c>
      <c r="F414" s="25">
        <f>VLOOKUP(Table14[[#This Row],[LEA'#]],[1]EoyHomelessReport14!$A:$R,18,FALSE)</f>
        <v>2</v>
      </c>
      <c r="G414" s="25">
        <v>3</v>
      </c>
      <c r="H414" s="25">
        <v>3</v>
      </c>
      <c r="I414" s="25">
        <v>3</v>
      </c>
      <c r="J414" s="25">
        <v>0</v>
      </c>
      <c r="K414" s="26">
        <v>1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</row>
    <row r="415" spans="1:18">
      <c r="A415" s="23" t="s">
        <v>68</v>
      </c>
      <c r="B415" s="24" t="s">
        <v>666</v>
      </c>
      <c r="C415" s="25" t="s">
        <v>7</v>
      </c>
      <c r="D415" s="24" t="s">
        <v>646</v>
      </c>
      <c r="E415" s="72">
        <v>0</v>
      </c>
      <c r="F415" s="25">
        <f>VLOOKUP(Table14[[#This Row],[LEA'#]],[1]EoyHomelessReport14!$A:$R,18,FALSE)</f>
        <v>0</v>
      </c>
      <c r="G415" s="25">
        <v>0</v>
      </c>
      <c r="H415" s="25">
        <v>0</v>
      </c>
      <c r="I415" s="25">
        <v>0</v>
      </c>
      <c r="J415" s="25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</row>
    <row r="416" spans="1:18">
      <c r="A416" s="23" t="s">
        <v>363</v>
      </c>
      <c r="B416" s="24" t="s">
        <v>472</v>
      </c>
      <c r="C416" s="25" t="s">
        <v>2</v>
      </c>
      <c r="D416" s="24" t="s">
        <v>943</v>
      </c>
      <c r="E416" s="72">
        <v>0</v>
      </c>
      <c r="F416" s="25">
        <f>VLOOKUP(Table14[[#This Row],[LEA'#]],[1]EoyHomelessReport14!$A:$R,18,FALSE)</f>
        <v>0</v>
      </c>
      <c r="G416" s="25">
        <v>0</v>
      </c>
      <c r="H416" s="25">
        <v>2</v>
      </c>
      <c r="I416" s="25">
        <v>3</v>
      </c>
      <c r="J416" s="25">
        <v>0</v>
      </c>
      <c r="K416" s="26">
        <v>4</v>
      </c>
      <c r="L416" s="26">
        <v>1</v>
      </c>
      <c r="M416" s="26">
        <v>0</v>
      </c>
      <c r="N416" s="26">
        <v>2</v>
      </c>
      <c r="O416" s="26">
        <v>0</v>
      </c>
      <c r="P416" s="26">
        <v>0</v>
      </c>
      <c r="Q416" s="26">
        <v>0</v>
      </c>
      <c r="R416" s="26">
        <v>0</v>
      </c>
    </row>
    <row r="417" spans="1:18">
      <c r="A417" s="23" t="s">
        <v>177</v>
      </c>
      <c r="B417" s="24" t="s">
        <v>472</v>
      </c>
      <c r="C417" s="25" t="s">
        <v>2</v>
      </c>
      <c r="D417" s="24" t="s">
        <v>944</v>
      </c>
      <c r="E417" s="72">
        <v>11</v>
      </c>
      <c r="F417" s="25">
        <f>VLOOKUP(Table14[[#This Row],[LEA'#]],[1]EoyHomelessReport14!$A:$R,18,FALSE)</f>
        <v>3</v>
      </c>
      <c r="G417" s="25">
        <v>4</v>
      </c>
      <c r="H417" s="25">
        <v>9</v>
      </c>
      <c r="I417" s="25">
        <v>4</v>
      </c>
      <c r="J417" s="25">
        <v>5</v>
      </c>
      <c r="K417" s="26">
        <v>6</v>
      </c>
      <c r="L417" s="26">
        <v>4</v>
      </c>
      <c r="M417" s="26">
        <v>2</v>
      </c>
      <c r="N417" s="26">
        <v>4</v>
      </c>
      <c r="O417" s="26">
        <v>0</v>
      </c>
      <c r="P417" s="26">
        <v>0</v>
      </c>
      <c r="Q417" s="26">
        <v>2</v>
      </c>
      <c r="R417" s="26">
        <v>0</v>
      </c>
    </row>
    <row r="418" spans="1:18">
      <c r="A418" s="23" t="s">
        <v>399</v>
      </c>
      <c r="B418" s="24" t="s">
        <v>472</v>
      </c>
      <c r="C418" s="25" t="s">
        <v>2</v>
      </c>
      <c r="D418" s="24" t="s">
        <v>945</v>
      </c>
      <c r="E418" s="72">
        <v>1</v>
      </c>
      <c r="F418" s="25">
        <f>VLOOKUP(Table14[[#This Row],[LEA'#]],[1]EoyHomelessReport14!$A:$R,18,FALSE)</f>
        <v>3</v>
      </c>
      <c r="G418" s="25">
        <v>1</v>
      </c>
      <c r="H418" s="25">
        <v>2</v>
      </c>
      <c r="I418" s="25">
        <v>2</v>
      </c>
      <c r="J418" s="25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</row>
    <row r="419" spans="1:18">
      <c r="A419" s="23" t="s">
        <v>30</v>
      </c>
      <c r="B419" s="24" t="s">
        <v>655</v>
      </c>
      <c r="C419" s="25" t="s">
        <v>2</v>
      </c>
      <c r="D419" s="24" t="s">
        <v>946</v>
      </c>
      <c r="E419" s="72">
        <v>6</v>
      </c>
      <c r="F419" s="25">
        <f>VLOOKUP(Table14[[#This Row],[LEA'#]],[1]EoyHomelessReport14!$A:$R,18,FALSE)</f>
        <v>5</v>
      </c>
      <c r="G419" s="25">
        <v>2</v>
      </c>
      <c r="H419" s="25">
        <v>0</v>
      </c>
      <c r="I419" s="25">
        <v>3</v>
      </c>
      <c r="J419" s="25">
        <v>0</v>
      </c>
      <c r="K419" s="26">
        <v>0</v>
      </c>
      <c r="L419" s="26">
        <v>0</v>
      </c>
      <c r="M419" s="26">
        <v>3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</row>
    <row r="420" spans="1:18">
      <c r="A420" s="23" t="s">
        <v>213</v>
      </c>
      <c r="B420" s="24" t="s">
        <v>655</v>
      </c>
      <c r="C420" s="25" t="s">
        <v>2</v>
      </c>
      <c r="D420" s="24" t="s">
        <v>947</v>
      </c>
      <c r="E420" s="72">
        <v>87</v>
      </c>
      <c r="F420" s="25">
        <f>VLOOKUP(Table14[[#This Row],[LEA'#]],[1]EoyHomelessReport14!$A:$R,18,FALSE)</f>
        <v>96</v>
      </c>
      <c r="G420" s="25">
        <v>109</v>
      </c>
      <c r="H420" s="25">
        <v>92</v>
      </c>
      <c r="I420" s="25">
        <v>75</v>
      </c>
      <c r="J420" s="25">
        <v>42</v>
      </c>
      <c r="K420" s="26">
        <v>66</v>
      </c>
      <c r="L420" s="26">
        <v>44</v>
      </c>
      <c r="M420" s="26">
        <v>52</v>
      </c>
      <c r="N420" s="26">
        <v>34</v>
      </c>
      <c r="O420" s="26">
        <v>39</v>
      </c>
      <c r="P420" s="26">
        <v>44</v>
      </c>
      <c r="Q420" s="26">
        <v>25</v>
      </c>
      <c r="R420" s="26">
        <v>9</v>
      </c>
    </row>
    <row r="421" spans="1:18">
      <c r="A421" s="23" t="s">
        <v>185</v>
      </c>
      <c r="B421" s="24" t="s">
        <v>512</v>
      </c>
      <c r="C421" s="25" t="s">
        <v>1</v>
      </c>
      <c r="D421" s="24" t="s">
        <v>512</v>
      </c>
      <c r="E421" s="72">
        <v>257</v>
      </c>
      <c r="F421" s="25">
        <f>VLOOKUP(Table14[[#This Row],[LEA'#]],[1]EoyHomelessReport14!$A:$R,18,FALSE)</f>
        <v>284</v>
      </c>
      <c r="G421" s="25">
        <v>229</v>
      </c>
      <c r="H421" s="25">
        <v>302</v>
      </c>
      <c r="I421" s="25">
        <v>260</v>
      </c>
      <c r="J421" s="25">
        <v>178</v>
      </c>
      <c r="K421" s="26">
        <v>141</v>
      </c>
      <c r="L421" s="26">
        <v>125</v>
      </c>
      <c r="M421" s="26">
        <v>122</v>
      </c>
      <c r="N421" s="26">
        <v>83</v>
      </c>
      <c r="O421" s="26">
        <v>78</v>
      </c>
      <c r="P421" s="26">
        <v>123</v>
      </c>
      <c r="Q421" s="26">
        <v>122</v>
      </c>
      <c r="R421" s="26">
        <v>65</v>
      </c>
    </row>
    <row r="422" spans="1:18">
      <c r="A422" s="23" t="s">
        <v>115</v>
      </c>
      <c r="B422" s="24" t="s">
        <v>540</v>
      </c>
      <c r="C422" s="25" t="s">
        <v>2</v>
      </c>
      <c r="D422" s="24" t="s">
        <v>948</v>
      </c>
      <c r="E422" s="72">
        <v>29</v>
      </c>
      <c r="F422" s="25">
        <f>VLOOKUP(Table14[[#This Row],[LEA'#]],[1]EoyHomelessReport14!$A:$R,18,FALSE)</f>
        <v>19</v>
      </c>
      <c r="G422" s="25">
        <v>18</v>
      </c>
      <c r="H422" s="25">
        <v>27</v>
      </c>
      <c r="I422" s="25">
        <v>30</v>
      </c>
      <c r="J422" s="25">
        <v>17</v>
      </c>
      <c r="K422" s="26">
        <v>11</v>
      </c>
      <c r="L422" s="26">
        <v>0</v>
      </c>
      <c r="M422" s="26">
        <v>5</v>
      </c>
      <c r="N422" s="26">
        <v>4</v>
      </c>
      <c r="O422" s="26">
        <v>3</v>
      </c>
      <c r="P422" s="26">
        <v>0</v>
      </c>
      <c r="Q422" s="26">
        <v>2</v>
      </c>
      <c r="R422" s="26">
        <v>0</v>
      </c>
    </row>
    <row r="423" spans="1:18">
      <c r="A423" s="23" t="s">
        <v>150</v>
      </c>
      <c r="B423" s="24" t="s">
        <v>601</v>
      </c>
      <c r="C423" s="25" t="s">
        <v>5</v>
      </c>
      <c r="D423" s="24" t="s">
        <v>601</v>
      </c>
      <c r="E423" s="72">
        <v>69</v>
      </c>
      <c r="F423" s="25">
        <f>VLOOKUP(Table14[[#This Row],[LEA'#]],[1]EoyHomelessReport14!$A:$R,18,FALSE)</f>
        <v>51</v>
      </c>
      <c r="G423" s="25">
        <v>32</v>
      </c>
      <c r="H423" s="25">
        <v>78</v>
      </c>
      <c r="I423" s="25">
        <v>48</v>
      </c>
      <c r="J423" s="25">
        <v>76</v>
      </c>
      <c r="K423" s="26">
        <v>36</v>
      </c>
      <c r="L423" s="26">
        <v>9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</row>
    <row r="424" spans="1:18">
      <c r="A424" s="23" t="s">
        <v>243</v>
      </c>
      <c r="B424" s="24" t="s">
        <v>582</v>
      </c>
      <c r="C424" s="25" t="s">
        <v>6</v>
      </c>
      <c r="D424" s="24" t="s">
        <v>949</v>
      </c>
      <c r="E424" s="72">
        <v>34</v>
      </c>
      <c r="F424" s="25">
        <f>VLOOKUP(Table14[[#This Row],[LEA'#]],[1]EoyHomelessReport14!$A:$R,18,FALSE)</f>
        <v>33</v>
      </c>
      <c r="G424" s="25">
        <v>14</v>
      </c>
      <c r="H424" s="25">
        <v>31</v>
      </c>
      <c r="I424" s="25">
        <v>38</v>
      </c>
      <c r="J424" s="25">
        <v>28</v>
      </c>
      <c r="K424" s="26">
        <v>12</v>
      </c>
      <c r="L424" s="26">
        <v>8</v>
      </c>
      <c r="M424" s="26">
        <v>2</v>
      </c>
      <c r="N424" s="26">
        <v>7</v>
      </c>
      <c r="O424" s="26">
        <v>2</v>
      </c>
      <c r="P424" s="26">
        <v>3</v>
      </c>
      <c r="Q424" s="26">
        <v>38</v>
      </c>
      <c r="R424" s="26">
        <v>23</v>
      </c>
    </row>
    <row r="425" spans="1:18">
      <c r="A425" s="23" t="s">
        <v>254</v>
      </c>
      <c r="B425" s="24" t="s">
        <v>517</v>
      </c>
      <c r="C425" s="25" t="s">
        <v>9</v>
      </c>
      <c r="D425" s="24" t="s">
        <v>950</v>
      </c>
      <c r="E425" s="72">
        <v>205</v>
      </c>
      <c r="F425" s="25">
        <f>VLOOKUP(Table14[[#This Row],[LEA'#]],[1]EoyHomelessReport14!$A:$R,18,FALSE)</f>
        <v>172</v>
      </c>
      <c r="G425" s="25">
        <v>0</v>
      </c>
      <c r="H425" s="25">
        <v>140</v>
      </c>
      <c r="I425" s="25">
        <v>133</v>
      </c>
      <c r="J425" s="25">
        <v>75</v>
      </c>
      <c r="K425" s="26">
        <v>102</v>
      </c>
      <c r="L425" s="26">
        <v>100</v>
      </c>
      <c r="M425" s="26">
        <v>15</v>
      </c>
      <c r="N425" s="26">
        <v>16</v>
      </c>
      <c r="O425" s="26">
        <v>16</v>
      </c>
      <c r="P425" s="26">
        <v>0</v>
      </c>
      <c r="Q425" s="26">
        <v>9</v>
      </c>
      <c r="R425" s="26">
        <v>2</v>
      </c>
    </row>
    <row r="426" spans="1:18">
      <c r="A426" s="23" t="s">
        <v>86</v>
      </c>
      <c r="B426" s="24" t="s">
        <v>538</v>
      </c>
      <c r="C426" s="25" t="s">
        <v>8</v>
      </c>
      <c r="D426" s="24" t="s">
        <v>951</v>
      </c>
      <c r="E426" s="72">
        <v>15</v>
      </c>
      <c r="F426" s="25">
        <f>VLOOKUP(Table14[[#This Row],[LEA'#]],[1]EoyHomelessReport14!$A:$R,18,FALSE)</f>
        <v>9</v>
      </c>
      <c r="G426" s="25">
        <v>7</v>
      </c>
      <c r="H426" s="25">
        <v>5</v>
      </c>
      <c r="I426" s="25">
        <v>1</v>
      </c>
      <c r="J426" s="25">
        <v>1</v>
      </c>
      <c r="K426" s="26">
        <v>0</v>
      </c>
      <c r="L426" s="26">
        <v>2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13</v>
      </c>
    </row>
    <row r="427" spans="1:18">
      <c r="A427" s="23" t="s">
        <v>21</v>
      </c>
      <c r="B427" s="24" t="s">
        <v>928</v>
      </c>
      <c r="C427" s="25" t="s">
        <v>5</v>
      </c>
      <c r="D427" s="24" t="s">
        <v>952</v>
      </c>
      <c r="E427" s="72">
        <v>9</v>
      </c>
      <c r="F427" s="25">
        <f>VLOOKUP(Table14[[#This Row],[LEA'#]],[1]EoyHomelessReport14!$A:$R,18,FALSE)</f>
        <v>4</v>
      </c>
      <c r="G427" s="25">
        <v>2</v>
      </c>
      <c r="H427" s="25">
        <v>6</v>
      </c>
      <c r="I427" s="25">
        <v>4</v>
      </c>
      <c r="J427" s="25">
        <v>4</v>
      </c>
      <c r="K427" s="26">
        <v>14</v>
      </c>
      <c r="L427" s="26">
        <v>12</v>
      </c>
      <c r="M427" s="26">
        <v>10</v>
      </c>
      <c r="N427" s="26">
        <v>2</v>
      </c>
      <c r="O427" s="26">
        <v>0</v>
      </c>
      <c r="P427" s="26">
        <v>4</v>
      </c>
      <c r="Q427" s="26">
        <v>2</v>
      </c>
      <c r="R427" s="26">
        <v>0</v>
      </c>
    </row>
    <row r="428" spans="1:18">
      <c r="A428" s="23" t="s">
        <v>14</v>
      </c>
      <c r="B428" s="24" t="s">
        <v>471</v>
      </c>
      <c r="C428" s="25" t="s">
        <v>1</v>
      </c>
      <c r="D428" s="24" t="s">
        <v>953</v>
      </c>
      <c r="E428" s="72">
        <v>59</v>
      </c>
      <c r="F428" s="25">
        <f>VLOOKUP(Table14[[#This Row],[LEA'#]],[1]EoyHomelessReport14!$A:$R,18,FALSE)</f>
        <v>54</v>
      </c>
      <c r="G428" s="25">
        <v>41</v>
      </c>
      <c r="H428" s="25">
        <v>51</v>
      </c>
      <c r="I428" s="25">
        <v>47</v>
      </c>
      <c r="J428" s="25">
        <v>58</v>
      </c>
      <c r="K428" s="26">
        <v>31</v>
      </c>
      <c r="L428" s="26">
        <v>32</v>
      </c>
      <c r="M428" s="26">
        <v>22</v>
      </c>
      <c r="N428" s="26">
        <v>13</v>
      </c>
      <c r="O428" s="26">
        <v>7</v>
      </c>
      <c r="P428" s="26">
        <v>24</v>
      </c>
      <c r="Q428" s="26">
        <v>13</v>
      </c>
      <c r="R428" s="26">
        <v>5</v>
      </c>
    </row>
    <row r="429" spans="1:18">
      <c r="A429" s="23" t="s">
        <v>993</v>
      </c>
      <c r="B429" s="24" t="s">
        <v>471</v>
      </c>
      <c r="C429" s="27">
        <v>1</v>
      </c>
      <c r="D429" s="24" t="s">
        <v>994</v>
      </c>
      <c r="E429" s="72" t="s">
        <v>535</v>
      </c>
      <c r="F429" s="25" t="s">
        <v>535</v>
      </c>
      <c r="G429" s="25" t="s">
        <v>535</v>
      </c>
      <c r="H429" s="25">
        <v>51</v>
      </c>
      <c r="I429" s="25" t="s">
        <v>535</v>
      </c>
      <c r="J429" s="25" t="s">
        <v>535</v>
      </c>
      <c r="K429" s="25" t="s">
        <v>535</v>
      </c>
      <c r="L429" s="25" t="s">
        <v>535</v>
      </c>
      <c r="M429" s="25" t="s">
        <v>535</v>
      </c>
      <c r="N429" s="25" t="s">
        <v>535</v>
      </c>
      <c r="O429" s="25" t="s">
        <v>535</v>
      </c>
      <c r="P429" s="25" t="s">
        <v>535</v>
      </c>
      <c r="Q429" s="25" t="s">
        <v>535</v>
      </c>
      <c r="R429" s="25" t="s">
        <v>535</v>
      </c>
    </row>
    <row r="430" spans="1:18">
      <c r="A430" s="23" t="s">
        <v>995</v>
      </c>
      <c r="B430" s="24" t="s">
        <v>471</v>
      </c>
      <c r="C430" s="27">
        <v>1</v>
      </c>
      <c r="D430" s="24" t="s">
        <v>996</v>
      </c>
      <c r="E430" s="72" t="s">
        <v>535</v>
      </c>
      <c r="F430" s="25" t="s">
        <v>535</v>
      </c>
      <c r="G430" s="25" t="s">
        <v>535</v>
      </c>
      <c r="H430" s="25">
        <v>51</v>
      </c>
      <c r="I430" s="25" t="s">
        <v>535</v>
      </c>
      <c r="J430" s="25" t="s">
        <v>535</v>
      </c>
      <c r="K430" s="25" t="s">
        <v>535</v>
      </c>
      <c r="L430" s="25" t="s">
        <v>535</v>
      </c>
      <c r="M430" s="25" t="s">
        <v>535</v>
      </c>
      <c r="N430" s="25" t="s">
        <v>535</v>
      </c>
      <c r="O430" s="25" t="s">
        <v>535</v>
      </c>
      <c r="P430" s="25" t="s">
        <v>535</v>
      </c>
      <c r="Q430" s="25" t="s">
        <v>535</v>
      </c>
      <c r="R430" s="25" t="s">
        <v>535</v>
      </c>
    </row>
    <row r="431" spans="1:18">
      <c r="A431" s="23" t="s">
        <v>997</v>
      </c>
      <c r="B431" s="24" t="s">
        <v>471</v>
      </c>
      <c r="C431" s="27">
        <v>1</v>
      </c>
      <c r="D431" s="24" t="s">
        <v>998</v>
      </c>
      <c r="E431" s="72" t="s">
        <v>535</v>
      </c>
      <c r="F431" s="25" t="s">
        <v>535</v>
      </c>
      <c r="G431" s="25" t="s">
        <v>535</v>
      </c>
      <c r="H431" s="25">
        <v>51</v>
      </c>
      <c r="I431" s="25" t="s">
        <v>535</v>
      </c>
      <c r="J431" s="25" t="s">
        <v>535</v>
      </c>
      <c r="K431" s="25" t="s">
        <v>535</v>
      </c>
      <c r="L431" s="25" t="s">
        <v>535</v>
      </c>
      <c r="M431" s="25" t="s">
        <v>535</v>
      </c>
      <c r="N431" s="25" t="s">
        <v>535</v>
      </c>
      <c r="O431" s="25" t="s">
        <v>535</v>
      </c>
      <c r="P431" s="25" t="s">
        <v>535</v>
      </c>
      <c r="Q431" s="25" t="s">
        <v>535</v>
      </c>
      <c r="R431" s="25" t="s">
        <v>535</v>
      </c>
    </row>
    <row r="432" spans="1:18">
      <c r="A432" s="23" t="s">
        <v>414</v>
      </c>
      <c r="B432" s="24" t="s">
        <v>809</v>
      </c>
      <c r="C432" s="25" t="s">
        <v>3</v>
      </c>
      <c r="D432" s="24" t="s">
        <v>954</v>
      </c>
      <c r="E432" s="72">
        <v>4</v>
      </c>
      <c r="F432" s="25">
        <f>VLOOKUP(Table14[[#This Row],[LEA'#]],[1]EoyHomelessReport14!$A:$R,18,FALSE)</f>
        <v>6</v>
      </c>
      <c r="G432" s="25">
        <v>0</v>
      </c>
      <c r="H432" s="25">
        <v>2</v>
      </c>
      <c r="I432" s="25">
        <v>0</v>
      </c>
      <c r="J432" s="25">
        <v>4</v>
      </c>
      <c r="K432" s="26">
        <v>2</v>
      </c>
      <c r="L432" s="26">
        <v>0</v>
      </c>
      <c r="M432" s="26">
        <v>2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</row>
    <row r="433" spans="1:18">
      <c r="A433" s="23" t="s">
        <v>421</v>
      </c>
      <c r="B433" s="24" t="s">
        <v>678</v>
      </c>
      <c r="C433" s="25" t="s">
        <v>11</v>
      </c>
      <c r="D433" s="24" t="s">
        <v>955</v>
      </c>
      <c r="E433" s="72">
        <v>0</v>
      </c>
      <c r="F433" s="25">
        <f>VLOOKUP(Table14[[#This Row],[LEA'#]],[1]EoyHomelessReport14!$A:$R,18,FALSE)</f>
        <v>14</v>
      </c>
      <c r="G433" s="25">
        <v>5</v>
      </c>
      <c r="H433" s="25">
        <v>11</v>
      </c>
      <c r="I433" s="25">
        <v>5</v>
      </c>
      <c r="J433" s="25">
        <v>13</v>
      </c>
      <c r="K433" s="26">
        <v>9</v>
      </c>
      <c r="L433" s="26">
        <v>6</v>
      </c>
      <c r="M433" s="26">
        <v>7</v>
      </c>
      <c r="N433" s="26">
        <v>6</v>
      </c>
      <c r="O433" s="26">
        <v>0</v>
      </c>
      <c r="P433" s="26">
        <v>0</v>
      </c>
      <c r="Q433" s="26">
        <v>0</v>
      </c>
      <c r="R433" s="26">
        <v>1</v>
      </c>
    </row>
    <row r="434" spans="1:18">
      <c r="A434" s="23" t="s">
        <v>119</v>
      </c>
      <c r="B434" s="24" t="s">
        <v>471</v>
      </c>
      <c r="C434" s="25" t="s">
        <v>1</v>
      </c>
      <c r="D434" s="24" t="s">
        <v>956</v>
      </c>
      <c r="E434" s="72">
        <v>193</v>
      </c>
      <c r="F434" s="25">
        <f>VLOOKUP(Table14[[#This Row],[LEA'#]],[1]EoyHomelessReport14!$A:$R,18,FALSE)</f>
        <v>206</v>
      </c>
      <c r="G434" s="25">
        <v>217</v>
      </c>
      <c r="H434" s="25">
        <v>210</v>
      </c>
      <c r="I434" s="25">
        <v>192</v>
      </c>
      <c r="J434" s="25">
        <v>126</v>
      </c>
      <c r="K434" s="26">
        <v>96</v>
      </c>
      <c r="L434" s="26">
        <v>73</v>
      </c>
      <c r="M434" s="26">
        <v>59</v>
      </c>
      <c r="N434" s="26">
        <v>57</v>
      </c>
      <c r="O434" s="26">
        <v>58</v>
      </c>
      <c r="P434" s="26">
        <v>45</v>
      </c>
      <c r="Q434" s="26">
        <v>13</v>
      </c>
      <c r="R434" s="26">
        <v>57</v>
      </c>
    </row>
    <row r="435" spans="1:18">
      <c r="A435" s="23" t="s">
        <v>90</v>
      </c>
      <c r="B435" s="24" t="s">
        <v>646</v>
      </c>
      <c r="C435" s="25" t="s">
        <v>6</v>
      </c>
      <c r="D435" s="24" t="s">
        <v>957</v>
      </c>
      <c r="E435" s="72">
        <v>78</v>
      </c>
      <c r="F435" s="25">
        <f>VLOOKUP(Table14[[#This Row],[LEA'#]],[1]EoyHomelessReport14!$A:$R,18,FALSE)</f>
        <v>87</v>
      </c>
      <c r="G435" s="25">
        <v>81</v>
      </c>
      <c r="H435" s="25">
        <v>75</v>
      </c>
      <c r="I435" s="25">
        <v>54</v>
      </c>
      <c r="J435" s="25">
        <v>50</v>
      </c>
      <c r="K435" s="26">
        <v>60</v>
      </c>
      <c r="L435" s="26">
        <v>45</v>
      </c>
      <c r="M435" s="26">
        <v>48</v>
      </c>
      <c r="N435" s="26">
        <v>50</v>
      </c>
      <c r="O435" s="26">
        <v>13</v>
      </c>
      <c r="P435" s="26">
        <v>0</v>
      </c>
      <c r="Q435" s="26">
        <v>0</v>
      </c>
      <c r="R435" s="26">
        <v>0</v>
      </c>
    </row>
    <row r="436" spans="1:18">
      <c r="A436" s="23" t="s">
        <v>53</v>
      </c>
      <c r="B436" s="24" t="s">
        <v>515</v>
      </c>
      <c r="C436" s="25" t="s">
        <v>7</v>
      </c>
      <c r="D436" s="24" t="s">
        <v>958</v>
      </c>
      <c r="E436" s="72">
        <v>32</v>
      </c>
      <c r="F436" s="25">
        <f>VLOOKUP(Table14[[#This Row],[LEA'#]],[1]EoyHomelessReport14!$A:$R,18,FALSE)</f>
        <v>13</v>
      </c>
      <c r="G436" s="25">
        <v>15</v>
      </c>
      <c r="H436" s="25">
        <v>14</v>
      </c>
      <c r="I436" s="25">
        <v>9</v>
      </c>
      <c r="J436" s="25">
        <v>4</v>
      </c>
      <c r="K436" s="26">
        <v>15</v>
      </c>
      <c r="L436" s="26">
        <v>7</v>
      </c>
      <c r="M436" s="26">
        <v>9</v>
      </c>
      <c r="N436" s="26">
        <v>8</v>
      </c>
      <c r="O436" s="26">
        <v>2</v>
      </c>
      <c r="P436" s="26">
        <v>5</v>
      </c>
      <c r="Q436" s="26">
        <v>5</v>
      </c>
      <c r="R436" s="26">
        <v>0</v>
      </c>
    </row>
    <row r="437" spans="1:18">
      <c r="A437" s="23" t="s">
        <v>82</v>
      </c>
      <c r="B437" s="24" t="s">
        <v>524</v>
      </c>
      <c r="C437" s="25" t="s">
        <v>4</v>
      </c>
      <c r="D437" s="24" t="s">
        <v>959</v>
      </c>
      <c r="E437" s="72">
        <v>10</v>
      </c>
      <c r="F437" s="25">
        <f>VLOOKUP(Table14[[#This Row],[LEA'#]],[1]EoyHomelessReport14!$A:$R,18,FALSE)</f>
        <v>19</v>
      </c>
      <c r="G437" s="25">
        <v>31</v>
      </c>
      <c r="H437" s="25">
        <v>32</v>
      </c>
      <c r="I437" s="25">
        <v>28</v>
      </c>
      <c r="J437" s="25">
        <v>12</v>
      </c>
      <c r="K437" s="26">
        <v>8</v>
      </c>
      <c r="L437" s="26">
        <v>12</v>
      </c>
      <c r="M437" s="26">
        <v>14</v>
      </c>
      <c r="N437" s="26">
        <v>5</v>
      </c>
      <c r="O437" s="26">
        <v>11</v>
      </c>
      <c r="P437" s="26">
        <v>2</v>
      </c>
      <c r="Q437" s="26">
        <v>0</v>
      </c>
      <c r="R437" s="26">
        <v>3</v>
      </c>
    </row>
    <row r="438" spans="1:18">
      <c r="A438" s="23" t="s">
        <v>228</v>
      </c>
      <c r="B438" s="24" t="s">
        <v>620</v>
      </c>
      <c r="C438" s="25" t="s">
        <v>4</v>
      </c>
      <c r="D438" s="24" t="s">
        <v>960</v>
      </c>
      <c r="E438" s="72">
        <v>7</v>
      </c>
      <c r="F438" s="25">
        <f>VLOOKUP(Table14[[#This Row],[LEA'#]],[1]EoyHomelessReport14!$A:$R,18,FALSE)</f>
        <v>7</v>
      </c>
      <c r="G438" s="25">
        <v>6</v>
      </c>
      <c r="H438" s="25">
        <v>4</v>
      </c>
      <c r="I438" s="25">
        <v>7</v>
      </c>
      <c r="J438" s="25">
        <v>0</v>
      </c>
      <c r="K438" s="26">
        <v>0</v>
      </c>
      <c r="L438" s="26">
        <v>4</v>
      </c>
      <c r="M438" s="26">
        <v>0</v>
      </c>
      <c r="N438" s="26">
        <v>4</v>
      </c>
      <c r="O438" s="26">
        <v>0</v>
      </c>
      <c r="P438" s="26">
        <v>0</v>
      </c>
      <c r="Q438" s="26">
        <v>0</v>
      </c>
      <c r="R438" s="26">
        <v>0</v>
      </c>
    </row>
    <row r="439" spans="1:18">
      <c r="A439" s="23" t="s">
        <v>265</v>
      </c>
      <c r="B439" s="24" t="s">
        <v>786</v>
      </c>
      <c r="C439" s="25" t="s">
        <v>5</v>
      </c>
      <c r="D439" s="24" t="s">
        <v>961</v>
      </c>
      <c r="E439" s="72">
        <v>1</v>
      </c>
      <c r="F439" s="25">
        <f>VLOOKUP(Table14[[#This Row],[LEA'#]],[1]EoyHomelessReport14!$A:$R,18,FALSE)</f>
        <v>2</v>
      </c>
      <c r="G439" s="25">
        <v>6</v>
      </c>
      <c r="H439" s="25">
        <v>10</v>
      </c>
      <c r="I439" s="25">
        <v>3</v>
      </c>
      <c r="J439" s="25">
        <v>11</v>
      </c>
      <c r="K439" s="26">
        <v>7</v>
      </c>
      <c r="L439" s="26">
        <v>4</v>
      </c>
      <c r="M439" s="26">
        <v>19</v>
      </c>
      <c r="N439" s="26">
        <v>4</v>
      </c>
      <c r="O439" s="26">
        <v>0</v>
      </c>
      <c r="P439" s="26">
        <v>0</v>
      </c>
      <c r="Q439" s="26">
        <v>0</v>
      </c>
      <c r="R439" s="26">
        <v>0</v>
      </c>
    </row>
    <row r="440" spans="1:18">
      <c r="A440" s="23" t="s">
        <v>18</v>
      </c>
      <c r="B440" s="24" t="s">
        <v>526</v>
      </c>
      <c r="C440" s="25" t="s">
        <v>3</v>
      </c>
      <c r="D440" s="24" t="s">
        <v>962</v>
      </c>
      <c r="E440" s="72">
        <v>6</v>
      </c>
      <c r="F440" s="25">
        <f>VLOOKUP(Table14[[#This Row],[LEA'#]],[1]EoyHomelessReport14!$A:$R,18,FALSE)</f>
        <v>19</v>
      </c>
      <c r="G440" s="25">
        <v>14</v>
      </c>
      <c r="H440" s="25">
        <v>14</v>
      </c>
      <c r="I440" s="25">
        <v>29</v>
      </c>
      <c r="J440" s="25">
        <v>11</v>
      </c>
      <c r="K440" s="26">
        <v>11</v>
      </c>
      <c r="L440" s="26">
        <v>1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</row>
    <row r="441" spans="1:18">
      <c r="A441" s="23" t="s">
        <v>360</v>
      </c>
      <c r="B441" s="24" t="s">
        <v>601</v>
      </c>
      <c r="C441" s="25" t="s">
        <v>6</v>
      </c>
      <c r="D441" s="24" t="s">
        <v>963</v>
      </c>
      <c r="E441" s="72">
        <v>24</v>
      </c>
      <c r="F441" s="25">
        <f>VLOOKUP(Table14[[#This Row],[LEA'#]],[1]EoyHomelessReport14!$A:$R,18,FALSE)</f>
        <v>15</v>
      </c>
      <c r="G441" s="25">
        <v>12</v>
      </c>
      <c r="H441" s="25">
        <v>28</v>
      </c>
      <c r="I441" s="25">
        <v>18</v>
      </c>
      <c r="J441" s="25">
        <v>6</v>
      </c>
      <c r="K441" s="26">
        <v>6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</row>
    <row r="442" spans="1:18">
      <c r="A442" s="23" t="s">
        <v>430</v>
      </c>
      <c r="B442" s="24" t="s">
        <v>565</v>
      </c>
      <c r="C442" s="25" t="s">
        <v>2</v>
      </c>
      <c r="D442" s="24" t="s">
        <v>964</v>
      </c>
      <c r="E442" s="72">
        <v>7</v>
      </c>
      <c r="F442" s="25">
        <f>VLOOKUP(Table14[[#This Row],[LEA'#]],[1]EoyHomelessReport14!$A:$R,18,FALSE)</f>
        <v>9</v>
      </c>
      <c r="G442" s="25">
        <v>8</v>
      </c>
      <c r="H442" s="25">
        <v>18</v>
      </c>
      <c r="I442" s="25">
        <v>11</v>
      </c>
      <c r="J442" s="25">
        <v>15</v>
      </c>
      <c r="K442" s="26">
        <v>15</v>
      </c>
      <c r="L442" s="26">
        <v>3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1</v>
      </c>
    </row>
    <row r="443" spans="1:18">
      <c r="A443" s="23" t="s">
        <v>326</v>
      </c>
      <c r="B443" s="24" t="s">
        <v>504</v>
      </c>
      <c r="C443" s="25" t="s">
        <v>8</v>
      </c>
      <c r="D443" s="24" t="s">
        <v>965</v>
      </c>
      <c r="E443" s="72">
        <v>35</v>
      </c>
      <c r="F443" s="25">
        <f>VLOOKUP(Table14[[#This Row],[LEA'#]],[1]EoyHomelessReport14!$A:$R,18,FALSE)</f>
        <v>20</v>
      </c>
      <c r="G443" s="25">
        <v>20</v>
      </c>
      <c r="H443" s="25">
        <v>27</v>
      </c>
      <c r="I443" s="25">
        <v>12</v>
      </c>
      <c r="J443" s="25">
        <v>38</v>
      </c>
      <c r="K443" s="26">
        <v>25</v>
      </c>
      <c r="L443" s="26">
        <v>19</v>
      </c>
      <c r="M443" s="26">
        <v>24</v>
      </c>
      <c r="N443" s="26">
        <v>26</v>
      </c>
      <c r="O443" s="26">
        <v>11</v>
      </c>
      <c r="P443" s="26">
        <v>20</v>
      </c>
      <c r="Q443" s="26">
        <v>0</v>
      </c>
      <c r="R443" s="26">
        <v>0</v>
      </c>
    </row>
    <row r="444" spans="1:18">
      <c r="A444" s="23" t="s">
        <v>57</v>
      </c>
      <c r="B444" s="24" t="s">
        <v>471</v>
      </c>
      <c r="C444" s="25" t="s">
        <v>1</v>
      </c>
      <c r="D444" s="24" t="s">
        <v>966</v>
      </c>
      <c r="E444" s="72">
        <v>0</v>
      </c>
      <c r="F444" s="25">
        <f>VLOOKUP(Table14[[#This Row],[LEA'#]],[1]EoyHomelessReport14!$A:$R,18,FALSE)</f>
        <v>0</v>
      </c>
      <c r="G444" s="25">
        <v>0</v>
      </c>
      <c r="H444" s="25">
        <v>0</v>
      </c>
      <c r="I444" s="25">
        <v>0</v>
      </c>
      <c r="J444" s="25">
        <v>1</v>
      </c>
      <c r="K444" s="26">
        <v>4</v>
      </c>
      <c r="L444" s="26">
        <v>4</v>
      </c>
      <c r="M444" s="26">
        <v>0</v>
      </c>
      <c r="N444" s="26">
        <v>0</v>
      </c>
      <c r="O444" s="26">
        <v>0</v>
      </c>
      <c r="P444" s="26">
        <v>0</v>
      </c>
      <c r="Q444" s="26">
        <v>25</v>
      </c>
      <c r="R444" s="26">
        <v>0</v>
      </c>
    </row>
    <row r="445" spans="1:18">
      <c r="A445" s="23" t="s">
        <v>292</v>
      </c>
      <c r="B445" s="24" t="s">
        <v>508</v>
      </c>
      <c r="C445" s="25" t="s">
        <v>4</v>
      </c>
      <c r="D445" s="24" t="s">
        <v>967</v>
      </c>
      <c r="E445" s="72">
        <v>5</v>
      </c>
      <c r="F445" s="25">
        <f>VLOOKUP(Table14[[#This Row],[LEA'#]],[1]EoyHomelessReport14!$A:$R,18,FALSE)</f>
        <v>9</v>
      </c>
      <c r="G445" s="25">
        <v>18</v>
      </c>
      <c r="H445" s="25">
        <v>11</v>
      </c>
      <c r="I445" s="25">
        <v>7</v>
      </c>
      <c r="J445" s="25">
        <v>17</v>
      </c>
      <c r="K445" s="26">
        <v>15</v>
      </c>
      <c r="L445" s="26">
        <v>27</v>
      </c>
      <c r="M445" s="26">
        <v>4</v>
      </c>
      <c r="N445" s="26">
        <v>6</v>
      </c>
      <c r="O445" s="26">
        <v>10</v>
      </c>
      <c r="P445" s="26">
        <v>4</v>
      </c>
      <c r="Q445" s="26">
        <v>4</v>
      </c>
      <c r="R445" s="26">
        <v>0</v>
      </c>
    </row>
    <row r="446" spans="1:18">
      <c r="A446" s="23" t="s">
        <v>107</v>
      </c>
      <c r="B446" s="24" t="s">
        <v>549</v>
      </c>
      <c r="C446" s="25" t="s">
        <v>2</v>
      </c>
      <c r="D446" s="24" t="s">
        <v>968</v>
      </c>
      <c r="E446" s="72">
        <v>46</v>
      </c>
      <c r="F446" s="25">
        <f>VLOOKUP(Table14[[#This Row],[LEA'#]],[1]EoyHomelessReport14!$A:$R,18,FALSE)</f>
        <v>31</v>
      </c>
      <c r="G446" s="25">
        <v>35</v>
      </c>
      <c r="H446" s="25">
        <v>28</v>
      </c>
      <c r="I446" s="25">
        <v>50</v>
      </c>
      <c r="J446" s="25">
        <v>42</v>
      </c>
      <c r="K446" s="26">
        <v>23</v>
      </c>
      <c r="L446" s="26">
        <v>17</v>
      </c>
      <c r="M446" s="26">
        <v>11</v>
      </c>
      <c r="N446" s="26">
        <v>20</v>
      </c>
      <c r="O446" s="26">
        <v>20</v>
      </c>
      <c r="P446" s="26">
        <v>18</v>
      </c>
      <c r="Q446" s="26">
        <v>10</v>
      </c>
      <c r="R446" s="26">
        <v>11</v>
      </c>
    </row>
    <row r="447" spans="1:18">
      <c r="A447" s="23" t="s">
        <v>49</v>
      </c>
      <c r="B447" s="24" t="s">
        <v>471</v>
      </c>
      <c r="C447" s="25" t="s">
        <v>1</v>
      </c>
      <c r="D447" s="24" t="s">
        <v>969</v>
      </c>
      <c r="E447" s="72">
        <v>31</v>
      </c>
      <c r="F447" s="25">
        <f>VLOOKUP(Table14[[#This Row],[LEA'#]],[1]EoyHomelessReport14!$A:$R,18,FALSE)</f>
        <v>29</v>
      </c>
      <c r="G447" s="25">
        <v>34</v>
      </c>
      <c r="H447" s="25">
        <v>37</v>
      </c>
      <c r="I447" s="25">
        <v>35</v>
      </c>
      <c r="J447" s="25">
        <v>21</v>
      </c>
      <c r="K447" s="26">
        <v>3</v>
      </c>
      <c r="L447" s="26">
        <v>3</v>
      </c>
      <c r="M447" s="26">
        <v>0</v>
      </c>
      <c r="N447" s="26">
        <v>3</v>
      </c>
      <c r="O447" s="26">
        <v>0</v>
      </c>
      <c r="P447" s="26">
        <v>1</v>
      </c>
      <c r="Q447" s="26">
        <v>0</v>
      </c>
      <c r="R447" s="26">
        <v>0</v>
      </c>
    </row>
    <row r="448" spans="1:18">
      <c r="A448" s="23" t="s">
        <v>17</v>
      </c>
      <c r="B448" s="24" t="s">
        <v>928</v>
      </c>
      <c r="C448" s="25" t="s">
        <v>5</v>
      </c>
      <c r="D448" s="24" t="s">
        <v>970</v>
      </c>
      <c r="E448" s="72">
        <v>8</v>
      </c>
      <c r="F448" s="25">
        <f>VLOOKUP(Table14[[#This Row],[LEA'#]],[1]EoyHomelessReport14!$A:$R,18,FALSE)</f>
        <v>1</v>
      </c>
      <c r="G448" s="25">
        <v>3</v>
      </c>
      <c r="H448" s="25">
        <v>4</v>
      </c>
      <c r="I448" s="25">
        <v>10</v>
      </c>
      <c r="J448" s="25">
        <v>1</v>
      </c>
      <c r="K448" s="26">
        <v>1</v>
      </c>
      <c r="L448" s="26">
        <v>1</v>
      </c>
      <c r="M448" s="26">
        <v>6</v>
      </c>
      <c r="N448" s="26">
        <v>7</v>
      </c>
      <c r="O448" s="26">
        <v>5</v>
      </c>
      <c r="P448" s="26">
        <v>1</v>
      </c>
      <c r="Q448" s="26">
        <v>0</v>
      </c>
      <c r="R448" s="26">
        <v>0</v>
      </c>
    </row>
    <row r="449" spans="1:18">
      <c r="A449" s="23" t="s">
        <v>971</v>
      </c>
      <c r="B449" s="24" t="s">
        <v>549</v>
      </c>
      <c r="C449" s="25" t="s">
        <v>2</v>
      </c>
      <c r="D449" s="24" t="s">
        <v>972</v>
      </c>
      <c r="E449" s="72">
        <v>0</v>
      </c>
      <c r="F449" s="25">
        <f>VLOOKUP(Table14[[#This Row],[LEA'#]],[1]EoyHomelessReport14!$A:$R,18,FALSE)</f>
        <v>0</v>
      </c>
      <c r="G449" s="25">
        <v>0</v>
      </c>
      <c r="H449" s="25">
        <v>2</v>
      </c>
      <c r="I449" s="25">
        <v>0</v>
      </c>
      <c r="J449" s="25">
        <v>0</v>
      </c>
      <c r="K449" s="26">
        <v>1</v>
      </c>
      <c r="L449" s="26">
        <v>0</v>
      </c>
      <c r="M449" s="26">
        <v>1</v>
      </c>
      <c r="N449" s="26">
        <v>0</v>
      </c>
      <c r="O449" s="26">
        <v>0</v>
      </c>
      <c r="P449" s="26">
        <v>0</v>
      </c>
      <c r="Q449" s="26">
        <v>0</v>
      </c>
      <c r="R449" s="26">
        <v>1</v>
      </c>
    </row>
    <row r="450" spans="1:18">
      <c r="A450" s="23" t="s">
        <v>279</v>
      </c>
      <c r="B450" s="24" t="s">
        <v>565</v>
      </c>
      <c r="C450" s="25" t="s">
        <v>2</v>
      </c>
      <c r="D450" s="24" t="s">
        <v>973</v>
      </c>
      <c r="E450" s="72">
        <v>15</v>
      </c>
      <c r="F450" s="25">
        <f>VLOOKUP(Table14[[#This Row],[LEA'#]],[1]EoyHomelessReport14!$A:$R,18,FALSE)</f>
        <v>10</v>
      </c>
      <c r="G450" s="25">
        <v>10</v>
      </c>
      <c r="H450" s="25">
        <v>10</v>
      </c>
      <c r="I450" s="25">
        <v>8</v>
      </c>
      <c r="J450" s="25">
        <v>11</v>
      </c>
      <c r="K450" s="26">
        <v>15</v>
      </c>
      <c r="L450" s="26">
        <v>13</v>
      </c>
      <c r="M450" s="26">
        <v>7</v>
      </c>
      <c r="N450" s="26">
        <v>1</v>
      </c>
      <c r="O450" s="26">
        <v>1</v>
      </c>
      <c r="P450" s="26">
        <v>0</v>
      </c>
      <c r="Q450" s="26">
        <v>0</v>
      </c>
      <c r="R450" s="26">
        <v>7</v>
      </c>
    </row>
    <row r="451" spans="1:18">
      <c r="A451" s="23" t="s">
        <v>97</v>
      </c>
      <c r="B451" s="24" t="s">
        <v>762</v>
      </c>
      <c r="C451" s="25" t="s">
        <v>6</v>
      </c>
      <c r="D451" s="24" t="s">
        <v>974</v>
      </c>
      <c r="E451" s="72">
        <v>0</v>
      </c>
      <c r="F451" s="25">
        <f>VLOOKUP(Table14[[#This Row],[LEA'#]],[1]EoyHomelessReport14!$A:$R,18,FALSE)</f>
        <v>5</v>
      </c>
      <c r="G451" s="25">
        <v>6</v>
      </c>
      <c r="H451" s="25">
        <v>0</v>
      </c>
      <c r="I451" s="25">
        <v>8</v>
      </c>
      <c r="J451" s="25">
        <v>0</v>
      </c>
      <c r="K451" s="26">
        <v>4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0</v>
      </c>
      <c r="R451" s="26">
        <v>2</v>
      </c>
    </row>
    <row r="452" spans="1:18">
      <c r="A452" s="23" t="s">
        <v>29</v>
      </c>
      <c r="B452" s="24" t="s">
        <v>689</v>
      </c>
      <c r="C452" s="25" t="s">
        <v>12</v>
      </c>
      <c r="D452" s="24" t="s">
        <v>975</v>
      </c>
      <c r="E452" s="72">
        <v>0</v>
      </c>
      <c r="F452" s="25">
        <f>VLOOKUP(Table14[[#This Row],[LEA'#]],[1]EoyHomelessReport14!$A:$R,18,FALSE)</f>
        <v>1</v>
      </c>
      <c r="G452" s="25">
        <v>0</v>
      </c>
      <c r="H452" s="25">
        <v>0</v>
      </c>
      <c r="I452" s="25">
        <v>0</v>
      </c>
      <c r="J452" s="25">
        <v>0</v>
      </c>
      <c r="K452" s="26">
        <v>0</v>
      </c>
      <c r="L452" s="26">
        <v>2</v>
      </c>
      <c r="M452" s="26">
        <v>0</v>
      </c>
      <c r="N452" s="26">
        <v>1</v>
      </c>
      <c r="O452" s="26">
        <v>0</v>
      </c>
      <c r="P452" s="26">
        <v>0</v>
      </c>
      <c r="Q452" s="26">
        <v>0</v>
      </c>
      <c r="R452" s="26">
        <v>5</v>
      </c>
    </row>
    <row r="453" spans="1:18">
      <c r="A453" s="23" t="s">
        <v>280</v>
      </c>
      <c r="B453" s="24" t="s">
        <v>526</v>
      </c>
      <c r="C453" s="25" t="s">
        <v>5</v>
      </c>
      <c r="D453" s="24" t="s">
        <v>976</v>
      </c>
      <c r="E453" s="72">
        <v>85</v>
      </c>
      <c r="F453" s="25">
        <f>VLOOKUP(Table14[[#This Row],[LEA'#]],[1]EoyHomelessReport14!$A:$R,18,FALSE)</f>
        <v>78</v>
      </c>
      <c r="G453" s="25">
        <v>38</v>
      </c>
      <c r="H453" s="25">
        <v>51</v>
      </c>
      <c r="I453" s="25">
        <v>58</v>
      </c>
      <c r="J453" s="25">
        <v>86</v>
      </c>
      <c r="K453" s="26">
        <v>89</v>
      </c>
      <c r="L453" s="26">
        <v>96</v>
      </c>
      <c r="M453" s="26">
        <v>39</v>
      </c>
      <c r="N453" s="26">
        <v>43</v>
      </c>
      <c r="O453" s="26">
        <v>22</v>
      </c>
      <c r="P453" s="26">
        <v>0</v>
      </c>
      <c r="Q453" s="26">
        <v>0</v>
      </c>
      <c r="R453" s="26">
        <v>0</v>
      </c>
    </row>
    <row r="454" spans="1:18">
      <c r="A454" s="23" t="s">
        <v>305</v>
      </c>
      <c r="B454" s="24" t="s">
        <v>540</v>
      </c>
      <c r="C454" s="25" t="s">
        <v>2</v>
      </c>
      <c r="D454" s="24" t="s">
        <v>977</v>
      </c>
      <c r="E454" s="72">
        <v>3</v>
      </c>
      <c r="F454" s="25">
        <f>VLOOKUP(Table14[[#This Row],[LEA'#]],[1]EoyHomelessReport14!$A:$R,18,FALSE)</f>
        <v>3</v>
      </c>
      <c r="G454" s="25">
        <v>11</v>
      </c>
      <c r="H454" s="25">
        <v>10</v>
      </c>
      <c r="I454" s="25">
        <v>0</v>
      </c>
      <c r="J454" s="25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1</v>
      </c>
      <c r="Q454" s="26">
        <v>6</v>
      </c>
      <c r="R454" s="26">
        <v>2</v>
      </c>
    </row>
    <row r="455" spans="1:18">
      <c r="A455" s="23" t="s">
        <v>85</v>
      </c>
      <c r="B455" s="24" t="s">
        <v>519</v>
      </c>
      <c r="C455" s="25" t="s">
        <v>5</v>
      </c>
      <c r="D455" s="24" t="s">
        <v>978</v>
      </c>
      <c r="E455" s="72">
        <v>185</v>
      </c>
      <c r="F455" s="25">
        <f>VLOOKUP(Table14[[#This Row],[LEA'#]],[1]EoyHomelessReport14!$A:$R,18,FALSE)</f>
        <v>250</v>
      </c>
      <c r="G455" s="25">
        <v>273</v>
      </c>
      <c r="H455" s="25">
        <v>290</v>
      </c>
      <c r="I455" s="25">
        <v>246</v>
      </c>
      <c r="J455" s="25">
        <v>234</v>
      </c>
      <c r="K455" s="26">
        <v>197</v>
      </c>
      <c r="L455" s="26">
        <v>249</v>
      </c>
      <c r="M455" s="26">
        <v>228</v>
      </c>
      <c r="N455" s="26">
        <v>273</v>
      </c>
      <c r="O455" s="26">
        <v>105</v>
      </c>
      <c r="P455" s="26">
        <v>170</v>
      </c>
      <c r="Q455" s="26">
        <v>178</v>
      </c>
      <c r="R455" s="26">
        <v>168</v>
      </c>
    </row>
    <row r="456" spans="1:18">
      <c r="A456" s="23" t="s">
        <v>364</v>
      </c>
      <c r="B456" s="24" t="s">
        <v>558</v>
      </c>
      <c r="C456" s="25" t="s">
        <v>8</v>
      </c>
      <c r="D456" s="24" t="s">
        <v>979</v>
      </c>
      <c r="E456" s="72">
        <v>0</v>
      </c>
      <c r="F456" s="25">
        <f>VLOOKUP(Table14[[#This Row],[LEA'#]],[1]EoyHomelessReport14!$A:$R,18,FALSE)</f>
        <v>0</v>
      </c>
      <c r="G456" s="25">
        <v>5</v>
      </c>
      <c r="H456" s="25">
        <v>2</v>
      </c>
      <c r="I456" s="25">
        <v>2</v>
      </c>
      <c r="J456" s="25">
        <v>1</v>
      </c>
      <c r="K456" s="26">
        <v>0</v>
      </c>
      <c r="L456" s="26">
        <v>0</v>
      </c>
      <c r="M456" s="26">
        <v>0</v>
      </c>
      <c r="N456" s="26">
        <v>0</v>
      </c>
      <c r="O456" s="26">
        <v>1</v>
      </c>
      <c r="P456" s="26">
        <v>2</v>
      </c>
      <c r="Q456" s="26">
        <v>9</v>
      </c>
      <c r="R456" s="26">
        <v>11</v>
      </c>
    </row>
    <row r="457" spans="1:18">
      <c r="A457" s="23" t="s">
        <v>54</v>
      </c>
      <c r="B457" s="24" t="s">
        <v>755</v>
      </c>
      <c r="C457" s="25" t="s">
        <v>4</v>
      </c>
      <c r="D457" s="24" t="s">
        <v>980</v>
      </c>
      <c r="E457" s="72">
        <v>9</v>
      </c>
      <c r="F457" s="25">
        <f>VLOOKUP(Table14[[#This Row],[LEA'#]],[1]EoyHomelessReport14!$A:$R,18,FALSE)</f>
        <v>27</v>
      </c>
      <c r="G457" s="25">
        <v>24</v>
      </c>
      <c r="H457" s="25">
        <v>2</v>
      </c>
      <c r="I457" s="25">
        <v>2</v>
      </c>
      <c r="J457" s="25">
        <v>0</v>
      </c>
      <c r="K457" s="26">
        <v>0</v>
      </c>
      <c r="L457" s="26">
        <v>0</v>
      </c>
      <c r="M457" s="26">
        <v>0</v>
      </c>
      <c r="N457" s="26">
        <v>1</v>
      </c>
      <c r="O457" s="26">
        <v>0</v>
      </c>
      <c r="P457" s="26">
        <v>0</v>
      </c>
      <c r="Q457" s="26">
        <v>0</v>
      </c>
      <c r="R457" s="26">
        <v>0</v>
      </c>
    </row>
    <row r="458" spans="1:18">
      <c r="A458" s="23" t="s">
        <v>468</v>
      </c>
      <c r="B458" s="24" t="s">
        <v>471</v>
      </c>
      <c r="C458" s="25" t="s">
        <v>463</v>
      </c>
      <c r="D458" s="24" t="s">
        <v>981</v>
      </c>
      <c r="E458" s="72">
        <v>0</v>
      </c>
      <c r="F458" s="25">
        <f>VLOOKUP(Table14[[#This Row],[LEA'#]],[1]EoyHomelessReport14!$A:$R,18,FALSE)</f>
        <v>1</v>
      </c>
      <c r="G458" s="25">
        <v>0</v>
      </c>
      <c r="H458" s="25">
        <v>1</v>
      </c>
      <c r="I458" s="25" t="s">
        <v>535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5">
        <v>0</v>
      </c>
      <c r="P458" s="25">
        <v>0</v>
      </c>
      <c r="Q458" s="25">
        <v>0</v>
      </c>
      <c r="R458" s="25">
        <v>0</v>
      </c>
    </row>
    <row r="459" spans="1:18">
      <c r="A459" s="23" t="s">
        <v>358</v>
      </c>
      <c r="B459" s="24" t="s">
        <v>471</v>
      </c>
      <c r="C459" s="25" t="s">
        <v>463</v>
      </c>
      <c r="D459" s="24" t="s">
        <v>359</v>
      </c>
      <c r="E459" s="72">
        <v>0</v>
      </c>
      <c r="F459" s="25">
        <f>VLOOKUP(Table14[[#This Row],[LEA'#]],[1]EoyHomelessReport14!$A:$R,18,FALSE)</f>
        <v>0</v>
      </c>
      <c r="G459" s="25">
        <v>0</v>
      </c>
      <c r="H459" s="25">
        <v>0</v>
      </c>
      <c r="I459" s="25">
        <v>0</v>
      </c>
      <c r="J459" s="25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</row>
    <row r="460" spans="1:18">
      <c r="A460" s="23" t="s">
        <v>219</v>
      </c>
      <c r="B460" s="24" t="s">
        <v>723</v>
      </c>
      <c r="C460" s="25" t="s">
        <v>9</v>
      </c>
      <c r="D460" s="24" t="s">
        <v>982</v>
      </c>
      <c r="E460" s="72">
        <v>0</v>
      </c>
      <c r="F460" s="25">
        <f>VLOOKUP(Table14[[#This Row],[LEA'#]],[1]EoyHomelessReport14!$A:$R,18,FALSE)</f>
        <v>0</v>
      </c>
      <c r="G460" s="25">
        <v>0</v>
      </c>
      <c r="H460" s="25">
        <v>0</v>
      </c>
      <c r="I460" s="25">
        <v>4</v>
      </c>
      <c r="J460" s="25">
        <v>0</v>
      </c>
      <c r="K460" s="26">
        <v>0</v>
      </c>
      <c r="L460" s="26">
        <v>3</v>
      </c>
      <c r="M460" s="26">
        <v>1</v>
      </c>
      <c r="N460" s="26">
        <v>14</v>
      </c>
      <c r="O460" s="26">
        <v>0</v>
      </c>
      <c r="P460" s="26">
        <v>0</v>
      </c>
      <c r="Q460" s="26">
        <v>0</v>
      </c>
      <c r="R460" s="26">
        <v>0</v>
      </c>
    </row>
    <row r="461" spans="1:18">
      <c r="A461" s="23" t="s">
        <v>398</v>
      </c>
      <c r="B461" s="24" t="s">
        <v>515</v>
      </c>
      <c r="C461" s="25" t="s">
        <v>7</v>
      </c>
      <c r="D461" s="24" t="s">
        <v>983</v>
      </c>
      <c r="E461" s="72">
        <v>0</v>
      </c>
      <c r="F461" s="25">
        <f>VLOOKUP(Table14[[#This Row],[LEA'#]],[1]EoyHomelessReport14!$A:$R,18,FALSE)</f>
        <v>0</v>
      </c>
      <c r="G461" s="25">
        <v>1</v>
      </c>
      <c r="H461" s="25">
        <v>0</v>
      </c>
      <c r="I461" s="25">
        <v>0</v>
      </c>
      <c r="J461" s="25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</row>
    <row r="462" spans="1:18">
      <c r="A462" s="23" t="s">
        <v>984</v>
      </c>
      <c r="B462" s="24" t="s">
        <v>471</v>
      </c>
      <c r="C462" s="25" t="s">
        <v>463</v>
      </c>
      <c r="D462" s="24" t="s">
        <v>985</v>
      </c>
      <c r="E462" s="72" t="s">
        <v>535</v>
      </c>
      <c r="F462" s="25" t="s">
        <v>535</v>
      </c>
      <c r="G462" s="25" t="s">
        <v>535</v>
      </c>
      <c r="H462" s="25">
        <v>0</v>
      </c>
      <c r="I462" s="25">
        <v>0</v>
      </c>
      <c r="J462" s="25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</row>
    <row r="463" spans="1:18">
      <c r="A463" s="23" t="s">
        <v>52</v>
      </c>
      <c r="B463" s="24" t="s">
        <v>472</v>
      </c>
      <c r="C463" s="25" t="s">
        <v>2</v>
      </c>
      <c r="D463" s="24" t="s">
        <v>986</v>
      </c>
      <c r="E463" s="72">
        <v>0</v>
      </c>
      <c r="F463" s="25">
        <f>VLOOKUP(Table14[[#This Row],[LEA'#]],[1]EoyHomelessReport14!$A:$R,18,FALSE)</f>
        <v>2</v>
      </c>
      <c r="G463" s="25">
        <v>0</v>
      </c>
      <c r="H463" s="25">
        <v>0</v>
      </c>
      <c r="I463" s="25">
        <v>0</v>
      </c>
      <c r="J463" s="25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</row>
    <row r="464" spans="1:18">
      <c r="A464" s="51"/>
      <c r="B464" s="52"/>
      <c r="C464" s="51"/>
      <c r="D464" s="53" t="s">
        <v>987</v>
      </c>
      <c r="E464" s="79">
        <f>SUM(Table14[2016-17])</f>
        <v>19264</v>
      </c>
      <c r="F464" s="54">
        <f>SUBTOTAL(109,Table14[2015-16])</f>
        <v>18592</v>
      </c>
      <c r="G464" s="54" t="s">
        <v>1065</v>
      </c>
      <c r="H464" s="54" t="s">
        <v>1066</v>
      </c>
      <c r="I464" s="54" t="s">
        <v>1067</v>
      </c>
      <c r="J464" s="54" t="s">
        <v>1068</v>
      </c>
      <c r="K464" s="54" t="s">
        <v>1069</v>
      </c>
      <c r="L464" s="54" t="s">
        <v>1070</v>
      </c>
      <c r="M464" s="54" t="s">
        <v>1071</v>
      </c>
      <c r="N464" s="54" t="s">
        <v>1072</v>
      </c>
      <c r="O464" s="54" t="s">
        <v>1073</v>
      </c>
      <c r="P464" s="54" t="s">
        <v>1074</v>
      </c>
      <c r="Q464" s="54" t="s">
        <v>1075</v>
      </c>
      <c r="R464" s="54" t="s">
        <v>1076</v>
      </c>
    </row>
    <row r="465" spans="1:18">
      <c r="D465" s="28" t="s">
        <v>1000</v>
      </c>
      <c r="E465" s="28"/>
      <c r="F465" s="28"/>
      <c r="G465" s="29"/>
      <c r="H465" s="29">
        <v>2.2509790722939425E-2</v>
      </c>
      <c r="I465" s="29">
        <v>1.9207137620173689E-2</v>
      </c>
      <c r="J465" s="29">
        <v>1.7811067584178664E-2</v>
      </c>
      <c r="K465" s="29">
        <v>1.5333601055590614E-2</v>
      </c>
      <c r="L465" s="29">
        <v>1.3804114032288794E-2</v>
      </c>
      <c r="M465" s="29">
        <v>1.2551716073739755E-2</v>
      </c>
      <c r="N465" s="29">
        <v>1.0671977474848058E-2</v>
      </c>
      <c r="O465" s="29">
        <v>9.2159951024678392E-3</v>
      </c>
      <c r="P465" s="29">
        <v>8.9967028868616558E-3</v>
      </c>
      <c r="Q465" s="29">
        <v>7.393210151766947E-3</v>
      </c>
      <c r="R465" s="29">
        <v>6.0964431342139811E-3</v>
      </c>
    </row>
    <row r="466" spans="1:18">
      <c r="D466" s="28" t="s">
        <v>999</v>
      </c>
      <c r="E466" s="28"/>
      <c r="F466" s="28"/>
      <c r="G466" s="30">
        <v>870652</v>
      </c>
      <c r="H466" s="30">
        <v>873531</v>
      </c>
      <c r="I466" s="30">
        <v>871551</v>
      </c>
      <c r="J466" s="30">
        <v>870470</v>
      </c>
      <c r="K466" s="30">
        <v>871550</v>
      </c>
      <c r="L466" s="30">
        <v>871262</v>
      </c>
      <c r="M466" s="30">
        <v>872311</v>
      </c>
      <c r="N466" s="30">
        <v>873690</v>
      </c>
      <c r="O466" s="30">
        <v>875543</v>
      </c>
      <c r="P466" s="30">
        <v>874098</v>
      </c>
      <c r="Q466" s="30">
        <v>863495</v>
      </c>
      <c r="R466" s="30">
        <v>878217</v>
      </c>
    </row>
    <row r="467" spans="1:18">
      <c r="A467" s="18" t="s">
        <v>485</v>
      </c>
      <c r="B467" s="91">
        <v>5354</v>
      </c>
    </row>
    <row r="468" spans="1:18">
      <c r="A468" s="18" t="s">
        <v>484</v>
      </c>
      <c r="B468" s="91">
        <v>6384</v>
      </c>
    </row>
    <row r="469" spans="1:18">
      <c r="A469" s="18" t="s">
        <v>483</v>
      </c>
      <c r="B469" s="91">
        <v>7864</v>
      </c>
    </row>
    <row r="470" spans="1:18">
      <c r="A470" s="18" t="s">
        <v>482</v>
      </c>
      <c r="B470" s="91">
        <v>8069</v>
      </c>
    </row>
    <row r="471" spans="1:18">
      <c r="A471" s="18" t="s">
        <v>481</v>
      </c>
      <c r="B471" s="91">
        <v>9324</v>
      </c>
    </row>
    <row r="472" spans="1:18">
      <c r="A472" s="18" t="s">
        <v>480</v>
      </c>
      <c r="B472" s="91">
        <v>10949</v>
      </c>
    </row>
    <row r="473" spans="1:18">
      <c r="A473" s="18" t="s">
        <v>479</v>
      </c>
      <c r="B473" s="91">
        <v>12027</v>
      </c>
    </row>
    <row r="474" spans="1:18">
      <c r="A474" s="18" t="s">
        <v>478</v>
      </c>
      <c r="B474" s="91">
        <v>13364</v>
      </c>
    </row>
    <row r="475" spans="1:18">
      <c r="A475" s="18" t="s">
        <v>477</v>
      </c>
      <c r="B475" s="91">
        <v>15504</v>
      </c>
    </row>
    <row r="476" spans="1:18">
      <c r="A476" s="18" t="s">
        <v>476</v>
      </c>
      <c r="B476" s="91">
        <v>16740</v>
      </c>
    </row>
    <row r="477" spans="1:18">
      <c r="A477" s="18" t="s">
        <v>475</v>
      </c>
      <c r="B477" s="91">
        <v>19663</v>
      </c>
    </row>
    <row r="478" spans="1:18">
      <c r="A478" s="18" t="s">
        <v>474</v>
      </c>
      <c r="B478" s="91">
        <v>18390</v>
      </c>
    </row>
    <row r="479" spans="1:18">
      <c r="A479" s="18" t="s">
        <v>1054</v>
      </c>
      <c r="B479" s="91">
        <v>18592</v>
      </c>
    </row>
    <row r="480" spans="1:18">
      <c r="A480" s="18" t="s">
        <v>1088</v>
      </c>
      <c r="B480" s="91">
        <v>19264</v>
      </c>
    </row>
  </sheetData>
  <mergeCells count="1">
    <mergeCell ref="A1:R1"/>
  </mergeCells>
  <printOptions horizontalCentered="1"/>
  <pageMargins left="0.2" right="0.2" top="0.75" bottom="0.75" header="0.3" footer="0.3"/>
  <pageSetup scale="62" fitToHeight="10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8"/>
  <sheetViews>
    <sheetView showGridLines="0" zoomScaleNormal="100" workbookViewId="0">
      <selection activeCell="A2" sqref="A2"/>
    </sheetView>
  </sheetViews>
  <sheetFormatPr defaultRowHeight="15"/>
  <cols>
    <col min="1" max="6" width="17.7109375" customWidth="1"/>
    <col min="8" max="8" width="17.7109375" style="2" customWidth="1"/>
    <col min="9" max="9" width="15.140625" customWidth="1"/>
  </cols>
  <sheetData>
    <row r="1" spans="1:8" ht="21">
      <c r="A1" s="93" t="s">
        <v>1053</v>
      </c>
      <c r="B1" s="93"/>
      <c r="C1" s="93"/>
      <c r="D1" s="93"/>
      <c r="E1" s="93"/>
      <c r="F1" s="93"/>
    </row>
    <row r="2" spans="1:8" ht="21">
      <c r="A2" s="22" t="s">
        <v>1667</v>
      </c>
      <c r="B2" s="34"/>
      <c r="C2" s="34"/>
      <c r="D2" s="34"/>
      <c r="E2" s="34"/>
      <c r="F2" s="34"/>
    </row>
    <row r="3" spans="1:8" s="1" customFormat="1" ht="30.75" customHeight="1">
      <c r="A3" s="9" t="s">
        <v>992</v>
      </c>
      <c r="B3" s="10" t="s">
        <v>460</v>
      </c>
      <c r="C3" s="11" t="s">
        <v>459</v>
      </c>
      <c r="D3" s="12" t="s">
        <v>458</v>
      </c>
      <c r="E3" s="13" t="s">
        <v>457</v>
      </c>
      <c r="F3" s="9" t="s">
        <v>456</v>
      </c>
      <c r="G3" s="14"/>
    </row>
    <row r="4" spans="1:8">
      <c r="A4" s="15" t="s">
        <v>476</v>
      </c>
      <c r="B4" s="16">
        <v>2378</v>
      </c>
      <c r="C4" s="16">
        <v>12873</v>
      </c>
      <c r="D4" s="16">
        <v>414</v>
      </c>
      <c r="E4" s="16">
        <v>1075</v>
      </c>
      <c r="F4" s="17">
        <v>16740</v>
      </c>
      <c r="G4" s="18"/>
    </row>
    <row r="5" spans="1:8">
      <c r="A5" s="15" t="s">
        <v>475</v>
      </c>
      <c r="B5" s="16">
        <v>2546</v>
      </c>
      <c r="C5" s="16">
        <v>15390</v>
      </c>
      <c r="D5" s="16">
        <v>396</v>
      </c>
      <c r="E5" s="16">
        <v>1331</v>
      </c>
      <c r="F5" s="17">
        <v>19663</v>
      </c>
      <c r="G5" s="18"/>
    </row>
    <row r="6" spans="1:8">
      <c r="A6" s="41" t="s">
        <v>474</v>
      </c>
      <c r="B6" s="42">
        <v>2271</v>
      </c>
      <c r="C6" s="42">
        <v>14373</v>
      </c>
      <c r="D6" s="42">
        <v>337</v>
      </c>
      <c r="E6" s="42">
        <v>1409</v>
      </c>
      <c r="F6" s="43">
        <v>18390</v>
      </c>
      <c r="G6" s="18"/>
    </row>
    <row r="7" spans="1:8">
      <c r="A7" s="80" t="s">
        <v>1054</v>
      </c>
      <c r="B7" s="16">
        <v>2675</v>
      </c>
      <c r="C7" s="16">
        <v>14338</v>
      </c>
      <c r="D7" s="16">
        <v>274</v>
      </c>
      <c r="E7" s="16">
        <v>1305</v>
      </c>
      <c r="F7" s="17">
        <v>18592</v>
      </c>
      <c r="G7" s="18"/>
    </row>
    <row r="8" spans="1:8">
      <c r="A8" s="80" t="s">
        <v>1088</v>
      </c>
      <c r="B8" s="16">
        <v>2719</v>
      </c>
      <c r="C8" s="16">
        <v>14888</v>
      </c>
      <c r="D8" s="16">
        <v>277</v>
      </c>
      <c r="E8" s="16">
        <v>1380</v>
      </c>
      <c r="F8" s="17">
        <f>SUM(Table2[[#This Row],[Shelter]:[Hotel]])</f>
        <v>19264</v>
      </c>
      <c r="H8"/>
    </row>
  </sheetData>
  <mergeCells count="1">
    <mergeCell ref="A1:F1"/>
  </mergeCells>
  <printOptions horizontalCentered="1"/>
  <pageMargins left="0.25" right="0.25" top="0.5" bottom="0.5" header="0.3" footer="0.3"/>
  <pageSetup scale="72" fitToHeight="100" orientation="landscape" r:id="rId1"/>
  <headerFooter>
    <oddFooter>&amp;L&amp;"-,Italic"Wisconsin Department of Public Instruction&amp;RPage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456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M10" sqref="M10"/>
    </sheetView>
  </sheetViews>
  <sheetFormatPr defaultRowHeight="15"/>
  <cols>
    <col min="1" max="1" width="9.7109375" bestFit="1" customWidth="1"/>
    <col min="2" max="2" width="12.7109375" bestFit="1" customWidth="1"/>
    <col min="3" max="3" width="10" customWidth="1"/>
    <col min="4" max="4" width="38" bestFit="1" customWidth="1"/>
    <col min="5" max="5" width="10.85546875" customWidth="1"/>
    <col min="6" max="9" width="13.7109375" customWidth="1"/>
    <col min="11" max="11" width="16" customWidth="1"/>
    <col min="12" max="12" width="15.7109375" customWidth="1"/>
    <col min="13" max="13" width="10.140625" customWidth="1"/>
  </cols>
  <sheetData>
    <row r="1" spans="1:12" ht="21">
      <c r="A1" s="92" t="s">
        <v>1087</v>
      </c>
      <c r="B1" s="92"/>
      <c r="C1" s="92"/>
      <c r="D1" s="92"/>
      <c r="E1" s="92"/>
      <c r="F1" s="92"/>
      <c r="G1" s="92"/>
      <c r="H1" s="92"/>
      <c r="I1" s="92"/>
    </row>
    <row r="2" spans="1:12">
      <c r="A2" s="94" t="s">
        <v>1665</v>
      </c>
      <c r="B2" s="94"/>
      <c r="C2" s="94"/>
      <c r="D2" s="94"/>
      <c r="E2" s="94"/>
      <c r="F2" s="94"/>
      <c r="G2" s="94"/>
      <c r="H2" s="94"/>
      <c r="I2" s="94"/>
    </row>
    <row r="3" spans="1:12">
      <c r="A3" s="32" t="s">
        <v>0</v>
      </c>
      <c r="B3" s="32" t="s">
        <v>462</v>
      </c>
      <c r="C3" s="32" t="s">
        <v>461</v>
      </c>
      <c r="D3" s="32" t="s">
        <v>473</v>
      </c>
      <c r="E3" s="32" t="s">
        <v>1088</v>
      </c>
      <c r="F3" s="32" t="s">
        <v>1054</v>
      </c>
      <c r="G3" s="32" t="s">
        <v>474</v>
      </c>
      <c r="H3" s="32" t="s">
        <v>475</v>
      </c>
      <c r="I3" s="32" t="s">
        <v>476</v>
      </c>
    </row>
    <row r="4" spans="1:12" ht="15.75">
      <c r="A4" s="33" t="s">
        <v>443</v>
      </c>
      <c r="B4" s="18" t="s">
        <v>472</v>
      </c>
      <c r="C4" s="46">
        <v>1</v>
      </c>
      <c r="D4" s="18" t="s">
        <v>1043</v>
      </c>
      <c r="E4" s="38">
        <v>0</v>
      </c>
      <c r="F4" s="38">
        <v>0</v>
      </c>
      <c r="G4" s="38">
        <v>1</v>
      </c>
      <c r="H4" s="38">
        <v>0</v>
      </c>
      <c r="I4" s="38">
        <v>0</v>
      </c>
      <c r="K4" s="95" t="s">
        <v>991</v>
      </c>
      <c r="L4" s="95"/>
    </row>
    <row r="5" spans="1:12" ht="15.75">
      <c r="A5" s="33" t="s">
        <v>354</v>
      </c>
      <c r="B5" s="18" t="s">
        <v>486</v>
      </c>
      <c r="C5" s="46">
        <v>10</v>
      </c>
      <c r="D5" s="18" t="s">
        <v>487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K5" s="20" t="s">
        <v>992</v>
      </c>
      <c r="L5" s="21" t="s">
        <v>13</v>
      </c>
    </row>
    <row r="6" spans="1:12">
      <c r="A6" s="33" t="s">
        <v>193</v>
      </c>
      <c r="B6" s="18" t="s">
        <v>488</v>
      </c>
      <c r="C6" s="46">
        <v>5</v>
      </c>
      <c r="D6" s="18" t="s">
        <v>489</v>
      </c>
      <c r="E6" s="38">
        <v>1</v>
      </c>
      <c r="F6" s="38">
        <v>0</v>
      </c>
      <c r="G6" s="38">
        <v>0</v>
      </c>
      <c r="H6" s="38">
        <v>0</v>
      </c>
      <c r="I6" s="38">
        <v>0</v>
      </c>
      <c r="K6" s="15" t="s">
        <v>476</v>
      </c>
      <c r="L6" s="19">
        <v>2078</v>
      </c>
    </row>
    <row r="7" spans="1:12">
      <c r="A7" s="33" t="s">
        <v>455</v>
      </c>
      <c r="B7" s="18" t="s">
        <v>490</v>
      </c>
      <c r="C7" s="46">
        <v>2</v>
      </c>
      <c r="D7" s="18" t="s">
        <v>491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K7" s="15" t="s">
        <v>475</v>
      </c>
      <c r="L7" s="19">
        <v>1892</v>
      </c>
    </row>
    <row r="8" spans="1:12">
      <c r="A8" s="33" t="s">
        <v>170</v>
      </c>
      <c r="B8" s="18" t="s">
        <v>492</v>
      </c>
      <c r="C8" s="46">
        <v>7</v>
      </c>
      <c r="D8" s="18" t="s">
        <v>493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K8" s="15" t="s">
        <v>474</v>
      </c>
      <c r="L8" s="19">
        <v>1891</v>
      </c>
    </row>
    <row r="9" spans="1:12">
      <c r="A9" s="33" t="s">
        <v>46</v>
      </c>
      <c r="B9" s="18" t="s">
        <v>494</v>
      </c>
      <c r="C9" s="46">
        <v>4</v>
      </c>
      <c r="D9" s="18" t="s">
        <v>495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K9" s="15" t="s">
        <v>1054</v>
      </c>
      <c r="L9" s="19">
        <v>2165</v>
      </c>
    </row>
    <row r="10" spans="1:12">
      <c r="A10" s="33" t="s">
        <v>403</v>
      </c>
      <c r="B10" s="18" t="s">
        <v>496</v>
      </c>
      <c r="C10" s="46">
        <v>4</v>
      </c>
      <c r="D10" s="18" t="s">
        <v>497</v>
      </c>
      <c r="E10" s="38">
        <v>5</v>
      </c>
      <c r="F10" s="38">
        <v>0</v>
      </c>
      <c r="G10" s="38">
        <v>1</v>
      </c>
      <c r="H10" s="38">
        <v>0</v>
      </c>
      <c r="I10" s="38">
        <v>1</v>
      </c>
      <c r="K10" s="15" t="s">
        <v>1088</v>
      </c>
      <c r="L10" s="19">
        <v>2283</v>
      </c>
    </row>
    <row r="11" spans="1:12">
      <c r="A11" s="33" t="s">
        <v>259</v>
      </c>
      <c r="B11" s="18" t="s">
        <v>498</v>
      </c>
      <c r="C11" s="46">
        <v>5</v>
      </c>
      <c r="D11" s="18" t="s">
        <v>499</v>
      </c>
      <c r="E11" s="38">
        <v>0</v>
      </c>
      <c r="F11" s="38">
        <v>1</v>
      </c>
      <c r="G11" s="38">
        <v>1</v>
      </c>
      <c r="H11" s="38">
        <v>0</v>
      </c>
      <c r="I11" s="38">
        <v>1</v>
      </c>
    </row>
    <row r="12" spans="1:12">
      <c r="A12" s="33" t="s">
        <v>355</v>
      </c>
      <c r="B12" s="18" t="s">
        <v>500</v>
      </c>
      <c r="C12" s="46">
        <v>10</v>
      </c>
      <c r="D12" s="18" t="s">
        <v>501</v>
      </c>
      <c r="E12" s="38">
        <v>0</v>
      </c>
      <c r="F12" s="38">
        <v>0</v>
      </c>
      <c r="G12" s="38">
        <v>0</v>
      </c>
      <c r="H12" s="38">
        <v>0</v>
      </c>
      <c r="I12" s="38">
        <v>1</v>
      </c>
    </row>
    <row r="13" spans="1:12">
      <c r="A13" s="33" t="s">
        <v>151</v>
      </c>
      <c r="B13" s="18" t="s">
        <v>502</v>
      </c>
      <c r="C13" s="46">
        <v>11</v>
      </c>
      <c r="D13" s="18" t="s">
        <v>503</v>
      </c>
      <c r="E13" s="38">
        <v>4</v>
      </c>
      <c r="F13" s="38">
        <v>1</v>
      </c>
      <c r="G13" s="38">
        <v>2</v>
      </c>
      <c r="H13" s="38">
        <v>3</v>
      </c>
      <c r="I13" s="38">
        <v>0</v>
      </c>
    </row>
    <row r="14" spans="1:12">
      <c r="A14" s="33" t="s">
        <v>276</v>
      </c>
      <c r="B14" s="18" t="s">
        <v>504</v>
      </c>
      <c r="C14" s="46">
        <v>9</v>
      </c>
      <c r="D14" s="18" t="s">
        <v>1017</v>
      </c>
      <c r="E14" s="38">
        <v>1</v>
      </c>
      <c r="F14" s="38">
        <v>0</v>
      </c>
      <c r="G14" s="38">
        <v>0</v>
      </c>
      <c r="H14" s="38">
        <v>5</v>
      </c>
      <c r="I14" s="38">
        <v>0</v>
      </c>
    </row>
    <row r="15" spans="1:12">
      <c r="A15" s="33" t="s">
        <v>112</v>
      </c>
      <c r="B15" s="18" t="s">
        <v>506</v>
      </c>
      <c r="C15" s="46">
        <v>6</v>
      </c>
      <c r="D15" s="18" t="s">
        <v>507</v>
      </c>
      <c r="E15" s="38">
        <v>43</v>
      </c>
      <c r="F15" s="38">
        <v>36</v>
      </c>
      <c r="G15" s="38">
        <v>35</v>
      </c>
      <c r="H15" s="38">
        <v>28</v>
      </c>
      <c r="I15" s="38">
        <v>20</v>
      </c>
    </row>
    <row r="16" spans="1:12">
      <c r="A16" s="33" t="s">
        <v>272</v>
      </c>
      <c r="B16" s="18" t="s">
        <v>508</v>
      </c>
      <c r="C16" s="46">
        <v>4</v>
      </c>
      <c r="D16" s="18" t="s">
        <v>509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</row>
    <row r="17" spans="1:9">
      <c r="A17" s="33" t="s">
        <v>244</v>
      </c>
      <c r="B17" s="18" t="s">
        <v>510</v>
      </c>
      <c r="C17" s="46">
        <v>3</v>
      </c>
      <c r="D17" s="18" t="s">
        <v>511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</row>
    <row r="18" spans="1:9">
      <c r="A18" s="33" t="s">
        <v>295</v>
      </c>
      <c r="B18" s="18" t="s">
        <v>512</v>
      </c>
      <c r="C18" s="46">
        <v>1</v>
      </c>
      <c r="D18" s="18" t="s">
        <v>513</v>
      </c>
      <c r="E18" s="38">
        <v>7</v>
      </c>
      <c r="F18" s="38">
        <v>4</v>
      </c>
      <c r="G18" s="38">
        <v>2</v>
      </c>
      <c r="H18" s="38">
        <v>0</v>
      </c>
      <c r="I18" s="38">
        <v>5</v>
      </c>
    </row>
    <row r="19" spans="1:9">
      <c r="A19" s="33" t="s">
        <v>367</v>
      </c>
      <c r="B19" s="18" t="s">
        <v>514</v>
      </c>
      <c r="C19" s="46">
        <v>12</v>
      </c>
      <c r="D19" s="18" t="s">
        <v>514</v>
      </c>
      <c r="E19" s="38">
        <v>4</v>
      </c>
      <c r="F19" s="38">
        <v>0</v>
      </c>
      <c r="G19" s="38">
        <v>0</v>
      </c>
      <c r="H19" s="38">
        <v>0</v>
      </c>
      <c r="I19" s="38">
        <v>0</v>
      </c>
    </row>
    <row r="20" spans="1:9">
      <c r="A20" s="33" t="s">
        <v>27</v>
      </c>
      <c r="B20" s="18" t="s">
        <v>515</v>
      </c>
      <c r="C20" s="46">
        <v>7</v>
      </c>
      <c r="D20" s="18" t="s">
        <v>516</v>
      </c>
      <c r="E20" s="38">
        <v>16</v>
      </c>
      <c r="F20" s="38">
        <v>15</v>
      </c>
      <c r="G20" s="38">
        <v>16</v>
      </c>
      <c r="H20" s="38">
        <v>15</v>
      </c>
      <c r="I20" s="38">
        <v>15</v>
      </c>
    </row>
    <row r="21" spans="1:9">
      <c r="A21" s="33" t="s">
        <v>35</v>
      </c>
      <c r="B21" s="18" t="s">
        <v>517</v>
      </c>
      <c r="C21" s="46">
        <v>9</v>
      </c>
      <c r="D21" s="18" t="s">
        <v>518</v>
      </c>
      <c r="E21" s="38">
        <v>3</v>
      </c>
      <c r="F21" s="38">
        <v>0</v>
      </c>
      <c r="G21" s="38">
        <v>0</v>
      </c>
      <c r="H21" s="38">
        <v>0</v>
      </c>
      <c r="I21" s="38">
        <v>0</v>
      </c>
    </row>
    <row r="22" spans="1:9">
      <c r="A22" s="33" t="s">
        <v>139</v>
      </c>
      <c r="B22" s="18" t="s">
        <v>519</v>
      </c>
      <c r="C22" s="46">
        <v>5</v>
      </c>
      <c r="D22" s="18" t="s">
        <v>520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</row>
    <row r="23" spans="1:9">
      <c r="A23" s="33" t="s">
        <v>408</v>
      </c>
      <c r="B23" s="18" t="s">
        <v>500</v>
      </c>
      <c r="C23" s="46">
        <v>10</v>
      </c>
      <c r="D23" s="18" t="s">
        <v>521</v>
      </c>
      <c r="E23" s="38">
        <v>4</v>
      </c>
      <c r="F23" s="38">
        <v>1</v>
      </c>
      <c r="G23" s="38">
        <v>2</v>
      </c>
      <c r="H23" s="38">
        <v>3</v>
      </c>
      <c r="I23" s="38">
        <v>3</v>
      </c>
    </row>
    <row r="24" spans="1:9">
      <c r="A24" s="33" t="s">
        <v>378</v>
      </c>
      <c r="B24" s="18" t="s">
        <v>522</v>
      </c>
      <c r="C24" s="46">
        <v>11</v>
      </c>
      <c r="D24" s="18" t="s">
        <v>523</v>
      </c>
      <c r="E24" s="38">
        <v>0</v>
      </c>
      <c r="F24" s="38">
        <v>0</v>
      </c>
      <c r="G24" s="38">
        <v>1</v>
      </c>
      <c r="H24" s="38">
        <v>1</v>
      </c>
      <c r="I24" s="38">
        <v>0</v>
      </c>
    </row>
    <row r="25" spans="1:9">
      <c r="A25" s="33" t="s">
        <v>179</v>
      </c>
      <c r="B25" s="18" t="s">
        <v>524</v>
      </c>
      <c r="C25" s="46">
        <v>4</v>
      </c>
      <c r="D25" s="18" t="s">
        <v>525</v>
      </c>
      <c r="E25" s="38">
        <v>0</v>
      </c>
      <c r="F25" s="38">
        <v>1</v>
      </c>
      <c r="G25" s="38">
        <v>1</v>
      </c>
      <c r="H25" s="38">
        <v>0</v>
      </c>
      <c r="I25" s="38">
        <v>0</v>
      </c>
    </row>
    <row r="26" spans="1:9">
      <c r="A26" s="33" t="s">
        <v>121</v>
      </c>
      <c r="B26" s="18" t="s">
        <v>526</v>
      </c>
      <c r="C26" s="46">
        <v>5</v>
      </c>
      <c r="D26" s="18" t="s">
        <v>527</v>
      </c>
      <c r="E26" s="38">
        <v>0</v>
      </c>
      <c r="F26" s="38">
        <v>4</v>
      </c>
      <c r="G26" s="38">
        <v>1</v>
      </c>
      <c r="H26" s="38">
        <v>5</v>
      </c>
      <c r="I26" s="38">
        <v>4</v>
      </c>
    </row>
    <row r="27" spans="1:9">
      <c r="A27" s="33" t="s">
        <v>42</v>
      </c>
      <c r="B27" s="18" t="s">
        <v>528</v>
      </c>
      <c r="C27" s="46">
        <v>3</v>
      </c>
      <c r="D27" s="18" t="s">
        <v>529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</row>
    <row r="28" spans="1:9">
      <c r="A28" s="33" t="s">
        <v>45</v>
      </c>
      <c r="B28" s="18" t="s">
        <v>530</v>
      </c>
      <c r="C28" s="46">
        <v>11</v>
      </c>
      <c r="D28" s="18" t="s">
        <v>531</v>
      </c>
      <c r="E28" s="38">
        <v>5</v>
      </c>
      <c r="F28" s="38">
        <v>14</v>
      </c>
      <c r="G28" s="38">
        <v>6</v>
      </c>
      <c r="H28" s="38">
        <v>0</v>
      </c>
      <c r="I28" s="38">
        <v>0</v>
      </c>
    </row>
    <row r="29" spans="1:9">
      <c r="A29" s="33" t="s">
        <v>178</v>
      </c>
      <c r="B29" s="18" t="s">
        <v>532</v>
      </c>
      <c r="C29" s="46">
        <v>12</v>
      </c>
      <c r="D29" s="18" t="s">
        <v>532</v>
      </c>
      <c r="E29" s="38">
        <v>0</v>
      </c>
      <c r="F29" s="38">
        <v>0</v>
      </c>
      <c r="G29" s="38">
        <v>1</v>
      </c>
      <c r="H29" s="38">
        <v>1</v>
      </c>
      <c r="I29" s="38">
        <v>0</v>
      </c>
    </row>
    <row r="30" spans="1:9">
      <c r="A30" s="33" t="s">
        <v>58</v>
      </c>
      <c r="B30" s="18" t="s">
        <v>536</v>
      </c>
      <c r="C30" s="46">
        <v>6</v>
      </c>
      <c r="D30" s="18" t="s">
        <v>1009</v>
      </c>
      <c r="E30" s="38">
        <v>22</v>
      </c>
      <c r="F30" s="38">
        <v>30</v>
      </c>
      <c r="G30" s="38">
        <v>5</v>
      </c>
      <c r="H30" s="38">
        <v>1</v>
      </c>
      <c r="I30" s="38">
        <v>1</v>
      </c>
    </row>
    <row r="31" spans="1:9">
      <c r="A31" s="33" t="s">
        <v>302</v>
      </c>
      <c r="B31" s="18" t="s">
        <v>538</v>
      </c>
      <c r="C31" s="46">
        <v>8</v>
      </c>
      <c r="D31" s="18" t="s">
        <v>539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</row>
    <row r="32" spans="1:9">
      <c r="A32" s="33" t="s">
        <v>429</v>
      </c>
      <c r="B32" s="18" t="s">
        <v>540</v>
      </c>
      <c r="C32" s="46">
        <v>2</v>
      </c>
      <c r="D32" s="18" t="s">
        <v>541</v>
      </c>
      <c r="E32" s="38">
        <v>0</v>
      </c>
      <c r="F32" s="38">
        <v>0</v>
      </c>
      <c r="G32" s="38">
        <v>1</v>
      </c>
      <c r="H32" s="38">
        <v>0</v>
      </c>
      <c r="I32" s="38">
        <v>0</v>
      </c>
    </row>
    <row r="33" spans="1:9">
      <c r="A33" s="33" t="s">
        <v>453</v>
      </c>
      <c r="B33" s="18" t="s">
        <v>510</v>
      </c>
      <c r="C33" s="46">
        <v>3</v>
      </c>
      <c r="D33" s="18" t="s">
        <v>542</v>
      </c>
      <c r="E33" s="38">
        <v>0</v>
      </c>
      <c r="F33" s="38">
        <v>0</v>
      </c>
      <c r="G33" s="38">
        <v>0</v>
      </c>
      <c r="H33" s="38">
        <v>1</v>
      </c>
      <c r="I33" s="38">
        <v>0</v>
      </c>
    </row>
    <row r="34" spans="1:9">
      <c r="A34" s="33" t="s">
        <v>26</v>
      </c>
      <c r="B34" s="18" t="s">
        <v>543</v>
      </c>
      <c r="C34" s="46">
        <v>2</v>
      </c>
      <c r="D34" s="18" t="s">
        <v>544</v>
      </c>
      <c r="E34" s="38">
        <v>133</v>
      </c>
      <c r="F34" s="38">
        <v>148</v>
      </c>
      <c r="G34" s="38">
        <v>140</v>
      </c>
      <c r="H34" s="38">
        <v>102</v>
      </c>
      <c r="I34" s="38">
        <v>81</v>
      </c>
    </row>
    <row r="35" spans="1:9">
      <c r="A35" s="33" t="s">
        <v>102</v>
      </c>
      <c r="B35" s="18" t="s">
        <v>543</v>
      </c>
      <c r="C35" s="46">
        <v>2</v>
      </c>
      <c r="D35" s="18" t="s">
        <v>545</v>
      </c>
      <c r="E35" s="38">
        <v>1</v>
      </c>
      <c r="F35" s="38">
        <v>1</v>
      </c>
      <c r="G35" s="38">
        <v>1</v>
      </c>
      <c r="H35" s="38">
        <v>3</v>
      </c>
      <c r="I35" s="38">
        <v>0</v>
      </c>
    </row>
    <row r="36" spans="1:9">
      <c r="A36" s="33" t="s">
        <v>371</v>
      </c>
      <c r="B36" s="18" t="s">
        <v>510</v>
      </c>
      <c r="C36" s="46">
        <v>3</v>
      </c>
      <c r="D36" s="18" t="s">
        <v>546</v>
      </c>
      <c r="E36" s="38">
        <v>10</v>
      </c>
      <c r="F36" s="38">
        <v>0</v>
      </c>
      <c r="G36" s="38">
        <v>0</v>
      </c>
      <c r="H36" s="38">
        <v>0</v>
      </c>
      <c r="I36" s="38">
        <v>0</v>
      </c>
    </row>
    <row r="37" spans="1:9">
      <c r="A37" s="33" t="s">
        <v>297</v>
      </c>
      <c r="B37" s="18" t="s">
        <v>547</v>
      </c>
      <c r="C37" s="46">
        <v>6</v>
      </c>
      <c r="D37" s="18" t="s">
        <v>548</v>
      </c>
      <c r="E37" s="38">
        <v>2</v>
      </c>
      <c r="F37" s="38">
        <v>2</v>
      </c>
      <c r="G37" s="38">
        <v>2</v>
      </c>
      <c r="H37" s="38">
        <v>4</v>
      </c>
      <c r="I37" s="38">
        <v>1</v>
      </c>
    </row>
    <row r="38" spans="1:9">
      <c r="A38" s="33" t="s">
        <v>16</v>
      </c>
      <c r="B38" s="18" t="s">
        <v>549</v>
      </c>
      <c r="C38" s="46">
        <v>2</v>
      </c>
      <c r="D38" s="18" t="s">
        <v>550</v>
      </c>
      <c r="E38" s="38">
        <v>1</v>
      </c>
      <c r="F38" s="38">
        <v>9</v>
      </c>
      <c r="G38" s="38">
        <v>3</v>
      </c>
      <c r="H38" s="38">
        <v>0</v>
      </c>
      <c r="I38" s="38">
        <v>0</v>
      </c>
    </row>
    <row r="39" spans="1:9">
      <c r="A39" s="33" t="s">
        <v>331</v>
      </c>
      <c r="B39" s="18" t="s">
        <v>551</v>
      </c>
      <c r="C39" s="46">
        <v>11</v>
      </c>
      <c r="D39" s="18" t="s">
        <v>552</v>
      </c>
      <c r="E39" s="38">
        <v>0</v>
      </c>
      <c r="F39" s="38">
        <v>3</v>
      </c>
      <c r="G39" s="38">
        <v>1</v>
      </c>
      <c r="H39" s="38">
        <v>0</v>
      </c>
      <c r="I39" s="38">
        <v>0</v>
      </c>
    </row>
    <row r="40" spans="1:9">
      <c r="A40" s="33" t="s">
        <v>15</v>
      </c>
      <c r="B40" s="18" t="s">
        <v>510</v>
      </c>
      <c r="C40" s="46">
        <v>3</v>
      </c>
      <c r="D40" s="18" t="s">
        <v>553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</row>
    <row r="41" spans="1:9">
      <c r="A41" s="33" t="s">
        <v>196</v>
      </c>
      <c r="B41" s="18" t="s">
        <v>496</v>
      </c>
      <c r="C41" s="46">
        <v>4</v>
      </c>
      <c r="D41" s="18" t="s">
        <v>554</v>
      </c>
      <c r="E41" s="38">
        <v>11</v>
      </c>
      <c r="F41" s="38">
        <v>4</v>
      </c>
      <c r="G41" s="38">
        <v>9</v>
      </c>
      <c r="H41" s="38">
        <v>20</v>
      </c>
      <c r="I41" s="38">
        <v>12</v>
      </c>
    </row>
    <row r="42" spans="1:9">
      <c r="A42" s="33" t="s">
        <v>69</v>
      </c>
      <c r="B42" s="18" t="s">
        <v>508</v>
      </c>
      <c r="C42" s="46">
        <v>4</v>
      </c>
      <c r="D42" s="18" t="s">
        <v>555</v>
      </c>
      <c r="E42" s="38">
        <v>0</v>
      </c>
      <c r="F42" s="38">
        <v>0</v>
      </c>
      <c r="G42" s="38">
        <v>5</v>
      </c>
      <c r="H42" s="38">
        <v>0</v>
      </c>
      <c r="I42" s="38">
        <v>0</v>
      </c>
    </row>
    <row r="43" spans="1:9">
      <c r="A43" s="33" t="s">
        <v>410</v>
      </c>
      <c r="B43" s="18" t="s">
        <v>556</v>
      </c>
      <c r="C43" s="46">
        <v>10</v>
      </c>
      <c r="D43" s="18" t="s">
        <v>557</v>
      </c>
      <c r="E43" s="38">
        <v>2</v>
      </c>
      <c r="F43" s="38">
        <v>2</v>
      </c>
      <c r="G43" s="38">
        <v>0</v>
      </c>
      <c r="H43" s="38">
        <v>0</v>
      </c>
      <c r="I43" s="38">
        <v>0</v>
      </c>
    </row>
    <row r="44" spans="1:9">
      <c r="A44" s="33" t="s">
        <v>296</v>
      </c>
      <c r="B44" s="18" t="s">
        <v>558</v>
      </c>
      <c r="C44" s="46">
        <v>8</v>
      </c>
      <c r="D44" s="18" t="s">
        <v>559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</row>
    <row r="45" spans="1:9">
      <c r="A45" s="33" t="s">
        <v>152</v>
      </c>
      <c r="B45" s="18" t="s">
        <v>560</v>
      </c>
      <c r="C45" s="46">
        <v>3</v>
      </c>
      <c r="D45" s="18" t="s">
        <v>561</v>
      </c>
      <c r="E45" s="38">
        <v>1</v>
      </c>
      <c r="F45" s="38">
        <v>1</v>
      </c>
      <c r="G45" s="38">
        <v>0</v>
      </c>
      <c r="H45" s="38">
        <v>0</v>
      </c>
      <c r="I45" s="38">
        <v>0</v>
      </c>
    </row>
    <row r="46" spans="1:9">
      <c r="A46" s="33" t="s">
        <v>62</v>
      </c>
      <c r="B46" s="18" t="s">
        <v>558</v>
      </c>
      <c r="C46" s="46">
        <v>8</v>
      </c>
      <c r="D46" s="18" t="s">
        <v>562</v>
      </c>
      <c r="E46" s="38">
        <v>0</v>
      </c>
      <c r="F46" s="38">
        <v>0</v>
      </c>
      <c r="G46" s="38">
        <v>0</v>
      </c>
      <c r="H46" s="38">
        <v>4</v>
      </c>
      <c r="I46" s="38">
        <v>0</v>
      </c>
    </row>
    <row r="47" spans="1:9">
      <c r="A47" s="33" t="s">
        <v>33</v>
      </c>
      <c r="B47" s="18" t="s">
        <v>563</v>
      </c>
      <c r="C47" s="46">
        <v>11</v>
      </c>
      <c r="D47" s="18" t="s">
        <v>564</v>
      </c>
      <c r="E47" s="38">
        <v>7</v>
      </c>
      <c r="F47" s="38">
        <v>0</v>
      </c>
      <c r="G47" s="38">
        <v>0</v>
      </c>
      <c r="H47" s="38">
        <v>0</v>
      </c>
      <c r="I47" s="38">
        <v>0</v>
      </c>
    </row>
    <row r="48" spans="1:9">
      <c r="A48" s="33" t="s">
        <v>351</v>
      </c>
      <c r="B48" s="18" t="s">
        <v>565</v>
      </c>
      <c r="C48" s="46">
        <v>2</v>
      </c>
      <c r="D48" s="18" t="s">
        <v>566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</row>
    <row r="49" spans="1:9">
      <c r="A49" s="33" t="s">
        <v>28</v>
      </c>
      <c r="B49" s="18" t="s">
        <v>567</v>
      </c>
      <c r="C49" s="46">
        <v>7</v>
      </c>
      <c r="D49" s="18" t="s">
        <v>568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</row>
    <row r="50" spans="1:9">
      <c r="A50" s="33" t="s">
        <v>138</v>
      </c>
      <c r="B50" s="18" t="s">
        <v>565</v>
      </c>
      <c r="C50" s="46">
        <v>2</v>
      </c>
      <c r="D50" s="18" t="s">
        <v>569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</row>
    <row r="51" spans="1:9">
      <c r="A51" s="33" t="s">
        <v>210</v>
      </c>
      <c r="B51" s="18" t="s">
        <v>490</v>
      </c>
      <c r="C51" s="46">
        <v>2</v>
      </c>
      <c r="D51" s="18" t="s">
        <v>570</v>
      </c>
      <c r="E51" s="38">
        <v>1</v>
      </c>
      <c r="F51" s="38">
        <v>0</v>
      </c>
      <c r="G51" s="38">
        <v>0</v>
      </c>
      <c r="H51" s="38">
        <v>0</v>
      </c>
      <c r="I51" s="38">
        <v>0</v>
      </c>
    </row>
    <row r="52" spans="1:9">
      <c r="A52" s="33" t="s">
        <v>300</v>
      </c>
      <c r="B52" s="18" t="s">
        <v>471</v>
      </c>
      <c r="C52" s="46">
        <v>1</v>
      </c>
      <c r="D52" s="18" t="s">
        <v>571</v>
      </c>
      <c r="E52" s="38">
        <v>0</v>
      </c>
      <c r="F52" s="38">
        <v>3</v>
      </c>
      <c r="G52" s="38">
        <v>1</v>
      </c>
      <c r="H52" s="38">
        <v>0</v>
      </c>
      <c r="I52" s="38">
        <v>2</v>
      </c>
    </row>
    <row r="53" spans="1:9">
      <c r="A53" s="33" t="s">
        <v>450</v>
      </c>
      <c r="B53" s="18" t="s">
        <v>572</v>
      </c>
      <c r="C53" s="46">
        <v>10</v>
      </c>
      <c r="D53" s="18" t="s">
        <v>573</v>
      </c>
      <c r="E53" s="38">
        <v>1</v>
      </c>
      <c r="F53" s="38">
        <v>0</v>
      </c>
      <c r="G53" s="38">
        <v>0</v>
      </c>
      <c r="H53" s="38">
        <v>0</v>
      </c>
      <c r="I53" s="38">
        <v>0</v>
      </c>
    </row>
    <row r="54" spans="1:9">
      <c r="A54" s="33" t="s">
        <v>464</v>
      </c>
      <c r="B54" s="18" t="s">
        <v>471</v>
      </c>
      <c r="C54" s="46">
        <v>1</v>
      </c>
      <c r="D54" s="18" t="s">
        <v>1020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</row>
    <row r="55" spans="1:9">
      <c r="A55" s="33" t="s">
        <v>342</v>
      </c>
      <c r="B55" s="18" t="s">
        <v>472</v>
      </c>
      <c r="C55" s="46">
        <v>2</v>
      </c>
      <c r="D55" s="18" t="s">
        <v>575</v>
      </c>
      <c r="E55" s="38">
        <v>9</v>
      </c>
      <c r="F55" s="38">
        <v>17</v>
      </c>
      <c r="G55" s="38">
        <v>16</v>
      </c>
      <c r="H55" s="38">
        <v>14</v>
      </c>
      <c r="I55" s="38">
        <v>6</v>
      </c>
    </row>
    <row r="56" spans="1:9">
      <c r="A56" s="33" t="s">
        <v>224</v>
      </c>
      <c r="B56" s="18" t="s">
        <v>514</v>
      </c>
      <c r="C56" s="46">
        <v>12</v>
      </c>
      <c r="D56" s="18" t="s">
        <v>576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</row>
    <row r="57" spans="1:9">
      <c r="A57" s="33" t="s">
        <v>308</v>
      </c>
      <c r="B57" s="18" t="s">
        <v>556</v>
      </c>
      <c r="C57" s="46">
        <v>10</v>
      </c>
      <c r="D57" s="18" t="s">
        <v>577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</row>
    <row r="58" spans="1:9">
      <c r="A58" s="33" t="s">
        <v>260</v>
      </c>
      <c r="B58" s="18" t="s">
        <v>578</v>
      </c>
      <c r="C58" s="46">
        <v>5</v>
      </c>
      <c r="D58" s="18" t="s">
        <v>579</v>
      </c>
      <c r="E58" s="38">
        <v>0</v>
      </c>
      <c r="F58" s="38">
        <v>0</v>
      </c>
      <c r="G58" s="38">
        <v>0</v>
      </c>
      <c r="H58" s="38">
        <v>2</v>
      </c>
      <c r="I58" s="38">
        <v>1</v>
      </c>
    </row>
    <row r="59" spans="1:9">
      <c r="A59" s="33" t="s">
        <v>135</v>
      </c>
      <c r="B59" s="18" t="s">
        <v>540</v>
      </c>
      <c r="C59" s="46">
        <v>2</v>
      </c>
      <c r="D59" s="18" t="s">
        <v>580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</row>
    <row r="60" spans="1:9">
      <c r="A60" s="33" t="s">
        <v>395</v>
      </c>
      <c r="B60" s="18" t="s">
        <v>530</v>
      </c>
      <c r="C60" s="46">
        <v>11</v>
      </c>
      <c r="D60" s="18" t="s">
        <v>581</v>
      </c>
      <c r="E60" s="38">
        <v>0</v>
      </c>
      <c r="F60" s="38">
        <v>0</v>
      </c>
      <c r="G60" s="38">
        <v>0</v>
      </c>
      <c r="H60" s="38">
        <v>3</v>
      </c>
      <c r="I60" s="38">
        <v>0</v>
      </c>
    </row>
    <row r="61" spans="1:9">
      <c r="A61" s="33" t="s">
        <v>105</v>
      </c>
      <c r="B61" s="18" t="s">
        <v>582</v>
      </c>
      <c r="C61" s="46">
        <v>6</v>
      </c>
      <c r="D61" s="18" t="s">
        <v>583</v>
      </c>
      <c r="E61" s="38">
        <v>1</v>
      </c>
      <c r="F61" s="38">
        <v>1</v>
      </c>
      <c r="G61" s="38">
        <v>0</v>
      </c>
      <c r="H61" s="38">
        <v>0</v>
      </c>
      <c r="I61" s="38">
        <v>0</v>
      </c>
    </row>
    <row r="62" spans="1:9">
      <c r="A62" s="33" t="s">
        <v>435</v>
      </c>
      <c r="B62" s="18" t="s">
        <v>471</v>
      </c>
      <c r="C62" s="46">
        <v>1</v>
      </c>
      <c r="D62" s="18" t="s">
        <v>436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</row>
    <row r="63" spans="1:9">
      <c r="A63" s="33" t="s">
        <v>387</v>
      </c>
      <c r="B63" s="18" t="s">
        <v>584</v>
      </c>
      <c r="C63" s="46">
        <v>4</v>
      </c>
      <c r="D63" s="18" t="s">
        <v>585</v>
      </c>
      <c r="E63" s="38">
        <v>1</v>
      </c>
      <c r="F63" s="38">
        <v>0</v>
      </c>
      <c r="G63" s="38">
        <v>0</v>
      </c>
      <c r="H63" s="38">
        <v>3</v>
      </c>
      <c r="I63" s="38">
        <v>0</v>
      </c>
    </row>
    <row r="64" spans="1:9">
      <c r="A64" s="33" t="s">
        <v>137</v>
      </c>
      <c r="B64" s="18" t="s">
        <v>560</v>
      </c>
      <c r="C64" s="46">
        <v>3</v>
      </c>
      <c r="D64" s="18" t="s">
        <v>586</v>
      </c>
      <c r="E64" s="38">
        <v>3</v>
      </c>
      <c r="F64" s="38">
        <v>0</v>
      </c>
      <c r="G64" s="38">
        <v>0</v>
      </c>
      <c r="H64" s="38">
        <v>0</v>
      </c>
      <c r="I64" s="38">
        <v>0</v>
      </c>
    </row>
    <row r="65" spans="1:9">
      <c r="A65" s="33" t="s">
        <v>240</v>
      </c>
      <c r="B65" s="18" t="s">
        <v>587</v>
      </c>
      <c r="C65" s="46">
        <v>7</v>
      </c>
      <c r="D65" s="18" t="s">
        <v>588</v>
      </c>
      <c r="E65" s="38">
        <v>0</v>
      </c>
      <c r="F65" s="38">
        <v>0</v>
      </c>
      <c r="G65" s="38">
        <v>0</v>
      </c>
      <c r="H65" s="38">
        <v>0</v>
      </c>
      <c r="I65" s="38">
        <v>1</v>
      </c>
    </row>
    <row r="66" spans="1:9">
      <c r="A66" s="33" t="s">
        <v>434</v>
      </c>
      <c r="B66" s="18" t="s">
        <v>589</v>
      </c>
      <c r="C66" s="46">
        <v>1</v>
      </c>
      <c r="D66" s="18" t="s">
        <v>590</v>
      </c>
      <c r="E66" s="38">
        <v>0</v>
      </c>
      <c r="F66" s="38">
        <v>0</v>
      </c>
      <c r="G66" s="38">
        <v>0</v>
      </c>
      <c r="H66" s="38">
        <v>0</v>
      </c>
      <c r="I66" s="38">
        <v>1</v>
      </c>
    </row>
    <row r="67" spans="1:9">
      <c r="A67" s="33" t="s">
        <v>349</v>
      </c>
      <c r="B67" s="18" t="s">
        <v>471</v>
      </c>
      <c r="C67" s="46">
        <v>1</v>
      </c>
      <c r="D67" s="18" t="s">
        <v>350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</row>
    <row r="68" spans="1:9">
      <c r="A68" s="33" t="s">
        <v>123</v>
      </c>
      <c r="B68" s="18" t="s">
        <v>565</v>
      </c>
      <c r="C68" s="46">
        <v>2</v>
      </c>
      <c r="D68" s="18" t="s">
        <v>591</v>
      </c>
      <c r="E68" s="38">
        <v>5</v>
      </c>
      <c r="F68" s="38">
        <v>7</v>
      </c>
      <c r="G68" s="38">
        <v>15</v>
      </c>
      <c r="H68" s="38">
        <v>8</v>
      </c>
      <c r="I68" s="38">
        <v>4</v>
      </c>
    </row>
    <row r="69" spans="1:9">
      <c r="A69" s="33" t="s">
        <v>215</v>
      </c>
      <c r="B69" s="18" t="s">
        <v>593</v>
      </c>
      <c r="C69" s="46">
        <v>12</v>
      </c>
      <c r="D69" s="18" t="s">
        <v>1042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</row>
    <row r="70" spans="1:9">
      <c r="A70" s="33" t="s">
        <v>396</v>
      </c>
      <c r="B70" s="18" t="s">
        <v>530</v>
      </c>
      <c r="C70" s="46">
        <v>11</v>
      </c>
      <c r="D70" s="18" t="s">
        <v>1003</v>
      </c>
      <c r="E70" s="38">
        <v>0</v>
      </c>
      <c r="F70" s="38">
        <v>0</v>
      </c>
      <c r="G70" s="38">
        <v>0</v>
      </c>
      <c r="H70" s="38">
        <v>0</v>
      </c>
      <c r="I70" s="38">
        <v>1</v>
      </c>
    </row>
    <row r="71" spans="1:9">
      <c r="A71" s="33" t="s">
        <v>176</v>
      </c>
      <c r="B71" s="18" t="s">
        <v>567</v>
      </c>
      <c r="C71" s="46">
        <v>7</v>
      </c>
      <c r="D71" s="18" t="s">
        <v>596</v>
      </c>
      <c r="E71" s="38">
        <v>6</v>
      </c>
      <c r="F71" s="38">
        <v>0</v>
      </c>
      <c r="G71" s="38">
        <v>2</v>
      </c>
      <c r="H71" s="38">
        <v>0</v>
      </c>
      <c r="I71" s="38">
        <v>0</v>
      </c>
    </row>
    <row r="72" spans="1:9">
      <c r="A72" s="33" t="s">
        <v>222</v>
      </c>
      <c r="B72" s="18" t="s">
        <v>556</v>
      </c>
      <c r="C72" s="46">
        <v>10</v>
      </c>
      <c r="D72" s="18" t="s">
        <v>1006</v>
      </c>
      <c r="E72" s="38">
        <v>1</v>
      </c>
      <c r="F72" s="38">
        <v>4</v>
      </c>
      <c r="G72" s="38">
        <v>7</v>
      </c>
      <c r="H72" s="38">
        <v>4</v>
      </c>
      <c r="I72" s="38">
        <v>9</v>
      </c>
    </row>
    <row r="73" spans="1:9">
      <c r="A73" s="33" t="s">
        <v>347</v>
      </c>
      <c r="B73" s="18" t="s">
        <v>502</v>
      </c>
      <c r="C73" s="46">
        <v>11</v>
      </c>
      <c r="D73" s="18" t="s">
        <v>598</v>
      </c>
      <c r="E73" s="38">
        <v>2</v>
      </c>
      <c r="F73" s="38">
        <v>0</v>
      </c>
      <c r="G73" s="38">
        <v>1</v>
      </c>
      <c r="H73" s="38">
        <v>0</v>
      </c>
      <c r="I73" s="38">
        <v>0</v>
      </c>
    </row>
    <row r="74" spans="1:9">
      <c r="A74" s="33" t="s">
        <v>348</v>
      </c>
      <c r="B74" s="18" t="s">
        <v>502</v>
      </c>
      <c r="C74" s="46">
        <v>11</v>
      </c>
      <c r="D74" s="18" t="s">
        <v>599</v>
      </c>
      <c r="E74" s="38">
        <v>0</v>
      </c>
      <c r="F74" s="38">
        <v>0</v>
      </c>
      <c r="G74" s="38">
        <v>0</v>
      </c>
      <c r="H74" s="38">
        <v>1</v>
      </c>
      <c r="I74" s="38">
        <v>0</v>
      </c>
    </row>
    <row r="75" spans="1:9">
      <c r="A75" s="33" t="s">
        <v>343</v>
      </c>
      <c r="B75" s="18" t="s">
        <v>543</v>
      </c>
      <c r="C75" s="46">
        <v>2</v>
      </c>
      <c r="D75" s="18" t="s">
        <v>600</v>
      </c>
      <c r="E75" s="38">
        <v>0</v>
      </c>
      <c r="F75" s="38">
        <v>0</v>
      </c>
      <c r="G75" s="38">
        <v>0</v>
      </c>
      <c r="H75" s="38">
        <v>1</v>
      </c>
      <c r="I75" s="38">
        <v>0</v>
      </c>
    </row>
    <row r="76" spans="1:9">
      <c r="A76" s="33" t="s">
        <v>208</v>
      </c>
      <c r="B76" s="18" t="s">
        <v>601</v>
      </c>
      <c r="C76" s="46">
        <v>8</v>
      </c>
      <c r="D76" s="18" t="s">
        <v>602</v>
      </c>
      <c r="E76" s="38">
        <v>14</v>
      </c>
      <c r="F76" s="38">
        <v>10</v>
      </c>
      <c r="G76" s="38">
        <v>13</v>
      </c>
      <c r="H76" s="38">
        <v>2</v>
      </c>
      <c r="I76" s="38">
        <v>4</v>
      </c>
    </row>
    <row r="77" spans="1:9">
      <c r="A77" s="33" t="s">
        <v>158</v>
      </c>
      <c r="B77" s="18" t="s">
        <v>494</v>
      </c>
      <c r="C77" s="46">
        <v>4</v>
      </c>
      <c r="D77" s="18" t="s">
        <v>603</v>
      </c>
      <c r="E77" s="38">
        <v>0</v>
      </c>
      <c r="F77" s="38">
        <v>0</v>
      </c>
      <c r="G77" s="38">
        <v>1</v>
      </c>
      <c r="H77" s="38">
        <v>0</v>
      </c>
      <c r="I77" s="38">
        <v>0</v>
      </c>
    </row>
    <row r="78" spans="1:9">
      <c r="A78" s="33" t="s">
        <v>309</v>
      </c>
      <c r="B78" s="18" t="s">
        <v>486</v>
      </c>
      <c r="C78" s="46">
        <v>10</v>
      </c>
      <c r="D78" s="18" t="s">
        <v>604</v>
      </c>
      <c r="E78" s="38">
        <v>2</v>
      </c>
      <c r="F78" s="38">
        <v>2</v>
      </c>
      <c r="G78" s="38">
        <v>3</v>
      </c>
      <c r="H78" s="38">
        <v>0</v>
      </c>
      <c r="I78" s="38">
        <v>0</v>
      </c>
    </row>
    <row r="79" spans="1:9">
      <c r="A79" s="33" t="s">
        <v>270</v>
      </c>
      <c r="B79" s="18" t="s">
        <v>538</v>
      </c>
      <c r="C79" s="46">
        <v>8</v>
      </c>
      <c r="D79" s="18" t="s">
        <v>605</v>
      </c>
      <c r="E79" s="38">
        <v>3</v>
      </c>
      <c r="F79" s="38">
        <v>2</v>
      </c>
      <c r="G79" s="38">
        <v>0</v>
      </c>
      <c r="H79" s="38">
        <v>0</v>
      </c>
      <c r="I79" s="38">
        <v>0</v>
      </c>
    </row>
    <row r="80" spans="1:9">
      <c r="A80" s="33" t="s">
        <v>125</v>
      </c>
      <c r="B80" s="18" t="s">
        <v>563</v>
      </c>
      <c r="C80" s="46">
        <v>11</v>
      </c>
      <c r="D80" s="18" t="s">
        <v>606</v>
      </c>
      <c r="E80" s="38">
        <v>6</v>
      </c>
      <c r="F80" s="38">
        <v>3</v>
      </c>
      <c r="G80" s="38">
        <v>1</v>
      </c>
      <c r="H80" s="38">
        <v>0</v>
      </c>
      <c r="I80" s="38">
        <v>0</v>
      </c>
    </row>
    <row r="81" spans="1:9">
      <c r="A81" s="33" t="s">
        <v>607</v>
      </c>
      <c r="B81" s="18" t="s">
        <v>578</v>
      </c>
      <c r="C81" s="46">
        <v>5</v>
      </c>
      <c r="D81" s="18" t="s">
        <v>608</v>
      </c>
      <c r="E81" s="38">
        <v>0</v>
      </c>
      <c r="F81" s="38">
        <v>1</v>
      </c>
      <c r="G81" s="38">
        <v>3</v>
      </c>
      <c r="H81" s="38">
        <v>0</v>
      </c>
      <c r="I81" s="38">
        <v>14</v>
      </c>
    </row>
    <row r="82" spans="1:9">
      <c r="A82" s="33" t="s">
        <v>391</v>
      </c>
      <c r="B82" s="18" t="s">
        <v>556</v>
      </c>
      <c r="C82" s="46">
        <v>10</v>
      </c>
      <c r="D82" s="18" t="s">
        <v>609</v>
      </c>
      <c r="E82" s="38">
        <v>0</v>
      </c>
      <c r="F82" s="38">
        <v>0</v>
      </c>
      <c r="G82" s="38">
        <v>0</v>
      </c>
      <c r="H82" s="38">
        <v>3</v>
      </c>
      <c r="I82" s="38">
        <v>0</v>
      </c>
    </row>
    <row r="83" spans="1:9">
      <c r="A83" s="33" t="s">
        <v>48</v>
      </c>
      <c r="B83" s="18" t="s">
        <v>610</v>
      </c>
      <c r="C83" s="46">
        <v>8</v>
      </c>
      <c r="D83" s="18" t="s">
        <v>611</v>
      </c>
      <c r="E83" s="38">
        <v>0</v>
      </c>
      <c r="F83" s="38">
        <v>0</v>
      </c>
      <c r="G83" s="38">
        <v>1</v>
      </c>
      <c r="H83" s="38">
        <v>1</v>
      </c>
      <c r="I83" s="38">
        <v>0</v>
      </c>
    </row>
    <row r="84" spans="1:9">
      <c r="A84" s="33" t="s">
        <v>148</v>
      </c>
      <c r="B84" s="18" t="s">
        <v>538</v>
      </c>
      <c r="C84" s="46">
        <v>8</v>
      </c>
      <c r="D84" s="18" t="s">
        <v>612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</row>
    <row r="85" spans="1:9">
      <c r="A85" s="33" t="s">
        <v>217</v>
      </c>
      <c r="B85" s="18" t="s">
        <v>560</v>
      </c>
      <c r="C85" s="46">
        <v>3</v>
      </c>
      <c r="D85" s="18" t="s">
        <v>613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</row>
    <row r="86" spans="1:9">
      <c r="A86" s="33" t="s">
        <v>111</v>
      </c>
      <c r="B86" s="18" t="s">
        <v>471</v>
      </c>
      <c r="C86" s="46">
        <v>1</v>
      </c>
      <c r="D86" s="18" t="s">
        <v>614</v>
      </c>
      <c r="E86" s="38">
        <v>0</v>
      </c>
      <c r="F86" s="38">
        <v>2</v>
      </c>
      <c r="G86" s="38">
        <v>0</v>
      </c>
      <c r="H86" s="38">
        <v>0</v>
      </c>
      <c r="I86" s="38">
        <v>1</v>
      </c>
    </row>
    <row r="87" spans="1:9">
      <c r="A87" s="33" t="s">
        <v>122</v>
      </c>
      <c r="B87" s="18" t="s">
        <v>530</v>
      </c>
      <c r="C87" s="46">
        <v>11</v>
      </c>
      <c r="D87" s="18" t="s">
        <v>615</v>
      </c>
      <c r="E87" s="38">
        <v>0</v>
      </c>
      <c r="F87" s="38">
        <v>0</v>
      </c>
      <c r="G87" s="38">
        <v>0</v>
      </c>
      <c r="H87" s="38">
        <v>2</v>
      </c>
      <c r="I87" s="38">
        <v>1</v>
      </c>
    </row>
    <row r="88" spans="1:9">
      <c r="A88" s="33" t="s">
        <v>186</v>
      </c>
      <c r="B88" s="18" t="s">
        <v>517</v>
      </c>
      <c r="C88" s="46">
        <v>9</v>
      </c>
      <c r="D88" s="18" t="s">
        <v>616</v>
      </c>
      <c r="E88" s="38">
        <v>39</v>
      </c>
      <c r="F88" s="38">
        <v>39</v>
      </c>
      <c r="G88" s="38">
        <v>46</v>
      </c>
      <c r="H88" s="38">
        <v>27</v>
      </c>
      <c r="I88" s="38">
        <v>19</v>
      </c>
    </row>
    <row r="89" spans="1:9">
      <c r="A89" s="33" t="s">
        <v>92</v>
      </c>
      <c r="B89" s="18" t="s">
        <v>510</v>
      </c>
      <c r="C89" s="46">
        <v>3</v>
      </c>
      <c r="D89" s="18" t="s">
        <v>617</v>
      </c>
      <c r="E89" s="38">
        <v>0</v>
      </c>
      <c r="F89" s="38">
        <v>1</v>
      </c>
      <c r="G89" s="38">
        <v>0</v>
      </c>
      <c r="H89" s="38">
        <v>0</v>
      </c>
      <c r="I89" s="38">
        <v>0</v>
      </c>
    </row>
    <row r="90" spans="1:9">
      <c r="A90" s="33" t="s">
        <v>424</v>
      </c>
      <c r="B90" s="18" t="s">
        <v>540</v>
      </c>
      <c r="C90" s="46">
        <v>2</v>
      </c>
      <c r="D90" s="18" t="s">
        <v>618</v>
      </c>
      <c r="E90" s="38">
        <v>2</v>
      </c>
      <c r="F90" s="38">
        <v>0</v>
      </c>
      <c r="G90" s="38">
        <v>1</v>
      </c>
      <c r="H90" s="38">
        <v>0</v>
      </c>
      <c r="I90" s="38">
        <v>0</v>
      </c>
    </row>
    <row r="91" spans="1:9">
      <c r="A91" s="33" t="s">
        <v>257</v>
      </c>
      <c r="B91" s="18" t="s">
        <v>515</v>
      </c>
      <c r="C91" s="46">
        <v>7</v>
      </c>
      <c r="D91" s="18" t="s">
        <v>619</v>
      </c>
      <c r="E91" s="38">
        <v>2</v>
      </c>
      <c r="F91" s="38">
        <v>6</v>
      </c>
      <c r="G91" s="38">
        <v>5</v>
      </c>
      <c r="H91" s="38">
        <v>8</v>
      </c>
      <c r="I91" s="38">
        <v>9</v>
      </c>
    </row>
    <row r="92" spans="1:9">
      <c r="A92" s="33" t="s">
        <v>327</v>
      </c>
      <c r="B92" s="18" t="s">
        <v>620</v>
      </c>
      <c r="C92" s="46">
        <v>4</v>
      </c>
      <c r="D92" s="18" t="s">
        <v>621</v>
      </c>
      <c r="E92" s="38">
        <v>7</v>
      </c>
      <c r="F92" s="38">
        <v>9</v>
      </c>
      <c r="G92" s="38">
        <v>10</v>
      </c>
      <c r="H92" s="38">
        <v>6</v>
      </c>
      <c r="I92" s="38">
        <v>7</v>
      </c>
    </row>
    <row r="93" spans="1:9">
      <c r="A93" s="33" t="s">
        <v>338</v>
      </c>
      <c r="B93" s="18" t="s">
        <v>540</v>
      </c>
      <c r="C93" s="46">
        <v>2</v>
      </c>
      <c r="D93" s="18" t="s">
        <v>622</v>
      </c>
      <c r="E93" s="38">
        <v>0</v>
      </c>
      <c r="F93" s="38">
        <v>1</v>
      </c>
      <c r="G93" s="38">
        <v>0</v>
      </c>
      <c r="H93" s="38">
        <v>1</v>
      </c>
      <c r="I93" s="38">
        <v>0</v>
      </c>
    </row>
    <row r="94" spans="1:9">
      <c r="A94" s="33" t="s">
        <v>334</v>
      </c>
      <c r="B94" s="18" t="s">
        <v>549</v>
      </c>
      <c r="C94" s="46">
        <v>2</v>
      </c>
      <c r="D94" s="18" t="s">
        <v>623</v>
      </c>
      <c r="E94" s="38">
        <v>3</v>
      </c>
      <c r="F94" s="38">
        <v>4</v>
      </c>
      <c r="G94" s="38">
        <v>2</v>
      </c>
      <c r="H94" s="38">
        <v>4</v>
      </c>
      <c r="I94" s="38">
        <v>5</v>
      </c>
    </row>
    <row r="95" spans="1:9">
      <c r="A95" s="33" t="s">
        <v>361</v>
      </c>
      <c r="B95" s="18" t="s">
        <v>515</v>
      </c>
      <c r="C95" s="46">
        <v>7</v>
      </c>
      <c r="D95" s="18" t="s">
        <v>624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</row>
    <row r="96" spans="1:9">
      <c r="A96" s="33" t="s">
        <v>84</v>
      </c>
      <c r="B96" s="18" t="s">
        <v>471</v>
      </c>
      <c r="C96" s="46">
        <v>1</v>
      </c>
      <c r="D96" s="18" t="s">
        <v>1021</v>
      </c>
      <c r="E96" s="38">
        <v>0</v>
      </c>
      <c r="F96" s="38">
        <v>0</v>
      </c>
      <c r="G96" s="38">
        <v>0</v>
      </c>
      <c r="H96" s="38">
        <v>0</v>
      </c>
      <c r="I96" s="38">
        <v>2</v>
      </c>
    </row>
    <row r="97" spans="1:9">
      <c r="A97" s="33" t="s">
        <v>274</v>
      </c>
      <c r="B97" s="18" t="s">
        <v>536</v>
      </c>
      <c r="C97" s="46">
        <v>6</v>
      </c>
      <c r="D97" s="18" t="s">
        <v>626</v>
      </c>
      <c r="E97" s="38">
        <v>8</v>
      </c>
      <c r="F97" s="38">
        <v>2</v>
      </c>
      <c r="G97" s="38">
        <v>3</v>
      </c>
      <c r="H97" s="38">
        <v>9</v>
      </c>
      <c r="I97" s="38">
        <v>1</v>
      </c>
    </row>
    <row r="98" spans="1:9">
      <c r="A98" s="33" t="s">
        <v>236</v>
      </c>
      <c r="B98" s="18" t="s">
        <v>528</v>
      </c>
      <c r="C98" s="46">
        <v>3</v>
      </c>
      <c r="D98" s="18" t="s">
        <v>627</v>
      </c>
      <c r="E98" s="38">
        <v>3</v>
      </c>
      <c r="F98" s="38">
        <v>0</v>
      </c>
      <c r="G98" s="38">
        <v>1</v>
      </c>
      <c r="H98" s="38">
        <v>0</v>
      </c>
      <c r="I98" s="38">
        <v>0</v>
      </c>
    </row>
    <row r="99" spans="1:9">
      <c r="A99" s="33" t="s">
        <v>407</v>
      </c>
      <c r="B99" s="18" t="s">
        <v>472</v>
      </c>
      <c r="C99" s="46">
        <v>2</v>
      </c>
      <c r="D99" s="18" t="s">
        <v>628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</row>
    <row r="100" spans="1:9">
      <c r="A100" s="33" t="s">
        <v>328</v>
      </c>
      <c r="B100" s="18" t="s">
        <v>471</v>
      </c>
      <c r="C100" s="46">
        <v>1</v>
      </c>
      <c r="D100" s="18" t="s">
        <v>329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</row>
    <row r="101" spans="1:9">
      <c r="A101" s="33" t="s">
        <v>145</v>
      </c>
      <c r="B101" s="18" t="s">
        <v>532</v>
      </c>
      <c r="C101" s="46">
        <v>12</v>
      </c>
      <c r="D101" s="18" t="s">
        <v>629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</row>
    <row r="102" spans="1:9">
      <c r="A102" s="33" t="s">
        <v>252</v>
      </c>
      <c r="B102" s="18" t="s">
        <v>630</v>
      </c>
      <c r="C102" s="46">
        <v>11</v>
      </c>
      <c r="D102" s="18" t="s">
        <v>631</v>
      </c>
      <c r="E102" s="38">
        <v>2</v>
      </c>
      <c r="F102" s="38">
        <v>1</v>
      </c>
      <c r="G102" s="38">
        <v>0</v>
      </c>
      <c r="H102" s="38">
        <v>0</v>
      </c>
      <c r="I102" s="38">
        <v>0</v>
      </c>
    </row>
    <row r="103" spans="1:9">
      <c r="A103" s="33" t="s">
        <v>235</v>
      </c>
      <c r="B103" s="18" t="s">
        <v>549</v>
      </c>
      <c r="C103" s="46">
        <v>2</v>
      </c>
      <c r="D103" s="18" t="s">
        <v>632</v>
      </c>
      <c r="E103" s="38">
        <v>6</v>
      </c>
      <c r="F103" s="38">
        <v>3</v>
      </c>
      <c r="G103" s="38">
        <v>3</v>
      </c>
      <c r="H103" s="38">
        <v>2</v>
      </c>
      <c r="I103" s="38">
        <v>2</v>
      </c>
    </row>
    <row r="104" spans="1:9">
      <c r="A104" s="33" t="s">
        <v>258</v>
      </c>
      <c r="B104" s="18" t="s">
        <v>500</v>
      </c>
      <c r="C104" s="46">
        <v>10</v>
      </c>
      <c r="D104" s="18" t="s">
        <v>633</v>
      </c>
      <c r="E104" s="38">
        <v>35</v>
      </c>
      <c r="F104" s="38">
        <v>20</v>
      </c>
      <c r="G104" s="38">
        <v>18</v>
      </c>
      <c r="H104" s="38">
        <v>16</v>
      </c>
      <c r="I104" s="38">
        <v>0</v>
      </c>
    </row>
    <row r="105" spans="1:9">
      <c r="A105" s="33" t="s">
        <v>426</v>
      </c>
      <c r="B105" s="18" t="s">
        <v>517</v>
      </c>
      <c r="C105" s="46">
        <v>9</v>
      </c>
      <c r="D105" s="18" t="s">
        <v>634</v>
      </c>
      <c r="E105" s="38">
        <v>1</v>
      </c>
      <c r="F105" s="38">
        <v>0</v>
      </c>
      <c r="G105" s="38">
        <v>0</v>
      </c>
      <c r="H105" s="38">
        <v>0</v>
      </c>
      <c r="I105" s="38">
        <v>0</v>
      </c>
    </row>
    <row r="106" spans="1:9">
      <c r="A106" s="33" t="s">
        <v>216</v>
      </c>
      <c r="B106" s="18" t="s">
        <v>543</v>
      </c>
      <c r="C106" s="46">
        <v>2</v>
      </c>
      <c r="D106" s="18" t="s">
        <v>635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</row>
    <row r="107" spans="1:9">
      <c r="A107" s="33" t="s">
        <v>251</v>
      </c>
      <c r="B107" s="18" t="s">
        <v>504</v>
      </c>
      <c r="C107" s="46">
        <v>9</v>
      </c>
      <c r="D107" s="18" t="s">
        <v>636</v>
      </c>
      <c r="E107" s="38">
        <v>1</v>
      </c>
      <c r="F107" s="38">
        <v>0</v>
      </c>
      <c r="G107" s="38">
        <v>1</v>
      </c>
      <c r="H107" s="38">
        <v>0</v>
      </c>
      <c r="I107" s="38">
        <v>1</v>
      </c>
    </row>
    <row r="108" spans="1:9">
      <c r="A108" s="33" t="s">
        <v>381</v>
      </c>
      <c r="B108" s="18" t="s">
        <v>508</v>
      </c>
      <c r="C108" s="46">
        <v>10</v>
      </c>
      <c r="D108" s="18" t="s">
        <v>637</v>
      </c>
      <c r="E108" s="38">
        <v>0</v>
      </c>
      <c r="F108" s="38">
        <v>0</v>
      </c>
      <c r="G108" s="38">
        <v>0</v>
      </c>
      <c r="H108" s="38">
        <v>0</v>
      </c>
      <c r="I108" s="38">
        <v>11</v>
      </c>
    </row>
    <row r="109" spans="1:9">
      <c r="A109" s="33" t="s">
        <v>448</v>
      </c>
      <c r="B109" s="18" t="s">
        <v>563</v>
      </c>
      <c r="C109" s="46">
        <v>11</v>
      </c>
      <c r="D109" s="18" t="s">
        <v>638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</row>
    <row r="110" spans="1:9">
      <c r="A110" s="33" t="s">
        <v>273</v>
      </c>
      <c r="B110" s="18" t="s">
        <v>587</v>
      </c>
      <c r="C110" s="46">
        <v>7</v>
      </c>
      <c r="D110" s="18" t="s">
        <v>639</v>
      </c>
      <c r="E110" s="38">
        <v>0</v>
      </c>
      <c r="F110" s="38">
        <v>0</v>
      </c>
      <c r="G110" s="38">
        <v>0</v>
      </c>
      <c r="H110" s="38">
        <v>0</v>
      </c>
      <c r="I110" s="38">
        <v>3</v>
      </c>
    </row>
    <row r="111" spans="1:9">
      <c r="A111" s="33" t="s">
        <v>104</v>
      </c>
      <c r="B111" s="18" t="s">
        <v>549</v>
      </c>
      <c r="C111" s="46">
        <v>2</v>
      </c>
      <c r="D111" s="18" t="s">
        <v>640</v>
      </c>
      <c r="E111" s="38">
        <v>6</v>
      </c>
      <c r="F111" s="38">
        <v>8</v>
      </c>
      <c r="G111" s="38">
        <v>11</v>
      </c>
      <c r="H111" s="38">
        <v>1</v>
      </c>
      <c r="I111" s="38">
        <v>0</v>
      </c>
    </row>
    <row r="112" spans="1:9">
      <c r="A112" s="33" t="s">
        <v>447</v>
      </c>
      <c r="B112" s="18" t="s">
        <v>641</v>
      </c>
      <c r="C112" s="46">
        <v>11</v>
      </c>
      <c r="D112" s="18" t="s">
        <v>642</v>
      </c>
      <c r="E112" s="38">
        <v>0</v>
      </c>
      <c r="F112" s="38">
        <v>0</v>
      </c>
      <c r="G112" s="38">
        <v>2</v>
      </c>
      <c r="H112" s="38">
        <v>1</v>
      </c>
      <c r="I112" s="38">
        <v>0</v>
      </c>
    </row>
    <row r="113" spans="1:9">
      <c r="A113" s="33" t="s">
        <v>262</v>
      </c>
      <c r="B113" s="18" t="s">
        <v>512</v>
      </c>
      <c r="C113" s="46">
        <v>1</v>
      </c>
      <c r="D113" s="18" t="s">
        <v>643</v>
      </c>
      <c r="E113" s="38">
        <v>0</v>
      </c>
      <c r="F113" s="38">
        <v>6</v>
      </c>
      <c r="G113" s="38">
        <v>0</v>
      </c>
      <c r="H113" s="38">
        <v>0</v>
      </c>
      <c r="I113" s="38">
        <v>0</v>
      </c>
    </row>
    <row r="114" spans="1:9">
      <c r="A114" s="33" t="s">
        <v>644</v>
      </c>
      <c r="B114" s="18" t="s">
        <v>641</v>
      </c>
      <c r="C114" s="46">
        <v>11</v>
      </c>
      <c r="D114" s="18" t="s">
        <v>645</v>
      </c>
      <c r="E114" s="38">
        <v>0</v>
      </c>
      <c r="F114" s="38">
        <v>0</v>
      </c>
      <c r="G114" s="38">
        <v>0</v>
      </c>
      <c r="H114" s="38">
        <v>1</v>
      </c>
      <c r="I114" s="38">
        <v>0</v>
      </c>
    </row>
    <row r="115" spans="1:9">
      <c r="A115" s="33" t="s">
        <v>322</v>
      </c>
      <c r="B115" s="18" t="s">
        <v>646</v>
      </c>
      <c r="C115" s="46">
        <v>6</v>
      </c>
      <c r="D115" s="18" t="s">
        <v>647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</row>
    <row r="116" spans="1:9">
      <c r="A116" s="33" t="s">
        <v>165</v>
      </c>
      <c r="B116" s="18" t="s">
        <v>471</v>
      </c>
      <c r="C116" s="46">
        <v>1</v>
      </c>
      <c r="D116" s="18" t="s">
        <v>166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</row>
    <row r="117" spans="1:9">
      <c r="A117" s="33" t="s">
        <v>385</v>
      </c>
      <c r="B117" s="18" t="s">
        <v>543</v>
      </c>
      <c r="C117" s="46">
        <v>2</v>
      </c>
      <c r="D117" s="18" t="s">
        <v>648</v>
      </c>
      <c r="E117" s="38">
        <v>0</v>
      </c>
      <c r="F117" s="38">
        <v>0</v>
      </c>
      <c r="G117" s="38">
        <v>4</v>
      </c>
      <c r="H117" s="38">
        <v>0</v>
      </c>
      <c r="I117" s="38">
        <v>0</v>
      </c>
    </row>
    <row r="118" spans="1:9">
      <c r="A118" s="33" t="s">
        <v>182</v>
      </c>
      <c r="B118" s="18" t="s">
        <v>500</v>
      </c>
      <c r="C118" s="46">
        <v>10</v>
      </c>
      <c r="D118" s="18" t="s">
        <v>649</v>
      </c>
      <c r="E118" s="38">
        <v>0</v>
      </c>
      <c r="F118" s="38">
        <v>0</v>
      </c>
      <c r="G118" s="38">
        <v>0</v>
      </c>
      <c r="H118" s="38">
        <v>0</v>
      </c>
      <c r="I118" s="38">
        <v>2</v>
      </c>
    </row>
    <row r="119" spans="1:9">
      <c r="A119" s="33" t="s">
        <v>194</v>
      </c>
      <c r="B119" s="18" t="s">
        <v>578</v>
      </c>
      <c r="C119" s="46">
        <v>5</v>
      </c>
      <c r="D119" s="18" t="s">
        <v>650</v>
      </c>
      <c r="E119" s="38">
        <v>0</v>
      </c>
      <c r="F119" s="38">
        <v>0</v>
      </c>
      <c r="G119" s="38">
        <v>0</v>
      </c>
      <c r="H119" s="38">
        <v>6</v>
      </c>
      <c r="I119" s="38">
        <v>1</v>
      </c>
    </row>
    <row r="120" spans="1:9">
      <c r="A120" s="33" t="s">
        <v>285</v>
      </c>
      <c r="B120" s="18" t="s">
        <v>560</v>
      </c>
      <c r="C120" s="46">
        <v>3</v>
      </c>
      <c r="D120" s="18" t="s">
        <v>651</v>
      </c>
      <c r="E120" s="38">
        <v>0</v>
      </c>
      <c r="F120" s="38">
        <v>0</v>
      </c>
      <c r="G120" s="38">
        <v>0</v>
      </c>
      <c r="H120" s="38">
        <v>3</v>
      </c>
      <c r="I120" s="38">
        <v>0</v>
      </c>
    </row>
    <row r="121" spans="1:9">
      <c r="A121" s="33" t="s">
        <v>432</v>
      </c>
      <c r="B121" s="18" t="s">
        <v>572</v>
      </c>
      <c r="C121" s="46">
        <v>10</v>
      </c>
      <c r="D121" s="18" t="s">
        <v>652</v>
      </c>
      <c r="E121" s="38">
        <v>0</v>
      </c>
      <c r="F121" s="38">
        <v>0</v>
      </c>
      <c r="G121" s="38">
        <v>3</v>
      </c>
      <c r="H121" s="38">
        <v>0</v>
      </c>
      <c r="I121" s="38">
        <v>0</v>
      </c>
    </row>
    <row r="122" spans="1:9">
      <c r="A122" s="33" t="s">
        <v>201</v>
      </c>
      <c r="B122" s="18" t="s">
        <v>653</v>
      </c>
      <c r="C122" s="46">
        <v>8</v>
      </c>
      <c r="D122" s="18" t="s">
        <v>1011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</row>
    <row r="123" spans="1:9">
      <c r="A123" s="33" t="s">
        <v>256</v>
      </c>
      <c r="B123" s="18" t="s">
        <v>582</v>
      </c>
      <c r="C123" s="46">
        <v>6</v>
      </c>
      <c r="D123" s="18" t="s">
        <v>582</v>
      </c>
      <c r="E123" s="38">
        <v>0</v>
      </c>
      <c r="F123" s="38">
        <v>2</v>
      </c>
      <c r="G123" s="38">
        <v>3</v>
      </c>
      <c r="H123" s="38">
        <v>4</v>
      </c>
      <c r="I123" s="38">
        <v>0</v>
      </c>
    </row>
    <row r="124" spans="1:9">
      <c r="A124" s="33" t="s">
        <v>226</v>
      </c>
      <c r="B124" s="18" t="s">
        <v>549</v>
      </c>
      <c r="C124" s="46">
        <v>2</v>
      </c>
      <c r="D124" s="18" t="s">
        <v>654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</row>
    <row r="125" spans="1:9">
      <c r="A125" s="33" t="s">
        <v>433</v>
      </c>
      <c r="B125" s="18" t="s">
        <v>655</v>
      </c>
      <c r="C125" s="46">
        <v>2</v>
      </c>
      <c r="D125" s="18" t="s">
        <v>656</v>
      </c>
      <c r="E125" s="38">
        <v>2</v>
      </c>
      <c r="F125" s="38">
        <v>5</v>
      </c>
      <c r="G125" s="38">
        <v>0</v>
      </c>
      <c r="H125" s="38">
        <v>0</v>
      </c>
      <c r="I125" s="38">
        <v>0</v>
      </c>
    </row>
    <row r="126" spans="1:9">
      <c r="A126" s="33" t="s">
        <v>47</v>
      </c>
      <c r="B126" s="18" t="s">
        <v>471</v>
      </c>
      <c r="C126" s="46">
        <v>1</v>
      </c>
      <c r="D126" s="18" t="s">
        <v>657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</row>
    <row r="127" spans="1:9">
      <c r="A127" s="33" t="s">
        <v>278</v>
      </c>
      <c r="B127" s="18" t="s">
        <v>471</v>
      </c>
      <c r="C127" s="46">
        <v>1</v>
      </c>
      <c r="D127" s="18" t="s">
        <v>658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</row>
    <row r="128" spans="1:9">
      <c r="A128" s="33" t="s">
        <v>405</v>
      </c>
      <c r="B128" s="18" t="s">
        <v>502</v>
      </c>
      <c r="C128" s="46">
        <v>11</v>
      </c>
      <c r="D128" s="18" t="s">
        <v>659</v>
      </c>
      <c r="E128" s="38">
        <v>0</v>
      </c>
      <c r="F128" s="38">
        <v>1</v>
      </c>
      <c r="G128" s="38">
        <v>0</v>
      </c>
      <c r="H128" s="38">
        <v>0</v>
      </c>
      <c r="I128" s="38">
        <v>0</v>
      </c>
    </row>
    <row r="129" spans="1:9">
      <c r="A129" s="33" t="s">
        <v>106</v>
      </c>
      <c r="B129" s="18" t="s">
        <v>506</v>
      </c>
      <c r="C129" s="46">
        <v>6</v>
      </c>
      <c r="D129" s="18" t="s">
        <v>660</v>
      </c>
      <c r="E129" s="38">
        <v>0</v>
      </c>
      <c r="F129" s="38">
        <v>0</v>
      </c>
      <c r="G129" s="38">
        <v>0</v>
      </c>
      <c r="H129" s="38">
        <v>1</v>
      </c>
      <c r="I129" s="38">
        <v>1</v>
      </c>
    </row>
    <row r="130" spans="1:9">
      <c r="A130" s="33" t="s">
        <v>366</v>
      </c>
      <c r="B130" s="18" t="s">
        <v>646</v>
      </c>
      <c r="C130" s="46">
        <v>6</v>
      </c>
      <c r="D130" s="18" t="s">
        <v>661</v>
      </c>
      <c r="E130" s="38">
        <v>0</v>
      </c>
      <c r="F130" s="38">
        <v>0</v>
      </c>
      <c r="G130" s="38">
        <v>0</v>
      </c>
      <c r="H130" s="38">
        <v>0</v>
      </c>
      <c r="I130" s="38">
        <v>1</v>
      </c>
    </row>
    <row r="131" spans="1:9">
      <c r="A131" s="33" t="s">
        <v>375</v>
      </c>
      <c r="B131" s="18" t="s">
        <v>508</v>
      </c>
      <c r="C131" s="46">
        <v>4</v>
      </c>
      <c r="D131" s="18" t="s">
        <v>662</v>
      </c>
      <c r="E131" s="38">
        <v>0</v>
      </c>
      <c r="F131" s="38">
        <v>2</v>
      </c>
      <c r="G131" s="38">
        <v>7</v>
      </c>
      <c r="H131" s="38">
        <v>0</v>
      </c>
      <c r="I131" s="38">
        <v>0</v>
      </c>
    </row>
    <row r="132" spans="1:9">
      <c r="A132" s="33" t="s">
        <v>303</v>
      </c>
      <c r="B132" s="18" t="s">
        <v>549</v>
      </c>
      <c r="C132" s="46">
        <v>2</v>
      </c>
      <c r="D132" s="18" t="s">
        <v>663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</row>
    <row r="133" spans="1:9">
      <c r="A133" s="33" t="s">
        <v>197</v>
      </c>
      <c r="B133" s="18" t="s">
        <v>549</v>
      </c>
      <c r="C133" s="46">
        <v>2</v>
      </c>
      <c r="D133" s="18" t="s">
        <v>664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</row>
    <row r="134" spans="1:9">
      <c r="A134" s="33" t="s">
        <v>129</v>
      </c>
      <c r="B134" s="18" t="s">
        <v>646</v>
      </c>
      <c r="C134" s="46">
        <v>1</v>
      </c>
      <c r="D134" s="18" t="s">
        <v>665</v>
      </c>
      <c r="E134" s="38">
        <v>0</v>
      </c>
      <c r="F134" s="38">
        <v>3</v>
      </c>
      <c r="G134" s="38">
        <v>0</v>
      </c>
      <c r="H134" s="38">
        <v>0</v>
      </c>
      <c r="I134" s="38">
        <v>0</v>
      </c>
    </row>
    <row r="135" spans="1:9">
      <c r="A135" s="33" t="s">
        <v>330</v>
      </c>
      <c r="B135" s="18" t="s">
        <v>666</v>
      </c>
      <c r="C135" s="46">
        <v>7</v>
      </c>
      <c r="D135" s="18" t="s">
        <v>667</v>
      </c>
      <c r="E135" s="38">
        <v>0</v>
      </c>
      <c r="F135" s="38">
        <v>1</v>
      </c>
      <c r="G135" s="38">
        <v>0</v>
      </c>
      <c r="H135" s="38">
        <v>0</v>
      </c>
      <c r="I135" s="38">
        <v>0</v>
      </c>
    </row>
    <row r="136" spans="1:9">
      <c r="A136" s="33" t="s">
        <v>87</v>
      </c>
      <c r="B136" s="18" t="s">
        <v>668</v>
      </c>
      <c r="C136" s="46">
        <v>8</v>
      </c>
      <c r="D136" s="18" t="s">
        <v>669</v>
      </c>
      <c r="E136" s="38">
        <v>0</v>
      </c>
      <c r="F136" s="38">
        <v>1</v>
      </c>
      <c r="G136" s="38">
        <v>1</v>
      </c>
      <c r="H136" s="38">
        <v>0</v>
      </c>
      <c r="I136" s="38">
        <v>0</v>
      </c>
    </row>
    <row r="137" spans="1:9">
      <c r="A137" s="33" t="s">
        <v>316</v>
      </c>
      <c r="B137" s="18" t="s">
        <v>670</v>
      </c>
      <c r="C137" s="46">
        <v>10</v>
      </c>
      <c r="D137" s="18" t="s">
        <v>671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</row>
    <row r="138" spans="1:9">
      <c r="A138" s="33" t="s">
        <v>372</v>
      </c>
      <c r="B138" s="18" t="s">
        <v>494</v>
      </c>
      <c r="C138" s="46">
        <v>10</v>
      </c>
      <c r="D138" s="18" t="s">
        <v>672</v>
      </c>
      <c r="E138" s="38">
        <v>2</v>
      </c>
      <c r="F138" s="38">
        <v>2</v>
      </c>
      <c r="G138" s="38">
        <v>0</v>
      </c>
      <c r="H138" s="38">
        <v>0</v>
      </c>
      <c r="I138" s="38">
        <v>0</v>
      </c>
    </row>
    <row r="139" spans="1:9">
      <c r="A139" s="33" t="s">
        <v>379</v>
      </c>
      <c r="B139" s="18" t="s">
        <v>471</v>
      </c>
      <c r="C139" s="46">
        <v>1</v>
      </c>
      <c r="D139" s="18" t="s">
        <v>673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</row>
    <row r="140" spans="1:9">
      <c r="A140" s="33" t="s">
        <v>444</v>
      </c>
      <c r="B140" s="18" t="s">
        <v>522</v>
      </c>
      <c r="C140" s="46">
        <v>11</v>
      </c>
      <c r="D140" s="18" t="s">
        <v>674</v>
      </c>
      <c r="E140" s="38">
        <v>0</v>
      </c>
      <c r="F140" s="38">
        <v>4</v>
      </c>
      <c r="G140" s="38">
        <v>0</v>
      </c>
      <c r="H140" s="38">
        <v>0</v>
      </c>
      <c r="I140" s="38">
        <v>0</v>
      </c>
    </row>
    <row r="141" spans="1:9">
      <c r="A141" s="33" t="s">
        <v>454</v>
      </c>
      <c r="B141" s="18" t="s">
        <v>538</v>
      </c>
      <c r="C141" s="46">
        <v>8</v>
      </c>
      <c r="D141" s="18" t="s">
        <v>1019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</row>
    <row r="142" spans="1:9">
      <c r="A142" s="33" t="s">
        <v>337</v>
      </c>
      <c r="B142" s="18" t="s">
        <v>589</v>
      </c>
      <c r="C142" s="46">
        <v>1</v>
      </c>
      <c r="D142" s="18" t="s">
        <v>676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</row>
    <row r="143" spans="1:9">
      <c r="A143" s="33" t="s">
        <v>356</v>
      </c>
      <c r="B143" s="18" t="s">
        <v>486</v>
      </c>
      <c r="C143" s="46">
        <v>10</v>
      </c>
      <c r="D143" s="18" t="s">
        <v>677</v>
      </c>
      <c r="E143" s="38">
        <v>0</v>
      </c>
      <c r="F143" s="38">
        <v>1</v>
      </c>
      <c r="G143" s="38">
        <v>0</v>
      </c>
      <c r="H143" s="38">
        <v>0</v>
      </c>
      <c r="I143" s="38">
        <v>0</v>
      </c>
    </row>
    <row r="144" spans="1:9">
      <c r="A144" s="33" t="s">
        <v>368</v>
      </c>
      <c r="B144" s="18" t="s">
        <v>678</v>
      </c>
      <c r="C144" s="46">
        <v>11</v>
      </c>
      <c r="D144" s="18" t="s">
        <v>679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</row>
    <row r="145" spans="1:9">
      <c r="A145" s="33" t="s">
        <v>41</v>
      </c>
      <c r="B145" s="18" t="s">
        <v>515</v>
      </c>
      <c r="C145" s="46">
        <v>7</v>
      </c>
      <c r="D145" s="18" t="s">
        <v>1005</v>
      </c>
      <c r="E145" s="38">
        <v>97</v>
      </c>
      <c r="F145" s="38">
        <v>80</v>
      </c>
      <c r="G145" s="38">
        <v>95</v>
      </c>
      <c r="H145" s="38">
        <v>105</v>
      </c>
      <c r="I145" s="38">
        <v>154</v>
      </c>
    </row>
    <row r="146" spans="1:9">
      <c r="A146" s="33" t="s">
        <v>439</v>
      </c>
      <c r="B146" s="18" t="s">
        <v>547</v>
      </c>
      <c r="C146" s="46">
        <v>6</v>
      </c>
      <c r="D146" s="18" t="s">
        <v>547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</row>
    <row r="147" spans="1:9">
      <c r="A147" s="33" t="s">
        <v>333</v>
      </c>
      <c r="B147" s="18" t="s">
        <v>471</v>
      </c>
      <c r="C147" s="46">
        <v>1</v>
      </c>
      <c r="D147" s="18" t="s">
        <v>681</v>
      </c>
      <c r="E147" s="38">
        <v>1</v>
      </c>
      <c r="F147" s="38">
        <v>2</v>
      </c>
      <c r="G147" s="38">
        <v>1</v>
      </c>
      <c r="H147" s="38">
        <v>0</v>
      </c>
      <c r="I147" s="38">
        <v>1</v>
      </c>
    </row>
    <row r="148" spans="1:9">
      <c r="A148" s="33" t="s">
        <v>56</v>
      </c>
      <c r="B148" s="18" t="s">
        <v>471</v>
      </c>
      <c r="C148" s="46">
        <v>1</v>
      </c>
      <c r="D148" s="18" t="s">
        <v>682</v>
      </c>
      <c r="E148" s="38">
        <v>5</v>
      </c>
      <c r="F148" s="38">
        <v>5</v>
      </c>
      <c r="G148" s="38">
        <v>3</v>
      </c>
      <c r="H148" s="38">
        <v>7</v>
      </c>
      <c r="I148" s="38">
        <v>5</v>
      </c>
    </row>
    <row r="149" spans="1:9">
      <c r="A149" s="33" t="s">
        <v>175</v>
      </c>
      <c r="B149" s="18" t="s">
        <v>486</v>
      </c>
      <c r="C149" s="46">
        <v>10</v>
      </c>
      <c r="D149" s="18" t="s">
        <v>683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</row>
    <row r="150" spans="1:9">
      <c r="A150" s="33" t="s">
        <v>362</v>
      </c>
      <c r="B150" s="18" t="s">
        <v>558</v>
      </c>
      <c r="C150" s="46">
        <v>8</v>
      </c>
      <c r="D150" s="18" t="s">
        <v>684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</row>
    <row r="151" spans="1:9">
      <c r="A151" s="33" t="s">
        <v>192</v>
      </c>
      <c r="B151" s="18" t="s">
        <v>512</v>
      </c>
      <c r="C151" s="46">
        <v>1</v>
      </c>
      <c r="D151" s="18" t="s">
        <v>685</v>
      </c>
      <c r="E151" s="38">
        <v>0</v>
      </c>
      <c r="F151" s="38">
        <v>1</v>
      </c>
      <c r="G151" s="38">
        <v>0</v>
      </c>
      <c r="H151" s="38">
        <v>1</v>
      </c>
      <c r="I151" s="38">
        <v>1</v>
      </c>
    </row>
    <row r="152" spans="1:9">
      <c r="A152" s="33" t="s">
        <v>83</v>
      </c>
      <c r="B152" s="18" t="s">
        <v>646</v>
      </c>
      <c r="C152" s="46">
        <v>6</v>
      </c>
      <c r="D152" s="18" t="s">
        <v>686</v>
      </c>
      <c r="E152" s="38">
        <v>0</v>
      </c>
      <c r="F152" s="38">
        <v>0</v>
      </c>
      <c r="G152" s="38">
        <v>1</v>
      </c>
      <c r="H152" s="38">
        <v>0</v>
      </c>
      <c r="I152" s="38">
        <v>0</v>
      </c>
    </row>
    <row r="153" spans="1:9">
      <c r="A153" s="33" t="s">
        <v>469</v>
      </c>
      <c r="B153" s="18" t="s">
        <v>646</v>
      </c>
      <c r="C153" s="46">
        <v>6</v>
      </c>
      <c r="D153" s="18" t="s">
        <v>687</v>
      </c>
      <c r="E153" s="38">
        <v>36</v>
      </c>
      <c r="F153" s="38">
        <v>24</v>
      </c>
      <c r="G153" s="38">
        <v>23</v>
      </c>
      <c r="H153" s="38">
        <v>11</v>
      </c>
      <c r="I153" s="38">
        <v>6</v>
      </c>
    </row>
    <row r="154" spans="1:9">
      <c r="A154" s="33" t="s">
        <v>88</v>
      </c>
      <c r="B154" s="18" t="s">
        <v>512</v>
      </c>
      <c r="C154" s="46">
        <v>1</v>
      </c>
      <c r="D154" s="18" t="s">
        <v>688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</row>
    <row r="155" spans="1:9">
      <c r="A155" s="33" t="s">
        <v>415</v>
      </c>
      <c r="B155" s="18" t="s">
        <v>689</v>
      </c>
      <c r="C155" s="46">
        <v>12</v>
      </c>
      <c r="D155" s="18" t="s">
        <v>690</v>
      </c>
      <c r="E155" s="38">
        <v>1</v>
      </c>
      <c r="F155" s="38">
        <v>1</v>
      </c>
      <c r="G155" s="38">
        <v>0</v>
      </c>
      <c r="H155" s="38">
        <v>0</v>
      </c>
      <c r="I155" s="38">
        <v>1</v>
      </c>
    </row>
    <row r="156" spans="1:9">
      <c r="A156" s="33" t="s">
        <v>401</v>
      </c>
      <c r="B156" s="18" t="s">
        <v>536</v>
      </c>
      <c r="C156" s="46">
        <v>6</v>
      </c>
      <c r="D156" s="18" t="s">
        <v>691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</row>
    <row r="157" spans="1:9">
      <c r="A157" s="33" t="s">
        <v>267</v>
      </c>
      <c r="B157" s="18" t="s">
        <v>528</v>
      </c>
      <c r="C157" s="46">
        <v>3</v>
      </c>
      <c r="D157" s="18" t="s">
        <v>692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</row>
    <row r="158" spans="1:9">
      <c r="A158" s="33" t="s">
        <v>132</v>
      </c>
      <c r="B158" s="18" t="s">
        <v>567</v>
      </c>
      <c r="C158" s="46">
        <v>7</v>
      </c>
      <c r="D158" s="18" t="s">
        <v>693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</row>
    <row r="159" spans="1:9">
      <c r="A159" s="33" t="s">
        <v>167</v>
      </c>
      <c r="B159" s="18" t="s">
        <v>620</v>
      </c>
      <c r="C159" s="46">
        <v>4</v>
      </c>
      <c r="D159" s="18" t="s">
        <v>694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</row>
    <row r="160" spans="1:9">
      <c r="A160" s="33" t="s">
        <v>55</v>
      </c>
      <c r="B160" s="18" t="s">
        <v>524</v>
      </c>
      <c r="C160" s="46">
        <v>4</v>
      </c>
      <c r="D160" s="18" t="s">
        <v>695</v>
      </c>
      <c r="E160" s="38">
        <v>14</v>
      </c>
      <c r="F160" s="38">
        <v>2</v>
      </c>
      <c r="G160" s="38">
        <v>5</v>
      </c>
      <c r="H160" s="38">
        <v>5</v>
      </c>
      <c r="I160" s="38">
        <v>1</v>
      </c>
    </row>
    <row r="161" spans="1:9">
      <c r="A161" s="33" t="s">
        <v>376</v>
      </c>
      <c r="B161" s="18" t="s">
        <v>536</v>
      </c>
      <c r="C161" s="46">
        <v>6</v>
      </c>
      <c r="D161" s="18" t="s">
        <v>696</v>
      </c>
      <c r="E161" s="38">
        <v>0</v>
      </c>
      <c r="F161" s="38">
        <v>2</v>
      </c>
      <c r="G161" s="38">
        <v>0</v>
      </c>
      <c r="H161" s="38">
        <v>2</v>
      </c>
      <c r="I161" s="38">
        <v>3</v>
      </c>
    </row>
    <row r="162" spans="1:9">
      <c r="A162" s="33" t="s">
        <v>289</v>
      </c>
      <c r="B162" s="18" t="s">
        <v>506</v>
      </c>
      <c r="C162" s="46">
        <v>6</v>
      </c>
      <c r="D162" s="18" t="s">
        <v>1040</v>
      </c>
      <c r="E162" s="38">
        <v>0</v>
      </c>
      <c r="F162" s="38">
        <v>3</v>
      </c>
      <c r="G162" s="38">
        <v>1</v>
      </c>
      <c r="H162" s="38">
        <v>0</v>
      </c>
      <c r="I162" s="38">
        <v>0</v>
      </c>
    </row>
    <row r="163" spans="1:9">
      <c r="A163" s="33" t="s">
        <v>317</v>
      </c>
      <c r="B163" s="18" t="s">
        <v>587</v>
      </c>
      <c r="C163" s="46">
        <v>7</v>
      </c>
      <c r="D163" s="18" t="s">
        <v>698</v>
      </c>
      <c r="E163" s="38">
        <v>0</v>
      </c>
      <c r="F163" s="38">
        <v>0</v>
      </c>
      <c r="G163" s="38">
        <v>0</v>
      </c>
      <c r="H163" s="38">
        <v>1</v>
      </c>
      <c r="I163" s="38">
        <v>0</v>
      </c>
    </row>
    <row r="164" spans="1:9">
      <c r="A164" s="33" t="s">
        <v>319</v>
      </c>
      <c r="B164" s="18" t="s">
        <v>515</v>
      </c>
      <c r="C164" s="46">
        <v>7</v>
      </c>
      <c r="D164" s="18" t="s">
        <v>699</v>
      </c>
      <c r="E164" s="38">
        <v>8</v>
      </c>
      <c r="F164" s="38">
        <v>1</v>
      </c>
      <c r="G164" s="38">
        <v>6</v>
      </c>
      <c r="H164" s="38">
        <v>7</v>
      </c>
      <c r="I164" s="38">
        <v>14</v>
      </c>
    </row>
    <row r="165" spans="1:9">
      <c r="A165" s="33" t="s">
        <v>446</v>
      </c>
      <c r="B165" s="18" t="s">
        <v>522</v>
      </c>
      <c r="C165" s="46">
        <v>11</v>
      </c>
      <c r="D165" s="18" t="s">
        <v>700</v>
      </c>
      <c r="E165" s="38">
        <v>10</v>
      </c>
      <c r="F165" s="38">
        <v>0</v>
      </c>
      <c r="G165" s="38">
        <v>0</v>
      </c>
      <c r="H165" s="38">
        <v>6</v>
      </c>
      <c r="I165" s="38">
        <v>10</v>
      </c>
    </row>
    <row r="166" spans="1:9">
      <c r="A166" s="33" t="s">
        <v>169</v>
      </c>
      <c r="B166" s="18" t="s">
        <v>701</v>
      </c>
      <c r="C166" s="46">
        <v>12</v>
      </c>
      <c r="D166" s="18" t="s">
        <v>702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</row>
    <row r="167" spans="1:9">
      <c r="A167" s="33" t="s">
        <v>32</v>
      </c>
      <c r="B167" s="18" t="s">
        <v>536</v>
      </c>
      <c r="C167" s="46">
        <v>6</v>
      </c>
      <c r="D167" s="18" t="s">
        <v>703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</row>
    <row r="168" spans="1:9">
      <c r="A168" s="33" t="s">
        <v>43</v>
      </c>
      <c r="B168" s="18" t="s">
        <v>508</v>
      </c>
      <c r="C168" s="46">
        <v>4</v>
      </c>
      <c r="D168" s="18" t="s">
        <v>704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</row>
    <row r="169" spans="1:9">
      <c r="A169" s="33" t="s">
        <v>124</v>
      </c>
      <c r="B169" s="18" t="s">
        <v>601</v>
      </c>
      <c r="C169" s="46">
        <v>5</v>
      </c>
      <c r="D169" s="18" t="s">
        <v>707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</row>
    <row r="170" spans="1:9">
      <c r="A170" s="33" t="s">
        <v>109</v>
      </c>
      <c r="B170" s="18" t="s">
        <v>528</v>
      </c>
      <c r="C170" s="46">
        <v>3</v>
      </c>
      <c r="D170" s="18" t="s">
        <v>708</v>
      </c>
      <c r="E170" s="38">
        <v>0</v>
      </c>
      <c r="F170" s="38">
        <v>0</v>
      </c>
      <c r="G170" s="38">
        <v>1</v>
      </c>
      <c r="H170" s="38">
        <v>0</v>
      </c>
      <c r="I170" s="38">
        <v>3</v>
      </c>
    </row>
    <row r="171" spans="1:9">
      <c r="A171" s="33" t="s">
        <v>442</v>
      </c>
      <c r="B171" s="18" t="s">
        <v>709</v>
      </c>
      <c r="C171" s="46">
        <v>3</v>
      </c>
      <c r="D171" s="18" t="s">
        <v>710</v>
      </c>
      <c r="E171" s="38">
        <v>0</v>
      </c>
      <c r="F171" s="38">
        <v>2</v>
      </c>
      <c r="G171" s="38">
        <v>0</v>
      </c>
      <c r="H171" s="38">
        <v>0</v>
      </c>
      <c r="I171" s="38">
        <v>3</v>
      </c>
    </row>
    <row r="172" spans="1:9">
      <c r="A172" s="33" t="s">
        <v>390</v>
      </c>
      <c r="B172" s="18" t="s">
        <v>543</v>
      </c>
      <c r="C172" s="46">
        <v>2</v>
      </c>
      <c r="D172" s="18" t="s">
        <v>711</v>
      </c>
      <c r="E172" s="38">
        <v>125</v>
      </c>
      <c r="F172" s="38">
        <v>146</v>
      </c>
      <c r="G172" s="38">
        <v>118</v>
      </c>
      <c r="H172" s="38">
        <v>130</v>
      </c>
      <c r="I172" s="38">
        <v>106</v>
      </c>
    </row>
    <row r="173" spans="1:9">
      <c r="A173" s="33" t="s">
        <v>237</v>
      </c>
      <c r="B173" s="18" t="s">
        <v>655</v>
      </c>
      <c r="C173" s="46">
        <v>2</v>
      </c>
      <c r="D173" s="18" t="s">
        <v>655</v>
      </c>
      <c r="E173" s="38">
        <v>5</v>
      </c>
      <c r="F173" s="38">
        <v>4</v>
      </c>
      <c r="G173" s="38">
        <v>6</v>
      </c>
      <c r="H173" s="38">
        <v>0</v>
      </c>
      <c r="I173" s="38">
        <v>19</v>
      </c>
    </row>
    <row r="174" spans="1:9">
      <c r="A174" s="33" t="s">
        <v>341</v>
      </c>
      <c r="B174" s="18" t="s">
        <v>655</v>
      </c>
      <c r="C174" s="46">
        <v>2</v>
      </c>
      <c r="D174" s="18" t="s">
        <v>712</v>
      </c>
      <c r="E174" s="38">
        <v>0</v>
      </c>
      <c r="F174" s="38">
        <v>0</v>
      </c>
      <c r="G174" s="38">
        <v>1</v>
      </c>
      <c r="H174" s="38">
        <v>0</v>
      </c>
      <c r="I174" s="38">
        <v>0</v>
      </c>
    </row>
    <row r="175" spans="1:9">
      <c r="A175" s="33" t="s">
        <v>281</v>
      </c>
      <c r="B175" s="18" t="s">
        <v>490</v>
      </c>
      <c r="C175" s="46">
        <v>2</v>
      </c>
      <c r="D175" s="18" t="s">
        <v>713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</row>
    <row r="176" spans="1:9">
      <c r="A176" s="33" t="s">
        <v>374</v>
      </c>
      <c r="B176" s="18" t="s">
        <v>506</v>
      </c>
      <c r="C176" s="46">
        <v>6</v>
      </c>
      <c r="D176" s="18" t="s">
        <v>714</v>
      </c>
      <c r="E176" s="38">
        <v>10</v>
      </c>
      <c r="F176" s="38">
        <v>7</v>
      </c>
      <c r="G176" s="38">
        <v>13</v>
      </c>
      <c r="H176" s="38">
        <v>6</v>
      </c>
      <c r="I176" s="38">
        <v>9</v>
      </c>
    </row>
    <row r="177" spans="1:9">
      <c r="A177" s="33" t="s">
        <v>142</v>
      </c>
      <c r="B177" s="18" t="s">
        <v>565</v>
      </c>
      <c r="C177" s="46">
        <v>1</v>
      </c>
      <c r="D177" s="18" t="s">
        <v>565</v>
      </c>
      <c r="E177" s="38">
        <v>46</v>
      </c>
      <c r="F177" s="38">
        <v>118</v>
      </c>
      <c r="G177" s="38">
        <v>64</v>
      </c>
      <c r="H177" s="38">
        <v>72</v>
      </c>
      <c r="I177" s="38">
        <v>75</v>
      </c>
    </row>
    <row r="178" spans="1:9">
      <c r="A178" s="33" t="s">
        <v>133</v>
      </c>
      <c r="B178" s="18" t="s">
        <v>512</v>
      </c>
      <c r="C178" s="46">
        <v>1</v>
      </c>
      <c r="D178" s="18" t="s">
        <v>715</v>
      </c>
      <c r="E178" s="38">
        <v>0</v>
      </c>
      <c r="F178" s="38">
        <v>0</v>
      </c>
      <c r="G178" s="38">
        <v>0</v>
      </c>
      <c r="H178" s="38">
        <v>0</v>
      </c>
      <c r="I178" s="38">
        <v>1</v>
      </c>
    </row>
    <row r="179" spans="1:9">
      <c r="A179" s="33" t="s">
        <v>160</v>
      </c>
      <c r="B179" s="18" t="s">
        <v>646</v>
      </c>
      <c r="C179" s="46">
        <v>6</v>
      </c>
      <c r="D179" s="18" t="s">
        <v>716</v>
      </c>
      <c r="E179" s="38">
        <v>2</v>
      </c>
      <c r="F179" s="38">
        <v>0</v>
      </c>
      <c r="G179" s="38">
        <v>1</v>
      </c>
      <c r="H179" s="38">
        <v>0</v>
      </c>
      <c r="I179" s="38">
        <v>0</v>
      </c>
    </row>
    <row r="180" spans="1:9">
      <c r="A180" s="33" t="s">
        <v>231</v>
      </c>
      <c r="B180" s="18" t="s">
        <v>492</v>
      </c>
      <c r="C180" s="46">
        <v>7</v>
      </c>
      <c r="D180" s="18" t="s">
        <v>492</v>
      </c>
      <c r="E180" s="38">
        <v>2</v>
      </c>
      <c r="F180" s="38">
        <v>2</v>
      </c>
      <c r="G180" s="38">
        <v>0</v>
      </c>
      <c r="H180" s="38">
        <v>2</v>
      </c>
      <c r="I180" s="38">
        <v>5</v>
      </c>
    </row>
    <row r="181" spans="1:9">
      <c r="A181" s="33" t="s">
        <v>63</v>
      </c>
      <c r="B181" s="18" t="s">
        <v>620</v>
      </c>
      <c r="C181" s="46">
        <v>3</v>
      </c>
      <c r="D181" s="18" t="s">
        <v>717</v>
      </c>
      <c r="E181" s="38">
        <v>3</v>
      </c>
      <c r="F181" s="38">
        <v>1</v>
      </c>
      <c r="G181" s="38">
        <v>0</v>
      </c>
      <c r="H181" s="38">
        <v>0</v>
      </c>
      <c r="I181" s="38">
        <v>1</v>
      </c>
    </row>
    <row r="182" spans="1:9">
      <c r="A182" s="33" t="s">
        <v>409</v>
      </c>
      <c r="B182" s="18" t="s">
        <v>718</v>
      </c>
      <c r="C182" s="46">
        <v>7</v>
      </c>
      <c r="D182" s="18" t="s">
        <v>719</v>
      </c>
      <c r="E182" s="38">
        <v>9</v>
      </c>
      <c r="F182" s="38">
        <v>5</v>
      </c>
      <c r="G182" s="38">
        <v>12</v>
      </c>
      <c r="H182" s="38">
        <v>9</v>
      </c>
      <c r="I182" s="38">
        <v>17</v>
      </c>
    </row>
    <row r="183" spans="1:9">
      <c r="A183" s="33" t="s">
        <v>284</v>
      </c>
      <c r="B183" s="18" t="s">
        <v>506</v>
      </c>
      <c r="C183" s="46">
        <v>6</v>
      </c>
      <c r="D183" s="18" t="s">
        <v>720</v>
      </c>
      <c r="E183" s="38">
        <v>1</v>
      </c>
      <c r="F183" s="38">
        <v>0</v>
      </c>
      <c r="G183" s="38">
        <v>0</v>
      </c>
      <c r="H183" s="38">
        <v>0</v>
      </c>
      <c r="I183" s="38">
        <v>7</v>
      </c>
    </row>
    <row r="184" spans="1:9">
      <c r="A184" s="33" t="s">
        <v>451</v>
      </c>
      <c r="B184" s="18" t="s">
        <v>471</v>
      </c>
      <c r="C184" s="46">
        <v>1</v>
      </c>
      <c r="D184" s="18" t="s">
        <v>452</v>
      </c>
      <c r="E184" s="38" t="s">
        <v>535</v>
      </c>
      <c r="F184" s="38">
        <v>0</v>
      </c>
      <c r="G184" s="38">
        <v>0</v>
      </c>
      <c r="H184" s="38">
        <v>0</v>
      </c>
      <c r="I184" s="38">
        <v>0</v>
      </c>
    </row>
    <row r="185" spans="1:9">
      <c r="A185" s="33" t="s">
        <v>420</v>
      </c>
      <c r="B185" s="18" t="s">
        <v>587</v>
      </c>
      <c r="C185" s="46">
        <v>7</v>
      </c>
      <c r="D185" s="18" t="s">
        <v>721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</row>
    <row r="186" spans="1:9">
      <c r="A186" s="33" t="s">
        <v>988</v>
      </c>
      <c r="B186" s="18" t="s">
        <v>512</v>
      </c>
      <c r="C186" s="46">
        <v>1</v>
      </c>
      <c r="D186" s="18" t="s">
        <v>989</v>
      </c>
      <c r="E186" s="38">
        <v>0</v>
      </c>
      <c r="F186" s="38">
        <v>0</v>
      </c>
      <c r="G186" s="38" t="s">
        <v>535</v>
      </c>
      <c r="H186" s="38" t="s">
        <v>535</v>
      </c>
      <c r="I186" s="38" t="s">
        <v>535</v>
      </c>
    </row>
    <row r="187" spans="1:9">
      <c r="A187" s="33" t="s">
        <v>263</v>
      </c>
      <c r="B187" s="18" t="s">
        <v>524</v>
      </c>
      <c r="C187" s="46">
        <v>4</v>
      </c>
      <c r="D187" s="18" t="s">
        <v>524</v>
      </c>
      <c r="E187" s="38">
        <v>30</v>
      </c>
      <c r="F187" s="38">
        <v>20</v>
      </c>
      <c r="G187" s="38">
        <v>12</v>
      </c>
      <c r="H187" s="38">
        <v>2</v>
      </c>
      <c r="I187" s="38">
        <v>13</v>
      </c>
    </row>
    <row r="188" spans="1:9">
      <c r="A188" s="33" t="s">
        <v>344</v>
      </c>
      <c r="B188" s="18" t="s">
        <v>620</v>
      </c>
      <c r="C188" s="46">
        <v>4</v>
      </c>
      <c r="D188" s="18" t="s">
        <v>722</v>
      </c>
      <c r="E188" s="38">
        <v>0</v>
      </c>
      <c r="F188" s="38">
        <v>1</v>
      </c>
      <c r="G188" s="38">
        <v>1</v>
      </c>
      <c r="H188" s="38">
        <v>0</v>
      </c>
      <c r="I188" s="38">
        <v>1</v>
      </c>
    </row>
    <row r="189" spans="1:9">
      <c r="A189" s="33" t="s">
        <v>218</v>
      </c>
      <c r="B189" s="18" t="s">
        <v>723</v>
      </c>
      <c r="C189" s="46">
        <v>9</v>
      </c>
      <c r="D189" s="18" t="s">
        <v>724</v>
      </c>
      <c r="E189" s="38">
        <v>0</v>
      </c>
      <c r="F189" s="38">
        <v>0</v>
      </c>
      <c r="G189" s="38">
        <v>0</v>
      </c>
      <c r="H189" s="38">
        <v>4</v>
      </c>
      <c r="I189" s="38">
        <v>0</v>
      </c>
    </row>
    <row r="190" spans="1:9">
      <c r="A190" s="33" t="s">
        <v>81</v>
      </c>
      <c r="B190" s="18" t="s">
        <v>572</v>
      </c>
      <c r="C190" s="46">
        <v>10</v>
      </c>
      <c r="D190" s="18" t="s">
        <v>1045</v>
      </c>
      <c r="E190" s="38">
        <v>0</v>
      </c>
      <c r="F190" s="38">
        <v>0</v>
      </c>
      <c r="G190" s="38">
        <v>0</v>
      </c>
      <c r="H190" s="38">
        <v>5</v>
      </c>
      <c r="I190" s="38">
        <v>8</v>
      </c>
    </row>
    <row r="191" spans="1:9">
      <c r="A191" s="33" t="s">
        <v>336</v>
      </c>
      <c r="B191" s="18" t="s">
        <v>512</v>
      </c>
      <c r="C191" s="46">
        <v>1</v>
      </c>
      <c r="D191" s="18" t="s">
        <v>726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</row>
    <row r="192" spans="1:9">
      <c r="A192" s="33" t="s">
        <v>241</v>
      </c>
      <c r="B192" s="18" t="s">
        <v>549</v>
      </c>
      <c r="C192" s="46">
        <v>2</v>
      </c>
      <c r="D192" s="18" t="s">
        <v>727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</row>
    <row r="193" spans="1:9">
      <c r="A193" s="33" t="s">
        <v>94</v>
      </c>
      <c r="B193" s="18" t="s">
        <v>549</v>
      </c>
      <c r="C193" s="46">
        <v>2</v>
      </c>
      <c r="D193" s="18" t="s">
        <v>728</v>
      </c>
      <c r="E193" s="38">
        <v>3</v>
      </c>
      <c r="F193" s="38">
        <v>0</v>
      </c>
      <c r="G193" s="38">
        <v>4</v>
      </c>
      <c r="H193" s="38">
        <v>6</v>
      </c>
      <c r="I193" s="38">
        <v>6</v>
      </c>
    </row>
    <row r="194" spans="1:9">
      <c r="A194" s="33" t="s">
        <v>310</v>
      </c>
      <c r="B194" s="18" t="s">
        <v>556</v>
      </c>
      <c r="C194" s="46">
        <v>10</v>
      </c>
      <c r="D194" s="18" t="s">
        <v>729</v>
      </c>
      <c r="E194" s="38">
        <v>3</v>
      </c>
      <c r="F194" s="38">
        <v>1</v>
      </c>
      <c r="G194" s="38">
        <v>1</v>
      </c>
      <c r="H194" s="38">
        <v>0</v>
      </c>
      <c r="I194" s="38">
        <v>1</v>
      </c>
    </row>
    <row r="195" spans="1:9">
      <c r="A195" s="33" t="s">
        <v>230</v>
      </c>
      <c r="B195" s="18" t="s">
        <v>655</v>
      </c>
      <c r="C195" s="46">
        <v>2</v>
      </c>
      <c r="D195" s="18" t="s">
        <v>730</v>
      </c>
      <c r="E195" s="38">
        <v>3</v>
      </c>
      <c r="F195" s="38">
        <v>4</v>
      </c>
      <c r="G195" s="38">
        <v>0</v>
      </c>
      <c r="H195" s="38">
        <v>0</v>
      </c>
      <c r="I195" s="38">
        <v>0</v>
      </c>
    </row>
    <row r="196" spans="1:9">
      <c r="A196" s="33" t="s">
        <v>402</v>
      </c>
      <c r="B196" s="18" t="s">
        <v>731</v>
      </c>
      <c r="C196" s="46">
        <v>9</v>
      </c>
      <c r="D196" s="18" t="s">
        <v>732</v>
      </c>
      <c r="E196" s="38">
        <v>0</v>
      </c>
      <c r="F196" s="38">
        <v>0</v>
      </c>
      <c r="G196" s="38">
        <v>0</v>
      </c>
      <c r="H196" s="38">
        <v>0</v>
      </c>
      <c r="I196" s="38">
        <v>10</v>
      </c>
    </row>
    <row r="197" spans="1:9">
      <c r="A197" s="33" t="s">
        <v>288</v>
      </c>
      <c r="B197" s="18" t="s">
        <v>560</v>
      </c>
      <c r="C197" s="46">
        <v>3</v>
      </c>
      <c r="D197" s="18" t="s">
        <v>733</v>
      </c>
      <c r="E197" s="38">
        <v>0</v>
      </c>
      <c r="F197" s="38">
        <v>0</v>
      </c>
      <c r="G197" s="38">
        <v>0</v>
      </c>
      <c r="H197" s="38">
        <v>0</v>
      </c>
      <c r="I197" s="38">
        <v>5</v>
      </c>
    </row>
    <row r="198" spans="1:9">
      <c r="A198" s="33" t="s">
        <v>64</v>
      </c>
      <c r="B198" s="18" t="s">
        <v>610</v>
      </c>
      <c r="C198" s="46">
        <v>8</v>
      </c>
      <c r="D198" s="18" t="s">
        <v>734</v>
      </c>
      <c r="E198" s="38">
        <v>0</v>
      </c>
      <c r="F198" s="38">
        <v>1</v>
      </c>
      <c r="G198" s="38">
        <v>4</v>
      </c>
      <c r="H198" s="38">
        <v>2</v>
      </c>
      <c r="I198" s="38">
        <v>0</v>
      </c>
    </row>
    <row r="199" spans="1:9">
      <c r="A199" s="33" t="s">
        <v>212</v>
      </c>
      <c r="B199" s="18" t="s">
        <v>668</v>
      </c>
      <c r="C199" s="46">
        <v>8</v>
      </c>
      <c r="D199" s="18" t="s">
        <v>735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</row>
    <row r="200" spans="1:9">
      <c r="A200" s="33" t="s">
        <v>103</v>
      </c>
      <c r="B200" s="18" t="s">
        <v>549</v>
      </c>
      <c r="C200" s="46">
        <v>2</v>
      </c>
      <c r="D200" s="18" t="s">
        <v>736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</row>
    <row r="201" spans="1:9">
      <c r="A201" s="33" t="s">
        <v>44</v>
      </c>
      <c r="B201" s="18" t="s">
        <v>549</v>
      </c>
      <c r="C201" s="46">
        <v>2</v>
      </c>
      <c r="D201" s="18" t="s">
        <v>737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</row>
    <row r="202" spans="1:9">
      <c r="A202" s="33" t="s">
        <v>271</v>
      </c>
      <c r="B202" s="18" t="s">
        <v>506</v>
      </c>
      <c r="C202" s="46">
        <v>6</v>
      </c>
      <c r="D202" s="18" t="s">
        <v>738</v>
      </c>
      <c r="E202" s="38">
        <v>1</v>
      </c>
      <c r="F202" s="38">
        <v>0</v>
      </c>
      <c r="G202" s="38">
        <v>1</v>
      </c>
      <c r="H202" s="38">
        <v>0</v>
      </c>
      <c r="I202" s="38">
        <v>1</v>
      </c>
    </row>
    <row r="203" spans="1:9">
      <c r="A203" s="33" t="s">
        <v>739</v>
      </c>
      <c r="B203" s="18" t="s">
        <v>578</v>
      </c>
      <c r="C203" s="46">
        <v>5</v>
      </c>
      <c r="D203" s="18" t="s">
        <v>740</v>
      </c>
      <c r="E203" s="38">
        <v>6</v>
      </c>
      <c r="F203" s="38">
        <v>3</v>
      </c>
      <c r="G203" s="38">
        <v>1</v>
      </c>
      <c r="H203" s="38">
        <v>0</v>
      </c>
      <c r="I203" s="38">
        <v>0</v>
      </c>
    </row>
    <row r="204" spans="1:9">
      <c r="A204" s="33" t="s">
        <v>248</v>
      </c>
      <c r="B204" s="18" t="s">
        <v>536</v>
      </c>
      <c r="C204" s="46">
        <v>6</v>
      </c>
      <c r="D204" s="18" t="s">
        <v>741</v>
      </c>
      <c r="E204" s="38">
        <v>3</v>
      </c>
      <c r="F204" s="38">
        <v>0</v>
      </c>
      <c r="G204" s="38">
        <v>2</v>
      </c>
      <c r="H204" s="38">
        <v>3</v>
      </c>
      <c r="I204" s="38">
        <v>3</v>
      </c>
    </row>
    <row r="205" spans="1:9">
      <c r="A205" s="33" t="s">
        <v>311</v>
      </c>
      <c r="B205" s="18" t="s">
        <v>486</v>
      </c>
      <c r="C205" s="46">
        <v>10</v>
      </c>
      <c r="D205" s="18" t="s">
        <v>742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</row>
    <row r="206" spans="1:9">
      <c r="A206" s="33" t="s">
        <v>388</v>
      </c>
      <c r="B206" s="18" t="s">
        <v>502</v>
      </c>
      <c r="C206" s="46">
        <v>11</v>
      </c>
      <c r="D206" s="18" t="s">
        <v>743</v>
      </c>
      <c r="E206" s="38">
        <v>0</v>
      </c>
      <c r="F206" s="38">
        <v>0</v>
      </c>
      <c r="G206" s="38">
        <v>1</v>
      </c>
      <c r="H206" s="38">
        <v>0</v>
      </c>
      <c r="I206" s="38">
        <v>1</v>
      </c>
    </row>
    <row r="207" spans="1:9">
      <c r="A207" s="33" t="s">
        <v>80</v>
      </c>
      <c r="B207" s="18" t="s">
        <v>492</v>
      </c>
      <c r="C207" s="46">
        <v>7</v>
      </c>
      <c r="D207" s="18" t="s">
        <v>744</v>
      </c>
      <c r="E207" s="38">
        <v>1</v>
      </c>
      <c r="F207" s="38">
        <v>2</v>
      </c>
      <c r="G207" s="38">
        <v>2</v>
      </c>
      <c r="H207" s="38">
        <v>0</v>
      </c>
      <c r="I207" s="38">
        <v>0</v>
      </c>
    </row>
    <row r="208" spans="1:9">
      <c r="A208" s="33" t="s">
        <v>205</v>
      </c>
      <c r="B208" s="18" t="s">
        <v>540</v>
      </c>
      <c r="C208" s="46">
        <v>2</v>
      </c>
      <c r="D208" s="18" t="s">
        <v>745</v>
      </c>
      <c r="E208" s="38">
        <v>83</v>
      </c>
      <c r="F208" s="38">
        <v>62</v>
      </c>
      <c r="G208" s="38">
        <v>81</v>
      </c>
      <c r="H208" s="38">
        <v>81</v>
      </c>
      <c r="I208" s="38">
        <v>137</v>
      </c>
    </row>
    <row r="209" spans="1:9">
      <c r="A209" s="33" t="s">
        <v>404</v>
      </c>
      <c r="B209" s="18" t="s">
        <v>601</v>
      </c>
      <c r="C209" s="46">
        <v>6</v>
      </c>
      <c r="D209" s="18" t="s">
        <v>746</v>
      </c>
      <c r="E209" s="38">
        <v>0</v>
      </c>
      <c r="F209" s="38">
        <v>0</v>
      </c>
      <c r="G209" s="38">
        <v>0</v>
      </c>
      <c r="H209" s="38">
        <v>0</v>
      </c>
      <c r="I209" s="38">
        <v>1</v>
      </c>
    </row>
    <row r="210" spans="1:9">
      <c r="A210" s="33" t="s">
        <v>162</v>
      </c>
      <c r="B210" s="18" t="s">
        <v>718</v>
      </c>
      <c r="C210" s="46">
        <v>7</v>
      </c>
      <c r="D210" s="18" t="s">
        <v>718</v>
      </c>
      <c r="E210" s="38">
        <v>0</v>
      </c>
      <c r="F210" s="38">
        <v>1</v>
      </c>
      <c r="G210" s="38">
        <v>3</v>
      </c>
      <c r="H210" s="38">
        <v>3</v>
      </c>
      <c r="I210" s="38">
        <v>3</v>
      </c>
    </row>
    <row r="211" spans="1:9">
      <c r="A211" s="33" t="s">
        <v>50</v>
      </c>
      <c r="B211" s="18" t="s">
        <v>747</v>
      </c>
      <c r="C211" s="46">
        <v>12</v>
      </c>
      <c r="D211" s="18" t="s">
        <v>748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</row>
    <row r="212" spans="1:9">
      <c r="A212" s="33" t="s">
        <v>323</v>
      </c>
      <c r="B212" s="18" t="s">
        <v>471</v>
      </c>
      <c r="C212" s="46">
        <v>1</v>
      </c>
      <c r="D212" s="18" t="s">
        <v>749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</row>
    <row r="213" spans="1:9">
      <c r="A213" s="33" t="s">
        <v>61</v>
      </c>
      <c r="B213" s="18" t="s">
        <v>517</v>
      </c>
      <c r="C213" s="46">
        <v>9</v>
      </c>
      <c r="D213" s="18" t="s">
        <v>750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</row>
    <row r="214" spans="1:9">
      <c r="A214" s="33" t="s">
        <v>202</v>
      </c>
      <c r="B214" s="18" t="s">
        <v>538</v>
      </c>
      <c r="C214" s="46">
        <v>8</v>
      </c>
      <c r="D214" s="18" t="s">
        <v>538</v>
      </c>
      <c r="E214" s="38">
        <v>5</v>
      </c>
      <c r="F214" s="38">
        <v>20</v>
      </c>
      <c r="G214" s="38">
        <v>0</v>
      </c>
      <c r="H214" s="38">
        <v>4</v>
      </c>
      <c r="I214" s="38">
        <v>0</v>
      </c>
    </row>
    <row r="215" spans="1:9">
      <c r="A215" s="33" t="s">
        <v>245</v>
      </c>
      <c r="B215" s="18" t="s">
        <v>601</v>
      </c>
      <c r="C215" s="46">
        <v>8</v>
      </c>
      <c r="D215" s="18" t="s">
        <v>751</v>
      </c>
      <c r="E215" s="38">
        <v>6</v>
      </c>
      <c r="F215" s="38">
        <v>0</v>
      </c>
      <c r="G215" s="38">
        <v>0</v>
      </c>
      <c r="H215" s="38">
        <v>0</v>
      </c>
      <c r="I215" s="38">
        <v>0</v>
      </c>
    </row>
    <row r="216" spans="1:9">
      <c r="A216" s="33" t="s">
        <v>79</v>
      </c>
      <c r="B216" s="18" t="s">
        <v>547</v>
      </c>
      <c r="C216" s="46">
        <v>6</v>
      </c>
      <c r="D216" s="18" t="s">
        <v>752</v>
      </c>
      <c r="E216" s="38">
        <v>1</v>
      </c>
      <c r="F216" s="38">
        <v>1</v>
      </c>
      <c r="G216" s="38">
        <v>1</v>
      </c>
      <c r="H216" s="38">
        <v>2</v>
      </c>
      <c r="I216" s="38">
        <v>1</v>
      </c>
    </row>
    <row r="217" spans="1:9">
      <c r="A217" s="33" t="s">
        <v>60</v>
      </c>
      <c r="B217" s="18" t="s">
        <v>540</v>
      </c>
      <c r="C217" s="46">
        <v>2</v>
      </c>
      <c r="D217" s="18" t="s">
        <v>753</v>
      </c>
      <c r="E217" s="38">
        <v>4</v>
      </c>
      <c r="F217" s="38">
        <v>0</v>
      </c>
      <c r="G217" s="38">
        <v>0</v>
      </c>
      <c r="H217" s="38">
        <v>2</v>
      </c>
      <c r="I217" s="38">
        <v>0</v>
      </c>
    </row>
    <row r="218" spans="1:9">
      <c r="A218" s="33" t="s">
        <v>187</v>
      </c>
      <c r="B218" s="18" t="s">
        <v>519</v>
      </c>
      <c r="C218" s="46">
        <v>5</v>
      </c>
      <c r="D218" s="18" t="s">
        <v>1052</v>
      </c>
      <c r="E218" s="38">
        <v>2</v>
      </c>
      <c r="F218" s="38">
        <v>3</v>
      </c>
      <c r="G218" s="38">
        <v>2</v>
      </c>
      <c r="H218" s="38">
        <v>3</v>
      </c>
      <c r="I218" s="38">
        <v>10</v>
      </c>
    </row>
    <row r="219" spans="1:9">
      <c r="A219" s="33" t="s">
        <v>191</v>
      </c>
      <c r="B219" s="18" t="s">
        <v>755</v>
      </c>
      <c r="C219" s="46">
        <v>5</v>
      </c>
      <c r="D219" s="18" t="s">
        <v>756</v>
      </c>
      <c r="E219" s="38">
        <v>0</v>
      </c>
      <c r="F219" s="38">
        <v>3</v>
      </c>
      <c r="G219" s="38">
        <v>0</v>
      </c>
      <c r="H219" s="38">
        <v>0</v>
      </c>
      <c r="I219" s="38">
        <v>0</v>
      </c>
    </row>
    <row r="220" spans="1:9">
      <c r="A220" s="33" t="s">
        <v>335</v>
      </c>
      <c r="B220" s="18" t="s">
        <v>536</v>
      </c>
      <c r="C220" s="46">
        <v>6</v>
      </c>
      <c r="D220" s="18" t="s">
        <v>757</v>
      </c>
      <c r="E220" s="38">
        <v>8</v>
      </c>
      <c r="F220" s="38">
        <v>0</v>
      </c>
      <c r="G220" s="38">
        <v>0</v>
      </c>
      <c r="H220" s="38">
        <v>0</v>
      </c>
      <c r="I220" s="38">
        <v>1</v>
      </c>
    </row>
    <row r="221" spans="1:9">
      <c r="A221" s="33" t="s">
        <v>36</v>
      </c>
      <c r="B221" s="18" t="s">
        <v>540</v>
      </c>
      <c r="C221" s="46">
        <v>2</v>
      </c>
      <c r="D221" s="18" t="s">
        <v>758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</row>
    <row r="222" spans="1:9">
      <c r="A222" s="33" t="s">
        <v>324</v>
      </c>
      <c r="B222" s="18" t="s">
        <v>670</v>
      </c>
      <c r="C222" s="46">
        <v>10</v>
      </c>
      <c r="D222" s="18" t="s">
        <v>1047</v>
      </c>
      <c r="E222" s="38">
        <v>0</v>
      </c>
      <c r="F222" s="38">
        <v>0</v>
      </c>
      <c r="G222" s="38">
        <v>2</v>
      </c>
      <c r="H222" s="38">
        <v>0</v>
      </c>
      <c r="I222" s="38">
        <v>0</v>
      </c>
    </row>
    <row r="223" spans="1:9">
      <c r="A223" s="33" t="s">
        <v>250</v>
      </c>
      <c r="B223" s="18" t="s">
        <v>514</v>
      </c>
      <c r="C223" s="46">
        <v>12</v>
      </c>
      <c r="D223" s="18" t="s">
        <v>760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</row>
    <row r="224" spans="1:9">
      <c r="A224" s="33" t="s">
        <v>400</v>
      </c>
      <c r="B224" s="18" t="s">
        <v>496</v>
      </c>
      <c r="C224" s="46">
        <v>4</v>
      </c>
      <c r="D224" s="18" t="s">
        <v>761</v>
      </c>
      <c r="E224" s="38">
        <v>0</v>
      </c>
      <c r="F224" s="38">
        <v>1</v>
      </c>
      <c r="G224" s="38">
        <v>0</v>
      </c>
      <c r="H224" s="38">
        <v>0</v>
      </c>
      <c r="I224" s="38">
        <v>0</v>
      </c>
    </row>
    <row r="225" spans="1:9">
      <c r="A225" s="33" t="s">
        <v>154</v>
      </c>
      <c r="B225" s="18" t="s">
        <v>762</v>
      </c>
      <c r="C225" s="46">
        <v>6</v>
      </c>
      <c r="D225" s="18" t="s">
        <v>1050</v>
      </c>
      <c r="E225" s="38">
        <v>5</v>
      </c>
      <c r="F225" s="38">
        <v>4</v>
      </c>
      <c r="G225" s="38">
        <v>0</v>
      </c>
      <c r="H225" s="38">
        <v>14</v>
      </c>
      <c r="I225" s="38">
        <v>3</v>
      </c>
    </row>
    <row r="226" spans="1:9">
      <c r="A226" s="33" t="s">
        <v>214</v>
      </c>
      <c r="B226" s="18" t="s">
        <v>764</v>
      </c>
      <c r="C226" s="46">
        <v>8</v>
      </c>
      <c r="D226" s="18" t="s">
        <v>765</v>
      </c>
      <c r="E226" s="38">
        <v>12</v>
      </c>
      <c r="F226" s="38">
        <v>1</v>
      </c>
      <c r="G226" s="38">
        <v>0</v>
      </c>
      <c r="H226" s="38">
        <v>0</v>
      </c>
      <c r="I226" s="38">
        <v>6</v>
      </c>
    </row>
    <row r="227" spans="1:9">
      <c r="A227" s="33" t="s">
        <v>346</v>
      </c>
      <c r="B227" s="18" t="s">
        <v>512</v>
      </c>
      <c r="C227" s="46">
        <v>1</v>
      </c>
      <c r="D227" s="18" t="s">
        <v>766</v>
      </c>
      <c r="E227" s="38">
        <v>0</v>
      </c>
      <c r="F227" s="38">
        <v>0</v>
      </c>
      <c r="G227" s="38">
        <v>0</v>
      </c>
      <c r="H227" s="38">
        <v>2</v>
      </c>
      <c r="I227" s="38">
        <v>1</v>
      </c>
    </row>
    <row r="228" spans="1:9">
      <c r="A228" s="33" t="s">
        <v>34</v>
      </c>
      <c r="B228" s="18" t="s">
        <v>563</v>
      </c>
      <c r="C228" s="46">
        <v>11</v>
      </c>
      <c r="D228" s="18" t="s">
        <v>767</v>
      </c>
      <c r="E228" s="38">
        <v>0</v>
      </c>
      <c r="F228" s="38">
        <v>1</v>
      </c>
      <c r="G228" s="38">
        <v>0</v>
      </c>
      <c r="H228" s="38">
        <v>5</v>
      </c>
      <c r="I228" s="38">
        <v>1</v>
      </c>
    </row>
    <row r="229" spans="1:9">
      <c r="A229" s="33" t="s">
        <v>246</v>
      </c>
      <c r="B229" s="18" t="s">
        <v>589</v>
      </c>
      <c r="C229" s="46">
        <v>1</v>
      </c>
      <c r="D229" s="18" t="s">
        <v>768</v>
      </c>
      <c r="E229" s="38">
        <v>0</v>
      </c>
      <c r="F229" s="38">
        <v>0</v>
      </c>
      <c r="G229" s="38">
        <v>1</v>
      </c>
      <c r="H229" s="38">
        <v>0</v>
      </c>
      <c r="I229" s="38">
        <v>2</v>
      </c>
    </row>
    <row r="230" spans="1:9">
      <c r="A230" s="33" t="s">
        <v>290</v>
      </c>
      <c r="B230" s="18" t="s">
        <v>701</v>
      </c>
      <c r="C230" s="46">
        <v>12</v>
      </c>
      <c r="D230" s="18" t="s">
        <v>769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</row>
    <row r="231" spans="1:9">
      <c r="A231" s="33" t="s">
        <v>172</v>
      </c>
      <c r="B231" s="18" t="s">
        <v>770</v>
      </c>
      <c r="C231" s="46">
        <v>9</v>
      </c>
      <c r="D231" s="18" t="s">
        <v>771</v>
      </c>
      <c r="E231" s="38">
        <v>0</v>
      </c>
      <c r="F231" s="38">
        <v>5</v>
      </c>
      <c r="G231" s="38">
        <v>2</v>
      </c>
      <c r="H231" s="38">
        <v>6</v>
      </c>
      <c r="I231" s="38">
        <v>4</v>
      </c>
    </row>
    <row r="232" spans="1:9">
      <c r="A232" s="33" t="s">
        <v>173</v>
      </c>
      <c r="B232" s="18" t="s">
        <v>512</v>
      </c>
      <c r="C232" s="46">
        <v>1</v>
      </c>
      <c r="D232" s="18" t="s">
        <v>772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</row>
    <row r="233" spans="1:9">
      <c r="A233" s="33" t="s">
        <v>198</v>
      </c>
      <c r="B233" s="18" t="s">
        <v>540</v>
      </c>
      <c r="C233" s="46">
        <v>2</v>
      </c>
      <c r="D233" s="18" t="s">
        <v>1007</v>
      </c>
      <c r="E233" s="38">
        <v>0</v>
      </c>
      <c r="F233" s="38">
        <v>0</v>
      </c>
      <c r="G233" s="38">
        <v>0</v>
      </c>
      <c r="H233" s="38">
        <v>24</v>
      </c>
      <c r="I233" s="38">
        <v>27</v>
      </c>
    </row>
    <row r="234" spans="1:9">
      <c r="A234" s="33" t="s">
        <v>24</v>
      </c>
      <c r="B234" s="18" t="s">
        <v>543</v>
      </c>
      <c r="C234" s="46">
        <v>2</v>
      </c>
      <c r="D234" s="18" t="s">
        <v>774</v>
      </c>
      <c r="E234" s="38">
        <v>7</v>
      </c>
      <c r="F234" s="38">
        <v>3</v>
      </c>
      <c r="G234" s="38">
        <v>0</v>
      </c>
      <c r="H234" s="38">
        <v>0</v>
      </c>
      <c r="I234" s="38">
        <v>3</v>
      </c>
    </row>
    <row r="235" spans="1:9">
      <c r="A235" s="33" t="s">
        <v>266</v>
      </c>
      <c r="B235" s="18" t="s">
        <v>471</v>
      </c>
      <c r="C235" s="46">
        <v>1</v>
      </c>
      <c r="D235" s="18" t="s">
        <v>471</v>
      </c>
      <c r="E235" s="38">
        <v>741</v>
      </c>
      <c r="F235" s="38">
        <v>678</v>
      </c>
      <c r="G235" s="38">
        <v>591</v>
      </c>
      <c r="H235" s="38">
        <v>587</v>
      </c>
      <c r="I235" s="38">
        <v>569</v>
      </c>
    </row>
    <row r="236" spans="1:9">
      <c r="A236" s="33" t="s">
        <v>413</v>
      </c>
      <c r="B236" s="18" t="s">
        <v>471</v>
      </c>
      <c r="C236" s="46">
        <v>1</v>
      </c>
      <c r="D236" s="18" t="s">
        <v>1022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</row>
    <row r="237" spans="1:9">
      <c r="A237" s="33" t="s">
        <v>394</v>
      </c>
      <c r="B237" s="18" t="s">
        <v>471</v>
      </c>
      <c r="C237" s="46">
        <v>1</v>
      </c>
      <c r="D237" s="18" t="s">
        <v>1023</v>
      </c>
      <c r="E237" s="38" t="s">
        <v>535</v>
      </c>
      <c r="F237" s="38">
        <v>0</v>
      </c>
      <c r="G237" s="38">
        <v>0</v>
      </c>
      <c r="H237" s="38">
        <v>0</v>
      </c>
      <c r="I237" s="38">
        <v>0</v>
      </c>
    </row>
    <row r="238" spans="1:9">
      <c r="A238" s="33" t="s">
        <v>470</v>
      </c>
      <c r="B238" s="18" t="s">
        <v>471</v>
      </c>
      <c r="C238" s="46">
        <v>1</v>
      </c>
      <c r="D238" s="18" t="s">
        <v>1024</v>
      </c>
      <c r="E238" s="38" t="s">
        <v>535</v>
      </c>
      <c r="F238" s="38">
        <v>0</v>
      </c>
      <c r="G238" s="38">
        <v>0</v>
      </c>
      <c r="H238" s="38" t="s">
        <v>535</v>
      </c>
      <c r="I238" s="38" t="s">
        <v>535</v>
      </c>
    </row>
    <row r="239" spans="1:9">
      <c r="A239" s="33" t="s">
        <v>422</v>
      </c>
      <c r="B239" s="18" t="s">
        <v>471</v>
      </c>
      <c r="C239" s="46">
        <v>1</v>
      </c>
      <c r="D239" s="18" t="s">
        <v>1025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</row>
    <row r="240" spans="1:9">
      <c r="A240" s="33" t="s">
        <v>393</v>
      </c>
      <c r="B240" s="18" t="s">
        <v>471</v>
      </c>
      <c r="C240" s="46">
        <v>1</v>
      </c>
      <c r="D240" s="18" t="s">
        <v>1026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</row>
    <row r="241" spans="1:9">
      <c r="A241" s="33" t="s">
        <v>325</v>
      </c>
      <c r="B241" s="18" t="s">
        <v>471</v>
      </c>
      <c r="C241" s="46">
        <v>1</v>
      </c>
      <c r="D241" s="18" t="s">
        <v>1027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</row>
    <row r="242" spans="1:9">
      <c r="A242" s="33" t="s">
        <v>314</v>
      </c>
      <c r="B242" s="18" t="s">
        <v>528</v>
      </c>
      <c r="C242" s="46">
        <v>3</v>
      </c>
      <c r="D242" s="18" t="s">
        <v>1013</v>
      </c>
      <c r="E242" s="38">
        <v>0</v>
      </c>
      <c r="F242" s="38">
        <v>1</v>
      </c>
      <c r="G242" s="38">
        <v>2</v>
      </c>
      <c r="H242" s="38">
        <v>0</v>
      </c>
      <c r="I242" s="38">
        <v>0</v>
      </c>
    </row>
    <row r="243" spans="1:9">
      <c r="A243" s="33" t="s">
        <v>220</v>
      </c>
      <c r="B243" s="18" t="s">
        <v>731</v>
      </c>
      <c r="C243" s="46">
        <v>9</v>
      </c>
      <c r="D243" s="18" t="s">
        <v>782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</row>
    <row r="244" spans="1:9">
      <c r="A244" s="33" t="s">
        <v>40</v>
      </c>
      <c r="B244" s="18" t="s">
        <v>718</v>
      </c>
      <c r="C244" s="46">
        <v>7</v>
      </c>
      <c r="D244" s="18" t="s">
        <v>783</v>
      </c>
      <c r="E244" s="38">
        <v>0</v>
      </c>
      <c r="F244" s="38">
        <v>1</v>
      </c>
      <c r="G244" s="38">
        <v>0</v>
      </c>
      <c r="H244" s="38">
        <v>0</v>
      </c>
      <c r="I244" s="38">
        <v>0</v>
      </c>
    </row>
    <row r="245" spans="1:9">
      <c r="A245" s="33" t="s">
        <v>412</v>
      </c>
      <c r="B245" s="18" t="s">
        <v>494</v>
      </c>
      <c r="C245" s="46">
        <v>10</v>
      </c>
      <c r="D245" s="18" t="s">
        <v>784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</row>
    <row r="246" spans="1:9">
      <c r="A246" s="33" t="s">
        <v>116</v>
      </c>
      <c r="B246" s="18" t="s">
        <v>540</v>
      </c>
      <c r="C246" s="46">
        <v>2</v>
      </c>
      <c r="D246" s="18" t="s">
        <v>785</v>
      </c>
      <c r="E246" s="38">
        <v>2</v>
      </c>
      <c r="F246" s="38">
        <v>0</v>
      </c>
      <c r="G246" s="38">
        <v>3</v>
      </c>
      <c r="H246" s="38">
        <v>0</v>
      </c>
      <c r="I246" s="38">
        <v>1</v>
      </c>
    </row>
    <row r="247" spans="1:9">
      <c r="A247" s="33" t="s">
        <v>96</v>
      </c>
      <c r="B247" s="18" t="s">
        <v>490</v>
      </c>
      <c r="C247" s="46">
        <v>2</v>
      </c>
      <c r="D247" s="18" t="s">
        <v>584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</row>
    <row r="248" spans="1:9">
      <c r="A248" s="33" t="s">
        <v>140</v>
      </c>
      <c r="B248" s="18" t="s">
        <v>786</v>
      </c>
      <c r="C248" s="46">
        <v>5</v>
      </c>
      <c r="D248" s="18" t="s">
        <v>787</v>
      </c>
      <c r="E248" s="38">
        <v>0</v>
      </c>
      <c r="F248" s="38">
        <v>1</v>
      </c>
      <c r="G248" s="38">
        <v>0</v>
      </c>
      <c r="H248" s="38">
        <v>2</v>
      </c>
      <c r="I248" s="38">
        <v>1</v>
      </c>
    </row>
    <row r="249" spans="1:9">
      <c r="A249" s="33" t="s">
        <v>229</v>
      </c>
      <c r="B249" s="18" t="s">
        <v>490</v>
      </c>
      <c r="C249" s="46">
        <v>2</v>
      </c>
      <c r="D249" s="18" t="s">
        <v>788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</row>
    <row r="250" spans="1:9">
      <c r="A250" s="33" t="s">
        <v>255</v>
      </c>
      <c r="B250" s="18" t="s">
        <v>517</v>
      </c>
      <c r="C250" s="46">
        <v>9</v>
      </c>
      <c r="D250" s="18" t="s">
        <v>789</v>
      </c>
      <c r="E250" s="38">
        <v>0</v>
      </c>
      <c r="F250" s="38">
        <v>3</v>
      </c>
      <c r="G250" s="38">
        <v>0</v>
      </c>
      <c r="H250" s="38">
        <v>0</v>
      </c>
      <c r="I250" s="38">
        <v>0</v>
      </c>
    </row>
    <row r="251" spans="1:9">
      <c r="A251" s="33" t="s">
        <v>242</v>
      </c>
      <c r="B251" s="18" t="s">
        <v>540</v>
      </c>
      <c r="C251" s="46">
        <v>2</v>
      </c>
      <c r="D251" s="18" t="s">
        <v>1008</v>
      </c>
      <c r="E251" s="38">
        <v>3</v>
      </c>
      <c r="F251" s="38">
        <v>5</v>
      </c>
      <c r="G251" s="38">
        <v>8</v>
      </c>
      <c r="H251" s="38">
        <v>6</v>
      </c>
      <c r="I251" s="38">
        <v>4</v>
      </c>
    </row>
    <row r="252" spans="1:9">
      <c r="A252" s="33" t="s">
        <v>247</v>
      </c>
      <c r="B252" s="18" t="s">
        <v>512</v>
      </c>
      <c r="C252" s="46">
        <v>1</v>
      </c>
      <c r="D252" s="18" t="s">
        <v>791</v>
      </c>
      <c r="E252" s="38">
        <v>0</v>
      </c>
      <c r="F252" s="38">
        <v>2</v>
      </c>
      <c r="G252" s="38">
        <v>0</v>
      </c>
      <c r="H252" s="38">
        <v>0</v>
      </c>
      <c r="I252" s="38">
        <v>0</v>
      </c>
    </row>
    <row r="253" spans="1:9">
      <c r="A253" s="33" t="s">
        <v>406</v>
      </c>
      <c r="B253" s="18" t="s">
        <v>512</v>
      </c>
      <c r="C253" s="46">
        <v>1</v>
      </c>
      <c r="D253" s="18" t="s">
        <v>792</v>
      </c>
      <c r="E253" s="38">
        <v>1</v>
      </c>
      <c r="F253" s="38">
        <v>5</v>
      </c>
      <c r="G253" s="38">
        <v>5</v>
      </c>
      <c r="H253" s="38">
        <v>4</v>
      </c>
      <c r="I253" s="38">
        <v>5</v>
      </c>
    </row>
    <row r="254" spans="1:9">
      <c r="A254" s="33" t="s">
        <v>141</v>
      </c>
      <c r="B254" s="18" t="s">
        <v>755</v>
      </c>
      <c r="C254" s="46">
        <v>5</v>
      </c>
      <c r="D254" s="18" t="s">
        <v>793</v>
      </c>
      <c r="E254" s="38">
        <v>0</v>
      </c>
      <c r="F254" s="38">
        <v>1</v>
      </c>
      <c r="G254" s="38">
        <v>0</v>
      </c>
      <c r="H254" s="38">
        <v>0</v>
      </c>
      <c r="I254" s="38">
        <v>7</v>
      </c>
    </row>
    <row r="255" spans="1:9">
      <c r="A255" s="33" t="s">
        <v>156</v>
      </c>
      <c r="B255" s="18" t="s">
        <v>762</v>
      </c>
      <c r="C255" s="46">
        <v>6</v>
      </c>
      <c r="D255" s="18" t="s">
        <v>1051</v>
      </c>
      <c r="E255" s="38">
        <v>6</v>
      </c>
      <c r="F255" s="38">
        <v>6</v>
      </c>
      <c r="G255" s="38">
        <v>3</v>
      </c>
      <c r="H255" s="38">
        <v>13</v>
      </c>
      <c r="I255" s="38">
        <v>0</v>
      </c>
    </row>
    <row r="256" spans="1:9">
      <c r="A256" s="33" t="s">
        <v>180</v>
      </c>
      <c r="B256" s="18" t="s">
        <v>486</v>
      </c>
      <c r="C256" s="46">
        <v>10</v>
      </c>
      <c r="D256" s="18" t="s">
        <v>795</v>
      </c>
      <c r="E256" s="38">
        <v>0</v>
      </c>
      <c r="F256" s="38">
        <v>0</v>
      </c>
      <c r="G256" s="38">
        <v>3</v>
      </c>
      <c r="H256" s="38">
        <v>0</v>
      </c>
      <c r="I256" s="38">
        <v>0</v>
      </c>
    </row>
    <row r="257" spans="1:9">
      <c r="A257" s="33" t="s">
        <v>275</v>
      </c>
      <c r="B257" s="18" t="s">
        <v>519</v>
      </c>
      <c r="C257" s="46">
        <v>5</v>
      </c>
      <c r="D257" s="18" t="s">
        <v>796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</row>
    <row r="258" spans="1:9">
      <c r="A258" s="33" t="s">
        <v>440</v>
      </c>
      <c r="B258" s="18" t="s">
        <v>536</v>
      </c>
      <c r="C258" s="46">
        <v>6</v>
      </c>
      <c r="D258" s="18" t="s">
        <v>797</v>
      </c>
      <c r="E258" s="38" t="s">
        <v>535</v>
      </c>
      <c r="F258" s="38">
        <v>0</v>
      </c>
      <c r="G258" s="38">
        <v>0</v>
      </c>
      <c r="H258" s="38">
        <v>0</v>
      </c>
      <c r="I258" s="38">
        <v>0</v>
      </c>
    </row>
    <row r="259" spans="1:9">
      <c r="A259" s="33" t="s">
        <v>373</v>
      </c>
      <c r="B259" s="18" t="s">
        <v>556</v>
      </c>
      <c r="C259" s="46">
        <v>10</v>
      </c>
      <c r="D259" s="18" t="s">
        <v>798</v>
      </c>
      <c r="E259" s="38">
        <v>0</v>
      </c>
      <c r="F259" s="38">
        <v>1</v>
      </c>
      <c r="G259" s="38">
        <v>0</v>
      </c>
      <c r="H259" s="38">
        <v>5</v>
      </c>
      <c r="I259" s="38">
        <v>0</v>
      </c>
    </row>
    <row r="260" spans="1:9">
      <c r="A260" s="33" t="s">
        <v>164</v>
      </c>
      <c r="B260" s="18" t="s">
        <v>512</v>
      </c>
      <c r="C260" s="46">
        <v>1</v>
      </c>
      <c r="D260" s="18" t="s">
        <v>799</v>
      </c>
      <c r="E260" s="38">
        <v>0</v>
      </c>
      <c r="F260" s="38">
        <v>0</v>
      </c>
      <c r="G260" s="38">
        <v>1</v>
      </c>
      <c r="H260" s="38">
        <v>3</v>
      </c>
      <c r="I260" s="38">
        <v>0</v>
      </c>
    </row>
    <row r="261" spans="1:9">
      <c r="A261" s="33" t="s">
        <v>283</v>
      </c>
      <c r="B261" s="18" t="s">
        <v>490</v>
      </c>
      <c r="C261" s="46">
        <v>2</v>
      </c>
      <c r="D261" s="18" t="s">
        <v>800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</row>
    <row r="262" spans="1:9">
      <c r="A262" s="33" t="s">
        <v>22</v>
      </c>
      <c r="B262" s="18" t="s">
        <v>567</v>
      </c>
      <c r="C262" s="46">
        <v>7</v>
      </c>
      <c r="D262" s="18" t="s">
        <v>801</v>
      </c>
      <c r="E262" s="38">
        <v>1</v>
      </c>
      <c r="F262" s="38">
        <v>0</v>
      </c>
      <c r="G262" s="38">
        <v>6</v>
      </c>
      <c r="H262" s="38">
        <v>0</v>
      </c>
      <c r="I262" s="38">
        <v>3</v>
      </c>
    </row>
    <row r="263" spans="1:9">
      <c r="A263" s="33" t="s">
        <v>261</v>
      </c>
      <c r="B263" s="18" t="s">
        <v>755</v>
      </c>
      <c r="C263" s="46">
        <v>5</v>
      </c>
      <c r="D263" s="18" t="s">
        <v>802</v>
      </c>
      <c r="E263" s="38">
        <v>0</v>
      </c>
      <c r="F263" s="38">
        <v>1</v>
      </c>
      <c r="G263" s="38">
        <v>4</v>
      </c>
      <c r="H263" s="38">
        <v>0</v>
      </c>
      <c r="I263" s="38">
        <v>0</v>
      </c>
    </row>
    <row r="264" spans="1:9">
      <c r="A264" s="33" t="s">
        <v>249</v>
      </c>
      <c r="B264" s="18" t="s">
        <v>601</v>
      </c>
      <c r="C264" s="46">
        <v>6</v>
      </c>
      <c r="D264" s="18" t="s">
        <v>803</v>
      </c>
      <c r="E264" s="38">
        <v>3</v>
      </c>
      <c r="F264" s="38">
        <v>7</v>
      </c>
      <c r="G264" s="38">
        <v>1</v>
      </c>
      <c r="H264" s="38">
        <v>3</v>
      </c>
      <c r="I264" s="38">
        <v>4</v>
      </c>
    </row>
    <row r="265" spans="1:9">
      <c r="A265" s="33" t="s">
        <v>321</v>
      </c>
      <c r="B265" s="18" t="s">
        <v>522</v>
      </c>
      <c r="C265" s="46">
        <v>11</v>
      </c>
      <c r="D265" s="18" t="s">
        <v>804</v>
      </c>
      <c r="E265" s="38">
        <v>9</v>
      </c>
      <c r="F265" s="38">
        <v>6</v>
      </c>
      <c r="G265" s="38">
        <v>1</v>
      </c>
      <c r="H265" s="38">
        <v>1</v>
      </c>
      <c r="I265" s="38">
        <v>3</v>
      </c>
    </row>
    <row r="266" spans="1:9">
      <c r="A266" s="33" t="s">
        <v>25</v>
      </c>
      <c r="B266" s="18" t="s">
        <v>538</v>
      </c>
      <c r="C266" s="46">
        <v>8</v>
      </c>
      <c r="D266" s="18" t="s">
        <v>805</v>
      </c>
      <c r="E266" s="38">
        <v>0</v>
      </c>
      <c r="F266" s="38">
        <v>3</v>
      </c>
      <c r="G266" s="38">
        <v>0</v>
      </c>
      <c r="H266" s="38">
        <v>0</v>
      </c>
      <c r="I266" s="38">
        <v>0</v>
      </c>
    </row>
    <row r="267" spans="1:9">
      <c r="A267" s="33" t="s">
        <v>318</v>
      </c>
      <c r="B267" s="18" t="s">
        <v>471</v>
      </c>
      <c r="C267" s="46">
        <v>1</v>
      </c>
      <c r="D267" s="18" t="s">
        <v>1028</v>
      </c>
      <c r="E267" s="38">
        <v>4</v>
      </c>
      <c r="F267" s="38">
        <v>1</v>
      </c>
      <c r="G267" s="38">
        <v>0</v>
      </c>
      <c r="H267" s="38">
        <v>1</v>
      </c>
      <c r="I267" s="38">
        <v>1</v>
      </c>
    </row>
    <row r="268" spans="1:9">
      <c r="A268" s="33" t="s">
        <v>315</v>
      </c>
      <c r="B268" s="18" t="s">
        <v>512</v>
      </c>
      <c r="C268" s="46">
        <v>1</v>
      </c>
      <c r="D268" s="18" t="s">
        <v>807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</row>
    <row r="269" spans="1:9">
      <c r="A269" s="33" t="s">
        <v>130</v>
      </c>
      <c r="B269" s="18" t="s">
        <v>472</v>
      </c>
      <c r="C269" s="46">
        <v>2</v>
      </c>
      <c r="D269" s="18" t="s">
        <v>808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</row>
    <row r="270" spans="1:9">
      <c r="A270" s="33" t="s">
        <v>120</v>
      </c>
      <c r="B270" s="18" t="s">
        <v>809</v>
      </c>
      <c r="C270" s="46">
        <v>3</v>
      </c>
      <c r="D270" s="18" t="s">
        <v>810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</row>
    <row r="271" spans="1:9">
      <c r="A271" s="33" t="s">
        <v>293</v>
      </c>
      <c r="B271" s="18" t="s">
        <v>582</v>
      </c>
      <c r="C271" s="46">
        <v>6</v>
      </c>
      <c r="D271" s="18" t="s">
        <v>811</v>
      </c>
      <c r="E271" s="38">
        <v>0</v>
      </c>
      <c r="F271" s="38">
        <v>8</v>
      </c>
      <c r="G271" s="38">
        <v>0</v>
      </c>
      <c r="H271" s="38">
        <v>0</v>
      </c>
      <c r="I271" s="38">
        <v>0</v>
      </c>
    </row>
    <row r="272" spans="1:9">
      <c r="A272" s="33" t="s">
        <v>438</v>
      </c>
      <c r="B272" s="18" t="s">
        <v>512</v>
      </c>
      <c r="C272" s="46">
        <v>1</v>
      </c>
      <c r="D272" s="18" t="s">
        <v>812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</row>
    <row r="273" spans="1:9">
      <c r="A273" s="33" t="s">
        <v>352</v>
      </c>
      <c r="B273" s="18" t="s">
        <v>723</v>
      </c>
      <c r="C273" s="46">
        <v>9</v>
      </c>
      <c r="D273" s="18" t="s">
        <v>813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</row>
    <row r="274" spans="1:9">
      <c r="A274" s="33" t="s">
        <v>416</v>
      </c>
      <c r="B274" s="18" t="s">
        <v>471</v>
      </c>
      <c r="C274" s="46">
        <v>1</v>
      </c>
      <c r="D274" s="18" t="s">
        <v>417</v>
      </c>
      <c r="E274" s="38" t="s">
        <v>535</v>
      </c>
      <c r="F274" s="38">
        <v>0</v>
      </c>
      <c r="G274" s="38">
        <v>0</v>
      </c>
      <c r="H274" s="38">
        <v>0</v>
      </c>
      <c r="I274" s="38">
        <v>0</v>
      </c>
    </row>
    <row r="275" spans="1:9">
      <c r="A275" s="33" t="s">
        <v>118</v>
      </c>
      <c r="B275" s="18" t="s">
        <v>589</v>
      </c>
      <c r="C275" s="46">
        <v>1</v>
      </c>
      <c r="D275" s="18" t="s">
        <v>814</v>
      </c>
      <c r="E275" s="38">
        <v>1</v>
      </c>
      <c r="F275" s="38">
        <v>0</v>
      </c>
      <c r="G275" s="38">
        <v>0</v>
      </c>
      <c r="H275" s="38">
        <v>1</v>
      </c>
      <c r="I275" s="38">
        <v>0</v>
      </c>
    </row>
    <row r="276" spans="1:9">
      <c r="A276" s="33" t="s">
        <v>70</v>
      </c>
      <c r="B276" s="18" t="s">
        <v>723</v>
      </c>
      <c r="C276" s="46">
        <v>9</v>
      </c>
      <c r="D276" s="18" t="s">
        <v>815</v>
      </c>
      <c r="E276" s="38">
        <v>1</v>
      </c>
      <c r="F276" s="38">
        <v>3</v>
      </c>
      <c r="G276" s="38">
        <v>0</v>
      </c>
      <c r="H276" s="38">
        <v>0</v>
      </c>
      <c r="I276" s="38">
        <v>2</v>
      </c>
    </row>
    <row r="277" spans="1:9">
      <c r="A277" s="33" t="s">
        <v>59</v>
      </c>
      <c r="B277" s="18" t="s">
        <v>551</v>
      </c>
      <c r="C277" s="46">
        <v>12</v>
      </c>
      <c r="D277" s="18" t="s">
        <v>816</v>
      </c>
      <c r="E277" s="38">
        <v>0</v>
      </c>
      <c r="F277" s="38">
        <v>0</v>
      </c>
      <c r="G277" s="38">
        <v>0</v>
      </c>
      <c r="H277" s="38">
        <v>0</v>
      </c>
      <c r="I277" s="38">
        <v>2</v>
      </c>
    </row>
    <row r="278" spans="1:9">
      <c r="A278" s="33" t="s">
        <v>93</v>
      </c>
      <c r="B278" s="18" t="s">
        <v>584</v>
      </c>
      <c r="C278" s="46">
        <v>4</v>
      </c>
      <c r="D278" s="18" t="s">
        <v>817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</row>
    <row r="279" spans="1:9">
      <c r="A279" s="33" t="s">
        <v>418</v>
      </c>
      <c r="B279" s="18" t="s">
        <v>472</v>
      </c>
      <c r="C279" s="46">
        <v>2</v>
      </c>
      <c r="D279" s="18" t="s">
        <v>818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</row>
    <row r="280" spans="1:9">
      <c r="A280" s="33" t="s">
        <v>71</v>
      </c>
      <c r="B280" s="18" t="s">
        <v>471</v>
      </c>
      <c r="C280" s="46">
        <v>1</v>
      </c>
      <c r="D280" s="18" t="s">
        <v>1029</v>
      </c>
      <c r="E280" s="38">
        <v>0</v>
      </c>
      <c r="F280" s="38">
        <v>5</v>
      </c>
      <c r="G280" s="38">
        <v>1</v>
      </c>
      <c r="H280" s="38">
        <v>4</v>
      </c>
      <c r="I280" s="38">
        <v>1</v>
      </c>
    </row>
    <row r="281" spans="1:9">
      <c r="A281" s="33" t="s">
        <v>98</v>
      </c>
      <c r="B281" s="18" t="s">
        <v>582</v>
      </c>
      <c r="C281" s="46">
        <v>6</v>
      </c>
      <c r="D281" s="18" t="s">
        <v>820</v>
      </c>
      <c r="E281" s="38">
        <v>0</v>
      </c>
      <c r="F281" s="38">
        <v>0</v>
      </c>
      <c r="G281" s="38">
        <v>0</v>
      </c>
      <c r="H281" s="38">
        <v>1</v>
      </c>
      <c r="I281" s="38">
        <v>0</v>
      </c>
    </row>
    <row r="282" spans="1:9">
      <c r="A282" s="33" t="s">
        <v>73</v>
      </c>
      <c r="B282" s="18" t="s">
        <v>512</v>
      </c>
      <c r="C282" s="46">
        <v>1</v>
      </c>
      <c r="D282" s="18" t="s">
        <v>821</v>
      </c>
      <c r="E282" s="38">
        <v>5</v>
      </c>
      <c r="F282" s="38">
        <v>5</v>
      </c>
      <c r="G282" s="38">
        <v>0</v>
      </c>
      <c r="H282" s="38">
        <v>2</v>
      </c>
      <c r="I282" s="38">
        <v>5</v>
      </c>
    </row>
    <row r="283" spans="1:9">
      <c r="A283" s="33" t="s">
        <v>304</v>
      </c>
      <c r="B283" s="18" t="s">
        <v>668</v>
      </c>
      <c r="C283" s="46">
        <v>8</v>
      </c>
      <c r="D283" s="18" t="s">
        <v>1037</v>
      </c>
      <c r="E283" s="38">
        <v>2</v>
      </c>
      <c r="F283" s="38">
        <v>1</v>
      </c>
      <c r="G283" s="38">
        <v>0</v>
      </c>
      <c r="H283" s="38">
        <v>2</v>
      </c>
      <c r="I283" s="38">
        <v>0</v>
      </c>
    </row>
    <row r="284" spans="1:9">
      <c r="A284" s="33" t="s">
        <v>269</v>
      </c>
      <c r="B284" s="18" t="s">
        <v>668</v>
      </c>
      <c r="C284" s="46">
        <v>8</v>
      </c>
      <c r="D284" s="18" t="s">
        <v>1038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</row>
    <row r="285" spans="1:9">
      <c r="A285" s="33" t="s">
        <v>313</v>
      </c>
      <c r="B285" s="18" t="s">
        <v>762</v>
      </c>
      <c r="C285" s="46">
        <v>6</v>
      </c>
      <c r="D285" s="18" t="s">
        <v>823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</row>
    <row r="286" spans="1:9">
      <c r="A286" s="33" t="s">
        <v>66</v>
      </c>
      <c r="B286" s="18" t="s">
        <v>524</v>
      </c>
      <c r="C286" s="46">
        <v>4</v>
      </c>
      <c r="D286" s="18" t="s">
        <v>824</v>
      </c>
      <c r="E286" s="38">
        <v>0</v>
      </c>
      <c r="F286" s="38">
        <v>5</v>
      </c>
      <c r="G286" s="38">
        <v>0</v>
      </c>
      <c r="H286" s="38">
        <v>0</v>
      </c>
      <c r="I286" s="38">
        <v>1</v>
      </c>
    </row>
    <row r="287" spans="1:9">
      <c r="A287" s="33" t="s">
        <v>144</v>
      </c>
      <c r="B287" s="18" t="s">
        <v>587</v>
      </c>
      <c r="C287" s="46">
        <v>7</v>
      </c>
      <c r="D287" s="18" t="s">
        <v>825</v>
      </c>
      <c r="E287" s="38">
        <v>0</v>
      </c>
      <c r="F287" s="38">
        <v>0</v>
      </c>
      <c r="G287" s="38">
        <v>0</v>
      </c>
      <c r="H287" s="38">
        <v>0</v>
      </c>
      <c r="I287" s="38">
        <v>2</v>
      </c>
    </row>
    <row r="288" spans="1:9">
      <c r="A288" s="33" t="s">
        <v>163</v>
      </c>
      <c r="B288" s="18" t="s">
        <v>540</v>
      </c>
      <c r="C288" s="46">
        <v>2</v>
      </c>
      <c r="D288" s="18" t="s">
        <v>826</v>
      </c>
      <c r="E288" s="38">
        <v>8</v>
      </c>
      <c r="F288" s="38">
        <v>2</v>
      </c>
      <c r="G288" s="38">
        <v>9</v>
      </c>
      <c r="H288" s="38">
        <v>7</v>
      </c>
      <c r="I288" s="38">
        <v>4</v>
      </c>
    </row>
    <row r="289" spans="1:9">
      <c r="A289" s="33" t="s">
        <v>188</v>
      </c>
      <c r="B289" s="18" t="s">
        <v>502</v>
      </c>
      <c r="C289" s="46">
        <v>11</v>
      </c>
      <c r="D289" s="18" t="s">
        <v>827</v>
      </c>
      <c r="E289" s="38">
        <v>13</v>
      </c>
      <c r="F289" s="38">
        <v>4</v>
      </c>
      <c r="G289" s="38">
        <v>4</v>
      </c>
      <c r="H289" s="38">
        <v>4</v>
      </c>
      <c r="I289" s="38">
        <v>6</v>
      </c>
    </row>
    <row r="290" spans="1:9">
      <c r="A290" s="33" t="s">
        <v>423</v>
      </c>
      <c r="B290" s="18" t="s">
        <v>762</v>
      </c>
      <c r="C290" s="46">
        <v>6</v>
      </c>
      <c r="D290" s="18" t="s">
        <v>828</v>
      </c>
      <c r="E290" s="38">
        <v>0</v>
      </c>
      <c r="F290" s="38">
        <v>0</v>
      </c>
      <c r="G290" s="38">
        <v>0</v>
      </c>
      <c r="H290" s="38">
        <v>36</v>
      </c>
      <c r="I290" s="38">
        <v>1</v>
      </c>
    </row>
    <row r="291" spans="1:9">
      <c r="A291" s="33" t="s">
        <v>383</v>
      </c>
      <c r="B291" s="18" t="s">
        <v>508</v>
      </c>
      <c r="C291" s="46">
        <v>10</v>
      </c>
      <c r="D291" s="18" t="s">
        <v>829</v>
      </c>
      <c r="E291" s="38">
        <v>0</v>
      </c>
      <c r="F291" s="38">
        <v>7</v>
      </c>
      <c r="G291" s="38">
        <v>0</v>
      </c>
      <c r="H291" s="38">
        <v>0</v>
      </c>
      <c r="I291" s="38">
        <v>0</v>
      </c>
    </row>
    <row r="292" spans="1:9">
      <c r="A292" s="33" t="s">
        <v>312</v>
      </c>
      <c r="B292" s="18" t="s">
        <v>486</v>
      </c>
      <c r="C292" s="46">
        <v>10</v>
      </c>
      <c r="D292" s="18" t="s">
        <v>830</v>
      </c>
      <c r="E292" s="38">
        <v>1</v>
      </c>
      <c r="F292" s="38">
        <v>1</v>
      </c>
      <c r="G292" s="38">
        <v>0</v>
      </c>
      <c r="H292" s="38">
        <v>1</v>
      </c>
      <c r="I292" s="38">
        <v>0</v>
      </c>
    </row>
    <row r="293" spans="1:9">
      <c r="A293" s="33" t="s">
        <v>134</v>
      </c>
      <c r="B293" s="18" t="s">
        <v>655</v>
      </c>
      <c r="C293" s="46">
        <v>2</v>
      </c>
      <c r="D293" s="18" t="s">
        <v>831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</row>
    <row r="294" spans="1:9">
      <c r="A294" s="33" t="s">
        <v>195</v>
      </c>
      <c r="B294" s="18" t="s">
        <v>578</v>
      </c>
      <c r="C294" s="46">
        <v>5</v>
      </c>
      <c r="D294" s="18" t="s">
        <v>832</v>
      </c>
      <c r="E294" s="38">
        <v>0</v>
      </c>
      <c r="F294" s="38">
        <v>0</v>
      </c>
      <c r="G294" s="38">
        <v>0</v>
      </c>
      <c r="H294" s="38">
        <v>17</v>
      </c>
      <c r="I294" s="38">
        <v>18</v>
      </c>
    </row>
    <row r="295" spans="1:9">
      <c r="A295" s="33" t="s">
        <v>233</v>
      </c>
      <c r="B295" s="18" t="s">
        <v>565</v>
      </c>
      <c r="C295" s="46">
        <v>2</v>
      </c>
      <c r="D295" s="18" t="s">
        <v>833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</row>
    <row r="296" spans="1:9">
      <c r="A296" s="33" t="s">
        <v>100</v>
      </c>
      <c r="B296" s="18" t="s">
        <v>543</v>
      </c>
      <c r="C296" s="46">
        <v>2</v>
      </c>
      <c r="D296" s="18" t="s">
        <v>834</v>
      </c>
      <c r="E296" s="38">
        <v>0</v>
      </c>
      <c r="F296" s="38">
        <v>1</v>
      </c>
      <c r="G296" s="38">
        <v>0</v>
      </c>
      <c r="H296" s="38">
        <v>0</v>
      </c>
      <c r="I296" s="38">
        <v>0</v>
      </c>
    </row>
    <row r="297" spans="1:9">
      <c r="A297" s="33" t="s">
        <v>225</v>
      </c>
      <c r="B297" s="18" t="s">
        <v>510</v>
      </c>
      <c r="C297" s="46">
        <v>3</v>
      </c>
      <c r="D297" s="18" t="s">
        <v>835</v>
      </c>
      <c r="E297" s="38">
        <v>0</v>
      </c>
      <c r="F297" s="38">
        <v>1</v>
      </c>
      <c r="G297" s="38">
        <v>1</v>
      </c>
      <c r="H297" s="38">
        <v>1</v>
      </c>
      <c r="I297" s="38">
        <v>0</v>
      </c>
    </row>
    <row r="298" spans="1:9">
      <c r="A298" s="33" t="s">
        <v>1061</v>
      </c>
      <c r="B298" s="48" t="s">
        <v>471</v>
      </c>
      <c r="C298" s="46">
        <v>1</v>
      </c>
      <c r="D298" s="48" t="s">
        <v>1064</v>
      </c>
      <c r="E298" s="49">
        <v>0</v>
      </c>
      <c r="F298" s="38" t="s">
        <v>535</v>
      </c>
      <c r="G298" s="38" t="s">
        <v>535</v>
      </c>
      <c r="H298" s="38" t="s">
        <v>535</v>
      </c>
      <c r="I298" s="38" t="s">
        <v>535</v>
      </c>
    </row>
    <row r="299" spans="1:9">
      <c r="A299" s="33" t="s">
        <v>345</v>
      </c>
      <c r="B299" s="18" t="s">
        <v>630</v>
      </c>
      <c r="C299" s="46">
        <v>11</v>
      </c>
      <c r="D299" s="18" t="s">
        <v>836</v>
      </c>
      <c r="E299" s="38">
        <v>0</v>
      </c>
      <c r="F299" s="38">
        <v>0</v>
      </c>
      <c r="G299" s="38">
        <v>1</v>
      </c>
      <c r="H299" s="38">
        <v>1</v>
      </c>
      <c r="I299" s="38">
        <v>0</v>
      </c>
    </row>
    <row r="300" spans="1:9">
      <c r="A300" s="33" t="s">
        <v>377</v>
      </c>
      <c r="B300" s="18" t="s">
        <v>538</v>
      </c>
      <c r="C300" s="46">
        <v>8</v>
      </c>
      <c r="D300" s="18" t="s">
        <v>837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</row>
    <row r="301" spans="1:9">
      <c r="A301" s="33" t="s">
        <v>149</v>
      </c>
      <c r="B301" s="18" t="s">
        <v>512</v>
      </c>
      <c r="C301" s="46">
        <v>1</v>
      </c>
      <c r="D301" s="18" t="s">
        <v>838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</row>
    <row r="302" spans="1:9">
      <c r="A302" s="33" t="s">
        <v>339</v>
      </c>
      <c r="B302" s="18" t="s">
        <v>723</v>
      </c>
      <c r="C302" s="46">
        <v>9</v>
      </c>
      <c r="D302" s="18" t="s">
        <v>839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</row>
    <row r="303" spans="1:9">
      <c r="A303" s="33" t="s">
        <v>223</v>
      </c>
      <c r="B303" s="18" t="s">
        <v>593</v>
      </c>
      <c r="C303" s="46">
        <v>12</v>
      </c>
      <c r="D303" s="18" t="s">
        <v>840</v>
      </c>
      <c r="E303" s="38">
        <v>0</v>
      </c>
      <c r="F303" s="38">
        <v>0</v>
      </c>
      <c r="G303" s="38">
        <v>0</v>
      </c>
      <c r="H303" s="38">
        <v>1</v>
      </c>
      <c r="I303" s="38">
        <v>0</v>
      </c>
    </row>
    <row r="304" spans="1:9">
      <c r="A304" s="33" t="s">
        <v>199</v>
      </c>
      <c r="B304" s="18" t="s">
        <v>519</v>
      </c>
      <c r="C304" s="46">
        <v>5</v>
      </c>
      <c r="D304" s="18" t="s">
        <v>841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</row>
    <row r="305" spans="1:9">
      <c r="A305" s="33" t="s">
        <v>113</v>
      </c>
      <c r="B305" s="18" t="s">
        <v>560</v>
      </c>
      <c r="C305" s="46">
        <v>3</v>
      </c>
      <c r="D305" s="18" t="s">
        <v>842</v>
      </c>
      <c r="E305" s="38">
        <v>8</v>
      </c>
      <c r="F305" s="38">
        <v>5</v>
      </c>
      <c r="G305" s="38">
        <v>5</v>
      </c>
      <c r="H305" s="38">
        <v>2</v>
      </c>
      <c r="I305" s="38">
        <v>10</v>
      </c>
    </row>
    <row r="306" spans="1:9">
      <c r="A306" s="33" t="s">
        <v>369</v>
      </c>
      <c r="B306" s="18" t="s">
        <v>641</v>
      </c>
      <c r="C306" s="46">
        <v>11</v>
      </c>
      <c r="D306" s="18" t="s">
        <v>843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</row>
    <row r="307" spans="1:9">
      <c r="A307" s="33" t="s">
        <v>181</v>
      </c>
      <c r="B307" s="18" t="s">
        <v>587</v>
      </c>
      <c r="C307" s="46">
        <v>7</v>
      </c>
      <c r="D307" s="18" t="s">
        <v>1046</v>
      </c>
      <c r="E307" s="38">
        <v>0</v>
      </c>
      <c r="F307" s="38">
        <v>1</v>
      </c>
      <c r="G307" s="38">
        <v>0</v>
      </c>
      <c r="H307" s="38">
        <v>0</v>
      </c>
      <c r="I307" s="38">
        <v>1</v>
      </c>
    </row>
    <row r="308" spans="1:9">
      <c r="A308" s="33" t="s">
        <v>200</v>
      </c>
      <c r="B308" s="18" t="s">
        <v>519</v>
      </c>
      <c r="C308" s="46">
        <v>5</v>
      </c>
      <c r="D308" s="18" t="s">
        <v>845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</row>
    <row r="309" spans="1:9">
      <c r="A309" s="33" t="s">
        <v>23</v>
      </c>
      <c r="B309" s="18" t="s">
        <v>589</v>
      </c>
      <c r="C309" s="46">
        <v>1</v>
      </c>
      <c r="D309" s="18" t="s">
        <v>846</v>
      </c>
      <c r="E309" s="38">
        <v>0</v>
      </c>
      <c r="F309" s="38">
        <v>0</v>
      </c>
      <c r="G309" s="38">
        <v>0</v>
      </c>
      <c r="H309" s="38">
        <v>3</v>
      </c>
      <c r="I309" s="38">
        <v>0</v>
      </c>
    </row>
    <row r="310" spans="1:9">
      <c r="A310" s="33" t="s">
        <v>51</v>
      </c>
      <c r="B310" s="18" t="s">
        <v>578</v>
      </c>
      <c r="C310" s="46">
        <v>5</v>
      </c>
      <c r="D310" s="18" t="s">
        <v>847</v>
      </c>
      <c r="E310" s="38">
        <v>4</v>
      </c>
      <c r="F310" s="38">
        <v>0</v>
      </c>
      <c r="G310" s="38">
        <v>0</v>
      </c>
      <c r="H310" s="38">
        <v>0</v>
      </c>
      <c r="I310" s="38">
        <v>1</v>
      </c>
    </row>
    <row r="311" spans="1:9">
      <c r="A311" s="33" t="s">
        <v>161</v>
      </c>
      <c r="B311" s="18" t="s">
        <v>560</v>
      </c>
      <c r="C311" s="46">
        <v>3</v>
      </c>
      <c r="D311" s="18" t="s">
        <v>848</v>
      </c>
      <c r="E311" s="38">
        <v>1</v>
      </c>
      <c r="F311" s="38">
        <v>2</v>
      </c>
      <c r="G311" s="38">
        <v>0</v>
      </c>
      <c r="H311" s="38">
        <v>1</v>
      </c>
      <c r="I311" s="38">
        <v>2</v>
      </c>
    </row>
    <row r="312" spans="1:9">
      <c r="A312" s="33" t="s">
        <v>441</v>
      </c>
      <c r="B312" s="18" t="s">
        <v>578</v>
      </c>
      <c r="C312" s="46">
        <v>5</v>
      </c>
      <c r="D312" s="18" t="s">
        <v>849</v>
      </c>
      <c r="E312" s="38">
        <v>1</v>
      </c>
      <c r="F312" s="38">
        <v>0</v>
      </c>
      <c r="G312" s="38">
        <v>0</v>
      </c>
      <c r="H312" s="38">
        <v>0</v>
      </c>
      <c r="I312" s="38">
        <v>0</v>
      </c>
    </row>
    <row r="313" spans="1:9">
      <c r="A313" s="33" t="s">
        <v>65</v>
      </c>
      <c r="B313" s="18" t="s">
        <v>809</v>
      </c>
      <c r="C313" s="46">
        <v>3</v>
      </c>
      <c r="D313" s="18" t="s">
        <v>850</v>
      </c>
      <c r="E313" s="38">
        <v>3</v>
      </c>
      <c r="F313" s="38">
        <v>0</v>
      </c>
      <c r="G313" s="38">
        <v>3</v>
      </c>
      <c r="H313" s="38">
        <v>1</v>
      </c>
      <c r="I313" s="38">
        <v>0</v>
      </c>
    </row>
    <row r="314" spans="1:9">
      <c r="A314" s="33" t="s">
        <v>20</v>
      </c>
      <c r="B314" s="18" t="s">
        <v>530</v>
      </c>
      <c r="C314" s="46">
        <v>11</v>
      </c>
      <c r="D314" s="18" t="s">
        <v>1004</v>
      </c>
      <c r="E314" s="38">
        <v>0</v>
      </c>
      <c r="F314" s="38">
        <v>1</v>
      </c>
      <c r="G314" s="38">
        <v>0</v>
      </c>
      <c r="H314" s="38">
        <v>0</v>
      </c>
      <c r="I314" s="38">
        <v>2</v>
      </c>
    </row>
    <row r="315" spans="1:9">
      <c r="A315" s="33" t="s">
        <v>332</v>
      </c>
      <c r="B315" s="18" t="s">
        <v>593</v>
      </c>
      <c r="C315" s="46">
        <v>9</v>
      </c>
      <c r="D315" s="18" t="s">
        <v>852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</row>
    <row r="316" spans="1:9">
      <c r="A316" s="33" t="s">
        <v>143</v>
      </c>
      <c r="B316" s="18" t="s">
        <v>641</v>
      </c>
      <c r="C316" s="46">
        <v>11</v>
      </c>
      <c r="D316" s="18" t="s">
        <v>853</v>
      </c>
      <c r="E316" s="38">
        <v>0</v>
      </c>
      <c r="F316" s="38">
        <v>0</v>
      </c>
      <c r="G316" s="38">
        <v>0</v>
      </c>
      <c r="H316" s="38">
        <v>2</v>
      </c>
      <c r="I316" s="38">
        <v>2</v>
      </c>
    </row>
    <row r="317" spans="1:9">
      <c r="A317" s="33" t="s">
        <v>136</v>
      </c>
      <c r="B317" s="18" t="s">
        <v>547</v>
      </c>
      <c r="C317" s="46">
        <v>5</v>
      </c>
      <c r="D317" s="18" t="s">
        <v>854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</row>
    <row r="318" spans="1:9">
      <c r="A318" s="33" t="s">
        <v>153</v>
      </c>
      <c r="B318" s="18" t="s">
        <v>515</v>
      </c>
      <c r="C318" s="46">
        <v>7</v>
      </c>
      <c r="D318" s="18" t="s">
        <v>855</v>
      </c>
      <c r="E318" s="38">
        <v>0</v>
      </c>
      <c r="F318" s="38">
        <v>1</v>
      </c>
      <c r="G318" s="38">
        <v>2</v>
      </c>
      <c r="H318" s="38">
        <v>8</v>
      </c>
      <c r="I318" s="38">
        <v>5</v>
      </c>
    </row>
    <row r="319" spans="1:9">
      <c r="A319" s="33" t="s">
        <v>74</v>
      </c>
      <c r="B319" s="18" t="s">
        <v>472</v>
      </c>
      <c r="C319" s="46">
        <v>1</v>
      </c>
      <c r="D319" s="18" t="s">
        <v>1044</v>
      </c>
      <c r="E319" s="38">
        <v>125</v>
      </c>
      <c r="F319" s="38">
        <v>109</v>
      </c>
      <c r="G319" s="38">
        <v>75</v>
      </c>
      <c r="H319" s="38">
        <v>0</v>
      </c>
      <c r="I319" s="38">
        <v>85</v>
      </c>
    </row>
    <row r="320" spans="1:9">
      <c r="A320" s="33" t="s">
        <v>411</v>
      </c>
      <c r="B320" s="18" t="s">
        <v>565</v>
      </c>
      <c r="C320" s="46">
        <v>2</v>
      </c>
      <c r="D320" s="18" t="s">
        <v>856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</row>
    <row r="321" spans="1:9">
      <c r="A321" s="33" t="s">
        <v>75</v>
      </c>
      <c r="B321" s="18" t="s">
        <v>578</v>
      </c>
      <c r="C321" s="46">
        <v>5</v>
      </c>
      <c r="D321" s="18" t="s">
        <v>857</v>
      </c>
      <c r="E321" s="38">
        <v>0</v>
      </c>
      <c r="F321" s="38">
        <v>0</v>
      </c>
      <c r="G321" s="38">
        <v>0</v>
      </c>
      <c r="H321" s="38">
        <v>1</v>
      </c>
      <c r="I321" s="38">
        <v>0</v>
      </c>
    </row>
    <row r="322" spans="1:9">
      <c r="A322" s="33" t="s">
        <v>277</v>
      </c>
      <c r="B322" s="18" t="s">
        <v>587</v>
      </c>
      <c r="C322" s="46">
        <v>7</v>
      </c>
      <c r="D322" s="18" t="s">
        <v>858</v>
      </c>
      <c r="E322" s="38">
        <v>0</v>
      </c>
      <c r="F322" s="38">
        <v>0</v>
      </c>
      <c r="G322" s="38">
        <v>0</v>
      </c>
      <c r="H322" s="38">
        <v>0</v>
      </c>
      <c r="I322" s="38">
        <v>1</v>
      </c>
    </row>
    <row r="323" spans="1:9">
      <c r="A323" s="33" t="s">
        <v>859</v>
      </c>
      <c r="B323" s="18" t="s">
        <v>472</v>
      </c>
      <c r="C323" s="46">
        <v>2</v>
      </c>
      <c r="D323" s="18" t="s">
        <v>860</v>
      </c>
      <c r="E323" s="38">
        <v>0</v>
      </c>
      <c r="F323" s="38">
        <v>0</v>
      </c>
      <c r="G323" s="38" t="s">
        <v>1056</v>
      </c>
      <c r="H323" s="38">
        <v>0</v>
      </c>
      <c r="I323" s="38">
        <v>0</v>
      </c>
    </row>
    <row r="324" spans="1:9">
      <c r="A324" s="33" t="s">
        <v>206</v>
      </c>
      <c r="B324" s="18" t="s">
        <v>526</v>
      </c>
      <c r="C324" s="46">
        <v>5</v>
      </c>
      <c r="D324" s="18" t="s">
        <v>861</v>
      </c>
      <c r="E324" s="38">
        <v>4</v>
      </c>
      <c r="F324" s="38">
        <v>0</v>
      </c>
      <c r="G324" s="38">
        <v>3</v>
      </c>
      <c r="H324" s="38">
        <v>0</v>
      </c>
      <c r="I324" s="38">
        <v>2</v>
      </c>
    </row>
    <row r="325" spans="1:9">
      <c r="A325" s="33" t="s">
        <v>168</v>
      </c>
      <c r="B325" s="18" t="s">
        <v>718</v>
      </c>
      <c r="C325" s="46">
        <v>7</v>
      </c>
      <c r="D325" s="18" t="s">
        <v>862</v>
      </c>
      <c r="E325" s="38">
        <v>0</v>
      </c>
      <c r="F325" s="38">
        <v>0</v>
      </c>
      <c r="G325" s="38">
        <v>3</v>
      </c>
      <c r="H325" s="38">
        <v>0</v>
      </c>
      <c r="I325" s="38">
        <v>0</v>
      </c>
    </row>
    <row r="326" spans="1:9">
      <c r="A326" s="33" t="s">
        <v>298</v>
      </c>
      <c r="B326" s="18" t="s">
        <v>731</v>
      </c>
      <c r="C326" s="46">
        <v>9</v>
      </c>
      <c r="D326" s="18" t="s">
        <v>863</v>
      </c>
      <c r="E326" s="38">
        <v>2</v>
      </c>
      <c r="F326" s="38">
        <v>2</v>
      </c>
      <c r="G326" s="38">
        <v>3</v>
      </c>
      <c r="H326" s="38">
        <v>2</v>
      </c>
      <c r="I326" s="38">
        <v>0</v>
      </c>
    </row>
    <row r="327" spans="1:9">
      <c r="A327" s="33" t="s">
        <v>117</v>
      </c>
      <c r="B327" s="18" t="s">
        <v>670</v>
      </c>
      <c r="C327" s="46">
        <v>9</v>
      </c>
      <c r="D327" s="18" t="s">
        <v>864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</row>
    <row r="328" spans="1:9">
      <c r="A328" s="33" t="s">
        <v>238</v>
      </c>
      <c r="B328" s="18" t="s">
        <v>530</v>
      </c>
      <c r="C328" s="46">
        <v>11</v>
      </c>
      <c r="D328" s="18" t="s">
        <v>865</v>
      </c>
      <c r="E328" s="38">
        <v>0</v>
      </c>
      <c r="F328" s="38">
        <v>0</v>
      </c>
      <c r="G328" s="38">
        <v>5</v>
      </c>
      <c r="H328" s="38">
        <v>8</v>
      </c>
      <c r="I328" s="38">
        <v>7</v>
      </c>
    </row>
    <row r="329" spans="1:9">
      <c r="A329" s="33" t="s">
        <v>207</v>
      </c>
      <c r="B329" s="18" t="s">
        <v>646</v>
      </c>
      <c r="C329" s="46">
        <v>6</v>
      </c>
      <c r="D329" s="18" t="s">
        <v>866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</row>
    <row r="330" spans="1:9">
      <c r="A330" s="33" t="s">
        <v>157</v>
      </c>
      <c r="B330" s="18" t="s">
        <v>709</v>
      </c>
      <c r="C330" s="46">
        <v>3</v>
      </c>
      <c r="D330" s="18" t="s">
        <v>709</v>
      </c>
      <c r="E330" s="38">
        <v>3</v>
      </c>
      <c r="F330" s="38">
        <v>3</v>
      </c>
      <c r="G330" s="38">
        <v>4</v>
      </c>
      <c r="H330" s="38">
        <v>2</v>
      </c>
      <c r="I330" s="38">
        <v>8</v>
      </c>
    </row>
    <row r="331" spans="1:9">
      <c r="A331" s="33" t="s">
        <v>155</v>
      </c>
      <c r="B331" s="18" t="s">
        <v>512</v>
      </c>
      <c r="C331" s="46">
        <v>1</v>
      </c>
      <c r="D331" s="18" t="s">
        <v>867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</row>
    <row r="332" spans="1:9">
      <c r="A332" s="33" t="s">
        <v>264</v>
      </c>
      <c r="B332" s="18" t="s">
        <v>578</v>
      </c>
      <c r="C332" s="46">
        <v>5</v>
      </c>
      <c r="D332" s="18" t="s">
        <v>868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</row>
    <row r="333" spans="1:9">
      <c r="A333" s="33" t="s">
        <v>209</v>
      </c>
      <c r="B333" s="18" t="s">
        <v>582</v>
      </c>
      <c r="C333" s="46">
        <v>6</v>
      </c>
      <c r="D333" s="18" t="s">
        <v>1012</v>
      </c>
      <c r="E333" s="38">
        <v>5</v>
      </c>
      <c r="F333" s="38">
        <v>0</v>
      </c>
      <c r="G333" s="38">
        <v>0</v>
      </c>
      <c r="H333" s="38">
        <v>4</v>
      </c>
      <c r="I333" s="38">
        <v>2</v>
      </c>
    </row>
    <row r="334" spans="1:9">
      <c r="A334" s="33" t="s">
        <v>465</v>
      </c>
      <c r="B334" s="18" t="s">
        <v>641</v>
      </c>
      <c r="C334" s="46">
        <v>11</v>
      </c>
      <c r="D334" s="18" t="s">
        <v>870</v>
      </c>
      <c r="E334" s="38">
        <v>1</v>
      </c>
      <c r="F334" s="38">
        <v>0</v>
      </c>
      <c r="G334" s="38">
        <v>0</v>
      </c>
      <c r="H334" s="38">
        <v>2</v>
      </c>
      <c r="I334" s="38">
        <v>21</v>
      </c>
    </row>
    <row r="335" spans="1:9">
      <c r="A335" s="33" t="s">
        <v>384</v>
      </c>
      <c r="B335" s="18" t="s">
        <v>560</v>
      </c>
      <c r="C335" s="46">
        <v>3</v>
      </c>
      <c r="D335" s="18" t="s">
        <v>871</v>
      </c>
      <c r="E335" s="38">
        <v>0</v>
      </c>
      <c r="F335" s="38">
        <v>0</v>
      </c>
      <c r="G335" s="38">
        <v>8</v>
      </c>
      <c r="H335" s="38">
        <v>9</v>
      </c>
      <c r="I335" s="38">
        <v>0</v>
      </c>
    </row>
    <row r="336" spans="1:9">
      <c r="A336" s="33" t="s">
        <v>437</v>
      </c>
      <c r="B336" s="18" t="s">
        <v>526</v>
      </c>
      <c r="C336" s="46">
        <v>3</v>
      </c>
      <c r="D336" s="18" t="s">
        <v>872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</row>
    <row r="337" spans="1:9">
      <c r="A337" s="33" t="s">
        <v>380</v>
      </c>
      <c r="B337" s="18" t="s">
        <v>560</v>
      </c>
      <c r="C337" s="46">
        <v>3</v>
      </c>
      <c r="D337" s="18" t="s">
        <v>873</v>
      </c>
      <c r="E337" s="38">
        <v>0</v>
      </c>
      <c r="F337" s="38">
        <v>1</v>
      </c>
      <c r="G337" s="38">
        <v>0</v>
      </c>
      <c r="H337" s="38">
        <v>0</v>
      </c>
      <c r="I337" s="38">
        <v>0</v>
      </c>
    </row>
    <row r="338" spans="1:9">
      <c r="A338" s="33" t="s">
        <v>466</v>
      </c>
      <c r="B338" s="18" t="s">
        <v>471</v>
      </c>
      <c r="C338" s="46">
        <v>1</v>
      </c>
      <c r="D338" s="18" t="s">
        <v>1030</v>
      </c>
      <c r="E338" s="38">
        <v>0</v>
      </c>
      <c r="F338" s="38">
        <v>0</v>
      </c>
      <c r="G338" s="38">
        <v>0</v>
      </c>
      <c r="H338" s="38">
        <v>0</v>
      </c>
      <c r="I338" s="38" t="s">
        <v>535</v>
      </c>
    </row>
    <row r="339" spans="1:9">
      <c r="A339" s="33" t="s">
        <v>467</v>
      </c>
      <c r="B339" s="18" t="s">
        <v>582</v>
      </c>
      <c r="C339" s="46">
        <v>6</v>
      </c>
      <c r="D339" s="18" t="s">
        <v>875</v>
      </c>
      <c r="E339" s="38">
        <v>1</v>
      </c>
      <c r="F339" s="38">
        <v>1</v>
      </c>
      <c r="G339" s="38">
        <v>0</v>
      </c>
      <c r="H339" s="38">
        <v>1</v>
      </c>
      <c r="I339" s="38">
        <v>0</v>
      </c>
    </row>
    <row r="340" spans="1:9">
      <c r="A340" s="33" t="s">
        <v>301</v>
      </c>
      <c r="B340" s="18" t="s">
        <v>498</v>
      </c>
      <c r="C340" s="46">
        <v>5</v>
      </c>
      <c r="D340" s="18" t="s">
        <v>876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</row>
    <row r="341" spans="1:9">
      <c r="A341" s="33" t="s">
        <v>397</v>
      </c>
      <c r="B341" s="18" t="s">
        <v>755</v>
      </c>
      <c r="C341" s="46">
        <v>4</v>
      </c>
      <c r="D341" s="18" t="s">
        <v>877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</row>
    <row r="342" spans="1:9">
      <c r="A342" s="33" t="s">
        <v>183</v>
      </c>
      <c r="B342" s="18" t="s">
        <v>536</v>
      </c>
      <c r="C342" s="46">
        <v>6</v>
      </c>
      <c r="D342" s="18" t="s">
        <v>878</v>
      </c>
      <c r="E342" s="38" t="s">
        <v>535</v>
      </c>
      <c r="F342" s="38">
        <v>0</v>
      </c>
      <c r="G342" s="38">
        <v>0</v>
      </c>
      <c r="H342" s="38">
        <v>0</v>
      </c>
      <c r="I342" s="38">
        <v>0</v>
      </c>
    </row>
    <row r="343" spans="1:9">
      <c r="A343" s="33" t="s">
        <v>392</v>
      </c>
      <c r="B343" s="18" t="s">
        <v>522</v>
      </c>
      <c r="C343" s="46">
        <v>11</v>
      </c>
      <c r="D343" s="18" t="s">
        <v>879</v>
      </c>
      <c r="E343" s="38">
        <v>2</v>
      </c>
      <c r="F343" s="38">
        <v>3</v>
      </c>
      <c r="G343" s="38">
        <v>5</v>
      </c>
      <c r="H343" s="38">
        <v>1</v>
      </c>
      <c r="I343" s="38">
        <v>0</v>
      </c>
    </row>
    <row r="344" spans="1:9">
      <c r="A344" s="33" t="s">
        <v>203</v>
      </c>
      <c r="B344" s="18" t="s">
        <v>502</v>
      </c>
      <c r="C344" s="46">
        <v>11</v>
      </c>
      <c r="D344" s="18" t="s">
        <v>880</v>
      </c>
      <c r="E344" s="38">
        <v>0</v>
      </c>
      <c r="F344" s="38">
        <v>3</v>
      </c>
      <c r="G344" s="38">
        <v>0</v>
      </c>
      <c r="H344" s="38">
        <v>1</v>
      </c>
      <c r="I344" s="38">
        <v>0</v>
      </c>
    </row>
    <row r="345" spans="1:9">
      <c r="A345" s="33" t="s">
        <v>211</v>
      </c>
      <c r="B345" s="18" t="s">
        <v>471</v>
      </c>
      <c r="C345" s="46">
        <v>1</v>
      </c>
      <c r="D345" s="18" t="s">
        <v>881</v>
      </c>
      <c r="E345" s="38">
        <v>7</v>
      </c>
      <c r="F345" s="38">
        <v>3</v>
      </c>
      <c r="G345" s="38">
        <v>9</v>
      </c>
      <c r="H345" s="38">
        <v>0</v>
      </c>
      <c r="I345" s="38">
        <v>0</v>
      </c>
    </row>
    <row r="346" spans="1:9">
      <c r="A346" s="33" t="s">
        <v>37</v>
      </c>
      <c r="B346" s="18" t="s">
        <v>565</v>
      </c>
      <c r="C346" s="46">
        <v>2</v>
      </c>
      <c r="D346" s="18" t="s">
        <v>1015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</row>
    <row r="347" spans="1:9">
      <c r="A347" s="33" t="s">
        <v>365</v>
      </c>
      <c r="B347" s="18" t="s">
        <v>526</v>
      </c>
      <c r="C347" s="46">
        <v>5</v>
      </c>
      <c r="D347" s="18" t="s">
        <v>883</v>
      </c>
      <c r="E347" s="38">
        <v>0</v>
      </c>
      <c r="F347" s="38">
        <v>12</v>
      </c>
      <c r="G347" s="38">
        <v>7</v>
      </c>
      <c r="H347" s="38">
        <v>13</v>
      </c>
      <c r="I347" s="38">
        <v>13</v>
      </c>
    </row>
    <row r="348" spans="1:9">
      <c r="A348" s="33" t="s">
        <v>39</v>
      </c>
      <c r="B348" s="18" t="s">
        <v>471</v>
      </c>
      <c r="C348" s="46">
        <v>1</v>
      </c>
      <c r="D348" s="18" t="s">
        <v>1031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</row>
    <row r="349" spans="1:9">
      <c r="A349" s="33" t="s">
        <v>307</v>
      </c>
      <c r="B349" s="18" t="s">
        <v>471</v>
      </c>
      <c r="C349" s="46">
        <v>1</v>
      </c>
      <c r="D349" s="18" t="s">
        <v>1032</v>
      </c>
      <c r="E349" s="38" t="s">
        <v>535</v>
      </c>
      <c r="F349" s="38" t="s">
        <v>535</v>
      </c>
      <c r="G349" s="38">
        <v>0</v>
      </c>
      <c r="H349" s="38">
        <v>0</v>
      </c>
      <c r="I349" s="38">
        <v>0</v>
      </c>
    </row>
    <row r="350" spans="1:9">
      <c r="A350" s="45" t="s">
        <v>1057</v>
      </c>
      <c r="B350" s="18" t="s">
        <v>471</v>
      </c>
      <c r="C350" s="47">
        <v>1</v>
      </c>
      <c r="D350" s="35" t="s">
        <v>1058</v>
      </c>
      <c r="E350" s="81">
        <v>0</v>
      </c>
      <c r="F350" s="38">
        <v>0</v>
      </c>
      <c r="G350" s="50" t="s">
        <v>535</v>
      </c>
      <c r="H350" s="50" t="s">
        <v>535</v>
      </c>
      <c r="I350" s="50" t="s">
        <v>535</v>
      </c>
    </row>
    <row r="351" spans="1:9">
      <c r="A351" s="33" t="s">
        <v>126</v>
      </c>
      <c r="B351" s="18" t="s">
        <v>809</v>
      </c>
      <c r="C351" s="46">
        <v>3</v>
      </c>
      <c r="D351" s="18" t="s">
        <v>886</v>
      </c>
      <c r="E351" s="38">
        <v>2</v>
      </c>
      <c r="F351" s="38">
        <v>0</v>
      </c>
      <c r="G351" s="38">
        <v>2</v>
      </c>
      <c r="H351" s="38">
        <v>1</v>
      </c>
      <c r="I351" s="38">
        <v>1</v>
      </c>
    </row>
    <row r="352" spans="1:9">
      <c r="A352" s="33" t="s">
        <v>91</v>
      </c>
      <c r="B352" s="18" t="s">
        <v>666</v>
      </c>
      <c r="C352" s="46">
        <v>7</v>
      </c>
      <c r="D352" s="18" t="s">
        <v>887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</row>
    <row r="353" spans="1:9">
      <c r="A353" s="33" t="s">
        <v>386</v>
      </c>
      <c r="B353" s="18" t="s">
        <v>506</v>
      </c>
      <c r="C353" s="46">
        <v>7</v>
      </c>
      <c r="D353" s="18" t="s">
        <v>888</v>
      </c>
      <c r="E353" s="38">
        <v>8</v>
      </c>
      <c r="F353" s="38">
        <v>3</v>
      </c>
      <c r="G353" s="38">
        <v>1</v>
      </c>
      <c r="H353" s="38">
        <v>1</v>
      </c>
      <c r="I353" s="38">
        <v>1</v>
      </c>
    </row>
    <row r="354" spans="1:9">
      <c r="A354" s="33" t="s">
        <v>253</v>
      </c>
      <c r="B354" s="18" t="s">
        <v>549</v>
      </c>
      <c r="C354" s="46">
        <v>2</v>
      </c>
      <c r="D354" s="18" t="s">
        <v>889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</row>
    <row r="355" spans="1:9">
      <c r="A355" s="33" t="s">
        <v>234</v>
      </c>
      <c r="B355" s="18" t="s">
        <v>558</v>
      </c>
      <c r="C355" s="46">
        <v>8</v>
      </c>
      <c r="D355" s="18" t="s">
        <v>558</v>
      </c>
      <c r="E355" s="38">
        <v>0</v>
      </c>
      <c r="F355" s="38">
        <v>0</v>
      </c>
      <c r="G355" s="38">
        <v>1</v>
      </c>
      <c r="H355" s="38">
        <v>0</v>
      </c>
      <c r="I355" s="38">
        <v>1</v>
      </c>
    </row>
    <row r="356" spans="1:9">
      <c r="A356" s="33" t="s">
        <v>282</v>
      </c>
      <c r="B356" s="18" t="s">
        <v>587</v>
      </c>
      <c r="C356" s="46">
        <v>7</v>
      </c>
      <c r="D356" s="18" t="s">
        <v>890</v>
      </c>
      <c r="E356" s="38">
        <v>11</v>
      </c>
      <c r="F356" s="38">
        <v>12</v>
      </c>
      <c r="G356" s="38">
        <v>22</v>
      </c>
      <c r="H356" s="38">
        <v>7</v>
      </c>
      <c r="I356" s="38">
        <v>10</v>
      </c>
    </row>
    <row r="357" spans="1:9">
      <c r="A357" s="33" t="s">
        <v>189</v>
      </c>
      <c r="B357" s="18" t="s">
        <v>587</v>
      </c>
      <c r="C357" s="46">
        <v>7</v>
      </c>
      <c r="D357" s="18" t="s">
        <v>891</v>
      </c>
      <c r="E357" s="38">
        <v>12</v>
      </c>
      <c r="F357" s="38">
        <v>2</v>
      </c>
      <c r="G357" s="38">
        <v>2</v>
      </c>
      <c r="H357" s="38">
        <v>0</v>
      </c>
      <c r="I357" s="38">
        <v>4</v>
      </c>
    </row>
    <row r="358" spans="1:9">
      <c r="A358" s="33" t="s">
        <v>427</v>
      </c>
      <c r="B358" s="18" t="s">
        <v>551</v>
      </c>
      <c r="C358" s="46">
        <v>11</v>
      </c>
      <c r="D358" s="18" t="s">
        <v>892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</row>
    <row r="359" spans="1:9">
      <c r="A359" s="33" t="s">
        <v>190</v>
      </c>
      <c r="B359" s="18" t="s">
        <v>506</v>
      </c>
      <c r="C359" s="46">
        <v>6</v>
      </c>
      <c r="D359" s="18" t="s">
        <v>893</v>
      </c>
      <c r="E359" s="38">
        <v>0</v>
      </c>
      <c r="F359" s="38">
        <v>1</v>
      </c>
      <c r="G359" s="38">
        <v>2</v>
      </c>
      <c r="H359" s="38">
        <v>1</v>
      </c>
      <c r="I359" s="38">
        <v>2</v>
      </c>
    </row>
    <row r="360" spans="1:9">
      <c r="A360" s="33" t="s">
        <v>320</v>
      </c>
      <c r="B360" s="18" t="s">
        <v>471</v>
      </c>
      <c r="C360" s="46">
        <v>1</v>
      </c>
      <c r="D360" s="18" t="s">
        <v>894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</row>
    <row r="361" spans="1:9">
      <c r="A361" s="33" t="s">
        <v>99</v>
      </c>
      <c r="B361" s="18" t="s">
        <v>510</v>
      </c>
      <c r="C361" s="46">
        <v>3</v>
      </c>
      <c r="D361" s="18" t="s">
        <v>895</v>
      </c>
      <c r="E361" s="38">
        <v>2</v>
      </c>
      <c r="F361" s="38">
        <v>0</v>
      </c>
      <c r="G361" s="38">
        <v>0</v>
      </c>
      <c r="H361" s="38">
        <v>0</v>
      </c>
      <c r="I361" s="38">
        <v>0</v>
      </c>
    </row>
    <row r="362" spans="1:9">
      <c r="A362" s="33" t="s">
        <v>419</v>
      </c>
      <c r="B362" s="18" t="s">
        <v>565</v>
      </c>
      <c r="C362" s="46">
        <v>2</v>
      </c>
      <c r="D362" s="18" t="s">
        <v>896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</row>
    <row r="363" spans="1:9">
      <c r="A363" s="33" t="s">
        <v>428</v>
      </c>
      <c r="B363" s="18" t="s">
        <v>678</v>
      </c>
      <c r="C363" s="46">
        <v>11</v>
      </c>
      <c r="D363" s="18" t="s">
        <v>897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</row>
    <row r="364" spans="1:9">
      <c r="A364" s="33" t="s">
        <v>227</v>
      </c>
      <c r="B364" s="18" t="s">
        <v>646</v>
      </c>
      <c r="C364" s="46">
        <v>6</v>
      </c>
      <c r="D364" s="18" t="s">
        <v>898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</row>
    <row r="365" spans="1:9">
      <c r="A365" s="33" t="s">
        <v>184</v>
      </c>
      <c r="B365" s="18" t="s">
        <v>747</v>
      </c>
      <c r="C365" s="46">
        <v>12</v>
      </c>
      <c r="D365" s="18" t="s">
        <v>899</v>
      </c>
      <c r="E365" s="38">
        <v>1</v>
      </c>
      <c r="F365" s="38">
        <v>0</v>
      </c>
      <c r="G365" s="38">
        <v>0</v>
      </c>
      <c r="H365" s="38">
        <v>0</v>
      </c>
      <c r="I365" s="38">
        <v>0</v>
      </c>
    </row>
    <row r="366" spans="1:9">
      <c r="A366" s="33" t="s">
        <v>425</v>
      </c>
      <c r="B366" s="18" t="s">
        <v>522</v>
      </c>
      <c r="C366" s="46">
        <v>11</v>
      </c>
      <c r="D366" s="18" t="s">
        <v>900</v>
      </c>
      <c r="E366" s="38">
        <v>0</v>
      </c>
      <c r="F366" s="38">
        <v>3</v>
      </c>
      <c r="G366" s="38">
        <v>0</v>
      </c>
      <c r="H366" s="38">
        <v>4</v>
      </c>
      <c r="I366" s="38">
        <v>0</v>
      </c>
    </row>
    <row r="367" spans="1:9">
      <c r="A367" s="33" t="s">
        <v>72</v>
      </c>
      <c r="B367" s="18" t="s">
        <v>471</v>
      </c>
      <c r="C367" s="46">
        <v>1</v>
      </c>
      <c r="D367" s="18" t="s">
        <v>901</v>
      </c>
      <c r="E367" s="38">
        <v>0</v>
      </c>
      <c r="F367" s="38">
        <v>12</v>
      </c>
      <c r="G367" s="38">
        <v>3</v>
      </c>
      <c r="H367" s="38">
        <v>5</v>
      </c>
      <c r="I367" s="38">
        <v>11</v>
      </c>
    </row>
    <row r="368" spans="1:9">
      <c r="A368" s="33" t="s">
        <v>110</v>
      </c>
      <c r="B368" s="18" t="s">
        <v>532</v>
      </c>
      <c r="C368" s="46">
        <v>12</v>
      </c>
      <c r="D368" s="18" t="s">
        <v>902</v>
      </c>
      <c r="E368" s="38">
        <v>0</v>
      </c>
      <c r="F368" s="38">
        <v>1</v>
      </c>
      <c r="G368" s="38">
        <v>0</v>
      </c>
      <c r="H368" s="38">
        <v>0</v>
      </c>
      <c r="I368" s="38">
        <v>0</v>
      </c>
    </row>
    <row r="369" spans="1:9">
      <c r="A369" s="33" t="s">
        <v>78</v>
      </c>
      <c r="B369" s="18" t="s">
        <v>666</v>
      </c>
      <c r="C369" s="46">
        <v>7</v>
      </c>
      <c r="D369" s="18" t="s">
        <v>1010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</row>
    <row r="370" spans="1:9">
      <c r="A370" s="33" t="s">
        <v>131</v>
      </c>
      <c r="B370" s="18" t="s">
        <v>560</v>
      </c>
      <c r="C370" s="46">
        <v>3</v>
      </c>
      <c r="D370" s="18" t="s">
        <v>904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</row>
    <row r="371" spans="1:9">
      <c r="A371" s="33" t="s">
        <v>204</v>
      </c>
      <c r="B371" s="18" t="s">
        <v>584</v>
      </c>
      <c r="C371" s="46">
        <v>4</v>
      </c>
      <c r="D371" s="18" t="s">
        <v>905</v>
      </c>
      <c r="E371" s="38">
        <v>0</v>
      </c>
      <c r="F371" s="38">
        <v>3</v>
      </c>
      <c r="G371" s="38">
        <v>11</v>
      </c>
      <c r="H371" s="38">
        <v>8</v>
      </c>
      <c r="I371" s="38">
        <v>5</v>
      </c>
    </row>
    <row r="372" spans="1:9">
      <c r="A372" s="33" t="s">
        <v>357</v>
      </c>
      <c r="B372" s="18" t="s">
        <v>517</v>
      </c>
      <c r="C372" s="46">
        <v>10</v>
      </c>
      <c r="D372" s="18" t="s">
        <v>906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</row>
    <row r="373" spans="1:9">
      <c r="A373" s="33" t="s">
        <v>146</v>
      </c>
      <c r="B373" s="18" t="s">
        <v>551</v>
      </c>
      <c r="C373" s="46">
        <v>11</v>
      </c>
      <c r="D373" s="18" t="s">
        <v>1049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</row>
    <row r="374" spans="1:9">
      <c r="A374" s="33" t="s">
        <v>370</v>
      </c>
      <c r="B374" s="18" t="s">
        <v>641</v>
      </c>
      <c r="C374" s="46">
        <v>11</v>
      </c>
      <c r="D374" s="18" t="s">
        <v>908</v>
      </c>
      <c r="E374" s="38">
        <v>0</v>
      </c>
      <c r="F374" s="38">
        <v>5</v>
      </c>
      <c r="G374" s="38">
        <v>0</v>
      </c>
      <c r="H374" s="38">
        <v>1</v>
      </c>
      <c r="I374" s="38">
        <v>0</v>
      </c>
    </row>
    <row r="375" spans="1:9">
      <c r="A375" s="33" t="s">
        <v>353</v>
      </c>
      <c r="B375" s="18" t="s">
        <v>556</v>
      </c>
      <c r="C375" s="46">
        <v>10</v>
      </c>
      <c r="D375" s="18" t="s">
        <v>909</v>
      </c>
      <c r="E375" s="38">
        <v>0</v>
      </c>
      <c r="F375" s="38">
        <v>0</v>
      </c>
      <c r="G375" s="38">
        <v>1</v>
      </c>
      <c r="H375" s="38">
        <v>0</v>
      </c>
      <c r="I375" s="38">
        <v>2</v>
      </c>
    </row>
    <row r="376" spans="1:9">
      <c r="A376" s="33" t="s">
        <v>1059</v>
      </c>
      <c r="B376" s="48" t="s">
        <v>471</v>
      </c>
      <c r="C376" s="46">
        <v>1</v>
      </c>
      <c r="D376" s="48" t="s">
        <v>1062</v>
      </c>
      <c r="E376" s="49">
        <v>0</v>
      </c>
      <c r="F376" s="38" t="s">
        <v>535</v>
      </c>
      <c r="G376" s="38" t="s">
        <v>535</v>
      </c>
      <c r="H376" s="38" t="s">
        <v>535</v>
      </c>
      <c r="I376" s="38" t="s">
        <v>535</v>
      </c>
    </row>
    <row r="377" spans="1:9">
      <c r="A377" s="33" t="s">
        <v>239</v>
      </c>
      <c r="B377" s="18" t="s">
        <v>498</v>
      </c>
      <c r="C377" s="46">
        <v>5</v>
      </c>
      <c r="D377" s="18" t="s">
        <v>1041</v>
      </c>
      <c r="E377" s="38">
        <v>13</v>
      </c>
      <c r="F377" s="38">
        <v>0</v>
      </c>
      <c r="G377" s="38">
        <v>5</v>
      </c>
      <c r="H377" s="38">
        <v>0</v>
      </c>
      <c r="I377" s="38">
        <v>0</v>
      </c>
    </row>
    <row r="378" spans="1:9">
      <c r="A378" s="33" t="s">
        <v>171</v>
      </c>
      <c r="B378" s="18" t="s">
        <v>567</v>
      </c>
      <c r="C378" s="46">
        <v>7</v>
      </c>
      <c r="D378" s="18" t="s">
        <v>911</v>
      </c>
      <c r="E378" s="38">
        <v>0</v>
      </c>
      <c r="F378" s="38">
        <v>2</v>
      </c>
      <c r="G378" s="38">
        <v>0</v>
      </c>
      <c r="H378" s="38">
        <v>0</v>
      </c>
      <c r="I378" s="38">
        <v>0</v>
      </c>
    </row>
    <row r="379" spans="1:9">
      <c r="A379" s="33" t="s">
        <v>95</v>
      </c>
      <c r="B379" s="18" t="s">
        <v>512</v>
      </c>
      <c r="C379" s="46">
        <v>1</v>
      </c>
      <c r="D379" s="18" t="s">
        <v>912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</row>
    <row r="380" spans="1:9">
      <c r="A380" s="33" t="s">
        <v>108</v>
      </c>
      <c r="B380" s="18" t="s">
        <v>540</v>
      </c>
      <c r="C380" s="46">
        <v>2</v>
      </c>
      <c r="D380" s="18" t="s">
        <v>913</v>
      </c>
      <c r="E380" s="38">
        <v>3</v>
      </c>
      <c r="F380" s="38">
        <v>4</v>
      </c>
      <c r="G380" s="38">
        <v>10</v>
      </c>
      <c r="H380" s="38">
        <v>8</v>
      </c>
      <c r="I380" s="38">
        <v>4</v>
      </c>
    </row>
    <row r="381" spans="1:9">
      <c r="A381" s="33" t="s">
        <v>77</v>
      </c>
      <c r="B381" s="18" t="s">
        <v>517</v>
      </c>
      <c r="C381" s="46">
        <v>9</v>
      </c>
      <c r="D381" s="18" t="s">
        <v>914</v>
      </c>
      <c r="E381" s="38">
        <v>0</v>
      </c>
      <c r="F381" s="38">
        <v>0</v>
      </c>
      <c r="G381" s="38">
        <v>1</v>
      </c>
      <c r="H381" s="38">
        <v>1</v>
      </c>
      <c r="I381" s="38">
        <v>0</v>
      </c>
    </row>
    <row r="382" spans="1:9">
      <c r="A382" s="33" t="s">
        <v>294</v>
      </c>
      <c r="B382" s="18" t="s">
        <v>666</v>
      </c>
      <c r="C382" s="46">
        <v>7</v>
      </c>
      <c r="D382" s="18" t="s">
        <v>915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</row>
    <row r="383" spans="1:9">
      <c r="A383" s="33" t="s">
        <v>389</v>
      </c>
      <c r="B383" s="18" t="s">
        <v>540</v>
      </c>
      <c r="C383" s="46">
        <v>2</v>
      </c>
      <c r="D383" s="18" t="s">
        <v>916</v>
      </c>
      <c r="E383" s="38">
        <v>13</v>
      </c>
      <c r="F383" s="38">
        <v>8</v>
      </c>
      <c r="G383" s="38">
        <v>8</v>
      </c>
      <c r="H383" s="38">
        <v>9</v>
      </c>
      <c r="I383" s="38">
        <v>0</v>
      </c>
    </row>
    <row r="384" spans="1:9">
      <c r="A384" s="33" t="s">
        <v>38</v>
      </c>
      <c r="B384" s="18" t="s">
        <v>747</v>
      </c>
      <c r="C384" s="46">
        <v>12</v>
      </c>
      <c r="D384" s="18" t="s">
        <v>917</v>
      </c>
      <c r="E384" s="38">
        <v>9</v>
      </c>
      <c r="F384" s="38">
        <v>9</v>
      </c>
      <c r="G384" s="38">
        <v>3</v>
      </c>
      <c r="H384" s="38">
        <v>10</v>
      </c>
      <c r="I384" s="38">
        <v>6</v>
      </c>
    </row>
    <row r="385" spans="1:9">
      <c r="A385" s="33" t="s">
        <v>31</v>
      </c>
      <c r="B385" s="18" t="s">
        <v>668</v>
      </c>
      <c r="C385" s="46">
        <v>8</v>
      </c>
      <c r="D385" s="18" t="s">
        <v>1039</v>
      </c>
      <c r="E385" s="38">
        <v>0</v>
      </c>
      <c r="F385" s="38">
        <v>0</v>
      </c>
      <c r="G385" s="38">
        <v>0</v>
      </c>
      <c r="H385" s="38">
        <v>0</v>
      </c>
      <c r="I385" s="38">
        <v>1</v>
      </c>
    </row>
    <row r="386" spans="1:9">
      <c r="A386" s="33" t="s">
        <v>291</v>
      </c>
      <c r="B386" s="18" t="s">
        <v>512</v>
      </c>
      <c r="C386" s="46">
        <v>1</v>
      </c>
      <c r="D386" s="18" t="s">
        <v>919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</row>
    <row r="387" spans="1:9">
      <c r="A387" s="33" t="s">
        <v>147</v>
      </c>
      <c r="B387" s="18" t="s">
        <v>471</v>
      </c>
      <c r="C387" s="46">
        <v>1</v>
      </c>
      <c r="D387" s="18" t="s">
        <v>1033</v>
      </c>
      <c r="E387" s="38" t="s">
        <v>535</v>
      </c>
      <c r="F387" s="38" t="s">
        <v>1056</v>
      </c>
      <c r="G387" s="38">
        <v>0</v>
      </c>
      <c r="H387" s="38">
        <v>0</v>
      </c>
      <c r="I387" s="38">
        <v>0</v>
      </c>
    </row>
    <row r="388" spans="1:9">
      <c r="A388" s="33" t="s">
        <v>445</v>
      </c>
      <c r="B388" s="18" t="s">
        <v>486</v>
      </c>
      <c r="C388" s="46">
        <v>10</v>
      </c>
      <c r="D388" s="18" t="s">
        <v>921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</row>
    <row r="389" spans="1:9">
      <c r="A389" s="33" t="s">
        <v>431</v>
      </c>
      <c r="B389" s="18" t="s">
        <v>731</v>
      </c>
      <c r="C389" s="46">
        <v>9</v>
      </c>
      <c r="D389" s="18" t="s">
        <v>922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</row>
    <row r="390" spans="1:9">
      <c r="A390" s="33" t="s">
        <v>174</v>
      </c>
      <c r="B390" s="18" t="s">
        <v>558</v>
      </c>
      <c r="C390" s="46">
        <v>8</v>
      </c>
      <c r="D390" s="18" t="s">
        <v>923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</row>
    <row r="391" spans="1:9">
      <c r="A391" s="33" t="s">
        <v>268</v>
      </c>
      <c r="B391" s="18" t="s">
        <v>584</v>
      </c>
      <c r="C391" s="46">
        <v>4</v>
      </c>
      <c r="D391" s="18" t="s">
        <v>924</v>
      </c>
      <c r="E391" s="38">
        <v>4</v>
      </c>
      <c r="F391" s="38">
        <v>3</v>
      </c>
      <c r="G391" s="38">
        <v>0</v>
      </c>
      <c r="H391" s="38">
        <v>19</v>
      </c>
      <c r="I391" s="38">
        <v>21</v>
      </c>
    </row>
    <row r="392" spans="1:9">
      <c r="A392" s="33" t="s">
        <v>159</v>
      </c>
      <c r="B392" s="18" t="s">
        <v>770</v>
      </c>
      <c r="C392" s="46">
        <v>9</v>
      </c>
      <c r="D392" s="18" t="s">
        <v>925</v>
      </c>
      <c r="E392" s="38">
        <v>2</v>
      </c>
      <c r="F392" s="38">
        <v>0</v>
      </c>
      <c r="G392" s="38">
        <v>0</v>
      </c>
      <c r="H392" s="38">
        <v>0</v>
      </c>
      <c r="I392" s="38">
        <v>9</v>
      </c>
    </row>
    <row r="393" spans="1:9">
      <c r="A393" s="33" t="s">
        <v>287</v>
      </c>
      <c r="B393" s="18" t="s">
        <v>498</v>
      </c>
      <c r="C393" s="46">
        <v>5</v>
      </c>
      <c r="D393" s="18" t="s">
        <v>926</v>
      </c>
      <c r="E393" s="38">
        <v>1</v>
      </c>
      <c r="F393" s="38">
        <v>0</v>
      </c>
      <c r="G393" s="38">
        <v>2</v>
      </c>
      <c r="H393" s="38">
        <v>0</v>
      </c>
      <c r="I393" s="38">
        <v>0</v>
      </c>
    </row>
    <row r="394" spans="1:9">
      <c r="A394" s="33" t="s">
        <v>286</v>
      </c>
      <c r="B394" s="18" t="s">
        <v>565</v>
      </c>
      <c r="C394" s="46">
        <v>2</v>
      </c>
      <c r="D394" s="18" t="s">
        <v>1016</v>
      </c>
      <c r="E394" s="38">
        <v>0</v>
      </c>
      <c r="F394" s="38">
        <v>0</v>
      </c>
      <c r="G394" s="38">
        <v>2</v>
      </c>
      <c r="H394" s="38">
        <v>0</v>
      </c>
      <c r="I394" s="38">
        <v>0</v>
      </c>
    </row>
    <row r="395" spans="1:9">
      <c r="A395" s="33" t="s">
        <v>76</v>
      </c>
      <c r="B395" s="18" t="s">
        <v>928</v>
      </c>
      <c r="C395" s="46">
        <v>5</v>
      </c>
      <c r="D395" s="18" t="s">
        <v>929</v>
      </c>
      <c r="E395" s="38">
        <v>1</v>
      </c>
      <c r="F395" s="38">
        <v>0</v>
      </c>
      <c r="G395" s="38">
        <v>1</v>
      </c>
      <c r="H395" s="38">
        <v>0</v>
      </c>
      <c r="I395" s="38">
        <v>12</v>
      </c>
    </row>
    <row r="396" spans="1:9">
      <c r="A396" s="33" t="s">
        <v>449</v>
      </c>
      <c r="B396" s="18" t="s">
        <v>530</v>
      </c>
      <c r="C396" s="46">
        <v>11</v>
      </c>
      <c r="D396" s="18" t="s">
        <v>930</v>
      </c>
      <c r="E396" s="38">
        <v>0</v>
      </c>
      <c r="F396" s="38">
        <v>0</v>
      </c>
      <c r="G396" s="38">
        <v>0</v>
      </c>
      <c r="H396" s="38">
        <v>0</v>
      </c>
      <c r="I396" s="38">
        <v>1</v>
      </c>
    </row>
    <row r="397" spans="1:9">
      <c r="A397" s="33" t="s">
        <v>232</v>
      </c>
      <c r="B397" s="18" t="s">
        <v>565</v>
      </c>
      <c r="C397" s="46">
        <v>2</v>
      </c>
      <c r="D397" s="18" t="s">
        <v>931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</row>
    <row r="398" spans="1:9">
      <c r="A398" s="33" t="s">
        <v>221</v>
      </c>
      <c r="B398" s="18" t="s">
        <v>718</v>
      </c>
      <c r="C398" s="46">
        <v>7</v>
      </c>
      <c r="D398" s="18" t="s">
        <v>1018</v>
      </c>
      <c r="E398" s="38">
        <v>0</v>
      </c>
      <c r="F398" s="38">
        <v>0</v>
      </c>
      <c r="G398" s="38">
        <v>0</v>
      </c>
      <c r="H398" s="38">
        <v>1</v>
      </c>
      <c r="I398" s="38">
        <v>2</v>
      </c>
    </row>
    <row r="399" spans="1:9">
      <c r="A399" s="33" t="s">
        <v>19</v>
      </c>
      <c r="B399" s="18" t="s">
        <v>472</v>
      </c>
      <c r="C399" s="46">
        <v>2</v>
      </c>
      <c r="D399" s="18" t="s">
        <v>933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</row>
    <row r="400" spans="1:9">
      <c r="A400" s="33" t="s">
        <v>89</v>
      </c>
      <c r="B400" s="18" t="s">
        <v>472</v>
      </c>
      <c r="C400" s="46">
        <v>2</v>
      </c>
      <c r="D400" s="18" t="s">
        <v>934</v>
      </c>
      <c r="E400" s="38">
        <v>0</v>
      </c>
      <c r="F400" s="38">
        <v>0</v>
      </c>
      <c r="G400" s="38">
        <v>0</v>
      </c>
      <c r="H400" s="38">
        <v>11</v>
      </c>
      <c r="I400" s="38">
        <v>0</v>
      </c>
    </row>
    <row r="401" spans="1:9">
      <c r="A401" s="33" t="s">
        <v>1060</v>
      </c>
      <c r="B401" s="48" t="s">
        <v>471</v>
      </c>
      <c r="C401" s="46">
        <v>1</v>
      </c>
      <c r="D401" s="48" t="s">
        <v>1063</v>
      </c>
      <c r="E401" s="49">
        <v>0</v>
      </c>
      <c r="F401" s="38" t="s">
        <v>535</v>
      </c>
      <c r="G401" s="38" t="s">
        <v>535</v>
      </c>
      <c r="H401" s="38" t="s">
        <v>535</v>
      </c>
      <c r="I401" s="38" t="s">
        <v>535</v>
      </c>
    </row>
    <row r="402" spans="1:9">
      <c r="A402" s="33" t="s">
        <v>67</v>
      </c>
      <c r="B402" s="18" t="s">
        <v>502</v>
      </c>
      <c r="C402" s="46">
        <v>11</v>
      </c>
      <c r="D402" s="18" t="s">
        <v>935</v>
      </c>
      <c r="E402" s="38">
        <v>2</v>
      </c>
      <c r="F402" s="38">
        <v>1</v>
      </c>
      <c r="G402" s="38">
        <v>0</v>
      </c>
      <c r="H402" s="38">
        <v>1</v>
      </c>
      <c r="I402" s="38">
        <v>3</v>
      </c>
    </row>
    <row r="403" spans="1:9">
      <c r="A403" s="33" t="s">
        <v>127</v>
      </c>
      <c r="B403" s="18" t="s">
        <v>471</v>
      </c>
      <c r="C403" s="46">
        <v>1</v>
      </c>
      <c r="D403" s="18" t="s">
        <v>128</v>
      </c>
      <c r="E403" s="38" t="s">
        <v>535</v>
      </c>
      <c r="F403" s="38">
        <v>0</v>
      </c>
      <c r="G403" s="38">
        <v>0</v>
      </c>
      <c r="H403" s="38">
        <v>0</v>
      </c>
      <c r="I403" s="38">
        <v>0</v>
      </c>
    </row>
    <row r="404" spans="1:9">
      <c r="A404" s="33" t="s">
        <v>936</v>
      </c>
      <c r="B404" s="18" t="s">
        <v>718</v>
      </c>
      <c r="C404" s="46">
        <v>7</v>
      </c>
      <c r="D404" s="18" t="s">
        <v>937</v>
      </c>
      <c r="E404" s="38">
        <v>0</v>
      </c>
      <c r="F404" s="38">
        <v>0</v>
      </c>
      <c r="G404" s="38">
        <v>0</v>
      </c>
      <c r="H404" s="38">
        <v>0</v>
      </c>
      <c r="I404" s="38">
        <v>1</v>
      </c>
    </row>
    <row r="405" spans="1:9">
      <c r="A405" s="33" t="s">
        <v>382</v>
      </c>
      <c r="B405" s="18" t="s">
        <v>471</v>
      </c>
      <c r="C405" s="46">
        <v>1</v>
      </c>
      <c r="D405" s="18" t="s">
        <v>1034</v>
      </c>
      <c r="E405" s="38" t="s">
        <v>535</v>
      </c>
      <c r="F405" s="38" t="s">
        <v>1056</v>
      </c>
      <c r="G405" s="38">
        <v>0</v>
      </c>
      <c r="H405" s="38">
        <v>0</v>
      </c>
      <c r="I405" s="38">
        <v>0</v>
      </c>
    </row>
    <row r="406" spans="1:9">
      <c r="A406" s="33" t="s">
        <v>306</v>
      </c>
      <c r="B406" s="18" t="s">
        <v>540</v>
      </c>
      <c r="C406" s="46">
        <v>2</v>
      </c>
      <c r="D406" s="18" t="s">
        <v>939</v>
      </c>
      <c r="E406" s="38">
        <v>13</v>
      </c>
      <c r="F406" s="38">
        <v>11</v>
      </c>
      <c r="G406" s="38">
        <v>5</v>
      </c>
      <c r="H406" s="38">
        <v>0</v>
      </c>
      <c r="I406" s="38">
        <v>10</v>
      </c>
    </row>
    <row r="407" spans="1:9">
      <c r="A407" s="33" t="s">
        <v>299</v>
      </c>
      <c r="B407" s="18" t="s">
        <v>620</v>
      </c>
      <c r="C407" s="46">
        <v>4</v>
      </c>
      <c r="D407" s="18" t="s">
        <v>940</v>
      </c>
      <c r="E407" s="38">
        <v>0</v>
      </c>
      <c r="F407" s="38">
        <v>0</v>
      </c>
      <c r="G407" s="38">
        <v>0</v>
      </c>
      <c r="H407" s="38">
        <v>0</v>
      </c>
      <c r="I407" s="38">
        <v>0</v>
      </c>
    </row>
    <row r="408" spans="1:9">
      <c r="A408" s="33" t="s">
        <v>114</v>
      </c>
      <c r="B408" s="18" t="s">
        <v>610</v>
      </c>
      <c r="C408" s="46">
        <v>8</v>
      </c>
      <c r="D408" s="18" t="s">
        <v>941</v>
      </c>
      <c r="E408" s="38">
        <v>0</v>
      </c>
      <c r="F408" s="38">
        <v>0</v>
      </c>
      <c r="G408" s="38">
        <v>0</v>
      </c>
      <c r="H408" s="38">
        <v>0</v>
      </c>
      <c r="I408" s="38">
        <v>0</v>
      </c>
    </row>
    <row r="409" spans="1:9">
      <c r="A409" s="33" t="s">
        <v>101</v>
      </c>
      <c r="B409" s="18" t="s">
        <v>549</v>
      </c>
      <c r="C409" s="46">
        <v>2</v>
      </c>
      <c r="D409" s="18" t="s">
        <v>942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</row>
    <row r="410" spans="1:9">
      <c r="A410" s="33" t="s">
        <v>340</v>
      </c>
      <c r="B410" s="18" t="s">
        <v>532</v>
      </c>
      <c r="C410" s="46">
        <v>12</v>
      </c>
      <c r="D410" s="18" t="s">
        <v>551</v>
      </c>
      <c r="E410" s="38">
        <v>0</v>
      </c>
      <c r="F410" s="38">
        <v>0</v>
      </c>
      <c r="G410" s="38">
        <v>0</v>
      </c>
      <c r="H410" s="38">
        <v>0</v>
      </c>
      <c r="I410" s="38">
        <v>3</v>
      </c>
    </row>
    <row r="411" spans="1:9">
      <c r="A411" s="33" t="s">
        <v>68</v>
      </c>
      <c r="B411" s="18" t="s">
        <v>666</v>
      </c>
      <c r="C411" s="46">
        <v>7</v>
      </c>
      <c r="D411" s="18" t="s">
        <v>646</v>
      </c>
      <c r="E411" s="38" t="s">
        <v>535</v>
      </c>
      <c r="F411" s="38">
        <v>0</v>
      </c>
      <c r="G411" s="38">
        <v>0</v>
      </c>
      <c r="H411" s="38">
        <v>0</v>
      </c>
      <c r="I411" s="38">
        <v>0</v>
      </c>
    </row>
    <row r="412" spans="1:9">
      <c r="A412" s="33" t="s">
        <v>363</v>
      </c>
      <c r="B412" s="18" t="s">
        <v>472</v>
      </c>
      <c r="C412" s="46">
        <v>2</v>
      </c>
      <c r="D412" s="18" t="s">
        <v>943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</row>
    <row r="413" spans="1:9">
      <c r="A413" s="33" t="s">
        <v>177</v>
      </c>
      <c r="B413" s="18" t="s">
        <v>472</v>
      </c>
      <c r="C413" s="46">
        <v>2</v>
      </c>
      <c r="D413" s="18" t="s">
        <v>944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</row>
    <row r="414" spans="1:9">
      <c r="A414" s="33" t="s">
        <v>399</v>
      </c>
      <c r="B414" s="18" t="s">
        <v>472</v>
      </c>
      <c r="C414" s="46">
        <v>2</v>
      </c>
      <c r="D414" s="18" t="s">
        <v>945</v>
      </c>
      <c r="E414" s="38">
        <v>1</v>
      </c>
      <c r="F414" s="38">
        <v>0</v>
      </c>
      <c r="G414" s="38">
        <v>0</v>
      </c>
      <c r="H414" s="38">
        <v>0</v>
      </c>
      <c r="I414" s="38">
        <v>0</v>
      </c>
    </row>
    <row r="415" spans="1:9">
      <c r="A415" s="33" t="s">
        <v>30</v>
      </c>
      <c r="B415" s="18" t="s">
        <v>655</v>
      </c>
      <c r="C415" s="46">
        <v>2</v>
      </c>
      <c r="D415" s="18" t="s">
        <v>946</v>
      </c>
      <c r="E415" s="38">
        <v>1</v>
      </c>
      <c r="F415" s="38">
        <v>0</v>
      </c>
      <c r="G415" s="38">
        <v>0</v>
      </c>
      <c r="H415" s="38">
        <v>0</v>
      </c>
      <c r="I415" s="38">
        <v>0</v>
      </c>
    </row>
    <row r="416" spans="1:9">
      <c r="A416" s="33" t="s">
        <v>213</v>
      </c>
      <c r="B416" s="18" t="s">
        <v>655</v>
      </c>
      <c r="C416" s="46">
        <v>2</v>
      </c>
      <c r="D416" s="18" t="s">
        <v>1014</v>
      </c>
      <c r="E416" s="38">
        <v>14</v>
      </c>
      <c r="F416" s="38">
        <v>10</v>
      </c>
      <c r="G416" s="38">
        <v>16</v>
      </c>
      <c r="H416" s="38">
        <v>14</v>
      </c>
      <c r="I416" s="38">
        <v>15</v>
      </c>
    </row>
    <row r="417" spans="1:9">
      <c r="A417" s="33" t="s">
        <v>185</v>
      </c>
      <c r="B417" s="18" t="s">
        <v>512</v>
      </c>
      <c r="C417" s="46">
        <v>1</v>
      </c>
      <c r="D417" s="18" t="s">
        <v>512</v>
      </c>
      <c r="E417" s="38">
        <v>17</v>
      </c>
      <c r="F417" s="38">
        <v>8</v>
      </c>
      <c r="G417" s="38">
        <v>13</v>
      </c>
      <c r="H417" s="38">
        <v>20</v>
      </c>
      <c r="I417" s="38">
        <v>20</v>
      </c>
    </row>
    <row r="418" spans="1:9">
      <c r="A418" s="33" t="s">
        <v>115</v>
      </c>
      <c r="B418" s="18" t="s">
        <v>540</v>
      </c>
      <c r="C418" s="46">
        <v>2</v>
      </c>
      <c r="D418" s="18" t="s">
        <v>948</v>
      </c>
      <c r="E418" s="38">
        <v>10</v>
      </c>
      <c r="F418" s="38">
        <v>6</v>
      </c>
      <c r="G418" s="38">
        <v>4</v>
      </c>
      <c r="H418" s="38">
        <v>2</v>
      </c>
      <c r="I418" s="38">
        <v>4</v>
      </c>
    </row>
    <row r="419" spans="1:9">
      <c r="A419" s="33" t="s">
        <v>150</v>
      </c>
      <c r="B419" s="18" t="s">
        <v>601</v>
      </c>
      <c r="C419" s="46">
        <v>5</v>
      </c>
      <c r="D419" s="18" t="s">
        <v>601</v>
      </c>
      <c r="E419" s="38">
        <v>0</v>
      </c>
      <c r="F419" s="38">
        <v>0</v>
      </c>
      <c r="G419" s="38">
        <v>2</v>
      </c>
      <c r="H419" s="38">
        <v>4</v>
      </c>
      <c r="I419" s="38">
        <v>5</v>
      </c>
    </row>
    <row r="420" spans="1:9">
      <c r="A420" s="33" t="s">
        <v>243</v>
      </c>
      <c r="B420" s="18" t="s">
        <v>582</v>
      </c>
      <c r="C420" s="46">
        <v>6</v>
      </c>
      <c r="D420" s="18" t="s">
        <v>949</v>
      </c>
      <c r="E420" s="38">
        <v>1</v>
      </c>
      <c r="F420" s="38">
        <v>0</v>
      </c>
      <c r="G420" s="38">
        <v>1</v>
      </c>
      <c r="H420" s="38">
        <v>0</v>
      </c>
      <c r="I420" s="38">
        <v>6</v>
      </c>
    </row>
    <row r="421" spans="1:9">
      <c r="A421" s="33" t="s">
        <v>254</v>
      </c>
      <c r="B421" s="18" t="s">
        <v>517</v>
      </c>
      <c r="C421" s="46">
        <v>9</v>
      </c>
      <c r="D421" s="18" t="s">
        <v>950</v>
      </c>
      <c r="E421" s="38">
        <v>33</v>
      </c>
      <c r="F421" s="38">
        <v>15</v>
      </c>
      <c r="G421" s="38">
        <v>0</v>
      </c>
      <c r="H421" s="38">
        <v>6</v>
      </c>
      <c r="I421" s="38">
        <v>8</v>
      </c>
    </row>
    <row r="422" spans="1:9">
      <c r="A422" s="33" t="s">
        <v>86</v>
      </c>
      <c r="B422" s="18" t="s">
        <v>538</v>
      </c>
      <c r="C422" s="46">
        <v>8</v>
      </c>
      <c r="D422" s="18" t="s">
        <v>951</v>
      </c>
      <c r="E422" s="38">
        <v>0</v>
      </c>
      <c r="F422" s="38">
        <v>0</v>
      </c>
      <c r="G422" s="38">
        <v>0</v>
      </c>
      <c r="H422" s="38">
        <v>5</v>
      </c>
      <c r="I422" s="38">
        <v>0</v>
      </c>
    </row>
    <row r="423" spans="1:9">
      <c r="A423" s="33" t="s">
        <v>21</v>
      </c>
      <c r="B423" s="18" t="s">
        <v>928</v>
      </c>
      <c r="C423" s="46">
        <v>5</v>
      </c>
      <c r="D423" s="18" t="s">
        <v>952</v>
      </c>
      <c r="E423" s="38">
        <v>2</v>
      </c>
      <c r="F423" s="38">
        <v>0</v>
      </c>
      <c r="G423" s="38">
        <v>0</v>
      </c>
      <c r="H423" s="38">
        <v>2</v>
      </c>
      <c r="I423" s="38">
        <v>0</v>
      </c>
    </row>
    <row r="424" spans="1:9">
      <c r="A424" s="33" t="s">
        <v>14</v>
      </c>
      <c r="B424" s="18" t="s">
        <v>471</v>
      </c>
      <c r="C424" s="46">
        <v>1</v>
      </c>
      <c r="D424" s="18" t="s">
        <v>953</v>
      </c>
      <c r="E424" s="38">
        <v>2</v>
      </c>
      <c r="F424" s="38">
        <v>3</v>
      </c>
      <c r="G424" s="38">
        <v>0</v>
      </c>
      <c r="H424" s="38">
        <v>0</v>
      </c>
      <c r="I424" s="38">
        <v>2</v>
      </c>
    </row>
    <row r="425" spans="1:9">
      <c r="A425" s="33" t="s">
        <v>414</v>
      </c>
      <c r="B425" s="18" t="s">
        <v>809</v>
      </c>
      <c r="C425" s="46">
        <v>3</v>
      </c>
      <c r="D425" s="18" t="s">
        <v>954</v>
      </c>
      <c r="E425" s="38">
        <v>0</v>
      </c>
      <c r="F425" s="38">
        <v>3</v>
      </c>
      <c r="G425" s="38">
        <v>0</v>
      </c>
      <c r="H425" s="38">
        <v>0</v>
      </c>
      <c r="I425" s="38">
        <v>0</v>
      </c>
    </row>
    <row r="426" spans="1:9">
      <c r="A426" s="33" t="s">
        <v>421</v>
      </c>
      <c r="B426" s="18" t="s">
        <v>678</v>
      </c>
      <c r="C426" s="46">
        <v>11</v>
      </c>
      <c r="D426" s="18" t="s">
        <v>955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</row>
    <row r="427" spans="1:9">
      <c r="A427" s="33" t="s">
        <v>119</v>
      </c>
      <c r="B427" s="18" t="s">
        <v>471</v>
      </c>
      <c r="C427" s="46">
        <v>1</v>
      </c>
      <c r="D427" s="18" t="s">
        <v>1035</v>
      </c>
      <c r="E427" s="38">
        <v>34</v>
      </c>
      <c r="F427" s="38">
        <v>60</v>
      </c>
      <c r="G427" s="38">
        <v>57</v>
      </c>
      <c r="H427" s="38">
        <v>71</v>
      </c>
      <c r="I427" s="38">
        <v>65</v>
      </c>
    </row>
    <row r="428" spans="1:9">
      <c r="A428" s="33" t="s">
        <v>90</v>
      </c>
      <c r="B428" s="18" t="s">
        <v>646</v>
      </c>
      <c r="C428" s="46">
        <v>6</v>
      </c>
      <c r="D428" s="18" t="s">
        <v>957</v>
      </c>
      <c r="E428" s="38">
        <v>6</v>
      </c>
      <c r="F428" s="38">
        <v>9</v>
      </c>
      <c r="G428" s="38">
        <v>4</v>
      </c>
      <c r="H428" s="38">
        <v>7</v>
      </c>
      <c r="I428" s="38">
        <v>17</v>
      </c>
    </row>
    <row r="429" spans="1:9">
      <c r="A429" s="33" t="s">
        <v>53</v>
      </c>
      <c r="B429" s="18" t="s">
        <v>515</v>
      </c>
      <c r="C429" s="46">
        <v>7</v>
      </c>
      <c r="D429" s="18" t="s">
        <v>958</v>
      </c>
      <c r="E429" s="38">
        <v>7</v>
      </c>
      <c r="F429" s="38">
        <v>0</v>
      </c>
      <c r="G429" s="38">
        <v>0</v>
      </c>
      <c r="H429" s="38">
        <v>1</v>
      </c>
      <c r="I429" s="38">
        <v>1</v>
      </c>
    </row>
    <row r="430" spans="1:9">
      <c r="A430" s="33" t="s">
        <v>82</v>
      </c>
      <c r="B430" s="18" t="s">
        <v>524</v>
      </c>
      <c r="C430" s="46">
        <v>4</v>
      </c>
      <c r="D430" s="18" t="s">
        <v>959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</row>
    <row r="431" spans="1:9">
      <c r="A431" s="33" t="s">
        <v>228</v>
      </c>
      <c r="B431" s="18" t="s">
        <v>620</v>
      </c>
      <c r="C431" s="46">
        <v>4</v>
      </c>
      <c r="D431" s="18" t="s">
        <v>960</v>
      </c>
      <c r="E431" s="38">
        <v>1</v>
      </c>
      <c r="F431" s="38">
        <v>0</v>
      </c>
      <c r="G431" s="38">
        <v>0</v>
      </c>
      <c r="H431" s="38">
        <v>0</v>
      </c>
      <c r="I431" s="38">
        <v>0</v>
      </c>
    </row>
    <row r="432" spans="1:9">
      <c r="A432" s="33" t="s">
        <v>265</v>
      </c>
      <c r="B432" s="18" t="s">
        <v>786</v>
      </c>
      <c r="C432" s="46">
        <v>5</v>
      </c>
      <c r="D432" s="18" t="s">
        <v>961</v>
      </c>
      <c r="E432" s="38">
        <v>1</v>
      </c>
      <c r="F432" s="38">
        <v>0</v>
      </c>
      <c r="G432" s="38">
        <v>0</v>
      </c>
      <c r="H432" s="38">
        <v>0</v>
      </c>
      <c r="I432" s="38">
        <v>1</v>
      </c>
    </row>
    <row r="433" spans="1:9">
      <c r="A433" s="33" t="s">
        <v>18</v>
      </c>
      <c r="B433" s="18" t="s">
        <v>526</v>
      </c>
      <c r="C433" s="46">
        <v>3</v>
      </c>
      <c r="D433" s="18" t="s">
        <v>962</v>
      </c>
      <c r="E433" s="38">
        <v>0</v>
      </c>
      <c r="F433" s="38">
        <v>0</v>
      </c>
      <c r="G433" s="38">
        <v>0</v>
      </c>
      <c r="H433" s="38">
        <v>0</v>
      </c>
      <c r="I433" s="38">
        <v>9</v>
      </c>
    </row>
    <row r="434" spans="1:9">
      <c r="A434" s="33" t="s">
        <v>360</v>
      </c>
      <c r="B434" s="18" t="s">
        <v>601</v>
      </c>
      <c r="C434" s="46">
        <v>6</v>
      </c>
      <c r="D434" s="18" t="s">
        <v>963</v>
      </c>
      <c r="E434" s="38">
        <v>3</v>
      </c>
      <c r="F434" s="38">
        <v>0</v>
      </c>
      <c r="G434" s="38">
        <v>1</v>
      </c>
      <c r="H434" s="38">
        <v>0</v>
      </c>
      <c r="I434" s="38">
        <v>0</v>
      </c>
    </row>
    <row r="435" spans="1:9">
      <c r="A435" s="33" t="s">
        <v>430</v>
      </c>
      <c r="B435" s="18" t="s">
        <v>565</v>
      </c>
      <c r="C435" s="46">
        <v>2</v>
      </c>
      <c r="D435" s="18" t="s">
        <v>964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</row>
    <row r="436" spans="1:9">
      <c r="A436" s="33" t="s">
        <v>326</v>
      </c>
      <c r="B436" s="18" t="s">
        <v>504</v>
      </c>
      <c r="C436" s="46">
        <v>8</v>
      </c>
      <c r="D436" s="18" t="s">
        <v>965</v>
      </c>
      <c r="E436" s="38">
        <v>0</v>
      </c>
      <c r="F436" s="38">
        <v>2</v>
      </c>
      <c r="G436" s="38">
        <v>1</v>
      </c>
      <c r="H436" s="38">
        <v>3</v>
      </c>
      <c r="I436" s="38">
        <v>0</v>
      </c>
    </row>
    <row r="437" spans="1:9">
      <c r="A437" s="33" t="s">
        <v>57</v>
      </c>
      <c r="B437" s="18" t="s">
        <v>471</v>
      </c>
      <c r="C437" s="46">
        <v>1</v>
      </c>
      <c r="D437" s="18" t="s">
        <v>966</v>
      </c>
      <c r="E437" s="38">
        <v>0</v>
      </c>
      <c r="F437" s="38">
        <v>0</v>
      </c>
      <c r="G437" s="38">
        <v>0</v>
      </c>
      <c r="H437" s="38">
        <v>0</v>
      </c>
      <c r="I437" s="38">
        <v>0</v>
      </c>
    </row>
    <row r="438" spans="1:9">
      <c r="A438" s="33" t="s">
        <v>292</v>
      </c>
      <c r="B438" s="18" t="s">
        <v>508</v>
      </c>
      <c r="C438" s="46">
        <v>4</v>
      </c>
      <c r="D438" s="18" t="s">
        <v>967</v>
      </c>
      <c r="E438" s="38">
        <v>0</v>
      </c>
      <c r="F438" s="38">
        <v>0</v>
      </c>
      <c r="G438" s="38">
        <v>0</v>
      </c>
      <c r="H438" s="38">
        <v>0</v>
      </c>
      <c r="I438" s="38">
        <v>0</v>
      </c>
    </row>
    <row r="439" spans="1:9">
      <c r="A439" s="33" t="s">
        <v>107</v>
      </c>
      <c r="B439" s="18" t="s">
        <v>549</v>
      </c>
      <c r="C439" s="46">
        <v>2</v>
      </c>
      <c r="D439" s="18" t="s">
        <v>1048</v>
      </c>
      <c r="E439" s="38">
        <v>7</v>
      </c>
      <c r="F439" s="38">
        <v>4</v>
      </c>
      <c r="G439" s="38">
        <v>2</v>
      </c>
      <c r="H439" s="38">
        <v>4</v>
      </c>
      <c r="I439" s="38">
        <v>2</v>
      </c>
    </row>
    <row r="440" spans="1:9">
      <c r="A440" s="33" t="s">
        <v>49</v>
      </c>
      <c r="B440" s="18" t="s">
        <v>471</v>
      </c>
      <c r="C440" s="46">
        <v>1</v>
      </c>
      <c r="D440" s="18" t="s">
        <v>969</v>
      </c>
      <c r="E440" s="38">
        <v>0</v>
      </c>
      <c r="F440" s="38">
        <v>0</v>
      </c>
      <c r="G440" s="38">
        <v>0</v>
      </c>
      <c r="H440" s="38">
        <v>1</v>
      </c>
      <c r="I440" s="38">
        <v>0</v>
      </c>
    </row>
    <row r="441" spans="1:9">
      <c r="A441" s="33" t="s">
        <v>17</v>
      </c>
      <c r="B441" s="18" t="s">
        <v>928</v>
      </c>
      <c r="C441" s="46">
        <v>5</v>
      </c>
      <c r="D441" s="18" t="s">
        <v>970</v>
      </c>
      <c r="E441" s="38">
        <v>0</v>
      </c>
      <c r="F441" s="38">
        <v>0</v>
      </c>
      <c r="G441" s="38">
        <v>0</v>
      </c>
      <c r="H441" s="38">
        <v>0</v>
      </c>
      <c r="I441" s="38">
        <v>2</v>
      </c>
    </row>
    <row r="442" spans="1:9">
      <c r="A442" s="33" t="s">
        <v>971</v>
      </c>
      <c r="B442" s="18" t="s">
        <v>549</v>
      </c>
      <c r="C442" s="46">
        <v>2</v>
      </c>
      <c r="D442" s="18" t="s">
        <v>972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</row>
    <row r="443" spans="1:9">
      <c r="A443" s="33" t="s">
        <v>279</v>
      </c>
      <c r="B443" s="18" t="s">
        <v>565</v>
      </c>
      <c r="C443" s="46">
        <v>2</v>
      </c>
      <c r="D443" s="18" t="s">
        <v>973</v>
      </c>
      <c r="E443" s="38">
        <v>1</v>
      </c>
      <c r="F443" s="38">
        <v>0</v>
      </c>
      <c r="G443" s="38">
        <v>5</v>
      </c>
      <c r="H443" s="38">
        <v>0</v>
      </c>
      <c r="I443" s="38">
        <v>1</v>
      </c>
    </row>
    <row r="444" spans="1:9">
      <c r="A444" s="33" t="s">
        <v>97</v>
      </c>
      <c r="B444" s="18" t="s">
        <v>762</v>
      </c>
      <c r="C444" s="46">
        <v>6</v>
      </c>
      <c r="D444" s="18" t="s">
        <v>974</v>
      </c>
      <c r="E444" s="38">
        <v>0</v>
      </c>
      <c r="F444" s="38">
        <v>0</v>
      </c>
      <c r="G444" s="38">
        <v>1</v>
      </c>
      <c r="H444" s="38">
        <v>0</v>
      </c>
      <c r="I444" s="38">
        <v>0</v>
      </c>
    </row>
    <row r="445" spans="1:9">
      <c r="A445" s="33" t="s">
        <v>29</v>
      </c>
      <c r="B445" s="18" t="s">
        <v>689</v>
      </c>
      <c r="C445" s="46">
        <v>12</v>
      </c>
      <c r="D445" s="18" t="s">
        <v>975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</row>
    <row r="446" spans="1:9">
      <c r="A446" s="33" t="s">
        <v>280</v>
      </c>
      <c r="B446" s="18" t="s">
        <v>526</v>
      </c>
      <c r="C446" s="46">
        <v>5</v>
      </c>
      <c r="D446" s="18" t="s">
        <v>976</v>
      </c>
      <c r="E446" s="38">
        <v>17</v>
      </c>
      <c r="F446" s="38">
        <v>4</v>
      </c>
      <c r="G446" s="38">
        <v>0</v>
      </c>
      <c r="H446" s="38">
        <v>1</v>
      </c>
      <c r="I446" s="38">
        <v>10</v>
      </c>
    </row>
    <row r="447" spans="1:9">
      <c r="A447" s="33" t="s">
        <v>305</v>
      </c>
      <c r="B447" s="18" t="s">
        <v>540</v>
      </c>
      <c r="C447" s="46">
        <v>2</v>
      </c>
      <c r="D447" s="18" t="s">
        <v>977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</row>
    <row r="448" spans="1:9">
      <c r="A448" s="33" t="s">
        <v>85</v>
      </c>
      <c r="B448" s="18" t="s">
        <v>519</v>
      </c>
      <c r="C448" s="46">
        <v>5</v>
      </c>
      <c r="D448" s="18" t="s">
        <v>978</v>
      </c>
      <c r="E448" s="38">
        <v>44</v>
      </c>
      <c r="F448" s="38">
        <v>48</v>
      </c>
      <c r="G448" s="38">
        <v>31</v>
      </c>
      <c r="H448" s="38">
        <v>37</v>
      </c>
      <c r="I448" s="38">
        <v>52</v>
      </c>
    </row>
    <row r="449" spans="1:9">
      <c r="A449" s="33" t="s">
        <v>364</v>
      </c>
      <c r="B449" s="18" t="s">
        <v>558</v>
      </c>
      <c r="C449" s="46">
        <v>8</v>
      </c>
      <c r="D449" s="18" t="s">
        <v>979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</row>
    <row r="450" spans="1:9">
      <c r="A450" s="33" t="s">
        <v>54</v>
      </c>
      <c r="B450" s="18" t="s">
        <v>755</v>
      </c>
      <c r="C450" s="46">
        <v>4</v>
      </c>
      <c r="D450" s="18" t="s">
        <v>980</v>
      </c>
      <c r="E450" s="38">
        <v>1</v>
      </c>
      <c r="F450" s="38">
        <v>7</v>
      </c>
      <c r="G450" s="38">
        <v>0</v>
      </c>
      <c r="H450" s="38">
        <v>0</v>
      </c>
      <c r="I450" s="38">
        <v>0</v>
      </c>
    </row>
    <row r="451" spans="1:9">
      <c r="A451" s="33" t="s">
        <v>358</v>
      </c>
      <c r="B451" s="18" t="s">
        <v>471</v>
      </c>
      <c r="C451" s="46">
        <v>1</v>
      </c>
      <c r="D451" s="18" t="s">
        <v>359</v>
      </c>
      <c r="E451" s="38">
        <v>0</v>
      </c>
      <c r="F451" s="38">
        <v>0</v>
      </c>
      <c r="G451" s="38">
        <v>0</v>
      </c>
      <c r="H451" s="38">
        <v>0</v>
      </c>
      <c r="I451" s="38">
        <v>0</v>
      </c>
    </row>
    <row r="452" spans="1:9">
      <c r="A452" s="33" t="s">
        <v>468</v>
      </c>
      <c r="B452" s="18" t="s">
        <v>471</v>
      </c>
      <c r="C452" s="46">
        <v>1</v>
      </c>
      <c r="D452" s="18" t="s">
        <v>1036</v>
      </c>
      <c r="E452" s="38">
        <v>0</v>
      </c>
      <c r="F452" s="38">
        <v>0</v>
      </c>
      <c r="G452" s="38">
        <v>0</v>
      </c>
      <c r="H452" s="38">
        <v>0</v>
      </c>
      <c r="I452" s="38" t="s">
        <v>535</v>
      </c>
    </row>
    <row r="453" spans="1:9">
      <c r="A453" s="33" t="s">
        <v>219</v>
      </c>
      <c r="B453" s="18" t="s">
        <v>723</v>
      </c>
      <c r="C453" s="46">
        <v>9</v>
      </c>
      <c r="D453" s="18" t="s">
        <v>982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</row>
    <row r="454" spans="1:9">
      <c r="A454" s="33" t="s">
        <v>398</v>
      </c>
      <c r="B454" s="18" t="s">
        <v>515</v>
      </c>
      <c r="C454" s="46">
        <v>7</v>
      </c>
      <c r="D454" s="18" t="s">
        <v>983</v>
      </c>
      <c r="E454" s="38">
        <v>0</v>
      </c>
      <c r="F454" s="38">
        <v>0</v>
      </c>
      <c r="G454" s="38">
        <v>1</v>
      </c>
      <c r="H454" s="38">
        <v>0</v>
      </c>
      <c r="I454" s="38">
        <v>0</v>
      </c>
    </row>
    <row r="455" spans="1:9">
      <c r="A455" s="33" t="s">
        <v>52</v>
      </c>
      <c r="B455" s="18" t="s">
        <v>472</v>
      </c>
      <c r="C455" s="46">
        <v>2</v>
      </c>
      <c r="D455" s="18" t="s">
        <v>986</v>
      </c>
      <c r="E455" s="38">
        <v>0</v>
      </c>
      <c r="F455" s="38">
        <v>0</v>
      </c>
      <c r="G455" s="38">
        <v>0</v>
      </c>
      <c r="H455" s="38">
        <v>0</v>
      </c>
      <c r="I455" s="38">
        <v>0</v>
      </c>
    </row>
    <row r="456" spans="1:9">
      <c r="A456" s="55"/>
      <c r="B456" s="56"/>
      <c r="C456" s="55"/>
      <c r="D456" s="57" t="s">
        <v>987</v>
      </c>
      <c r="E456" s="82">
        <f>SUM(Table145[2016-17])</f>
        <v>2283</v>
      </c>
      <c r="F456" s="58">
        <f>SUBTOTAL(109,Table145[2015-16])</f>
        <v>2165</v>
      </c>
      <c r="G456" s="58">
        <f>SUBTOTAL(109,Table145[2014-15])</f>
        <v>1891</v>
      </c>
      <c r="H456" s="58">
        <f>SUBTOTAL(109,Table145[2013-14])</f>
        <v>1892</v>
      </c>
      <c r="I456" s="59">
        <f>SUBTOTAL(109,Table145[2012-13])</f>
        <v>2078</v>
      </c>
    </row>
  </sheetData>
  <mergeCells count="3">
    <mergeCell ref="A1:I1"/>
    <mergeCell ref="A2:I2"/>
    <mergeCell ref="K4:L4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7"/>
  <sheetViews>
    <sheetView workbookViewId="0">
      <selection activeCell="A2" sqref="A2:E2"/>
    </sheetView>
  </sheetViews>
  <sheetFormatPr defaultRowHeight="15"/>
  <cols>
    <col min="1" max="1" width="30.85546875" customWidth="1"/>
    <col min="2" max="2" width="35.5703125" bestFit="1" customWidth="1"/>
    <col min="3" max="3" width="30.28515625" bestFit="1" customWidth="1"/>
    <col min="4" max="4" width="31" bestFit="1" customWidth="1"/>
    <col min="5" max="5" width="21" bestFit="1" customWidth="1"/>
  </cols>
  <sheetData>
    <row r="1" spans="1:5" ht="21">
      <c r="A1" s="93" t="s">
        <v>1077</v>
      </c>
      <c r="B1" s="93"/>
      <c r="C1" s="93"/>
      <c r="D1" s="93"/>
      <c r="E1" s="93"/>
    </row>
    <row r="2" spans="1:5" ht="21" customHeight="1">
      <c r="A2" s="96" t="s">
        <v>1668</v>
      </c>
      <c r="B2" s="96"/>
      <c r="C2" s="96"/>
      <c r="D2" s="96"/>
      <c r="E2" s="96"/>
    </row>
    <row r="3" spans="1:5" ht="15.75">
      <c r="A3" s="9" t="s">
        <v>992</v>
      </c>
      <c r="B3" s="10" t="s">
        <v>1078</v>
      </c>
      <c r="C3" s="11" t="s">
        <v>1079</v>
      </c>
      <c r="D3" s="12" t="s">
        <v>1080</v>
      </c>
      <c r="E3" s="9" t="s">
        <v>456</v>
      </c>
    </row>
    <row r="4" spans="1:5">
      <c r="A4" s="15" t="s">
        <v>475</v>
      </c>
      <c r="B4" s="68">
        <v>73</v>
      </c>
      <c r="C4" s="68">
        <v>3827</v>
      </c>
      <c r="D4" s="68">
        <v>1384</v>
      </c>
      <c r="E4" s="69">
        <f>SUM(Table26[[#This Row],[Migratory Children and Youth]:[Limited English Proficient]])</f>
        <v>5284</v>
      </c>
    </row>
    <row r="5" spans="1:5">
      <c r="A5" s="41" t="s">
        <v>474</v>
      </c>
      <c r="B5" s="70">
        <v>44</v>
      </c>
      <c r="C5" s="70">
        <v>3621</v>
      </c>
      <c r="D5" s="70">
        <v>1189</v>
      </c>
      <c r="E5" s="71">
        <f>SUM(Table26[[#This Row],[Migratory Children and Youth]:[Limited English Proficient]])</f>
        <v>4854</v>
      </c>
    </row>
    <row r="6" spans="1:5">
      <c r="A6" s="44" t="s">
        <v>1054</v>
      </c>
      <c r="B6" s="70">
        <v>49</v>
      </c>
      <c r="C6" s="70">
        <v>4005</v>
      </c>
      <c r="D6" s="70">
        <v>1309</v>
      </c>
      <c r="E6" s="71">
        <f>SUM(Table26[[#This Row],[Migratory Children and Youth]:[Limited English Proficient]])</f>
        <v>5363</v>
      </c>
    </row>
    <row r="7" spans="1:5">
      <c r="A7" s="41" t="s">
        <v>1088</v>
      </c>
      <c r="B7" s="70">
        <v>55</v>
      </c>
      <c r="C7" s="70">
        <v>4359</v>
      </c>
      <c r="D7" s="70">
        <v>1334</v>
      </c>
      <c r="E7" s="71">
        <f>SUM(Table26[[#This Row],[Migratory Children and Youth]:[Limited English Proficient]])</f>
        <v>5748</v>
      </c>
    </row>
  </sheetData>
  <mergeCells count="2">
    <mergeCell ref="A1:E1"/>
    <mergeCell ref="A2:E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8"/>
  <sheetViews>
    <sheetView workbookViewId="0">
      <selection activeCell="K16" sqref="K16"/>
    </sheetView>
  </sheetViews>
  <sheetFormatPr defaultRowHeight="15"/>
  <cols>
    <col min="1" max="1" width="15.140625" customWidth="1"/>
    <col min="2" max="17" width="10.28515625" customWidth="1"/>
  </cols>
  <sheetData>
    <row r="1" spans="1:17" ht="21">
      <c r="A1" s="92" t="s">
        <v>1085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>
      <c r="A2" s="96" t="s">
        <v>1669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30">
      <c r="A3" s="62" t="s">
        <v>1084</v>
      </c>
      <c r="B3" s="63" t="s">
        <v>1081</v>
      </c>
      <c r="C3" s="63" t="s">
        <v>1082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5</v>
      </c>
      <c r="I3" s="63" t="s">
        <v>6</v>
      </c>
      <c r="J3" s="63" t="s">
        <v>7</v>
      </c>
      <c r="K3" s="63" t="s">
        <v>8</v>
      </c>
      <c r="L3" s="63" t="s">
        <v>9</v>
      </c>
      <c r="M3" s="63" t="s">
        <v>10</v>
      </c>
      <c r="N3" s="63" t="s">
        <v>11</v>
      </c>
      <c r="O3" s="63" t="s">
        <v>12</v>
      </c>
      <c r="P3" s="63" t="s">
        <v>1083</v>
      </c>
      <c r="Q3" s="64" t="s">
        <v>13</v>
      </c>
    </row>
    <row r="4" spans="1:17">
      <c r="A4" s="60" t="s">
        <v>476</v>
      </c>
      <c r="B4" s="19">
        <v>1092</v>
      </c>
      <c r="C4" s="19">
        <v>1659</v>
      </c>
      <c r="D4" s="19">
        <v>1548</v>
      </c>
      <c r="E4" s="19">
        <v>1428</v>
      </c>
      <c r="F4" s="19">
        <v>1350</v>
      </c>
      <c r="G4" s="19">
        <v>1193</v>
      </c>
      <c r="H4" s="19">
        <v>1178</v>
      </c>
      <c r="I4" s="19">
        <v>1120</v>
      </c>
      <c r="J4" s="19">
        <v>1023</v>
      </c>
      <c r="K4" s="19">
        <v>962</v>
      </c>
      <c r="L4" s="19">
        <v>1042</v>
      </c>
      <c r="M4" s="19">
        <v>821</v>
      </c>
      <c r="N4" s="19">
        <v>926</v>
      </c>
      <c r="O4" s="19">
        <v>1398</v>
      </c>
      <c r="P4" s="19">
        <v>0</v>
      </c>
      <c r="Q4" s="67">
        <v>16740</v>
      </c>
    </row>
    <row r="5" spans="1:17">
      <c r="A5" s="60" t="s">
        <v>475</v>
      </c>
      <c r="B5" s="19">
        <v>1281</v>
      </c>
      <c r="C5" s="19">
        <v>1747</v>
      </c>
      <c r="D5" s="19">
        <v>1687</v>
      </c>
      <c r="E5" s="19">
        <v>1657</v>
      </c>
      <c r="F5" s="19">
        <v>1532</v>
      </c>
      <c r="G5" s="19">
        <v>1525</v>
      </c>
      <c r="H5" s="19">
        <v>1343</v>
      </c>
      <c r="I5" s="19">
        <v>1325</v>
      </c>
      <c r="J5" s="19">
        <v>1282</v>
      </c>
      <c r="K5" s="19">
        <v>1203</v>
      </c>
      <c r="L5" s="19">
        <v>1300</v>
      </c>
      <c r="M5" s="19">
        <v>1041</v>
      </c>
      <c r="N5" s="19">
        <v>1174</v>
      </c>
      <c r="O5" s="19">
        <v>1566</v>
      </c>
      <c r="P5" s="19">
        <v>0</v>
      </c>
      <c r="Q5" s="67">
        <v>19663</v>
      </c>
    </row>
    <row r="6" spans="1:17">
      <c r="A6" s="61" t="s">
        <v>474</v>
      </c>
      <c r="B6" s="65">
        <v>1196</v>
      </c>
      <c r="C6" s="65">
        <v>1662</v>
      </c>
      <c r="D6" s="65">
        <v>1639</v>
      </c>
      <c r="E6" s="65">
        <v>1641</v>
      </c>
      <c r="F6" s="65">
        <v>1473</v>
      </c>
      <c r="G6" s="65">
        <v>1389</v>
      </c>
      <c r="H6" s="65">
        <v>1342</v>
      </c>
      <c r="I6" s="65">
        <v>1176</v>
      </c>
      <c r="J6" s="65">
        <v>1127</v>
      </c>
      <c r="K6" s="65">
        <v>1114</v>
      </c>
      <c r="L6" s="65">
        <v>1201</v>
      </c>
      <c r="M6" s="65">
        <v>994</v>
      </c>
      <c r="N6" s="65">
        <v>1029</v>
      </c>
      <c r="O6" s="65">
        <v>1383</v>
      </c>
      <c r="P6" s="65">
        <v>24</v>
      </c>
      <c r="Q6" s="66">
        <v>18390</v>
      </c>
    </row>
    <row r="7" spans="1:17">
      <c r="A7" s="44" t="s">
        <v>1054</v>
      </c>
      <c r="B7" s="83">
        <v>1250</v>
      </c>
      <c r="C7" s="83">
        <v>1510</v>
      </c>
      <c r="D7" s="83">
        <v>1643</v>
      </c>
      <c r="E7" s="83">
        <v>1655</v>
      </c>
      <c r="F7" s="83">
        <v>1585</v>
      </c>
      <c r="G7" s="83">
        <v>1471</v>
      </c>
      <c r="H7" s="83">
        <v>1262</v>
      </c>
      <c r="I7" s="83">
        <v>1263</v>
      </c>
      <c r="J7" s="83">
        <v>1091</v>
      </c>
      <c r="K7" s="83">
        <v>1109</v>
      </c>
      <c r="L7" s="83">
        <v>1250</v>
      </c>
      <c r="M7" s="83">
        <v>1004</v>
      </c>
      <c r="N7" s="83">
        <v>1021</v>
      </c>
      <c r="O7" s="83">
        <v>1478</v>
      </c>
      <c r="P7" s="83">
        <v>0</v>
      </c>
      <c r="Q7" s="83">
        <v>18592</v>
      </c>
    </row>
    <row r="8" spans="1:17">
      <c r="A8" s="44" t="s">
        <v>1090</v>
      </c>
      <c r="B8" s="83">
        <v>1340</v>
      </c>
      <c r="C8" s="83">
        <v>1519</v>
      </c>
      <c r="D8" s="83">
        <v>1623</v>
      </c>
      <c r="E8" s="83">
        <v>1599</v>
      </c>
      <c r="F8" s="83">
        <v>1663</v>
      </c>
      <c r="G8" s="83">
        <v>1455</v>
      </c>
      <c r="H8" s="83">
        <v>1334</v>
      </c>
      <c r="I8" s="83">
        <v>1253</v>
      </c>
      <c r="J8" s="83">
        <v>1248</v>
      </c>
      <c r="K8" s="83">
        <v>1101</v>
      </c>
      <c r="L8" s="83">
        <v>1304</v>
      </c>
      <c r="M8" s="83">
        <v>1080</v>
      </c>
      <c r="N8" s="83">
        <v>1135</v>
      </c>
      <c r="O8" s="83">
        <v>1610</v>
      </c>
      <c r="P8" s="83">
        <v>0</v>
      </c>
      <c r="Q8" s="83">
        <f>SUM(Table6[[#This Row],[Age 3-5 not K]:[12]])</f>
        <v>19264</v>
      </c>
    </row>
  </sheetData>
  <mergeCells count="2">
    <mergeCell ref="A1:Q1"/>
    <mergeCell ref="A2:Q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5"/>
  <sheetViews>
    <sheetView workbookViewId="0">
      <selection activeCell="B1" sqref="B1"/>
    </sheetView>
  </sheetViews>
  <sheetFormatPr defaultRowHeight="15"/>
  <cols>
    <col min="1" max="1" width="7.42578125" style="48" customWidth="1"/>
    <col min="2" max="2" width="9.85546875" style="48" customWidth="1"/>
    <col min="3" max="3" width="6.85546875" style="48" customWidth="1"/>
    <col min="4" max="4" width="38.5703125" style="48" bestFit="1" customWidth="1"/>
    <col min="5" max="5" width="38.140625" style="48" bestFit="1" customWidth="1"/>
    <col min="6" max="6" width="7.5703125" style="48" customWidth="1"/>
    <col min="7" max="7" width="17.28515625" style="48" customWidth="1"/>
    <col min="8" max="8" width="8.28515625" style="48" customWidth="1"/>
    <col min="9" max="9" width="9" style="48" customWidth="1"/>
    <col min="10" max="11" width="9.140625" style="48"/>
    <col min="12" max="12" width="9.140625" style="86"/>
    <col min="13" max="16384" width="9.140625" style="48"/>
  </cols>
  <sheetData>
    <row r="1" spans="1:13">
      <c r="A1" s="84" t="s">
        <v>1091</v>
      </c>
      <c r="B1" s="84" t="s">
        <v>1092</v>
      </c>
      <c r="C1" s="85" t="s">
        <v>1093</v>
      </c>
      <c r="D1" s="85" t="s">
        <v>1094</v>
      </c>
      <c r="E1" s="84" t="s">
        <v>1095</v>
      </c>
      <c r="F1" s="84" t="s">
        <v>461</v>
      </c>
      <c r="G1" s="84" t="s">
        <v>1096</v>
      </c>
      <c r="H1" s="84" t="s">
        <v>1097</v>
      </c>
      <c r="I1" s="84" t="s">
        <v>1098</v>
      </c>
    </row>
    <row r="2" spans="1:13">
      <c r="A2" s="87" t="s">
        <v>354</v>
      </c>
      <c r="B2" s="87" t="s">
        <v>1099</v>
      </c>
      <c r="C2" s="88" t="s">
        <v>1100</v>
      </c>
      <c r="D2" s="89" t="s">
        <v>1101</v>
      </c>
      <c r="E2" s="87" t="s">
        <v>487</v>
      </c>
      <c r="F2" s="87" t="s">
        <v>10</v>
      </c>
      <c r="G2" s="87" t="s">
        <v>486</v>
      </c>
      <c r="H2" s="90">
        <v>69</v>
      </c>
      <c r="I2" s="90">
        <v>23</v>
      </c>
      <c r="L2" s="86" t="s">
        <v>1102</v>
      </c>
      <c r="M2" s="48" t="s">
        <v>1103</v>
      </c>
    </row>
    <row r="3" spans="1:13">
      <c r="A3" s="87" t="s">
        <v>193</v>
      </c>
      <c r="B3" s="87" t="s">
        <v>1104</v>
      </c>
      <c r="C3" s="88" t="s">
        <v>1105</v>
      </c>
      <c r="D3" s="89" t="s">
        <v>1106</v>
      </c>
      <c r="E3" s="87" t="s">
        <v>489</v>
      </c>
      <c r="F3" s="87" t="s">
        <v>5</v>
      </c>
      <c r="G3" s="87" t="s">
        <v>488</v>
      </c>
      <c r="H3" s="90" t="s">
        <v>1107</v>
      </c>
      <c r="I3" s="90" t="s">
        <v>1108</v>
      </c>
      <c r="L3" s="86" t="s">
        <v>1109</v>
      </c>
      <c r="M3" s="48" t="s">
        <v>1110</v>
      </c>
    </row>
    <row r="4" spans="1:13">
      <c r="A4" s="87" t="s">
        <v>455</v>
      </c>
      <c r="B4" s="87" t="s">
        <v>1111</v>
      </c>
      <c r="C4" s="88" t="s">
        <v>1109</v>
      </c>
      <c r="D4" s="89" t="s">
        <v>1110</v>
      </c>
      <c r="E4" s="87" t="s">
        <v>491</v>
      </c>
      <c r="F4" s="87" t="s">
        <v>2</v>
      </c>
      <c r="G4" s="87" t="s">
        <v>490</v>
      </c>
      <c r="H4" s="90">
        <v>45</v>
      </c>
      <c r="I4" s="90">
        <v>15</v>
      </c>
      <c r="L4" s="86" t="s">
        <v>1105</v>
      </c>
      <c r="M4" s="48" t="s">
        <v>1106</v>
      </c>
    </row>
    <row r="5" spans="1:13">
      <c r="A5" s="87" t="s">
        <v>170</v>
      </c>
      <c r="B5" s="87" t="s">
        <v>1112</v>
      </c>
      <c r="C5" s="88" t="s">
        <v>1113</v>
      </c>
      <c r="D5" s="89" t="s">
        <v>1114</v>
      </c>
      <c r="E5" s="87" t="s">
        <v>493</v>
      </c>
      <c r="F5" s="87" t="s">
        <v>7</v>
      </c>
      <c r="G5" s="87" t="s">
        <v>492</v>
      </c>
      <c r="H5" s="90">
        <v>1</v>
      </c>
      <c r="I5" s="90">
        <v>1</v>
      </c>
      <c r="L5" s="86" t="s">
        <v>1115</v>
      </c>
      <c r="M5" s="48" t="s">
        <v>1116</v>
      </c>
    </row>
    <row r="6" spans="1:13">
      <c r="A6" s="87" t="s">
        <v>46</v>
      </c>
      <c r="B6" s="87" t="s">
        <v>1117</v>
      </c>
      <c r="C6" s="88" t="s">
        <v>1105</v>
      </c>
      <c r="D6" s="89" t="s">
        <v>1106</v>
      </c>
      <c r="E6" s="87" t="s">
        <v>495</v>
      </c>
      <c r="F6" s="87" t="s">
        <v>4</v>
      </c>
      <c r="G6" s="87" t="s">
        <v>494</v>
      </c>
      <c r="H6" s="90">
        <v>92</v>
      </c>
      <c r="I6" s="90">
        <v>31</v>
      </c>
      <c r="L6" s="86" t="s">
        <v>1118</v>
      </c>
      <c r="M6" s="48" t="s">
        <v>1119</v>
      </c>
    </row>
    <row r="7" spans="1:13">
      <c r="A7" s="87" t="s">
        <v>403</v>
      </c>
      <c r="B7" s="87" t="s">
        <v>1120</v>
      </c>
      <c r="C7" s="88" t="s">
        <v>1105</v>
      </c>
      <c r="D7" s="89" t="s">
        <v>1106</v>
      </c>
      <c r="E7" s="87" t="s">
        <v>497</v>
      </c>
      <c r="F7" s="87" t="s">
        <v>4</v>
      </c>
      <c r="G7" s="87" t="s">
        <v>496</v>
      </c>
      <c r="H7" s="90" t="s">
        <v>1121</v>
      </c>
      <c r="I7" s="90" t="s">
        <v>1122</v>
      </c>
      <c r="L7" s="86" t="s">
        <v>1123</v>
      </c>
      <c r="M7" s="48" t="s">
        <v>1124</v>
      </c>
    </row>
    <row r="8" spans="1:13">
      <c r="A8" s="87" t="s">
        <v>259</v>
      </c>
      <c r="B8" s="87" t="s">
        <v>1125</v>
      </c>
      <c r="C8" s="88" t="s">
        <v>1105</v>
      </c>
      <c r="D8" s="89" t="s">
        <v>1106</v>
      </c>
      <c r="E8" s="87" t="s">
        <v>499</v>
      </c>
      <c r="F8" s="87" t="s">
        <v>5</v>
      </c>
      <c r="G8" s="87" t="s">
        <v>498</v>
      </c>
      <c r="H8" s="90">
        <v>72</v>
      </c>
      <c r="I8" s="90">
        <v>24</v>
      </c>
      <c r="L8" s="86" t="s">
        <v>1100</v>
      </c>
      <c r="M8" s="48" t="s">
        <v>1101</v>
      </c>
    </row>
    <row r="9" spans="1:13">
      <c r="A9" s="87" t="s">
        <v>355</v>
      </c>
      <c r="B9" s="87" t="s">
        <v>1126</v>
      </c>
      <c r="C9" s="88" t="s">
        <v>1105</v>
      </c>
      <c r="D9" s="89" t="s">
        <v>1106</v>
      </c>
      <c r="E9" s="87" t="s">
        <v>501</v>
      </c>
      <c r="F9" s="87" t="s">
        <v>10</v>
      </c>
      <c r="G9" s="87" t="s">
        <v>500</v>
      </c>
      <c r="H9" s="90">
        <v>68</v>
      </c>
      <c r="I9" s="90">
        <v>23</v>
      </c>
      <c r="L9" s="86" t="s">
        <v>1113</v>
      </c>
      <c r="M9" s="48" t="s">
        <v>1114</v>
      </c>
    </row>
    <row r="10" spans="1:13">
      <c r="A10" s="87" t="s">
        <v>151</v>
      </c>
      <c r="B10" s="87" t="s">
        <v>1127</v>
      </c>
      <c r="C10" s="88" t="s">
        <v>1100</v>
      </c>
      <c r="D10" s="89" t="s">
        <v>1101</v>
      </c>
      <c r="E10" s="87" t="s">
        <v>503</v>
      </c>
      <c r="F10" s="87" t="s">
        <v>11</v>
      </c>
      <c r="G10" s="87" t="s">
        <v>502</v>
      </c>
      <c r="H10" s="90">
        <v>28</v>
      </c>
      <c r="I10" s="90">
        <v>10</v>
      </c>
    </row>
    <row r="11" spans="1:13">
      <c r="A11" s="87" t="s">
        <v>287</v>
      </c>
      <c r="B11" s="87" t="s">
        <v>1128</v>
      </c>
      <c r="C11" s="88" t="s">
        <v>1105</v>
      </c>
      <c r="D11" s="89" t="s">
        <v>1106</v>
      </c>
      <c r="E11" s="87" t="s">
        <v>926</v>
      </c>
      <c r="F11" s="87" t="s">
        <v>5</v>
      </c>
      <c r="G11" s="87" t="s">
        <v>498</v>
      </c>
      <c r="H11" s="90">
        <v>71</v>
      </c>
      <c r="I11" s="90">
        <v>24</v>
      </c>
    </row>
    <row r="12" spans="1:13">
      <c r="A12" s="87" t="s">
        <v>276</v>
      </c>
      <c r="B12" s="87" t="s">
        <v>1129</v>
      </c>
      <c r="C12" s="88" t="s">
        <v>1100</v>
      </c>
      <c r="D12" s="89" t="s">
        <v>1101</v>
      </c>
      <c r="E12" s="87" t="s">
        <v>1017</v>
      </c>
      <c r="F12" s="87" t="s">
        <v>9</v>
      </c>
      <c r="G12" s="87" t="s">
        <v>504</v>
      </c>
      <c r="H12" s="90">
        <v>35</v>
      </c>
      <c r="I12" s="90">
        <v>12</v>
      </c>
    </row>
    <row r="13" spans="1:13">
      <c r="A13" s="87" t="s">
        <v>112</v>
      </c>
      <c r="B13" s="87" t="s">
        <v>1130</v>
      </c>
      <c r="C13" s="88" t="s">
        <v>1113</v>
      </c>
      <c r="D13" s="89" t="s">
        <v>1114</v>
      </c>
      <c r="E13" s="87" t="s">
        <v>507</v>
      </c>
      <c r="F13" s="87" t="s">
        <v>6</v>
      </c>
      <c r="G13" s="87" t="s">
        <v>506</v>
      </c>
      <c r="H13" s="90" t="s">
        <v>1131</v>
      </c>
      <c r="I13" s="90" t="s">
        <v>1132</v>
      </c>
    </row>
    <row r="14" spans="1:13">
      <c r="A14" s="87" t="s">
        <v>272</v>
      </c>
      <c r="B14" s="87" t="s">
        <v>1133</v>
      </c>
      <c r="C14" s="88" t="s">
        <v>1105</v>
      </c>
      <c r="D14" s="89" t="s">
        <v>1106</v>
      </c>
      <c r="E14" s="87" t="s">
        <v>509</v>
      </c>
      <c r="F14" s="87" t="s">
        <v>4</v>
      </c>
      <c r="G14" s="87" t="s">
        <v>508</v>
      </c>
      <c r="H14" s="90">
        <v>92</v>
      </c>
      <c r="I14" s="90">
        <v>31</v>
      </c>
    </row>
    <row r="15" spans="1:13">
      <c r="A15" s="87" t="s">
        <v>244</v>
      </c>
      <c r="B15" s="87" t="s">
        <v>1134</v>
      </c>
      <c r="C15" s="88" t="s">
        <v>1109</v>
      </c>
      <c r="D15" s="89" t="s">
        <v>1110</v>
      </c>
      <c r="E15" s="87" t="s">
        <v>511</v>
      </c>
      <c r="F15" s="87" t="s">
        <v>3</v>
      </c>
      <c r="G15" s="87" t="s">
        <v>510</v>
      </c>
      <c r="H15" s="90">
        <v>51</v>
      </c>
      <c r="I15" s="90">
        <v>17</v>
      </c>
    </row>
    <row r="16" spans="1:13">
      <c r="A16" s="87" t="s">
        <v>367</v>
      </c>
      <c r="B16" s="87" t="s">
        <v>1135</v>
      </c>
      <c r="C16" s="88" t="s">
        <v>1100</v>
      </c>
      <c r="D16" s="89" t="s">
        <v>1101</v>
      </c>
      <c r="E16" s="87" t="s">
        <v>514</v>
      </c>
      <c r="F16" s="87" t="s">
        <v>12</v>
      </c>
      <c r="G16" s="87" t="s">
        <v>514</v>
      </c>
      <c r="H16" s="90">
        <v>74</v>
      </c>
      <c r="I16" s="90">
        <v>25</v>
      </c>
    </row>
    <row r="17" spans="1:9">
      <c r="A17" s="87" t="s">
        <v>27</v>
      </c>
      <c r="B17" s="87" t="s">
        <v>1136</v>
      </c>
      <c r="C17" s="88" t="s">
        <v>1113</v>
      </c>
      <c r="D17" s="89" t="s">
        <v>1114</v>
      </c>
      <c r="E17" s="87" t="s">
        <v>516</v>
      </c>
      <c r="F17" s="87" t="s">
        <v>7</v>
      </c>
      <c r="G17" s="87" t="s">
        <v>515</v>
      </c>
      <c r="H17" s="90">
        <v>4</v>
      </c>
      <c r="I17" s="90">
        <v>2</v>
      </c>
    </row>
    <row r="18" spans="1:9">
      <c r="A18" s="87" t="s">
        <v>35</v>
      </c>
      <c r="B18" s="87" t="s">
        <v>1137</v>
      </c>
      <c r="C18" s="88" t="s">
        <v>1100</v>
      </c>
      <c r="D18" s="89" t="s">
        <v>1101</v>
      </c>
      <c r="E18" s="87" t="s">
        <v>518</v>
      </c>
      <c r="F18" s="87" t="s">
        <v>9</v>
      </c>
      <c r="G18" s="87" t="s">
        <v>517</v>
      </c>
      <c r="H18" s="90">
        <v>87</v>
      </c>
      <c r="I18" s="90">
        <v>29</v>
      </c>
    </row>
    <row r="19" spans="1:9">
      <c r="A19" s="87" t="s">
        <v>139</v>
      </c>
      <c r="B19" s="87" t="s">
        <v>1138</v>
      </c>
      <c r="C19" s="88" t="s">
        <v>1100</v>
      </c>
      <c r="D19" s="89" t="s">
        <v>1101</v>
      </c>
      <c r="E19" s="87" t="s">
        <v>520</v>
      </c>
      <c r="F19" s="87" t="s">
        <v>5</v>
      </c>
      <c r="G19" s="87" t="s">
        <v>519</v>
      </c>
      <c r="H19" s="90">
        <v>86</v>
      </c>
      <c r="I19" s="90">
        <v>29</v>
      </c>
    </row>
    <row r="20" spans="1:9">
      <c r="A20" s="87" t="s">
        <v>408</v>
      </c>
      <c r="B20" s="87" t="s">
        <v>1139</v>
      </c>
      <c r="C20" s="88" t="s">
        <v>1105</v>
      </c>
      <c r="D20" s="89" t="s">
        <v>1106</v>
      </c>
      <c r="E20" s="87" t="s">
        <v>521</v>
      </c>
      <c r="F20" s="87" t="s">
        <v>10</v>
      </c>
      <c r="G20" s="87" t="s">
        <v>500</v>
      </c>
      <c r="H20" s="90">
        <v>68</v>
      </c>
      <c r="I20" s="90">
        <v>23</v>
      </c>
    </row>
    <row r="21" spans="1:9">
      <c r="A21" s="87" t="s">
        <v>378</v>
      </c>
      <c r="B21" s="87" t="s">
        <v>1140</v>
      </c>
      <c r="C21" s="88" t="s">
        <v>1100</v>
      </c>
      <c r="D21" s="89" t="s">
        <v>1101</v>
      </c>
      <c r="E21" s="87" t="s">
        <v>523</v>
      </c>
      <c r="F21" s="87" t="s">
        <v>11</v>
      </c>
      <c r="G21" s="87" t="s">
        <v>522</v>
      </c>
      <c r="H21" s="90">
        <v>29</v>
      </c>
      <c r="I21" s="90">
        <v>10</v>
      </c>
    </row>
    <row r="22" spans="1:9">
      <c r="A22" s="87" t="s">
        <v>67</v>
      </c>
      <c r="B22" s="87" t="s">
        <v>1141</v>
      </c>
      <c r="C22" s="88" t="s">
        <v>1100</v>
      </c>
      <c r="D22" s="89" t="s">
        <v>1101</v>
      </c>
      <c r="E22" s="87" t="s">
        <v>935</v>
      </c>
      <c r="F22" s="87" t="s">
        <v>11</v>
      </c>
      <c r="G22" s="87" t="s">
        <v>502</v>
      </c>
      <c r="H22" s="90">
        <v>28</v>
      </c>
      <c r="I22" s="90">
        <v>10</v>
      </c>
    </row>
    <row r="23" spans="1:9">
      <c r="A23" s="87" t="s">
        <v>179</v>
      </c>
      <c r="B23" s="87" t="s">
        <v>1142</v>
      </c>
      <c r="C23" s="88" t="s">
        <v>1105</v>
      </c>
      <c r="D23" s="89" t="s">
        <v>1106</v>
      </c>
      <c r="E23" s="87" t="s">
        <v>525</v>
      </c>
      <c r="F23" s="87" t="s">
        <v>4</v>
      </c>
      <c r="G23" s="87" t="s">
        <v>524</v>
      </c>
      <c r="H23" s="90">
        <v>94</v>
      </c>
      <c r="I23" s="90">
        <v>32</v>
      </c>
    </row>
    <row r="24" spans="1:9">
      <c r="A24" s="87" t="s">
        <v>121</v>
      </c>
      <c r="B24" s="87" t="s">
        <v>1143</v>
      </c>
      <c r="C24" s="88" t="s">
        <v>1109</v>
      </c>
      <c r="D24" s="89" t="s">
        <v>1110</v>
      </c>
      <c r="E24" s="87" t="s">
        <v>527</v>
      </c>
      <c r="F24" s="87" t="s">
        <v>5</v>
      </c>
      <c r="G24" s="87" t="s">
        <v>526</v>
      </c>
      <c r="H24" s="90">
        <v>81</v>
      </c>
      <c r="I24" s="90">
        <v>27</v>
      </c>
    </row>
    <row r="25" spans="1:9">
      <c r="A25" s="87" t="s">
        <v>42</v>
      </c>
      <c r="B25" s="87" t="s">
        <v>1144</v>
      </c>
      <c r="C25" s="88" t="s">
        <v>1109</v>
      </c>
      <c r="D25" s="89" t="s">
        <v>1110</v>
      </c>
      <c r="E25" s="87" t="s">
        <v>529</v>
      </c>
      <c r="F25" s="87" t="s">
        <v>3</v>
      </c>
      <c r="G25" s="87" t="s">
        <v>528</v>
      </c>
      <c r="H25" s="90">
        <v>80</v>
      </c>
      <c r="I25" s="90">
        <v>27</v>
      </c>
    </row>
    <row r="26" spans="1:9">
      <c r="A26" s="87" t="s">
        <v>45</v>
      </c>
      <c r="B26" s="87" t="s">
        <v>1145</v>
      </c>
      <c r="C26" s="88" t="s">
        <v>1100</v>
      </c>
      <c r="D26" s="89" t="s">
        <v>1101</v>
      </c>
      <c r="E26" s="87" t="s">
        <v>531</v>
      </c>
      <c r="F26" s="87" t="s">
        <v>11</v>
      </c>
      <c r="G26" s="87" t="s">
        <v>530</v>
      </c>
      <c r="H26" s="90" t="s">
        <v>1146</v>
      </c>
      <c r="I26" s="90" t="s">
        <v>1147</v>
      </c>
    </row>
    <row r="27" spans="1:9">
      <c r="A27" s="87" t="s">
        <v>178</v>
      </c>
      <c r="B27" s="87" t="s">
        <v>1148</v>
      </c>
      <c r="C27" s="88" t="s">
        <v>1100</v>
      </c>
      <c r="D27" s="89" t="s">
        <v>1101</v>
      </c>
      <c r="E27" s="87" t="s">
        <v>532</v>
      </c>
      <c r="F27" s="87" t="s">
        <v>12</v>
      </c>
      <c r="G27" s="87" t="s">
        <v>532</v>
      </c>
      <c r="H27" s="90">
        <v>74</v>
      </c>
      <c r="I27" s="90">
        <v>25</v>
      </c>
    </row>
    <row r="28" spans="1:9">
      <c r="A28" s="87" t="s">
        <v>58</v>
      </c>
      <c r="B28" s="87" t="s">
        <v>1149</v>
      </c>
      <c r="C28" s="88" t="s">
        <v>1123</v>
      </c>
      <c r="D28" s="89" t="s">
        <v>1124</v>
      </c>
      <c r="E28" s="87" t="s">
        <v>1009</v>
      </c>
      <c r="F28" s="87" t="s">
        <v>6</v>
      </c>
      <c r="G28" s="87" t="s">
        <v>536</v>
      </c>
      <c r="H28" s="90" t="s">
        <v>1150</v>
      </c>
      <c r="I28" s="90" t="s">
        <v>1151</v>
      </c>
    </row>
    <row r="29" spans="1:9">
      <c r="A29" s="87" t="s">
        <v>429</v>
      </c>
      <c r="B29" s="87" t="s">
        <v>1152</v>
      </c>
      <c r="C29" s="88" t="s">
        <v>1109</v>
      </c>
      <c r="D29" s="89" t="s">
        <v>1110</v>
      </c>
      <c r="E29" s="87" t="s">
        <v>541</v>
      </c>
      <c r="F29" s="87" t="s">
        <v>2</v>
      </c>
      <c r="G29" s="87" t="s">
        <v>540</v>
      </c>
      <c r="H29" s="90">
        <v>80</v>
      </c>
      <c r="I29" s="90">
        <v>27</v>
      </c>
    </row>
    <row r="30" spans="1:9">
      <c r="A30" s="87" t="s">
        <v>453</v>
      </c>
      <c r="B30" s="87" t="s">
        <v>1153</v>
      </c>
      <c r="C30" s="88" t="s">
        <v>1109</v>
      </c>
      <c r="D30" s="89" t="s">
        <v>1110</v>
      </c>
      <c r="E30" s="87" t="s">
        <v>542</v>
      </c>
      <c r="F30" s="87" t="s">
        <v>3</v>
      </c>
      <c r="G30" s="87" t="s">
        <v>510</v>
      </c>
      <c r="H30" s="90">
        <v>51</v>
      </c>
      <c r="I30" s="90">
        <v>17</v>
      </c>
    </row>
    <row r="31" spans="1:9">
      <c r="A31" s="87" t="s">
        <v>26</v>
      </c>
      <c r="B31" s="87" t="s">
        <v>1154</v>
      </c>
      <c r="C31" s="88" t="s">
        <v>1109</v>
      </c>
      <c r="D31" s="89" t="s">
        <v>1110</v>
      </c>
      <c r="E31" s="87" t="s">
        <v>544</v>
      </c>
      <c r="F31" s="87" t="s">
        <v>2</v>
      </c>
      <c r="G31" s="87" t="s">
        <v>543</v>
      </c>
      <c r="H31" s="90" t="s">
        <v>1155</v>
      </c>
      <c r="I31" s="90" t="s">
        <v>1156</v>
      </c>
    </row>
    <row r="32" spans="1:9">
      <c r="A32" s="87" t="s">
        <v>102</v>
      </c>
      <c r="B32" s="87" t="s">
        <v>1157</v>
      </c>
      <c r="C32" s="88" t="s">
        <v>1109</v>
      </c>
      <c r="D32" s="89" t="s">
        <v>1110</v>
      </c>
      <c r="E32" s="87" t="s">
        <v>545</v>
      </c>
      <c r="F32" s="87" t="s">
        <v>2</v>
      </c>
      <c r="G32" s="87" t="s">
        <v>543</v>
      </c>
      <c r="H32" s="90" t="s">
        <v>1155</v>
      </c>
      <c r="I32" s="90" t="s">
        <v>1156</v>
      </c>
    </row>
    <row r="33" spans="1:9">
      <c r="A33" s="87" t="s">
        <v>371</v>
      </c>
      <c r="B33" s="87" t="s">
        <v>1158</v>
      </c>
      <c r="C33" s="88" t="s">
        <v>1109</v>
      </c>
      <c r="D33" s="89" t="s">
        <v>1110</v>
      </c>
      <c r="E33" s="87" t="s">
        <v>546</v>
      </c>
      <c r="F33" s="87" t="s">
        <v>3</v>
      </c>
      <c r="G33" s="87" t="s">
        <v>510</v>
      </c>
      <c r="H33" s="90">
        <v>49</v>
      </c>
      <c r="I33" s="90">
        <v>17</v>
      </c>
    </row>
    <row r="34" spans="1:9">
      <c r="A34" s="87" t="s">
        <v>297</v>
      </c>
      <c r="B34" s="87" t="s">
        <v>1159</v>
      </c>
      <c r="C34" s="88" t="s">
        <v>1123</v>
      </c>
      <c r="D34" s="89" t="s">
        <v>1124</v>
      </c>
      <c r="E34" s="87" t="s">
        <v>548</v>
      </c>
      <c r="F34" s="87" t="s">
        <v>6</v>
      </c>
      <c r="G34" s="87" t="s">
        <v>547</v>
      </c>
      <c r="H34" s="90">
        <v>41</v>
      </c>
      <c r="I34" s="90">
        <v>14</v>
      </c>
    </row>
    <row r="35" spans="1:9">
      <c r="A35" s="87" t="s">
        <v>331</v>
      </c>
      <c r="B35" s="87" t="s">
        <v>1160</v>
      </c>
      <c r="C35" s="88" t="s">
        <v>1100</v>
      </c>
      <c r="D35" s="89" t="s">
        <v>1101</v>
      </c>
      <c r="E35" s="87" t="s">
        <v>552</v>
      </c>
      <c r="F35" s="87" t="s">
        <v>11</v>
      </c>
      <c r="G35" s="87" t="s">
        <v>551</v>
      </c>
      <c r="H35" s="90">
        <v>75</v>
      </c>
      <c r="I35" s="90">
        <v>25</v>
      </c>
    </row>
    <row r="36" spans="1:9">
      <c r="A36" s="87" t="s">
        <v>305</v>
      </c>
      <c r="B36" s="87" t="s">
        <v>1161</v>
      </c>
      <c r="C36" s="88" t="s">
        <v>1109</v>
      </c>
      <c r="D36" s="89" t="s">
        <v>1110</v>
      </c>
      <c r="E36" s="87" t="s">
        <v>977</v>
      </c>
      <c r="F36" s="87" t="s">
        <v>2</v>
      </c>
      <c r="G36" s="87" t="s">
        <v>540</v>
      </c>
      <c r="H36" s="90">
        <v>81</v>
      </c>
      <c r="I36" s="90">
        <v>27</v>
      </c>
    </row>
    <row r="37" spans="1:9">
      <c r="A37" s="87" t="s">
        <v>196</v>
      </c>
      <c r="B37" s="87" t="s">
        <v>1162</v>
      </c>
      <c r="C37" s="88" t="s">
        <v>1105</v>
      </c>
      <c r="D37" s="89" t="s">
        <v>1106</v>
      </c>
      <c r="E37" s="87" t="s">
        <v>554</v>
      </c>
      <c r="F37" s="87" t="s">
        <v>4</v>
      </c>
      <c r="G37" s="87" t="s">
        <v>496</v>
      </c>
      <c r="H37" s="90">
        <v>92</v>
      </c>
      <c r="I37" s="90">
        <v>31</v>
      </c>
    </row>
    <row r="38" spans="1:9">
      <c r="A38" s="87" t="s">
        <v>69</v>
      </c>
      <c r="B38" s="87" t="s">
        <v>1163</v>
      </c>
      <c r="C38" s="88" t="s">
        <v>1105</v>
      </c>
      <c r="D38" s="89" t="s">
        <v>1106</v>
      </c>
      <c r="E38" s="87" t="s">
        <v>555</v>
      </c>
      <c r="F38" s="87" t="s">
        <v>4</v>
      </c>
      <c r="G38" s="87" t="s">
        <v>508</v>
      </c>
      <c r="H38" s="90">
        <v>92</v>
      </c>
      <c r="I38" s="90">
        <v>31</v>
      </c>
    </row>
    <row r="39" spans="1:9">
      <c r="A39" s="87" t="s">
        <v>225</v>
      </c>
      <c r="B39" s="87" t="s">
        <v>1164</v>
      </c>
      <c r="C39" s="88" t="s">
        <v>1109</v>
      </c>
      <c r="D39" s="89" t="s">
        <v>1110</v>
      </c>
      <c r="E39" s="87" t="s">
        <v>835</v>
      </c>
      <c r="F39" s="87" t="s">
        <v>3</v>
      </c>
      <c r="G39" s="87" t="s">
        <v>510</v>
      </c>
      <c r="H39" s="90" t="s">
        <v>1165</v>
      </c>
      <c r="I39" s="90" t="s">
        <v>1166</v>
      </c>
    </row>
    <row r="40" spans="1:9">
      <c r="A40" s="87" t="s">
        <v>410</v>
      </c>
      <c r="B40" s="87" t="s">
        <v>1167</v>
      </c>
      <c r="C40" s="88" t="s">
        <v>1100</v>
      </c>
      <c r="D40" s="89" t="s">
        <v>1101</v>
      </c>
      <c r="E40" s="87" t="s">
        <v>557</v>
      </c>
      <c r="F40" s="87" t="s">
        <v>10</v>
      </c>
      <c r="G40" s="87" t="s">
        <v>556</v>
      </c>
      <c r="H40" s="90">
        <v>67</v>
      </c>
      <c r="I40" s="90">
        <v>23</v>
      </c>
    </row>
    <row r="41" spans="1:9">
      <c r="A41" s="87" t="s">
        <v>296</v>
      </c>
      <c r="B41" s="87" t="s">
        <v>1168</v>
      </c>
      <c r="C41" s="88" t="s">
        <v>1113</v>
      </c>
      <c r="D41" s="89" t="s">
        <v>1114</v>
      </c>
      <c r="E41" s="87" t="s">
        <v>559</v>
      </c>
      <c r="F41" s="87" t="s">
        <v>8</v>
      </c>
      <c r="G41" s="87" t="s">
        <v>558</v>
      </c>
      <c r="H41" s="90">
        <v>6</v>
      </c>
      <c r="I41" s="90">
        <v>2</v>
      </c>
    </row>
    <row r="42" spans="1:9">
      <c r="A42" s="87" t="s">
        <v>152</v>
      </c>
      <c r="B42" s="87" t="s">
        <v>1169</v>
      </c>
      <c r="C42" s="88" t="s">
        <v>1105</v>
      </c>
      <c r="D42" s="89" t="s">
        <v>1106</v>
      </c>
      <c r="E42" s="87" t="s">
        <v>561</v>
      </c>
      <c r="F42" s="87" t="s">
        <v>3</v>
      </c>
      <c r="G42" s="87" t="s">
        <v>560</v>
      </c>
      <c r="H42" s="90">
        <v>49</v>
      </c>
      <c r="I42" s="90">
        <v>17</v>
      </c>
    </row>
    <row r="43" spans="1:9">
      <c r="A43" s="87" t="s">
        <v>352</v>
      </c>
      <c r="B43" s="87" t="s">
        <v>1170</v>
      </c>
      <c r="C43" s="88" t="s">
        <v>1100</v>
      </c>
      <c r="D43" s="89" t="s">
        <v>1101</v>
      </c>
      <c r="E43" s="87" t="s">
        <v>813</v>
      </c>
      <c r="F43" s="87" t="s">
        <v>9</v>
      </c>
      <c r="G43" s="87" t="s">
        <v>723</v>
      </c>
      <c r="H43" s="90">
        <v>34</v>
      </c>
      <c r="I43" s="90">
        <v>12</v>
      </c>
    </row>
    <row r="44" spans="1:9">
      <c r="A44" s="87" t="s">
        <v>62</v>
      </c>
      <c r="B44" s="87" t="s">
        <v>1171</v>
      </c>
      <c r="C44" s="88" t="s">
        <v>1113</v>
      </c>
      <c r="D44" s="89" t="s">
        <v>1114</v>
      </c>
      <c r="E44" s="87" t="s">
        <v>562</v>
      </c>
      <c r="F44" s="87" t="s">
        <v>8</v>
      </c>
      <c r="G44" s="87" t="s">
        <v>558</v>
      </c>
      <c r="H44" s="90">
        <v>35</v>
      </c>
      <c r="I44" s="90">
        <v>12</v>
      </c>
    </row>
    <row r="45" spans="1:9">
      <c r="A45" s="87" t="s">
        <v>33</v>
      </c>
      <c r="B45" s="87" t="s">
        <v>1172</v>
      </c>
      <c r="C45" s="88" t="s">
        <v>1105</v>
      </c>
      <c r="D45" s="89" t="s">
        <v>1106</v>
      </c>
      <c r="E45" s="87" t="s">
        <v>564</v>
      </c>
      <c r="F45" s="87" t="s">
        <v>11</v>
      </c>
      <c r="G45" s="87" t="s">
        <v>563</v>
      </c>
      <c r="H45" s="90">
        <v>29</v>
      </c>
      <c r="I45" s="90">
        <v>10</v>
      </c>
    </row>
    <row r="46" spans="1:9">
      <c r="A46" s="87" t="s">
        <v>351</v>
      </c>
      <c r="B46" s="87" t="s">
        <v>1173</v>
      </c>
      <c r="C46" s="88" t="s">
        <v>1102</v>
      </c>
      <c r="D46" s="89" t="s">
        <v>1103</v>
      </c>
      <c r="E46" s="87" t="s">
        <v>566</v>
      </c>
      <c r="F46" s="87" t="s">
        <v>2</v>
      </c>
      <c r="G46" s="87" t="s">
        <v>565</v>
      </c>
      <c r="H46" s="90">
        <v>61</v>
      </c>
      <c r="I46" s="90">
        <v>21</v>
      </c>
    </row>
    <row r="47" spans="1:9">
      <c r="A47" s="87" t="s">
        <v>28</v>
      </c>
      <c r="B47" s="87" t="s">
        <v>1174</v>
      </c>
      <c r="C47" s="88" t="s">
        <v>1113</v>
      </c>
      <c r="D47" s="89" t="s">
        <v>1114</v>
      </c>
      <c r="E47" s="87" t="s">
        <v>568</v>
      </c>
      <c r="F47" s="87" t="s">
        <v>7</v>
      </c>
      <c r="G47" s="87" t="s">
        <v>567</v>
      </c>
      <c r="H47" s="90">
        <v>3</v>
      </c>
      <c r="I47" s="90">
        <v>1</v>
      </c>
    </row>
    <row r="48" spans="1:9">
      <c r="A48" s="87" t="s">
        <v>138</v>
      </c>
      <c r="B48" s="87" t="s">
        <v>1175</v>
      </c>
      <c r="C48" s="88" t="s">
        <v>1102</v>
      </c>
      <c r="D48" s="89" t="s">
        <v>1103</v>
      </c>
      <c r="E48" s="87" t="s">
        <v>569</v>
      </c>
      <c r="F48" s="87" t="s">
        <v>2</v>
      </c>
      <c r="G48" s="87" t="s">
        <v>565</v>
      </c>
      <c r="H48" s="90">
        <v>61</v>
      </c>
      <c r="I48" s="90">
        <v>21</v>
      </c>
    </row>
    <row r="49" spans="1:9">
      <c r="A49" s="87" t="s">
        <v>210</v>
      </c>
      <c r="B49" s="87" t="s">
        <v>1176</v>
      </c>
      <c r="C49" s="88" t="s">
        <v>1109</v>
      </c>
      <c r="D49" s="89" t="s">
        <v>1110</v>
      </c>
      <c r="E49" s="87" t="s">
        <v>570</v>
      </c>
      <c r="F49" s="87" t="s">
        <v>2</v>
      </c>
      <c r="G49" s="87" t="s">
        <v>490</v>
      </c>
      <c r="H49" s="90">
        <v>45</v>
      </c>
      <c r="I49" s="90">
        <v>15</v>
      </c>
    </row>
    <row r="50" spans="1:9">
      <c r="A50" s="87" t="s">
        <v>262</v>
      </c>
      <c r="B50" s="87" t="s">
        <v>1177</v>
      </c>
      <c r="C50" s="88" t="s">
        <v>1118</v>
      </c>
      <c r="D50" s="89" t="s">
        <v>1119</v>
      </c>
      <c r="E50" s="87" t="s">
        <v>643</v>
      </c>
      <c r="F50" s="87" t="s">
        <v>1</v>
      </c>
      <c r="G50" s="87" t="s">
        <v>512</v>
      </c>
      <c r="H50" s="90" t="s">
        <v>1151</v>
      </c>
      <c r="I50" s="90">
        <v>5</v>
      </c>
    </row>
    <row r="51" spans="1:9">
      <c r="A51" s="87" t="s">
        <v>300</v>
      </c>
      <c r="B51" s="87" t="s">
        <v>1178</v>
      </c>
      <c r="C51" s="88" t="s">
        <v>1115</v>
      </c>
      <c r="D51" s="89" t="s">
        <v>1116</v>
      </c>
      <c r="E51" s="87" t="s">
        <v>571</v>
      </c>
      <c r="F51" s="87" t="s">
        <v>1</v>
      </c>
      <c r="G51" s="87" t="s">
        <v>471</v>
      </c>
      <c r="H51" s="90">
        <v>24</v>
      </c>
      <c r="I51" s="90">
        <v>8</v>
      </c>
    </row>
    <row r="52" spans="1:9">
      <c r="A52" s="87" t="s">
        <v>450</v>
      </c>
      <c r="B52" s="87" t="s">
        <v>1179</v>
      </c>
      <c r="C52" s="88" t="s">
        <v>1100</v>
      </c>
      <c r="D52" s="89" t="s">
        <v>1101</v>
      </c>
      <c r="E52" s="87" t="s">
        <v>573</v>
      </c>
      <c r="F52" s="87" t="s">
        <v>10</v>
      </c>
      <c r="G52" s="87" t="s">
        <v>572</v>
      </c>
      <c r="H52" s="90">
        <v>87</v>
      </c>
      <c r="I52" s="90">
        <v>29</v>
      </c>
    </row>
    <row r="53" spans="1:9">
      <c r="A53" s="87" t="s">
        <v>342</v>
      </c>
      <c r="B53" s="87" t="s">
        <v>1180</v>
      </c>
      <c r="C53" s="88" t="s">
        <v>1102</v>
      </c>
      <c r="D53" s="89" t="s">
        <v>1103</v>
      </c>
      <c r="E53" s="87" t="s">
        <v>575</v>
      </c>
      <c r="F53" s="87" t="s">
        <v>2</v>
      </c>
      <c r="G53" s="87" t="s">
        <v>472</v>
      </c>
      <c r="H53" s="90" t="s">
        <v>1181</v>
      </c>
      <c r="I53" s="90" t="s">
        <v>1182</v>
      </c>
    </row>
    <row r="54" spans="1:9">
      <c r="A54" s="87" t="s">
        <v>224</v>
      </c>
      <c r="B54" s="87" t="s">
        <v>1183</v>
      </c>
      <c r="C54" s="88" t="s">
        <v>1100</v>
      </c>
      <c r="D54" s="89" t="s">
        <v>1101</v>
      </c>
      <c r="E54" s="87" t="s">
        <v>576</v>
      </c>
      <c r="F54" s="87" t="s">
        <v>12</v>
      </c>
      <c r="G54" s="87" t="s">
        <v>514</v>
      </c>
      <c r="H54" s="90">
        <v>74</v>
      </c>
      <c r="I54" s="90">
        <v>25</v>
      </c>
    </row>
    <row r="55" spans="1:9">
      <c r="A55" s="87" t="s">
        <v>308</v>
      </c>
      <c r="B55" s="87" t="s">
        <v>1184</v>
      </c>
      <c r="C55" s="88" t="s">
        <v>1105</v>
      </c>
      <c r="D55" s="89" t="s">
        <v>1106</v>
      </c>
      <c r="E55" s="87" t="s">
        <v>577</v>
      </c>
      <c r="F55" s="87" t="s">
        <v>10</v>
      </c>
      <c r="G55" s="87" t="s">
        <v>556</v>
      </c>
      <c r="H55" s="90">
        <v>67</v>
      </c>
      <c r="I55" s="90">
        <v>23</v>
      </c>
    </row>
    <row r="56" spans="1:9">
      <c r="A56" s="87" t="s">
        <v>260</v>
      </c>
      <c r="B56" s="87" t="s">
        <v>1185</v>
      </c>
      <c r="C56" s="88" t="s">
        <v>1123</v>
      </c>
      <c r="D56" s="89" t="s">
        <v>1124</v>
      </c>
      <c r="E56" s="87" t="s">
        <v>579</v>
      </c>
      <c r="F56" s="87" t="s">
        <v>5</v>
      </c>
      <c r="G56" s="87" t="s">
        <v>578</v>
      </c>
      <c r="H56" s="90">
        <v>42</v>
      </c>
      <c r="I56" s="90">
        <v>14</v>
      </c>
    </row>
    <row r="57" spans="1:9">
      <c r="A57" s="87" t="s">
        <v>135</v>
      </c>
      <c r="B57" s="87" t="s">
        <v>1186</v>
      </c>
      <c r="C57" s="88" t="s">
        <v>1118</v>
      </c>
      <c r="D57" s="89" t="s">
        <v>1119</v>
      </c>
      <c r="E57" s="87" t="s">
        <v>580</v>
      </c>
      <c r="F57" s="87" t="s">
        <v>2</v>
      </c>
      <c r="G57" s="87" t="s">
        <v>540</v>
      </c>
      <c r="H57" s="90" t="s">
        <v>1187</v>
      </c>
      <c r="I57" s="90" t="s">
        <v>1188</v>
      </c>
    </row>
    <row r="58" spans="1:9">
      <c r="A58" s="87" t="s">
        <v>395</v>
      </c>
      <c r="B58" s="87" t="s">
        <v>1189</v>
      </c>
      <c r="C58" s="88" t="s">
        <v>1100</v>
      </c>
      <c r="D58" s="89" t="s">
        <v>1101</v>
      </c>
      <c r="E58" s="87" t="s">
        <v>581</v>
      </c>
      <c r="F58" s="87" t="s">
        <v>11</v>
      </c>
      <c r="G58" s="87" t="s">
        <v>530</v>
      </c>
      <c r="H58" s="90">
        <v>75</v>
      </c>
      <c r="I58" s="90">
        <v>25</v>
      </c>
    </row>
    <row r="59" spans="1:9">
      <c r="A59" s="87" t="s">
        <v>105</v>
      </c>
      <c r="B59" s="87" t="s">
        <v>1190</v>
      </c>
      <c r="C59" s="88" t="s">
        <v>1123</v>
      </c>
      <c r="D59" s="89" t="s">
        <v>1124</v>
      </c>
      <c r="E59" s="87" t="s">
        <v>583</v>
      </c>
      <c r="F59" s="87" t="s">
        <v>6</v>
      </c>
      <c r="G59" s="87" t="s">
        <v>582</v>
      </c>
      <c r="H59" s="90">
        <v>59</v>
      </c>
      <c r="I59" s="90">
        <v>20</v>
      </c>
    </row>
    <row r="60" spans="1:9">
      <c r="A60" s="87" t="s">
        <v>387</v>
      </c>
      <c r="B60" s="87" t="s">
        <v>1191</v>
      </c>
      <c r="C60" s="88" t="s">
        <v>1105</v>
      </c>
      <c r="D60" s="89" t="s">
        <v>1106</v>
      </c>
      <c r="E60" s="87" t="s">
        <v>585</v>
      </c>
      <c r="F60" s="87" t="s">
        <v>4</v>
      </c>
      <c r="G60" s="87" t="s">
        <v>584</v>
      </c>
      <c r="H60" s="90">
        <v>96</v>
      </c>
      <c r="I60" s="90">
        <v>32</v>
      </c>
    </row>
    <row r="61" spans="1:9">
      <c r="A61" s="87" t="s">
        <v>137</v>
      </c>
      <c r="B61" s="87" t="s">
        <v>1192</v>
      </c>
      <c r="C61" s="88" t="s">
        <v>1105</v>
      </c>
      <c r="D61" s="89" t="s">
        <v>1106</v>
      </c>
      <c r="E61" s="87" t="s">
        <v>586</v>
      </c>
      <c r="F61" s="87" t="s">
        <v>3</v>
      </c>
      <c r="G61" s="87" t="s">
        <v>560</v>
      </c>
      <c r="H61" s="90">
        <v>49</v>
      </c>
      <c r="I61" s="90">
        <v>17</v>
      </c>
    </row>
    <row r="62" spans="1:9">
      <c r="A62" s="87" t="s">
        <v>434</v>
      </c>
      <c r="B62" s="87" t="s">
        <v>1193</v>
      </c>
      <c r="C62" s="88" t="s">
        <v>1123</v>
      </c>
      <c r="D62" s="89" t="s">
        <v>1124</v>
      </c>
      <c r="E62" s="87" t="s">
        <v>590</v>
      </c>
      <c r="F62" s="87" t="s">
        <v>1</v>
      </c>
      <c r="G62" s="87" t="s">
        <v>589</v>
      </c>
      <c r="H62" s="90">
        <v>60</v>
      </c>
      <c r="I62" s="90">
        <v>20</v>
      </c>
    </row>
    <row r="63" spans="1:9">
      <c r="A63" s="87" t="s">
        <v>240</v>
      </c>
      <c r="B63" s="87" t="s">
        <v>1194</v>
      </c>
      <c r="C63" s="88" t="s">
        <v>1123</v>
      </c>
      <c r="D63" s="89" t="s">
        <v>1124</v>
      </c>
      <c r="E63" s="87" t="s">
        <v>588</v>
      </c>
      <c r="F63" s="87" t="s">
        <v>7</v>
      </c>
      <c r="G63" s="87" t="s">
        <v>587</v>
      </c>
      <c r="H63" s="90">
        <v>26</v>
      </c>
      <c r="I63" s="90">
        <v>9</v>
      </c>
    </row>
    <row r="64" spans="1:9">
      <c r="A64" s="87" t="s">
        <v>215</v>
      </c>
      <c r="B64" s="87" t="s">
        <v>1195</v>
      </c>
      <c r="C64" s="88" t="s">
        <v>1100</v>
      </c>
      <c r="D64" s="89" t="s">
        <v>1101</v>
      </c>
      <c r="E64" s="87" t="s">
        <v>1042</v>
      </c>
      <c r="F64" s="87" t="s">
        <v>12</v>
      </c>
      <c r="G64" s="87" t="s">
        <v>593</v>
      </c>
      <c r="H64" s="90">
        <v>74</v>
      </c>
      <c r="I64" s="90">
        <v>25</v>
      </c>
    </row>
    <row r="65" spans="1:9">
      <c r="A65" s="87" t="s">
        <v>396</v>
      </c>
      <c r="B65" s="87" t="s">
        <v>1196</v>
      </c>
      <c r="C65" s="88" t="s">
        <v>1100</v>
      </c>
      <c r="D65" s="89" t="s">
        <v>1101</v>
      </c>
      <c r="E65" s="87" t="s">
        <v>1003</v>
      </c>
      <c r="F65" s="87" t="s">
        <v>11</v>
      </c>
      <c r="G65" s="87" t="s">
        <v>530</v>
      </c>
      <c r="H65" s="90">
        <v>75</v>
      </c>
      <c r="I65" s="90">
        <v>25</v>
      </c>
    </row>
    <row r="66" spans="1:9">
      <c r="A66" s="87" t="s">
        <v>176</v>
      </c>
      <c r="B66" s="87" t="s">
        <v>1197</v>
      </c>
      <c r="C66" s="88" t="s">
        <v>1113</v>
      </c>
      <c r="D66" s="89" t="s">
        <v>1114</v>
      </c>
      <c r="E66" s="87" t="s">
        <v>596</v>
      </c>
      <c r="F66" s="87" t="s">
        <v>7</v>
      </c>
      <c r="G66" s="87" t="s">
        <v>567</v>
      </c>
      <c r="H66" s="90">
        <v>25</v>
      </c>
      <c r="I66" s="90">
        <v>9</v>
      </c>
    </row>
    <row r="67" spans="1:9">
      <c r="A67" s="87" t="s">
        <v>222</v>
      </c>
      <c r="B67" s="87" t="s">
        <v>1198</v>
      </c>
      <c r="C67" s="88" t="s">
        <v>1105</v>
      </c>
      <c r="D67" s="89" t="s">
        <v>1106</v>
      </c>
      <c r="E67" s="87" t="s">
        <v>1006</v>
      </c>
      <c r="F67" s="87" t="s">
        <v>10</v>
      </c>
      <c r="G67" s="87" t="s">
        <v>556</v>
      </c>
      <c r="H67" s="90" t="s">
        <v>1199</v>
      </c>
      <c r="I67" s="90">
        <v>23</v>
      </c>
    </row>
    <row r="68" spans="1:9">
      <c r="A68" s="87" t="s">
        <v>347</v>
      </c>
      <c r="B68" s="87" t="s">
        <v>1200</v>
      </c>
      <c r="C68" s="88" t="s">
        <v>1100</v>
      </c>
      <c r="D68" s="89" t="s">
        <v>1101</v>
      </c>
      <c r="E68" s="87" t="s">
        <v>598</v>
      </c>
      <c r="F68" s="87" t="s">
        <v>11</v>
      </c>
      <c r="G68" s="87" t="s">
        <v>502</v>
      </c>
      <c r="H68" s="90">
        <v>28</v>
      </c>
      <c r="I68" s="90">
        <v>10</v>
      </c>
    </row>
    <row r="69" spans="1:9">
      <c r="A69" s="87" t="s">
        <v>348</v>
      </c>
      <c r="B69" s="87" t="s">
        <v>1201</v>
      </c>
      <c r="C69" s="88" t="s">
        <v>1100</v>
      </c>
      <c r="D69" s="89" t="s">
        <v>1101</v>
      </c>
      <c r="E69" s="87" t="s">
        <v>599</v>
      </c>
      <c r="F69" s="87" t="s">
        <v>11</v>
      </c>
      <c r="G69" s="87" t="s">
        <v>502</v>
      </c>
      <c r="H69" s="90">
        <v>75</v>
      </c>
      <c r="I69" s="90">
        <v>25</v>
      </c>
    </row>
    <row r="70" spans="1:9">
      <c r="A70" s="87" t="s">
        <v>343</v>
      </c>
      <c r="B70" s="87" t="s">
        <v>1202</v>
      </c>
      <c r="C70" s="88" t="s">
        <v>1102</v>
      </c>
      <c r="D70" s="89" t="s">
        <v>1103</v>
      </c>
      <c r="E70" s="87" t="s">
        <v>600</v>
      </c>
      <c r="F70" s="87" t="s">
        <v>2</v>
      </c>
      <c r="G70" s="87" t="s">
        <v>543</v>
      </c>
      <c r="H70" s="90">
        <v>31</v>
      </c>
      <c r="I70" s="90">
        <v>11</v>
      </c>
    </row>
    <row r="71" spans="1:9">
      <c r="A71" s="87" t="s">
        <v>208</v>
      </c>
      <c r="B71" s="87" t="s">
        <v>1203</v>
      </c>
      <c r="C71" s="88" t="s">
        <v>1113</v>
      </c>
      <c r="D71" s="89" t="s">
        <v>1114</v>
      </c>
      <c r="E71" s="87" t="s">
        <v>602</v>
      </c>
      <c r="F71" s="87" t="s">
        <v>8</v>
      </c>
      <c r="G71" s="87" t="s">
        <v>601</v>
      </c>
      <c r="H71" s="90">
        <v>6</v>
      </c>
      <c r="I71" s="90">
        <v>2</v>
      </c>
    </row>
    <row r="72" spans="1:9">
      <c r="A72" s="87" t="s">
        <v>158</v>
      </c>
      <c r="B72" s="87" t="s">
        <v>1204</v>
      </c>
      <c r="C72" s="88" t="s">
        <v>1105</v>
      </c>
      <c r="D72" s="89" t="s">
        <v>1106</v>
      </c>
      <c r="E72" s="87" t="s">
        <v>603</v>
      </c>
      <c r="F72" s="87" t="s">
        <v>4</v>
      </c>
      <c r="G72" s="87" t="s">
        <v>494</v>
      </c>
      <c r="H72" s="90">
        <v>92</v>
      </c>
      <c r="I72" s="90">
        <v>31</v>
      </c>
    </row>
    <row r="73" spans="1:9">
      <c r="A73" s="87" t="s">
        <v>309</v>
      </c>
      <c r="B73" s="87" t="s">
        <v>1205</v>
      </c>
      <c r="C73" s="88" t="s">
        <v>1100</v>
      </c>
      <c r="D73" s="89" t="s">
        <v>1101</v>
      </c>
      <c r="E73" s="87" t="s">
        <v>604</v>
      </c>
      <c r="F73" s="87" t="s">
        <v>10</v>
      </c>
      <c r="G73" s="87" t="s">
        <v>486</v>
      </c>
      <c r="H73" s="90">
        <v>69</v>
      </c>
      <c r="I73" s="90">
        <v>23</v>
      </c>
    </row>
    <row r="74" spans="1:9">
      <c r="A74" s="87" t="s">
        <v>270</v>
      </c>
      <c r="B74" s="87" t="s">
        <v>1206</v>
      </c>
      <c r="C74" s="88" t="s">
        <v>1113</v>
      </c>
      <c r="D74" s="89" t="s">
        <v>1114</v>
      </c>
      <c r="E74" s="87" t="s">
        <v>605</v>
      </c>
      <c r="F74" s="87" t="s">
        <v>8</v>
      </c>
      <c r="G74" s="87" t="s">
        <v>538</v>
      </c>
      <c r="H74" s="90">
        <v>89</v>
      </c>
      <c r="I74" s="90">
        <v>30</v>
      </c>
    </row>
    <row r="75" spans="1:9">
      <c r="A75" s="87" t="s">
        <v>125</v>
      </c>
      <c r="B75" s="87" t="s">
        <v>1207</v>
      </c>
      <c r="C75" s="88" t="s">
        <v>1105</v>
      </c>
      <c r="D75" s="89" t="s">
        <v>1106</v>
      </c>
      <c r="E75" s="87" t="s">
        <v>606</v>
      </c>
      <c r="F75" s="87" t="s">
        <v>11</v>
      </c>
      <c r="G75" s="87" t="s">
        <v>563</v>
      </c>
      <c r="H75" s="90">
        <v>67</v>
      </c>
      <c r="I75" s="90">
        <v>23</v>
      </c>
    </row>
    <row r="76" spans="1:9">
      <c r="A76" s="87" t="s">
        <v>607</v>
      </c>
      <c r="B76" s="87" t="s">
        <v>1208</v>
      </c>
      <c r="C76" s="88" t="s">
        <v>1123</v>
      </c>
      <c r="D76" s="89" t="s">
        <v>1124</v>
      </c>
      <c r="E76" s="87" t="s">
        <v>608</v>
      </c>
      <c r="F76" s="87" t="s">
        <v>5</v>
      </c>
      <c r="G76" s="87" t="s">
        <v>578</v>
      </c>
      <c r="H76" s="90">
        <v>37</v>
      </c>
      <c r="I76" s="90">
        <v>13</v>
      </c>
    </row>
    <row r="77" spans="1:9">
      <c r="A77" s="87" t="s">
        <v>391</v>
      </c>
      <c r="B77" s="87" t="s">
        <v>1209</v>
      </c>
      <c r="C77" s="88" t="s">
        <v>1100</v>
      </c>
      <c r="D77" s="89" t="s">
        <v>1101</v>
      </c>
      <c r="E77" s="87" t="s">
        <v>609</v>
      </c>
      <c r="F77" s="87" t="s">
        <v>10</v>
      </c>
      <c r="G77" s="87" t="s">
        <v>556</v>
      </c>
      <c r="H77" s="90">
        <v>67</v>
      </c>
      <c r="I77" s="90">
        <v>23</v>
      </c>
    </row>
    <row r="78" spans="1:9">
      <c r="A78" s="87" t="s">
        <v>48</v>
      </c>
      <c r="B78" s="87" t="s">
        <v>1210</v>
      </c>
      <c r="C78" s="88" t="s">
        <v>1100</v>
      </c>
      <c r="D78" s="89" t="s">
        <v>1101</v>
      </c>
      <c r="E78" s="87" t="s">
        <v>611</v>
      </c>
      <c r="F78" s="87" t="s">
        <v>8</v>
      </c>
      <c r="G78" s="87" t="s">
        <v>610</v>
      </c>
      <c r="H78" s="90">
        <v>34</v>
      </c>
      <c r="I78" s="90">
        <v>12</v>
      </c>
    </row>
    <row r="79" spans="1:9">
      <c r="A79" s="87" t="s">
        <v>148</v>
      </c>
      <c r="B79" s="87" t="s">
        <v>1211</v>
      </c>
      <c r="C79" s="88" t="s">
        <v>1113</v>
      </c>
      <c r="D79" s="89" t="s">
        <v>1114</v>
      </c>
      <c r="E79" s="87" t="s">
        <v>612</v>
      </c>
      <c r="F79" s="87" t="s">
        <v>8</v>
      </c>
      <c r="G79" s="87" t="s">
        <v>538</v>
      </c>
      <c r="H79" s="90">
        <v>36</v>
      </c>
      <c r="I79" s="90">
        <v>12</v>
      </c>
    </row>
    <row r="80" spans="1:9">
      <c r="A80" s="87" t="s">
        <v>217</v>
      </c>
      <c r="B80" s="87" t="s">
        <v>1212</v>
      </c>
      <c r="C80" s="88" t="s">
        <v>1105</v>
      </c>
      <c r="D80" s="89" t="s">
        <v>1106</v>
      </c>
      <c r="E80" s="87" t="s">
        <v>613</v>
      </c>
      <c r="F80" s="87" t="s">
        <v>3</v>
      </c>
      <c r="G80" s="87" t="s">
        <v>560</v>
      </c>
      <c r="H80" s="90">
        <v>49</v>
      </c>
      <c r="I80" s="90">
        <v>17</v>
      </c>
    </row>
    <row r="81" spans="1:9">
      <c r="A81" s="87" t="s">
        <v>111</v>
      </c>
      <c r="B81" s="87" t="s">
        <v>1213</v>
      </c>
      <c r="C81" s="88" t="s">
        <v>1115</v>
      </c>
      <c r="D81" s="89" t="s">
        <v>1116</v>
      </c>
      <c r="E81" s="87" t="s">
        <v>614</v>
      </c>
      <c r="F81" s="87" t="s">
        <v>1</v>
      </c>
      <c r="G81" s="87" t="s">
        <v>471</v>
      </c>
      <c r="H81" s="90">
        <v>20</v>
      </c>
      <c r="I81" s="90">
        <v>7</v>
      </c>
    </row>
    <row r="82" spans="1:9">
      <c r="A82" s="87" t="s">
        <v>122</v>
      </c>
      <c r="B82" s="87" t="s">
        <v>1214</v>
      </c>
      <c r="C82" s="88" t="s">
        <v>1100</v>
      </c>
      <c r="D82" s="89" t="s">
        <v>1101</v>
      </c>
      <c r="E82" s="87" t="s">
        <v>615</v>
      </c>
      <c r="F82" s="87" t="s">
        <v>11</v>
      </c>
      <c r="G82" s="87" t="s">
        <v>530</v>
      </c>
      <c r="H82" s="90">
        <v>75</v>
      </c>
      <c r="I82" s="90">
        <v>25</v>
      </c>
    </row>
    <row r="83" spans="1:9">
      <c r="A83" s="87" t="s">
        <v>92</v>
      </c>
      <c r="B83" s="87" t="s">
        <v>1215</v>
      </c>
      <c r="C83" s="88" t="s">
        <v>1109</v>
      </c>
      <c r="D83" s="89" t="s">
        <v>1110</v>
      </c>
      <c r="E83" s="87" t="s">
        <v>617</v>
      </c>
      <c r="F83" s="87" t="s">
        <v>3</v>
      </c>
      <c r="G83" s="87" t="s">
        <v>510</v>
      </c>
      <c r="H83" s="90">
        <v>51</v>
      </c>
      <c r="I83" s="90">
        <v>17</v>
      </c>
    </row>
    <row r="84" spans="1:9">
      <c r="A84" s="87" t="s">
        <v>338</v>
      </c>
      <c r="B84" s="87" t="s">
        <v>1216</v>
      </c>
      <c r="C84" s="88" t="s">
        <v>1109</v>
      </c>
      <c r="D84" s="89" t="s">
        <v>1110</v>
      </c>
      <c r="E84" s="87" t="s">
        <v>622</v>
      </c>
      <c r="F84" s="87" t="s">
        <v>2</v>
      </c>
      <c r="G84" s="87" t="s">
        <v>540</v>
      </c>
      <c r="H84" s="90">
        <v>38</v>
      </c>
      <c r="I84" s="90">
        <v>13</v>
      </c>
    </row>
    <row r="85" spans="1:9">
      <c r="A85" s="87" t="s">
        <v>424</v>
      </c>
      <c r="B85" s="87" t="s">
        <v>1217</v>
      </c>
      <c r="C85" s="88" t="s">
        <v>1109</v>
      </c>
      <c r="D85" s="89" t="s">
        <v>1110</v>
      </c>
      <c r="E85" s="87" t="s">
        <v>618</v>
      </c>
      <c r="F85" s="87" t="s">
        <v>2</v>
      </c>
      <c r="G85" s="87" t="s">
        <v>540</v>
      </c>
      <c r="H85" s="90" t="s">
        <v>1218</v>
      </c>
      <c r="I85" s="90" t="s">
        <v>1219</v>
      </c>
    </row>
    <row r="86" spans="1:9">
      <c r="A86" s="87" t="s">
        <v>133</v>
      </c>
      <c r="B86" s="87" t="s">
        <v>1220</v>
      </c>
      <c r="C86" s="88" t="s">
        <v>1102</v>
      </c>
      <c r="D86" s="89" t="s">
        <v>1103</v>
      </c>
      <c r="E86" s="87" t="s">
        <v>715</v>
      </c>
      <c r="F86" s="87" t="s">
        <v>1</v>
      </c>
      <c r="G86" s="87" t="s">
        <v>512</v>
      </c>
      <c r="H86" s="90">
        <v>99</v>
      </c>
      <c r="I86" s="90">
        <v>33</v>
      </c>
    </row>
    <row r="87" spans="1:9">
      <c r="A87" s="87" t="s">
        <v>334</v>
      </c>
      <c r="B87" s="87" t="s">
        <v>1221</v>
      </c>
      <c r="C87" s="88" t="s">
        <v>1102</v>
      </c>
      <c r="D87" s="89" t="s">
        <v>1103</v>
      </c>
      <c r="E87" s="87" t="s">
        <v>623</v>
      </c>
      <c r="F87" s="87" t="s">
        <v>2</v>
      </c>
      <c r="G87" s="87" t="s">
        <v>549</v>
      </c>
      <c r="H87" s="90" t="s">
        <v>1222</v>
      </c>
      <c r="I87" s="90">
        <v>11</v>
      </c>
    </row>
    <row r="88" spans="1:9">
      <c r="A88" s="87" t="s">
        <v>361</v>
      </c>
      <c r="B88" s="87" t="s">
        <v>1223</v>
      </c>
      <c r="C88" s="88" t="s">
        <v>1113</v>
      </c>
      <c r="D88" s="89" t="s">
        <v>1114</v>
      </c>
      <c r="E88" s="87" t="s">
        <v>624</v>
      </c>
      <c r="F88" s="87" t="s">
        <v>7</v>
      </c>
      <c r="G88" s="87" t="s">
        <v>515</v>
      </c>
      <c r="H88" s="90">
        <v>2</v>
      </c>
      <c r="I88" s="90">
        <v>1</v>
      </c>
    </row>
    <row r="89" spans="1:9">
      <c r="A89" s="87" t="s">
        <v>257</v>
      </c>
      <c r="B89" s="87" t="s">
        <v>1224</v>
      </c>
      <c r="C89" s="88" t="s">
        <v>1113</v>
      </c>
      <c r="D89" s="89" t="s">
        <v>1114</v>
      </c>
      <c r="E89" s="87" t="s">
        <v>619</v>
      </c>
      <c r="F89" s="87" t="s">
        <v>7</v>
      </c>
      <c r="G89" s="87" t="s">
        <v>515</v>
      </c>
      <c r="H89" s="90" t="s">
        <v>1225</v>
      </c>
      <c r="I89" s="90" t="s">
        <v>1226</v>
      </c>
    </row>
    <row r="90" spans="1:9">
      <c r="A90" s="87" t="s">
        <v>327</v>
      </c>
      <c r="B90" s="87" t="s">
        <v>1227</v>
      </c>
      <c r="C90" s="88" t="s">
        <v>1105</v>
      </c>
      <c r="D90" s="89" t="s">
        <v>1106</v>
      </c>
      <c r="E90" s="87" t="s">
        <v>621</v>
      </c>
      <c r="F90" s="87" t="s">
        <v>4</v>
      </c>
      <c r="G90" s="87" t="s">
        <v>620</v>
      </c>
      <c r="H90" s="90">
        <v>96</v>
      </c>
      <c r="I90" s="90">
        <v>32</v>
      </c>
    </row>
    <row r="91" spans="1:9">
      <c r="A91" s="87" t="s">
        <v>236</v>
      </c>
      <c r="B91" s="87" t="s">
        <v>1228</v>
      </c>
      <c r="C91" s="88" t="s">
        <v>1109</v>
      </c>
      <c r="D91" s="89" t="s">
        <v>1110</v>
      </c>
      <c r="E91" s="87" t="s">
        <v>627</v>
      </c>
      <c r="F91" s="87" t="s">
        <v>3</v>
      </c>
      <c r="G91" s="87" t="s">
        <v>528</v>
      </c>
      <c r="H91" s="90" t="s">
        <v>1165</v>
      </c>
      <c r="I91" s="90" t="s">
        <v>1166</v>
      </c>
    </row>
    <row r="92" spans="1:9">
      <c r="A92" s="87" t="s">
        <v>407</v>
      </c>
      <c r="B92" s="87" t="s">
        <v>1229</v>
      </c>
      <c r="C92" s="88" t="s">
        <v>1102</v>
      </c>
      <c r="D92" s="89" t="s">
        <v>1103</v>
      </c>
      <c r="E92" s="87" t="s">
        <v>628</v>
      </c>
      <c r="F92" s="87" t="s">
        <v>2</v>
      </c>
      <c r="G92" s="87" t="s">
        <v>472</v>
      </c>
      <c r="H92" s="90">
        <v>63</v>
      </c>
      <c r="I92" s="90">
        <v>21</v>
      </c>
    </row>
    <row r="93" spans="1:9">
      <c r="A93" s="87" t="s">
        <v>145</v>
      </c>
      <c r="B93" s="87" t="s">
        <v>1230</v>
      </c>
      <c r="C93" s="88" t="s">
        <v>1100</v>
      </c>
      <c r="D93" s="89" t="s">
        <v>1101</v>
      </c>
      <c r="E93" s="87" t="s">
        <v>629</v>
      </c>
      <c r="F93" s="87" t="s">
        <v>12</v>
      </c>
      <c r="G93" s="87" t="s">
        <v>532</v>
      </c>
      <c r="H93" s="90">
        <v>74</v>
      </c>
      <c r="I93" s="90">
        <v>25</v>
      </c>
    </row>
    <row r="94" spans="1:9">
      <c r="A94" s="87" t="s">
        <v>252</v>
      </c>
      <c r="B94" s="87" t="s">
        <v>1231</v>
      </c>
      <c r="C94" s="88" t="s">
        <v>1105</v>
      </c>
      <c r="D94" s="89" t="s">
        <v>1106</v>
      </c>
      <c r="E94" s="87" t="s">
        <v>1232</v>
      </c>
      <c r="F94" s="87" t="s">
        <v>11</v>
      </c>
      <c r="G94" s="87" t="s">
        <v>630</v>
      </c>
      <c r="H94" s="90">
        <v>93</v>
      </c>
      <c r="I94" s="90">
        <v>31</v>
      </c>
    </row>
    <row r="95" spans="1:9">
      <c r="A95" s="87" t="s">
        <v>70</v>
      </c>
      <c r="B95" s="87" t="s">
        <v>1233</v>
      </c>
      <c r="C95" s="88" t="s">
        <v>1100</v>
      </c>
      <c r="D95" s="89" t="s">
        <v>1101</v>
      </c>
      <c r="E95" s="87" t="s">
        <v>815</v>
      </c>
      <c r="F95" s="87" t="s">
        <v>9</v>
      </c>
      <c r="G95" s="87" t="s">
        <v>723</v>
      </c>
      <c r="H95" s="90">
        <v>34</v>
      </c>
      <c r="I95" s="90">
        <v>12</v>
      </c>
    </row>
    <row r="96" spans="1:9">
      <c r="A96" s="87" t="s">
        <v>235</v>
      </c>
      <c r="B96" s="87" t="s">
        <v>1234</v>
      </c>
      <c r="C96" s="88" t="s">
        <v>1102</v>
      </c>
      <c r="D96" s="89" t="s">
        <v>1103</v>
      </c>
      <c r="E96" s="87" t="s">
        <v>632</v>
      </c>
      <c r="F96" s="87" t="s">
        <v>2</v>
      </c>
      <c r="G96" s="87" t="s">
        <v>549</v>
      </c>
      <c r="H96" s="90">
        <v>32</v>
      </c>
      <c r="I96" s="90">
        <v>11</v>
      </c>
    </row>
    <row r="97" spans="1:9">
      <c r="A97" s="87" t="s">
        <v>258</v>
      </c>
      <c r="B97" s="87" t="s">
        <v>1235</v>
      </c>
      <c r="C97" s="88" t="s">
        <v>1105</v>
      </c>
      <c r="D97" s="89" t="s">
        <v>1106</v>
      </c>
      <c r="E97" s="87" t="s">
        <v>633</v>
      </c>
      <c r="F97" s="87" t="s">
        <v>10</v>
      </c>
      <c r="G97" s="87" t="s">
        <v>500</v>
      </c>
      <c r="H97" s="90" t="s">
        <v>1236</v>
      </c>
      <c r="I97" s="90" t="s">
        <v>1122</v>
      </c>
    </row>
    <row r="98" spans="1:9">
      <c r="A98" s="87" t="s">
        <v>426</v>
      </c>
      <c r="B98" s="87" t="s">
        <v>1237</v>
      </c>
      <c r="C98" s="88" t="s">
        <v>1100</v>
      </c>
      <c r="D98" s="89" t="s">
        <v>1101</v>
      </c>
      <c r="E98" s="87" t="s">
        <v>634</v>
      </c>
      <c r="F98" s="87" t="s">
        <v>9</v>
      </c>
      <c r="G98" s="87" t="s">
        <v>517</v>
      </c>
      <c r="H98" s="90">
        <v>69</v>
      </c>
      <c r="I98" s="90">
        <v>23</v>
      </c>
    </row>
    <row r="99" spans="1:9">
      <c r="A99" s="87" t="s">
        <v>216</v>
      </c>
      <c r="B99" s="87" t="s">
        <v>1238</v>
      </c>
      <c r="C99" s="88" t="s">
        <v>1109</v>
      </c>
      <c r="D99" s="89" t="s">
        <v>1110</v>
      </c>
      <c r="E99" s="87" t="s">
        <v>635</v>
      </c>
      <c r="F99" s="87" t="s">
        <v>2</v>
      </c>
      <c r="G99" s="87" t="s">
        <v>543</v>
      </c>
      <c r="H99" s="90">
        <v>43</v>
      </c>
      <c r="I99" s="90">
        <v>15</v>
      </c>
    </row>
    <row r="100" spans="1:9">
      <c r="A100" s="87" t="s">
        <v>251</v>
      </c>
      <c r="B100" s="87" t="s">
        <v>1239</v>
      </c>
      <c r="C100" s="88" t="s">
        <v>1100</v>
      </c>
      <c r="D100" s="89" t="s">
        <v>1101</v>
      </c>
      <c r="E100" s="87" t="s">
        <v>636</v>
      </c>
      <c r="F100" s="87" t="s">
        <v>9</v>
      </c>
      <c r="G100" s="87" t="s">
        <v>504</v>
      </c>
      <c r="H100" s="90">
        <v>35</v>
      </c>
      <c r="I100" s="90">
        <v>12</v>
      </c>
    </row>
    <row r="101" spans="1:9">
      <c r="A101" s="87" t="s">
        <v>381</v>
      </c>
      <c r="B101" s="87" t="s">
        <v>1240</v>
      </c>
      <c r="C101" s="88" t="s">
        <v>1105</v>
      </c>
      <c r="D101" s="89" t="s">
        <v>1106</v>
      </c>
      <c r="E101" s="87" t="s">
        <v>637</v>
      </c>
      <c r="F101" s="87" t="s">
        <v>10</v>
      </c>
      <c r="G101" s="87" t="s">
        <v>508</v>
      </c>
      <c r="H101" s="90">
        <v>92</v>
      </c>
      <c r="I101" s="90">
        <v>31</v>
      </c>
    </row>
    <row r="102" spans="1:9">
      <c r="A102" s="87" t="s">
        <v>273</v>
      </c>
      <c r="B102" s="87" t="s">
        <v>1241</v>
      </c>
      <c r="C102" s="88" t="s">
        <v>1123</v>
      </c>
      <c r="D102" s="89" t="s">
        <v>1124</v>
      </c>
      <c r="E102" s="87" t="s">
        <v>639</v>
      </c>
      <c r="F102" s="87" t="s">
        <v>7</v>
      </c>
      <c r="G102" s="87" t="s">
        <v>587</v>
      </c>
      <c r="H102" s="90">
        <v>27</v>
      </c>
      <c r="I102" s="90">
        <v>9</v>
      </c>
    </row>
    <row r="103" spans="1:9">
      <c r="A103" s="87" t="s">
        <v>104</v>
      </c>
      <c r="B103" s="87" t="s">
        <v>1242</v>
      </c>
      <c r="C103" s="88" t="s">
        <v>1102</v>
      </c>
      <c r="D103" s="89" t="s">
        <v>1103</v>
      </c>
      <c r="E103" s="87" t="s">
        <v>640</v>
      </c>
      <c r="F103" s="87" t="s">
        <v>2</v>
      </c>
      <c r="G103" s="87" t="s">
        <v>549</v>
      </c>
      <c r="H103" s="90">
        <v>31</v>
      </c>
      <c r="I103" s="90">
        <v>11</v>
      </c>
    </row>
    <row r="104" spans="1:9">
      <c r="A104" s="87" t="s">
        <v>448</v>
      </c>
      <c r="B104" s="87" t="s">
        <v>1243</v>
      </c>
      <c r="C104" s="88" t="s">
        <v>1105</v>
      </c>
      <c r="D104" s="89" t="s">
        <v>1106</v>
      </c>
      <c r="E104" s="87" t="s">
        <v>638</v>
      </c>
      <c r="F104" s="87" t="s">
        <v>11</v>
      </c>
      <c r="G104" s="87" t="s">
        <v>563</v>
      </c>
      <c r="H104" s="90">
        <v>67</v>
      </c>
      <c r="I104" s="90">
        <v>23</v>
      </c>
    </row>
    <row r="105" spans="1:9">
      <c r="A105" s="87" t="s">
        <v>447</v>
      </c>
      <c r="B105" s="87" t="s">
        <v>1244</v>
      </c>
      <c r="C105" s="88" t="s">
        <v>1105</v>
      </c>
      <c r="D105" s="89" t="s">
        <v>1106</v>
      </c>
      <c r="E105" s="87" t="s">
        <v>642</v>
      </c>
      <c r="F105" s="87" t="s">
        <v>11</v>
      </c>
      <c r="G105" s="87" t="s">
        <v>641</v>
      </c>
      <c r="H105" s="90">
        <v>93</v>
      </c>
      <c r="I105" s="90">
        <v>31</v>
      </c>
    </row>
    <row r="106" spans="1:9">
      <c r="A106" s="87" t="s">
        <v>644</v>
      </c>
      <c r="B106" s="87" t="s">
        <v>1245</v>
      </c>
      <c r="C106" s="88" t="s">
        <v>1105</v>
      </c>
      <c r="D106" s="89" t="s">
        <v>1106</v>
      </c>
      <c r="E106" s="87" t="s">
        <v>645</v>
      </c>
      <c r="F106" s="87" t="s">
        <v>11</v>
      </c>
      <c r="G106" s="87" t="s">
        <v>641</v>
      </c>
      <c r="H106" s="90">
        <v>93</v>
      </c>
      <c r="I106" s="90">
        <v>31</v>
      </c>
    </row>
    <row r="107" spans="1:9">
      <c r="A107" s="87" t="s">
        <v>397</v>
      </c>
      <c r="B107" s="87" t="s">
        <v>1246</v>
      </c>
      <c r="C107" s="88" t="s">
        <v>1105</v>
      </c>
      <c r="D107" s="89" t="s">
        <v>1106</v>
      </c>
      <c r="E107" s="87" t="s">
        <v>877</v>
      </c>
      <c r="F107" s="87" t="s">
        <v>4</v>
      </c>
      <c r="G107" s="87" t="s">
        <v>755</v>
      </c>
      <c r="H107" s="90">
        <v>50</v>
      </c>
      <c r="I107" s="90">
        <v>17</v>
      </c>
    </row>
    <row r="108" spans="1:9">
      <c r="A108" s="87" t="s">
        <v>322</v>
      </c>
      <c r="B108" s="87" t="s">
        <v>1247</v>
      </c>
      <c r="C108" s="88" t="s">
        <v>1118</v>
      </c>
      <c r="D108" s="89" t="s">
        <v>1119</v>
      </c>
      <c r="E108" s="87" t="s">
        <v>647</v>
      </c>
      <c r="F108" s="87" t="s">
        <v>6</v>
      </c>
      <c r="G108" s="87" t="s">
        <v>646</v>
      </c>
      <c r="H108" s="90">
        <v>22</v>
      </c>
      <c r="I108" s="90">
        <v>8</v>
      </c>
    </row>
    <row r="109" spans="1:9">
      <c r="A109" s="87" t="s">
        <v>385</v>
      </c>
      <c r="B109" s="87" t="s">
        <v>1248</v>
      </c>
      <c r="C109" s="88" t="s">
        <v>1109</v>
      </c>
      <c r="D109" s="89" t="s">
        <v>1110</v>
      </c>
      <c r="E109" s="87" t="s">
        <v>648</v>
      </c>
      <c r="F109" s="87" t="s">
        <v>2</v>
      </c>
      <c r="G109" s="87" t="s">
        <v>543</v>
      </c>
      <c r="H109" s="90">
        <v>45</v>
      </c>
      <c r="I109" s="90">
        <v>15</v>
      </c>
    </row>
    <row r="110" spans="1:9">
      <c r="A110" s="87" t="s">
        <v>182</v>
      </c>
      <c r="B110" s="87" t="s">
        <v>1249</v>
      </c>
      <c r="C110" s="88" t="s">
        <v>1105</v>
      </c>
      <c r="D110" s="89" t="s">
        <v>1106</v>
      </c>
      <c r="E110" s="87" t="s">
        <v>649</v>
      </c>
      <c r="F110" s="87" t="s">
        <v>10</v>
      </c>
      <c r="G110" s="87" t="s">
        <v>500</v>
      </c>
      <c r="H110" s="90">
        <v>68</v>
      </c>
      <c r="I110" s="90">
        <v>23</v>
      </c>
    </row>
    <row r="111" spans="1:9">
      <c r="A111" s="87" t="s">
        <v>194</v>
      </c>
      <c r="B111" s="87" t="s">
        <v>1250</v>
      </c>
      <c r="C111" s="88" t="s">
        <v>1123</v>
      </c>
      <c r="D111" s="89" t="s">
        <v>1124</v>
      </c>
      <c r="E111" s="87" t="s">
        <v>650</v>
      </c>
      <c r="F111" s="87" t="s">
        <v>5</v>
      </c>
      <c r="G111" s="87" t="s">
        <v>578</v>
      </c>
      <c r="H111" s="90">
        <v>42</v>
      </c>
      <c r="I111" s="90">
        <v>14</v>
      </c>
    </row>
    <row r="112" spans="1:9">
      <c r="A112" s="87" t="s">
        <v>285</v>
      </c>
      <c r="B112" s="87" t="s">
        <v>1251</v>
      </c>
      <c r="C112" s="88" t="s">
        <v>1105</v>
      </c>
      <c r="D112" s="89" t="s">
        <v>1106</v>
      </c>
      <c r="E112" s="87" t="s">
        <v>651</v>
      </c>
      <c r="F112" s="87" t="s">
        <v>3</v>
      </c>
      <c r="G112" s="87" t="s">
        <v>560</v>
      </c>
      <c r="H112" s="90">
        <v>49</v>
      </c>
      <c r="I112" s="90">
        <v>17</v>
      </c>
    </row>
    <row r="113" spans="1:9">
      <c r="A113" s="87" t="s">
        <v>218</v>
      </c>
      <c r="B113" s="87" t="s">
        <v>1252</v>
      </c>
      <c r="C113" s="88" t="s">
        <v>1100</v>
      </c>
      <c r="D113" s="89" t="s">
        <v>1101</v>
      </c>
      <c r="E113" s="87" t="s">
        <v>724</v>
      </c>
      <c r="F113" s="87" t="s">
        <v>9</v>
      </c>
      <c r="G113" s="87" t="s">
        <v>723</v>
      </c>
      <c r="H113" s="90">
        <v>74</v>
      </c>
      <c r="I113" s="90">
        <v>25</v>
      </c>
    </row>
    <row r="114" spans="1:9">
      <c r="A114" s="87" t="s">
        <v>201</v>
      </c>
      <c r="B114" s="87" t="s">
        <v>1253</v>
      </c>
      <c r="C114" s="88" t="s">
        <v>1100</v>
      </c>
      <c r="D114" s="89" t="s">
        <v>1101</v>
      </c>
      <c r="E114" s="87" t="s">
        <v>1011</v>
      </c>
      <c r="F114" s="87" t="s">
        <v>8</v>
      </c>
      <c r="G114" s="87" t="s">
        <v>653</v>
      </c>
      <c r="H114" s="90">
        <v>34</v>
      </c>
      <c r="I114" s="90">
        <v>12</v>
      </c>
    </row>
    <row r="115" spans="1:9">
      <c r="A115" s="87" t="s">
        <v>256</v>
      </c>
      <c r="B115" s="87" t="s">
        <v>1254</v>
      </c>
      <c r="C115" s="88" t="s">
        <v>1123</v>
      </c>
      <c r="D115" s="89" t="s">
        <v>1124</v>
      </c>
      <c r="E115" s="87" t="s">
        <v>582</v>
      </c>
      <c r="F115" s="87" t="s">
        <v>6</v>
      </c>
      <c r="G115" s="87" t="s">
        <v>582</v>
      </c>
      <c r="H115" s="90">
        <v>52</v>
      </c>
      <c r="I115" s="90">
        <v>18</v>
      </c>
    </row>
    <row r="116" spans="1:9">
      <c r="A116" s="87" t="s">
        <v>226</v>
      </c>
      <c r="B116" s="87" t="s">
        <v>1255</v>
      </c>
      <c r="C116" s="88" t="s">
        <v>1102</v>
      </c>
      <c r="D116" s="89" t="s">
        <v>1103</v>
      </c>
      <c r="E116" s="87" t="s">
        <v>654</v>
      </c>
      <c r="F116" s="87" t="s">
        <v>2</v>
      </c>
      <c r="G116" s="87" t="s">
        <v>549</v>
      </c>
      <c r="H116" s="90">
        <v>31</v>
      </c>
      <c r="I116" s="90">
        <v>11</v>
      </c>
    </row>
    <row r="117" spans="1:9">
      <c r="A117" s="87" t="s">
        <v>433</v>
      </c>
      <c r="B117" s="87" t="s">
        <v>1256</v>
      </c>
      <c r="C117" s="88" t="s">
        <v>1118</v>
      </c>
      <c r="D117" s="89" t="s">
        <v>1119</v>
      </c>
      <c r="E117" s="87" t="s">
        <v>656</v>
      </c>
      <c r="F117" s="87" t="s">
        <v>2</v>
      </c>
      <c r="G117" s="87" t="s">
        <v>655</v>
      </c>
      <c r="H117" s="90">
        <v>33</v>
      </c>
      <c r="I117" s="90">
        <v>11</v>
      </c>
    </row>
    <row r="118" spans="1:9">
      <c r="A118" s="87" t="s">
        <v>47</v>
      </c>
      <c r="B118" s="87" t="s">
        <v>1257</v>
      </c>
      <c r="C118" s="88" t="s">
        <v>1115</v>
      </c>
      <c r="D118" s="89" t="s">
        <v>1116</v>
      </c>
      <c r="E118" s="87" t="s">
        <v>657</v>
      </c>
      <c r="F118" s="87" t="s">
        <v>1</v>
      </c>
      <c r="G118" s="87" t="s">
        <v>471</v>
      </c>
      <c r="H118" s="90">
        <v>23</v>
      </c>
      <c r="I118" s="90">
        <v>8</v>
      </c>
    </row>
    <row r="119" spans="1:9">
      <c r="A119" s="87" t="s">
        <v>323</v>
      </c>
      <c r="B119" s="87" t="s">
        <v>1258</v>
      </c>
      <c r="C119" s="88" t="s">
        <v>1115</v>
      </c>
      <c r="D119" s="89" t="s">
        <v>1116</v>
      </c>
      <c r="E119" s="87" t="s">
        <v>749</v>
      </c>
      <c r="F119" s="87" t="s">
        <v>1</v>
      </c>
      <c r="G119" s="87" t="s">
        <v>471</v>
      </c>
      <c r="H119" s="90" t="s">
        <v>1259</v>
      </c>
      <c r="I119" s="90">
        <v>8</v>
      </c>
    </row>
    <row r="120" spans="1:9">
      <c r="A120" s="87" t="s">
        <v>278</v>
      </c>
      <c r="B120" s="87" t="s">
        <v>1260</v>
      </c>
      <c r="C120" s="88" t="s">
        <v>1102</v>
      </c>
      <c r="D120" s="89" t="s">
        <v>1103</v>
      </c>
      <c r="E120" s="87" t="s">
        <v>658</v>
      </c>
      <c r="F120" s="87" t="s">
        <v>1</v>
      </c>
      <c r="G120" s="87" t="s">
        <v>471</v>
      </c>
      <c r="H120" s="90" t="s">
        <v>1261</v>
      </c>
      <c r="I120" s="90" t="s">
        <v>1262</v>
      </c>
    </row>
    <row r="121" spans="1:9">
      <c r="A121" s="87" t="s">
        <v>405</v>
      </c>
      <c r="B121" s="87" t="s">
        <v>1263</v>
      </c>
      <c r="C121" s="88" t="s">
        <v>1100</v>
      </c>
      <c r="D121" s="89" t="s">
        <v>1101</v>
      </c>
      <c r="E121" s="87" t="s">
        <v>659</v>
      </c>
      <c r="F121" s="87" t="s">
        <v>11</v>
      </c>
      <c r="G121" s="87" t="s">
        <v>502</v>
      </c>
      <c r="H121" s="90">
        <v>28</v>
      </c>
      <c r="I121" s="90">
        <v>10</v>
      </c>
    </row>
    <row r="122" spans="1:9">
      <c r="A122" s="87" t="s">
        <v>118</v>
      </c>
      <c r="B122" s="87" t="s">
        <v>1264</v>
      </c>
      <c r="C122" s="88" t="s">
        <v>1123</v>
      </c>
      <c r="D122" s="89" t="s">
        <v>1124</v>
      </c>
      <c r="E122" s="87" t="s">
        <v>814</v>
      </c>
      <c r="F122" s="87" t="s">
        <v>1</v>
      </c>
      <c r="G122" s="87" t="s">
        <v>589</v>
      </c>
      <c r="H122" s="90">
        <v>60</v>
      </c>
      <c r="I122" s="90">
        <v>20</v>
      </c>
    </row>
    <row r="123" spans="1:9">
      <c r="A123" s="87" t="s">
        <v>106</v>
      </c>
      <c r="B123" s="87" t="s">
        <v>1265</v>
      </c>
      <c r="C123" s="88" t="s">
        <v>1113</v>
      </c>
      <c r="D123" s="89" t="s">
        <v>1114</v>
      </c>
      <c r="E123" s="87" t="s">
        <v>660</v>
      </c>
      <c r="F123" s="87" t="s">
        <v>6</v>
      </c>
      <c r="G123" s="87" t="s">
        <v>506</v>
      </c>
      <c r="H123" s="90">
        <v>5</v>
      </c>
      <c r="I123" s="90">
        <v>2</v>
      </c>
    </row>
    <row r="124" spans="1:9">
      <c r="A124" s="87" t="s">
        <v>375</v>
      </c>
      <c r="B124" s="87" t="s">
        <v>1266</v>
      </c>
      <c r="C124" s="88" t="s">
        <v>1105</v>
      </c>
      <c r="D124" s="89" t="s">
        <v>1106</v>
      </c>
      <c r="E124" s="87" t="s">
        <v>662</v>
      </c>
      <c r="F124" s="87" t="s">
        <v>4</v>
      </c>
      <c r="G124" s="87" t="s">
        <v>508</v>
      </c>
      <c r="H124" s="90">
        <v>92</v>
      </c>
      <c r="I124" s="90">
        <v>31</v>
      </c>
    </row>
    <row r="125" spans="1:9">
      <c r="A125" s="87" t="s">
        <v>120</v>
      </c>
      <c r="B125" s="87" t="s">
        <v>1267</v>
      </c>
      <c r="C125" s="88" t="s">
        <v>1105</v>
      </c>
      <c r="D125" s="89" t="s">
        <v>1106</v>
      </c>
      <c r="E125" s="87" t="s">
        <v>810</v>
      </c>
      <c r="F125" s="87" t="s">
        <v>3</v>
      </c>
      <c r="G125" s="87" t="s">
        <v>809</v>
      </c>
      <c r="H125" s="90">
        <v>96</v>
      </c>
      <c r="I125" s="90">
        <v>32</v>
      </c>
    </row>
    <row r="126" spans="1:9">
      <c r="A126" s="87" t="s">
        <v>303</v>
      </c>
      <c r="B126" s="87" t="s">
        <v>1268</v>
      </c>
      <c r="C126" s="88" t="s">
        <v>1102</v>
      </c>
      <c r="D126" s="89" t="s">
        <v>1103</v>
      </c>
      <c r="E126" s="87" t="s">
        <v>663</v>
      </c>
      <c r="F126" s="87" t="s">
        <v>2</v>
      </c>
      <c r="G126" s="87" t="s">
        <v>549</v>
      </c>
      <c r="H126" s="90">
        <v>32</v>
      </c>
      <c r="I126" s="90">
        <v>11</v>
      </c>
    </row>
    <row r="127" spans="1:9">
      <c r="A127" s="87" t="s">
        <v>197</v>
      </c>
      <c r="B127" s="87" t="s">
        <v>1269</v>
      </c>
      <c r="C127" s="88" t="s">
        <v>1102</v>
      </c>
      <c r="D127" s="89" t="s">
        <v>1103</v>
      </c>
      <c r="E127" s="87" t="s">
        <v>664</v>
      </c>
      <c r="F127" s="87" t="s">
        <v>2</v>
      </c>
      <c r="G127" s="87" t="s">
        <v>549</v>
      </c>
      <c r="H127" s="90">
        <v>32</v>
      </c>
      <c r="I127" s="90">
        <v>11</v>
      </c>
    </row>
    <row r="128" spans="1:9">
      <c r="A128" s="87" t="s">
        <v>129</v>
      </c>
      <c r="B128" s="87" t="s">
        <v>1270</v>
      </c>
      <c r="C128" s="88" t="s">
        <v>1118</v>
      </c>
      <c r="D128" s="89" t="s">
        <v>1119</v>
      </c>
      <c r="E128" s="87" t="s">
        <v>665</v>
      </c>
      <c r="F128" s="87" t="s">
        <v>1</v>
      </c>
      <c r="G128" s="87" t="s">
        <v>646</v>
      </c>
      <c r="H128" s="90" t="s">
        <v>1271</v>
      </c>
      <c r="I128" s="90">
        <v>8</v>
      </c>
    </row>
    <row r="129" spans="1:9">
      <c r="A129" s="87" t="s">
        <v>330</v>
      </c>
      <c r="B129" s="87" t="s">
        <v>1272</v>
      </c>
      <c r="C129" s="88" t="s">
        <v>1113</v>
      </c>
      <c r="D129" s="89" t="s">
        <v>1114</v>
      </c>
      <c r="E129" s="87" t="s">
        <v>667</v>
      </c>
      <c r="F129" s="87" t="s">
        <v>7</v>
      </c>
      <c r="G129" s="87" t="s">
        <v>666</v>
      </c>
      <c r="H129" s="90">
        <v>1</v>
      </c>
      <c r="I129" s="90">
        <v>1</v>
      </c>
    </row>
    <row r="130" spans="1:9">
      <c r="A130" s="87" t="s">
        <v>87</v>
      </c>
      <c r="B130" s="87" t="s">
        <v>1273</v>
      </c>
      <c r="C130" s="88" t="s">
        <v>1113</v>
      </c>
      <c r="D130" s="89" t="s">
        <v>1114</v>
      </c>
      <c r="E130" s="87" t="s">
        <v>669</v>
      </c>
      <c r="F130" s="87" t="s">
        <v>8</v>
      </c>
      <c r="G130" s="87" t="s">
        <v>668</v>
      </c>
      <c r="H130" s="90">
        <v>36</v>
      </c>
      <c r="I130" s="90">
        <v>12</v>
      </c>
    </row>
    <row r="131" spans="1:9">
      <c r="A131" s="87" t="s">
        <v>316</v>
      </c>
      <c r="B131" s="87" t="s">
        <v>1274</v>
      </c>
      <c r="C131" s="88" t="s">
        <v>1100</v>
      </c>
      <c r="D131" s="89" t="s">
        <v>1101</v>
      </c>
      <c r="E131" s="87" t="s">
        <v>671</v>
      </c>
      <c r="F131" s="87" t="s">
        <v>10</v>
      </c>
      <c r="G131" s="87" t="s">
        <v>670</v>
      </c>
      <c r="H131" s="90">
        <v>87</v>
      </c>
      <c r="I131" s="90">
        <v>29</v>
      </c>
    </row>
    <row r="132" spans="1:9">
      <c r="A132" s="87" t="s">
        <v>372</v>
      </c>
      <c r="B132" s="87" t="s">
        <v>1275</v>
      </c>
      <c r="C132" s="88" t="s">
        <v>1105</v>
      </c>
      <c r="D132" s="89" t="s">
        <v>1106</v>
      </c>
      <c r="E132" s="87" t="s">
        <v>672</v>
      </c>
      <c r="F132" s="87" t="s">
        <v>10</v>
      </c>
      <c r="G132" s="87" t="s">
        <v>494</v>
      </c>
      <c r="H132" s="90">
        <v>92</v>
      </c>
      <c r="I132" s="90">
        <v>31</v>
      </c>
    </row>
    <row r="133" spans="1:9">
      <c r="A133" s="87" t="s">
        <v>318</v>
      </c>
      <c r="B133" s="87" t="s">
        <v>1276</v>
      </c>
      <c r="C133" s="88" t="s">
        <v>1115</v>
      </c>
      <c r="D133" s="89" t="s">
        <v>1116</v>
      </c>
      <c r="E133" s="87" t="s">
        <v>1028</v>
      </c>
      <c r="F133" s="87" t="s">
        <v>1</v>
      </c>
      <c r="G133" s="87" t="s">
        <v>471</v>
      </c>
      <c r="H133" s="90">
        <v>24</v>
      </c>
      <c r="I133" s="90">
        <v>8</v>
      </c>
    </row>
    <row r="134" spans="1:9">
      <c r="A134" s="87" t="s">
        <v>379</v>
      </c>
      <c r="B134" s="87" t="s">
        <v>1277</v>
      </c>
      <c r="C134" s="88" t="s">
        <v>1115</v>
      </c>
      <c r="D134" s="89" t="s">
        <v>1116</v>
      </c>
      <c r="E134" s="87" t="s">
        <v>673</v>
      </c>
      <c r="F134" s="87" t="s">
        <v>1</v>
      </c>
      <c r="G134" s="87" t="s">
        <v>471</v>
      </c>
      <c r="H134" s="90" t="s">
        <v>1278</v>
      </c>
      <c r="I134" s="90" t="s">
        <v>1279</v>
      </c>
    </row>
    <row r="135" spans="1:9">
      <c r="A135" s="87" t="s">
        <v>444</v>
      </c>
      <c r="B135" s="87" t="s">
        <v>1280</v>
      </c>
      <c r="C135" s="88" t="s">
        <v>1100</v>
      </c>
      <c r="D135" s="89" t="s">
        <v>1101</v>
      </c>
      <c r="E135" s="87" t="s">
        <v>674</v>
      </c>
      <c r="F135" s="87" t="s">
        <v>11</v>
      </c>
      <c r="G135" s="87" t="s">
        <v>522</v>
      </c>
      <c r="H135" s="90">
        <v>29</v>
      </c>
      <c r="I135" s="90">
        <v>10</v>
      </c>
    </row>
    <row r="136" spans="1:9">
      <c r="A136" s="87" t="s">
        <v>454</v>
      </c>
      <c r="B136" s="87" t="s">
        <v>1281</v>
      </c>
      <c r="C136" s="88" t="s">
        <v>1113</v>
      </c>
      <c r="D136" s="89" t="s">
        <v>1114</v>
      </c>
      <c r="E136" s="87" t="s">
        <v>1019</v>
      </c>
      <c r="F136" s="87" t="s">
        <v>8</v>
      </c>
      <c r="G136" s="87" t="s">
        <v>538</v>
      </c>
      <c r="H136" s="90">
        <v>36</v>
      </c>
      <c r="I136" s="90">
        <v>12</v>
      </c>
    </row>
    <row r="137" spans="1:9">
      <c r="A137" s="87" t="s">
        <v>337</v>
      </c>
      <c r="B137" s="87" t="s">
        <v>1282</v>
      </c>
      <c r="C137" s="88" t="s">
        <v>1123</v>
      </c>
      <c r="D137" s="89" t="s">
        <v>1124</v>
      </c>
      <c r="E137" s="87" t="s">
        <v>676</v>
      </c>
      <c r="F137" s="87" t="s">
        <v>1</v>
      </c>
      <c r="G137" s="87" t="s">
        <v>589</v>
      </c>
      <c r="H137" s="90">
        <v>23</v>
      </c>
      <c r="I137" s="90">
        <v>8</v>
      </c>
    </row>
    <row r="138" spans="1:9">
      <c r="A138" s="87" t="s">
        <v>356</v>
      </c>
      <c r="B138" s="87" t="s">
        <v>1283</v>
      </c>
      <c r="C138" s="88" t="s">
        <v>1100</v>
      </c>
      <c r="D138" s="89" t="s">
        <v>1101</v>
      </c>
      <c r="E138" s="87" t="s">
        <v>677</v>
      </c>
      <c r="F138" s="87" t="s">
        <v>10</v>
      </c>
      <c r="G138" s="87" t="s">
        <v>486</v>
      </c>
      <c r="H138" s="90">
        <v>69</v>
      </c>
      <c r="I138" s="90">
        <v>23</v>
      </c>
    </row>
    <row r="139" spans="1:9">
      <c r="A139" s="87" t="s">
        <v>368</v>
      </c>
      <c r="B139" s="87" t="s">
        <v>1284</v>
      </c>
      <c r="C139" s="88" t="s">
        <v>1100</v>
      </c>
      <c r="D139" s="89" t="s">
        <v>1101</v>
      </c>
      <c r="E139" s="87" t="s">
        <v>679</v>
      </c>
      <c r="F139" s="87" t="s">
        <v>11</v>
      </c>
      <c r="G139" s="87" t="s">
        <v>678</v>
      </c>
      <c r="H139" s="90">
        <v>28</v>
      </c>
      <c r="I139" s="90">
        <v>10</v>
      </c>
    </row>
    <row r="140" spans="1:9">
      <c r="A140" s="87" t="s">
        <v>15</v>
      </c>
      <c r="B140" s="87" t="s">
        <v>1285</v>
      </c>
      <c r="C140" s="88" t="s">
        <v>1109</v>
      </c>
      <c r="D140" s="89" t="s">
        <v>1110</v>
      </c>
      <c r="E140" s="87" t="s">
        <v>553</v>
      </c>
      <c r="F140" s="87" t="s">
        <v>3</v>
      </c>
      <c r="G140" s="87" t="s">
        <v>510</v>
      </c>
      <c r="H140" s="90">
        <v>51</v>
      </c>
      <c r="I140" s="90">
        <v>17</v>
      </c>
    </row>
    <row r="141" spans="1:9">
      <c r="A141" s="87" t="s">
        <v>41</v>
      </c>
      <c r="B141" s="87" t="s">
        <v>1286</v>
      </c>
      <c r="C141" s="88" t="s">
        <v>1113</v>
      </c>
      <c r="D141" s="89" t="s">
        <v>1114</v>
      </c>
      <c r="E141" s="87" t="s">
        <v>1005</v>
      </c>
      <c r="F141" s="87" t="s">
        <v>7</v>
      </c>
      <c r="G141" s="87" t="s">
        <v>515</v>
      </c>
      <c r="H141" s="90" t="s">
        <v>1287</v>
      </c>
      <c r="I141" s="90" t="s">
        <v>1288</v>
      </c>
    </row>
    <row r="142" spans="1:9">
      <c r="A142" s="87" t="s">
        <v>333</v>
      </c>
      <c r="B142" s="87" t="s">
        <v>1289</v>
      </c>
      <c r="C142" s="88" t="s">
        <v>1102</v>
      </c>
      <c r="D142" s="89" t="s">
        <v>1103</v>
      </c>
      <c r="E142" s="87" t="s">
        <v>681</v>
      </c>
      <c r="F142" s="87" t="s">
        <v>1</v>
      </c>
      <c r="G142" s="87" t="s">
        <v>471</v>
      </c>
      <c r="H142" s="90">
        <v>82</v>
      </c>
      <c r="I142" s="90">
        <v>28</v>
      </c>
    </row>
    <row r="143" spans="1:9">
      <c r="A143" s="87" t="s">
        <v>56</v>
      </c>
      <c r="B143" s="87" t="s">
        <v>1290</v>
      </c>
      <c r="C143" s="88" t="s">
        <v>1118</v>
      </c>
      <c r="D143" s="89" t="s">
        <v>1119</v>
      </c>
      <c r="E143" s="87" t="s">
        <v>682</v>
      </c>
      <c r="F143" s="87" t="s">
        <v>1</v>
      </c>
      <c r="G143" s="87" t="s">
        <v>471</v>
      </c>
      <c r="H143" s="90" t="s">
        <v>1291</v>
      </c>
      <c r="I143" s="90" t="s">
        <v>1292</v>
      </c>
    </row>
    <row r="144" spans="1:9">
      <c r="A144" s="87" t="s">
        <v>439</v>
      </c>
      <c r="B144" s="87" t="s">
        <v>1293</v>
      </c>
      <c r="C144" s="88" t="s">
        <v>1123</v>
      </c>
      <c r="D144" s="89" t="s">
        <v>1124</v>
      </c>
      <c r="E144" s="87" t="s">
        <v>547</v>
      </c>
      <c r="F144" s="87" t="s">
        <v>6</v>
      </c>
      <c r="G144" s="87" t="s">
        <v>547</v>
      </c>
      <c r="H144" s="90">
        <v>41</v>
      </c>
      <c r="I144" s="90">
        <v>14</v>
      </c>
    </row>
    <row r="145" spans="1:9">
      <c r="A145" s="87" t="s">
        <v>175</v>
      </c>
      <c r="B145" s="87" t="s">
        <v>1294</v>
      </c>
      <c r="C145" s="88" t="s">
        <v>1100</v>
      </c>
      <c r="D145" s="89" t="s">
        <v>1101</v>
      </c>
      <c r="E145" s="87" t="s">
        <v>683</v>
      </c>
      <c r="F145" s="87" t="s">
        <v>10</v>
      </c>
      <c r="G145" s="87" t="s">
        <v>486</v>
      </c>
      <c r="H145" s="90">
        <v>68</v>
      </c>
      <c r="I145" s="90">
        <v>23</v>
      </c>
    </row>
    <row r="146" spans="1:9">
      <c r="A146" s="87" t="s">
        <v>362</v>
      </c>
      <c r="B146" s="87" t="s">
        <v>1295</v>
      </c>
      <c r="C146" s="88" t="s">
        <v>1113</v>
      </c>
      <c r="D146" s="89" t="s">
        <v>1114</v>
      </c>
      <c r="E146" s="87" t="s">
        <v>684</v>
      </c>
      <c r="F146" s="87" t="s">
        <v>8</v>
      </c>
      <c r="G146" s="87" t="s">
        <v>558</v>
      </c>
      <c r="H146" s="90">
        <v>6</v>
      </c>
      <c r="I146" s="90">
        <v>2</v>
      </c>
    </row>
    <row r="147" spans="1:9">
      <c r="A147" s="87" t="s">
        <v>192</v>
      </c>
      <c r="B147" s="87" t="s">
        <v>1296</v>
      </c>
      <c r="C147" s="88" t="s">
        <v>1118</v>
      </c>
      <c r="D147" s="89" t="s">
        <v>1119</v>
      </c>
      <c r="E147" s="87" t="s">
        <v>685</v>
      </c>
      <c r="F147" s="87" t="s">
        <v>1</v>
      </c>
      <c r="G147" s="87" t="s">
        <v>512</v>
      </c>
      <c r="H147" s="90" t="s">
        <v>1297</v>
      </c>
      <c r="I147" s="90" t="s">
        <v>1298</v>
      </c>
    </row>
    <row r="148" spans="1:9">
      <c r="A148" s="87" t="s">
        <v>392</v>
      </c>
      <c r="B148" s="87" t="s">
        <v>1299</v>
      </c>
      <c r="C148" s="88" t="s">
        <v>1100</v>
      </c>
      <c r="D148" s="89" t="s">
        <v>1101</v>
      </c>
      <c r="E148" s="87" t="s">
        <v>879</v>
      </c>
      <c r="F148" s="87" t="s">
        <v>11</v>
      </c>
      <c r="G148" s="87" t="s">
        <v>522</v>
      </c>
      <c r="H148" s="90" t="s">
        <v>1300</v>
      </c>
      <c r="I148" s="90">
        <v>10</v>
      </c>
    </row>
    <row r="149" spans="1:9">
      <c r="A149" s="87" t="s">
        <v>469</v>
      </c>
      <c r="B149" s="87" t="s">
        <v>1301</v>
      </c>
      <c r="C149" s="88" t="s">
        <v>1118</v>
      </c>
      <c r="D149" s="89" t="s">
        <v>1119</v>
      </c>
      <c r="E149" s="87" t="s">
        <v>687</v>
      </c>
      <c r="F149" s="87" t="s">
        <v>6</v>
      </c>
      <c r="G149" s="87" t="s">
        <v>646</v>
      </c>
      <c r="H149" s="90">
        <v>59</v>
      </c>
      <c r="I149" s="90">
        <v>20</v>
      </c>
    </row>
    <row r="150" spans="1:9">
      <c r="A150" s="87" t="s">
        <v>83</v>
      </c>
      <c r="B150" s="87" t="s">
        <v>1302</v>
      </c>
      <c r="C150" s="88" t="s">
        <v>1118</v>
      </c>
      <c r="D150" s="89" t="s">
        <v>1119</v>
      </c>
      <c r="E150" s="87" t="s">
        <v>686</v>
      </c>
      <c r="F150" s="87" t="s">
        <v>6</v>
      </c>
      <c r="G150" s="87" t="s">
        <v>646</v>
      </c>
      <c r="H150" s="90">
        <v>59</v>
      </c>
      <c r="I150" s="90">
        <v>20</v>
      </c>
    </row>
    <row r="151" spans="1:9">
      <c r="A151" s="87" t="s">
        <v>295</v>
      </c>
      <c r="B151" s="87" t="s">
        <v>1303</v>
      </c>
      <c r="C151" s="88" t="s">
        <v>1118</v>
      </c>
      <c r="D151" s="89" t="s">
        <v>1119</v>
      </c>
      <c r="E151" s="87" t="s">
        <v>513</v>
      </c>
      <c r="F151" s="87" t="s">
        <v>1</v>
      </c>
      <c r="G151" s="87" t="s">
        <v>512</v>
      </c>
      <c r="H151" s="90">
        <v>99</v>
      </c>
      <c r="I151" s="90">
        <v>33</v>
      </c>
    </row>
    <row r="152" spans="1:9">
      <c r="A152" s="87" t="s">
        <v>88</v>
      </c>
      <c r="B152" s="87" t="s">
        <v>1304</v>
      </c>
      <c r="C152" s="88" t="s">
        <v>1118</v>
      </c>
      <c r="D152" s="89" t="s">
        <v>1119</v>
      </c>
      <c r="E152" s="87" t="s">
        <v>688</v>
      </c>
      <c r="F152" s="87" t="s">
        <v>1</v>
      </c>
      <c r="G152" s="87" t="s">
        <v>512</v>
      </c>
      <c r="H152" s="90">
        <v>99</v>
      </c>
      <c r="I152" s="90">
        <v>33</v>
      </c>
    </row>
    <row r="153" spans="1:9">
      <c r="A153" s="87" t="s">
        <v>415</v>
      </c>
      <c r="B153" s="87" t="s">
        <v>1305</v>
      </c>
      <c r="C153" s="88" t="s">
        <v>1100</v>
      </c>
      <c r="D153" s="89" t="s">
        <v>1101</v>
      </c>
      <c r="E153" s="87" t="s">
        <v>690</v>
      </c>
      <c r="F153" s="87" t="s">
        <v>12</v>
      </c>
      <c r="G153" s="87" t="s">
        <v>689</v>
      </c>
      <c r="H153" s="90">
        <v>87</v>
      </c>
      <c r="I153" s="90">
        <v>29</v>
      </c>
    </row>
    <row r="154" spans="1:9">
      <c r="A154" s="87" t="s">
        <v>131</v>
      </c>
      <c r="B154" s="87" t="s">
        <v>1306</v>
      </c>
      <c r="C154" s="88" t="s">
        <v>1105</v>
      </c>
      <c r="D154" s="89" t="s">
        <v>1106</v>
      </c>
      <c r="E154" s="87" t="s">
        <v>904</v>
      </c>
      <c r="F154" s="87" t="s">
        <v>3</v>
      </c>
      <c r="G154" s="87" t="s">
        <v>560</v>
      </c>
      <c r="H154" s="90">
        <v>49</v>
      </c>
      <c r="I154" s="90">
        <v>17</v>
      </c>
    </row>
    <row r="155" spans="1:9">
      <c r="A155" s="87" t="s">
        <v>1307</v>
      </c>
      <c r="B155" s="87" t="s">
        <v>1308</v>
      </c>
      <c r="C155" s="88" t="s">
        <v>1118</v>
      </c>
      <c r="D155" s="89" t="s">
        <v>1119</v>
      </c>
      <c r="E155" s="87" t="s">
        <v>1309</v>
      </c>
      <c r="F155" s="87" t="s">
        <v>6</v>
      </c>
      <c r="G155" s="87" t="s">
        <v>536</v>
      </c>
      <c r="H155" s="90">
        <v>39</v>
      </c>
      <c r="I155" s="90">
        <v>13</v>
      </c>
    </row>
    <row r="156" spans="1:9">
      <c r="A156" s="87" t="s">
        <v>267</v>
      </c>
      <c r="B156" s="87" t="s">
        <v>1310</v>
      </c>
      <c r="C156" s="88" t="s">
        <v>1109</v>
      </c>
      <c r="D156" s="89" t="s">
        <v>1110</v>
      </c>
      <c r="E156" s="87" t="s">
        <v>692</v>
      </c>
      <c r="F156" s="87" t="s">
        <v>3</v>
      </c>
      <c r="G156" s="87" t="s">
        <v>528</v>
      </c>
      <c r="H156" s="90">
        <v>51</v>
      </c>
      <c r="I156" s="90">
        <v>17</v>
      </c>
    </row>
    <row r="157" spans="1:9">
      <c r="A157" s="87" t="s">
        <v>132</v>
      </c>
      <c r="B157" s="87" t="s">
        <v>1311</v>
      </c>
      <c r="C157" s="88" t="s">
        <v>1113</v>
      </c>
      <c r="D157" s="89" t="s">
        <v>1114</v>
      </c>
      <c r="E157" s="87" t="s">
        <v>693</v>
      </c>
      <c r="F157" s="87" t="s">
        <v>7</v>
      </c>
      <c r="G157" s="87" t="s">
        <v>567</v>
      </c>
      <c r="H157" s="90">
        <v>25</v>
      </c>
      <c r="I157" s="90">
        <v>9</v>
      </c>
    </row>
    <row r="158" spans="1:9">
      <c r="A158" s="87" t="s">
        <v>167</v>
      </c>
      <c r="B158" s="87" t="s">
        <v>1312</v>
      </c>
      <c r="C158" s="88" t="s">
        <v>1105</v>
      </c>
      <c r="D158" s="89" t="s">
        <v>1106</v>
      </c>
      <c r="E158" s="87" t="s">
        <v>694</v>
      </c>
      <c r="F158" s="87" t="s">
        <v>4</v>
      </c>
      <c r="G158" s="87" t="s">
        <v>620</v>
      </c>
      <c r="H158" s="90" t="s">
        <v>1313</v>
      </c>
      <c r="I158" s="90" t="s">
        <v>1314</v>
      </c>
    </row>
    <row r="159" spans="1:9">
      <c r="A159" s="87" t="s">
        <v>55</v>
      </c>
      <c r="B159" s="87" t="s">
        <v>1315</v>
      </c>
      <c r="C159" s="88" t="s">
        <v>1105</v>
      </c>
      <c r="D159" s="89" t="s">
        <v>1106</v>
      </c>
      <c r="E159" s="87" t="s">
        <v>695</v>
      </c>
      <c r="F159" s="87" t="s">
        <v>4</v>
      </c>
      <c r="G159" s="87" t="s">
        <v>524</v>
      </c>
      <c r="H159" s="90">
        <v>94</v>
      </c>
      <c r="I159" s="90">
        <v>32</v>
      </c>
    </row>
    <row r="160" spans="1:9">
      <c r="A160" s="87" t="s">
        <v>376</v>
      </c>
      <c r="B160" s="87" t="s">
        <v>1316</v>
      </c>
      <c r="C160" s="88" t="s">
        <v>1123</v>
      </c>
      <c r="D160" s="89" t="s">
        <v>1124</v>
      </c>
      <c r="E160" s="87" t="s">
        <v>696</v>
      </c>
      <c r="F160" s="87" t="s">
        <v>6</v>
      </c>
      <c r="G160" s="87" t="s">
        <v>536</v>
      </c>
      <c r="H160" s="90">
        <v>39</v>
      </c>
      <c r="I160" s="90">
        <v>13</v>
      </c>
    </row>
    <row r="161" spans="1:9">
      <c r="A161" s="87" t="s">
        <v>289</v>
      </c>
      <c r="B161" s="87" t="s">
        <v>1317</v>
      </c>
      <c r="C161" s="88" t="s">
        <v>1113</v>
      </c>
      <c r="D161" s="89" t="s">
        <v>1114</v>
      </c>
      <c r="E161" s="87" t="s">
        <v>1040</v>
      </c>
      <c r="F161" s="87" t="s">
        <v>6</v>
      </c>
      <c r="G161" s="87" t="s">
        <v>506</v>
      </c>
      <c r="H161" s="90" t="s">
        <v>1318</v>
      </c>
      <c r="I161" s="90" t="s">
        <v>1319</v>
      </c>
    </row>
    <row r="162" spans="1:9">
      <c r="A162" s="87" t="s">
        <v>319</v>
      </c>
      <c r="B162" s="87" t="s">
        <v>1320</v>
      </c>
      <c r="C162" s="88" t="s">
        <v>1113</v>
      </c>
      <c r="D162" s="89" t="s">
        <v>1114</v>
      </c>
      <c r="E162" s="87" t="s">
        <v>699</v>
      </c>
      <c r="F162" s="87" t="s">
        <v>7</v>
      </c>
      <c r="G162" s="87" t="s">
        <v>515</v>
      </c>
      <c r="H162" s="90" t="s">
        <v>1321</v>
      </c>
      <c r="I162" s="90" t="s">
        <v>1322</v>
      </c>
    </row>
    <row r="163" spans="1:9">
      <c r="A163" s="87" t="s">
        <v>317</v>
      </c>
      <c r="B163" s="87" t="s">
        <v>1323</v>
      </c>
      <c r="C163" s="88" t="s">
        <v>1123</v>
      </c>
      <c r="D163" s="89" t="s">
        <v>1124</v>
      </c>
      <c r="E163" s="87" t="s">
        <v>698</v>
      </c>
      <c r="F163" s="87" t="s">
        <v>7</v>
      </c>
      <c r="G163" s="87" t="s">
        <v>587</v>
      </c>
      <c r="H163" s="90">
        <v>27</v>
      </c>
      <c r="I163" s="90">
        <v>9</v>
      </c>
    </row>
    <row r="164" spans="1:9">
      <c r="A164" s="87" t="s">
        <v>446</v>
      </c>
      <c r="B164" s="87" t="s">
        <v>1324</v>
      </c>
      <c r="C164" s="88" t="s">
        <v>1100</v>
      </c>
      <c r="D164" s="89" t="s">
        <v>1101</v>
      </c>
      <c r="E164" s="87" t="s">
        <v>700</v>
      </c>
      <c r="F164" s="87" t="s">
        <v>11</v>
      </c>
      <c r="G164" s="87" t="s">
        <v>522</v>
      </c>
      <c r="H164" s="90">
        <v>30</v>
      </c>
      <c r="I164" s="90">
        <v>10</v>
      </c>
    </row>
    <row r="165" spans="1:9">
      <c r="A165" s="87" t="s">
        <v>169</v>
      </c>
      <c r="B165" s="87" t="s">
        <v>1325</v>
      </c>
      <c r="C165" s="88" t="s">
        <v>1100</v>
      </c>
      <c r="D165" s="89" t="s">
        <v>1101</v>
      </c>
      <c r="E165" s="87" t="s">
        <v>702</v>
      </c>
      <c r="F165" s="87" t="s">
        <v>12</v>
      </c>
      <c r="G165" s="87" t="s">
        <v>701</v>
      </c>
      <c r="H165" s="90">
        <v>74</v>
      </c>
      <c r="I165" s="90">
        <v>25</v>
      </c>
    </row>
    <row r="166" spans="1:9">
      <c r="A166" s="87" t="s">
        <v>32</v>
      </c>
      <c r="B166" s="87" t="s">
        <v>1326</v>
      </c>
      <c r="C166" s="88" t="s">
        <v>1118</v>
      </c>
      <c r="D166" s="89" t="s">
        <v>1119</v>
      </c>
      <c r="E166" s="87" t="s">
        <v>703</v>
      </c>
      <c r="F166" s="87" t="s">
        <v>6</v>
      </c>
      <c r="G166" s="87" t="s">
        <v>536</v>
      </c>
      <c r="H166" s="90">
        <v>39</v>
      </c>
      <c r="I166" s="90">
        <v>13</v>
      </c>
    </row>
    <row r="167" spans="1:9">
      <c r="A167" s="87" t="s">
        <v>43</v>
      </c>
      <c r="B167" s="87" t="s">
        <v>1327</v>
      </c>
      <c r="C167" s="88" t="s">
        <v>1105</v>
      </c>
      <c r="D167" s="89" t="s">
        <v>1106</v>
      </c>
      <c r="E167" s="87" t="s">
        <v>704</v>
      </c>
      <c r="F167" s="87" t="s">
        <v>4</v>
      </c>
      <c r="G167" s="87" t="s">
        <v>508</v>
      </c>
      <c r="H167" s="90">
        <v>92</v>
      </c>
      <c r="I167" s="90">
        <v>31</v>
      </c>
    </row>
    <row r="168" spans="1:9">
      <c r="A168" s="87" t="s">
        <v>124</v>
      </c>
      <c r="B168" s="87" t="s">
        <v>1328</v>
      </c>
      <c r="C168" s="88" t="s">
        <v>1113</v>
      </c>
      <c r="D168" s="89" t="s">
        <v>1114</v>
      </c>
      <c r="E168" s="87" t="s">
        <v>707</v>
      </c>
      <c r="F168" s="87" t="s">
        <v>5</v>
      </c>
      <c r="G168" s="87" t="s">
        <v>601</v>
      </c>
      <c r="H168" s="90">
        <v>40</v>
      </c>
      <c r="I168" s="90">
        <v>14</v>
      </c>
    </row>
    <row r="169" spans="1:9">
      <c r="A169" s="87" t="s">
        <v>109</v>
      </c>
      <c r="B169" s="87" t="s">
        <v>1329</v>
      </c>
      <c r="C169" s="88" t="s">
        <v>1109</v>
      </c>
      <c r="D169" s="89" t="s">
        <v>1110</v>
      </c>
      <c r="E169" s="87" t="s">
        <v>708</v>
      </c>
      <c r="F169" s="87" t="s">
        <v>3</v>
      </c>
      <c r="G169" s="87" t="s">
        <v>528</v>
      </c>
      <c r="H169" s="90">
        <v>51</v>
      </c>
      <c r="I169" s="90">
        <v>17</v>
      </c>
    </row>
    <row r="170" spans="1:9">
      <c r="A170" s="87" t="s">
        <v>442</v>
      </c>
      <c r="B170" s="87" t="s">
        <v>1330</v>
      </c>
      <c r="C170" s="88" t="s">
        <v>1109</v>
      </c>
      <c r="D170" s="89" t="s">
        <v>1110</v>
      </c>
      <c r="E170" s="87" t="s">
        <v>710</v>
      </c>
      <c r="F170" s="87" t="s">
        <v>3</v>
      </c>
      <c r="G170" s="87" t="s">
        <v>709</v>
      </c>
      <c r="H170" s="90">
        <v>51</v>
      </c>
      <c r="I170" s="90">
        <v>17</v>
      </c>
    </row>
    <row r="171" spans="1:9">
      <c r="A171" s="87" t="s">
        <v>390</v>
      </c>
      <c r="B171" s="87" t="s">
        <v>1331</v>
      </c>
      <c r="C171" s="88" t="s">
        <v>1102</v>
      </c>
      <c r="D171" s="89" t="s">
        <v>1103</v>
      </c>
      <c r="E171" s="87" t="s">
        <v>711</v>
      </c>
      <c r="F171" s="87" t="s">
        <v>2</v>
      </c>
      <c r="G171" s="87" t="s">
        <v>543</v>
      </c>
      <c r="H171" s="90" t="s">
        <v>1332</v>
      </c>
      <c r="I171" s="90" t="s">
        <v>1156</v>
      </c>
    </row>
    <row r="172" spans="1:9">
      <c r="A172" s="87" t="s">
        <v>237</v>
      </c>
      <c r="B172" s="87" t="s">
        <v>1333</v>
      </c>
      <c r="C172" s="88" t="s">
        <v>1118</v>
      </c>
      <c r="D172" s="89" t="s">
        <v>1119</v>
      </c>
      <c r="E172" s="87" t="s">
        <v>655</v>
      </c>
      <c r="F172" s="87" t="s">
        <v>2</v>
      </c>
      <c r="G172" s="87" t="s">
        <v>655</v>
      </c>
      <c r="H172" s="90">
        <v>33</v>
      </c>
      <c r="I172" s="90">
        <v>11</v>
      </c>
    </row>
    <row r="173" spans="1:9">
      <c r="A173" s="87" t="s">
        <v>341</v>
      </c>
      <c r="B173" s="87" t="s">
        <v>1334</v>
      </c>
      <c r="C173" s="88" t="s">
        <v>1118</v>
      </c>
      <c r="D173" s="89" t="s">
        <v>1119</v>
      </c>
      <c r="E173" s="87" t="s">
        <v>712</v>
      </c>
      <c r="F173" s="87" t="s">
        <v>2</v>
      </c>
      <c r="G173" s="87" t="s">
        <v>655</v>
      </c>
      <c r="H173" s="90">
        <v>38</v>
      </c>
      <c r="I173" s="90">
        <v>13</v>
      </c>
    </row>
    <row r="174" spans="1:9">
      <c r="A174" s="87" t="s">
        <v>281</v>
      </c>
      <c r="B174" s="87" t="s">
        <v>1335</v>
      </c>
      <c r="C174" s="88" t="s">
        <v>1109</v>
      </c>
      <c r="D174" s="89" t="s">
        <v>1110</v>
      </c>
      <c r="E174" s="87" t="s">
        <v>713</v>
      </c>
      <c r="F174" s="87" t="s">
        <v>2</v>
      </c>
      <c r="G174" s="87" t="s">
        <v>490</v>
      </c>
      <c r="H174" s="90">
        <v>45</v>
      </c>
      <c r="I174" s="90">
        <v>15</v>
      </c>
    </row>
    <row r="175" spans="1:9">
      <c r="A175" s="87" t="s">
        <v>274</v>
      </c>
      <c r="B175" s="87" t="s">
        <v>1336</v>
      </c>
      <c r="C175" s="88" t="s">
        <v>1118</v>
      </c>
      <c r="D175" s="89" t="s">
        <v>1119</v>
      </c>
      <c r="E175" s="87" t="s">
        <v>626</v>
      </c>
      <c r="F175" s="87" t="s">
        <v>6</v>
      </c>
      <c r="G175" s="87" t="s">
        <v>536</v>
      </c>
      <c r="H175" s="90">
        <v>39</v>
      </c>
      <c r="I175" s="90">
        <v>13</v>
      </c>
    </row>
    <row r="176" spans="1:9">
      <c r="A176" s="87" t="s">
        <v>374</v>
      </c>
      <c r="B176" s="87" t="s">
        <v>1337</v>
      </c>
      <c r="C176" s="88" t="s">
        <v>1113</v>
      </c>
      <c r="D176" s="89" t="s">
        <v>1114</v>
      </c>
      <c r="E176" s="87" t="s">
        <v>714</v>
      </c>
      <c r="F176" s="87" t="s">
        <v>6</v>
      </c>
      <c r="G176" s="87" t="s">
        <v>506</v>
      </c>
      <c r="H176" s="90">
        <v>5</v>
      </c>
      <c r="I176" s="90">
        <v>2</v>
      </c>
    </row>
    <row r="177" spans="1:9">
      <c r="A177" s="87" t="s">
        <v>142</v>
      </c>
      <c r="B177" s="87" t="s">
        <v>1338</v>
      </c>
      <c r="C177" s="88" t="s">
        <v>1102</v>
      </c>
      <c r="D177" s="89" t="s">
        <v>1103</v>
      </c>
      <c r="E177" s="87" t="s">
        <v>565</v>
      </c>
      <c r="F177" s="87" t="s">
        <v>1</v>
      </c>
      <c r="G177" s="87" t="s">
        <v>565</v>
      </c>
      <c r="H177" s="90" t="s">
        <v>1339</v>
      </c>
      <c r="I177" s="90" t="s">
        <v>1340</v>
      </c>
    </row>
    <row r="178" spans="1:9">
      <c r="A178" s="87" t="s">
        <v>160</v>
      </c>
      <c r="B178" s="87" t="s">
        <v>1341</v>
      </c>
      <c r="C178" s="88" t="s">
        <v>1118</v>
      </c>
      <c r="D178" s="89" t="s">
        <v>1119</v>
      </c>
      <c r="E178" s="87" t="s">
        <v>716</v>
      </c>
      <c r="F178" s="87" t="s">
        <v>6</v>
      </c>
      <c r="G178" s="87" t="s">
        <v>646</v>
      </c>
      <c r="H178" s="90" t="s">
        <v>1342</v>
      </c>
      <c r="I178" s="90">
        <v>20</v>
      </c>
    </row>
    <row r="179" spans="1:9">
      <c r="A179" s="87" t="s">
        <v>231</v>
      </c>
      <c r="B179" s="87" t="s">
        <v>1343</v>
      </c>
      <c r="C179" s="88" t="s">
        <v>1113</v>
      </c>
      <c r="D179" s="89" t="s">
        <v>1114</v>
      </c>
      <c r="E179" s="87" t="s">
        <v>492</v>
      </c>
      <c r="F179" s="87" t="s">
        <v>7</v>
      </c>
      <c r="G179" s="87" t="s">
        <v>492</v>
      </c>
      <c r="H179" s="90">
        <v>1</v>
      </c>
      <c r="I179" s="90">
        <v>1</v>
      </c>
    </row>
    <row r="180" spans="1:9">
      <c r="A180" s="87" t="s">
        <v>409</v>
      </c>
      <c r="B180" s="87" t="s">
        <v>1344</v>
      </c>
      <c r="C180" s="88" t="s">
        <v>1123</v>
      </c>
      <c r="D180" s="89" t="s">
        <v>1124</v>
      </c>
      <c r="E180" s="87" t="s">
        <v>719</v>
      </c>
      <c r="F180" s="87" t="s">
        <v>7</v>
      </c>
      <c r="G180" s="87" t="s">
        <v>718</v>
      </c>
      <c r="H180" s="90">
        <v>27</v>
      </c>
      <c r="I180" s="90">
        <v>9</v>
      </c>
    </row>
    <row r="181" spans="1:9">
      <c r="A181" s="87" t="s">
        <v>284</v>
      </c>
      <c r="B181" s="87" t="s">
        <v>1345</v>
      </c>
      <c r="C181" s="88" t="s">
        <v>1113</v>
      </c>
      <c r="D181" s="89" t="s">
        <v>1114</v>
      </c>
      <c r="E181" s="87" t="s">
        <v>720</v>
      </c>
      <c r="F181" s="87" t="s">
        <v>6</v>
      </c>
      <c r="G181" s="87" t="s">
        <v>506</v>
      </c>
      <c r="H181" s="90">
        <v>3</v>
      </c>
      <c r="I181" s="90">
        <v>1</v>
      </c>
    </row>
    <row r="182" spans="1:9">
      <c r="A182" s="87" t="s">
        <v>420</v>
      </c>
      <c r="B182" s="87" t="s">
        <v>1346</v>
      </c>
      <c r="C182" s="88" t="s">
        <v>1123</v>
      </c>
      <c r="D182" s="89" t="s">
        <v>1124</v>
      </c>
      <c r="E182" s="87" t="s">
        <v>721</v>
      </c>
      <c r="F182" s="87" t="s">
        <v>7</v>
      </c>
      <c r="G182" s="87" t="s">
        <v>587</v>
      </c>
      <c r="H182" s="90">
        <v>27</v>
      </c>
      <c r="I182" s="90">
        <v>9</v>
      </c>
    </row>
    <row r="183" spans="1:9">
      <c r="A183" s="87" t="s">
        <v>263</v>
      </c>
      <c r="B183" s="87" t="s">
        <v>1347</v>
      </c>
      <c r="C183" s="88" t="s">
        <v>1105</v>
      </c>
      <c r="D183" s="89" t="s">
        <v>1106</v>
      </c>
      <c r="E183" s="87" t="s">
        <v>524</v>
      </c>
      <c r="F183" s="87" t="s">
        <v>4</v>
      </c>
      <c r="G183" s="87" t="s">
        <v>524</v>
      </c>
      <c r="H183" s="90">
        <v>95</v>
      </c>
      <c r="I183" s="90">
        <v>32</v>
      </c>
    </row>
    <row r="184" spans="1:9">
      <c r="A184" s="87" t="s">
        <v>81</v>
      </c>
      <c r="B184" s="87" t="s">
        <v>1348</v>
      </c>
      <c r="C184" s="88" t="s">
        <v>1100</v>
      </c>
      <c r="D184" s="89" t="s">
        <v>1101</v>
      </c>
      <c r="E184" s="87" t="s">
        <v>1045</v>
      </c>
      <c r="F184" s="87" t="s">
        <v>10</v>
      </c>
      <c r="G184" s="87" t="s">
        <v>572</v>
      </c>
      <c r="H184" s="90">
        <v>87</v>
      </c>
      <c r="I184" s="90">
        <v>29</v>
      </c>
    </row>
    <row r="185" spans="1:9">
      <c r="A185" s="87" t="s">
        <v>344</v>
      </c>
      <c r="B185" s="87" t="s">
        <v>1349</v>
      </c>
      <c r="C185" s="88" t="s">
        <v>1105</v>
      </c>
      <c r="D185" s="89" t="s">
        <v>1106</v>
      </c>
      <c r="E185" s="87" t="s">
        <v>722</v>
      </c>
      <c r="F185" s="87" t="s">
        <v>4</v>
      </c>
      <c r="G185" s="87" t="s">
        <v>620</v>
      </c>
      <c r="H185" s="90">
        <v>96</v>
      </c>
      <c r="I185" s="90">
        <v>32</v>
      </c>
    </row>
    <row r="186" spans="1:9">
      <c r="A186" s="87" t="s">
        <v>94</v>
      </c>
      <c r="B186" s="87" t="s">
        <v>1350</v>
      </c>
      <c r="C186" s="88" t="s">
        <v>1102</v>
      </c>
      <c r="D186" s="89" t="s">
        <v>1103</v>
      </c>
      <c r="E186" s="87" t="s">
        <v>728</v>
      </c>
      <c r="F186" s="87" t="s">
        <v>2</v>
      </c>
      <c r="G186" s="87" t="s">
        <v>549</v>
      </c>
      <c r="H186" s="90">
        <v>32</v>
      </c>
      <c r="I186" s="90">
        <v>11</v>
      </c>
    </row>
    <row r="187" spans="1:9">
      <c r="A187" s="87" t="s">
        <v>241</v>
      </c>
      <c r="B187" s="87" t="s">
        <v>1351</v>
      </c>
      <c r="C187" s="88" t="s">
        <v>1102</v>
      </c>
      <c r="D187" s="89" t="s">
        <v>1103</v>
      </c>
      <c r="E187" s="87" t="s">
        <v>727</v>
      </c>
      <c r="F187" s="87" t="s">
        <v>2</v>
      </c>
      <c r="G187" s="87" t="s">
        <v>549</v>
      </c>
      <c r="H187" s="90">
        <v>32</v>
      </c>
      <c r="I187" s="90">
        <v>11</v>
      </c>
    </row>
    <row r="188" spans="1:9">
      <c r="A188" s="87" t="s">
        <v>310</v>
      </c>
      <c r="B188" s="87" t="s">
        <v>1352</v>
      </c>
      <c r="C188" s="88" t="s">
        <v>1100</v>
      </c>
      <c r="D188" s="89" t="s">
        <v>1101</v>
      </c>
      <c r="E188" s="87" t="s">
        <v>729</v>
      </c>
      <c r="F188" s="87" t="s">
        <v>10</v>
      </c>
      <c r="G188" s="87" t="s">
        <v>556</v>
      </c>
      <c r="H188" s="90">
        <v>67</v>
      </c>
      <c r="I188" s="90">
        <v>23</v>
      </c>
    </row>
    <row r="189" spans="1:9">
      <c r="A189" s="87" t="s">
        <v>230</v>
      </c>
      <c r="B189" s="87" t="s">
        <v>1353</v>
      </c>
      <c r="C189" s="88" t="s">
        <v>1118</v>
      </c>
      <c r="D189" s="89" t="s">
        <v>1119</v>
      </c>
      <c r="E189" s="87" t="s">
        <v>730</v>
      </c>
      <c r="F189" s="87" t="s">
        <v>2</v>
      </c>
      <c r="G189" s="87" t="s">
        <v>655</v>
      </c>
      <c r="H189" s="90">
        <v>38</v>
      </c>
      <c r="I189" s="90">
        <v>13</v>
      </c>
    </row>
    <row r="190" spans="1:9">
      <c r="A190" s="87" t="s">
        <v>288</v>
      </c>
      <c r="B190" s="87" t="s">
        <v>1354</v>
      </c>
      <c r="C190" s="88" t="s">
        <v>1105</v>
      </c>
      <c r="D190" s="89" t="s">
        <v>1106</v>
      </c>
      <c r="E190" s="87" t="s">
        <v>733</v>
      </c>
      <c r="F190" s="87" t="s">
        <v>3</v>
      </c>
      <c r="G190" s="87" t="s">
        <v>560</v>
      </c>
      <c r="H190" s="90">
        <v>49</v>
      </c>
      <c r="I190" s="90">
        <v>17</v>
      </c>
    </row>
    <row r="191" spans="1:9">
      <c r="A191" s="87" t="s">
        <v>64</v>
      </c>
      <c r="B191" s="87" t="s">
        <v>1355</v>
      </c>
      <c r="C191" s="88" t="s">
        <v>1100</v>
      </c>
      <c r="D191" s="89" t="s">
        <v>1101</v>
      </c>
      <c r="E191" s="87" t="s">
        <v>734</v>
      </c>
      <c r="F191" s="87" t="s">
        <v>8</v>
      </c>
      <c r="G191" s="87" t="s">
        <v>610</v>
      </c>
      <c r="H191" s="90">
        <v>36</v>
      </c>
      <c r="I191" s="90">
        <v>12</v>
      </c>
    </row>
    <row r="192" spans="1:9">
      <c r="A192" s="87" t="s">
        <v>212</v>
      </c>
      <c r="B192" s="87" t="s">
        <v>1356</v>
      </c>
      <c r="C192" s="88" t="s">
        <v>1113</v>
      </c>
      <c r="D192" s="89" t="s">
        <v>1114</v>
      </c>
      <c r="E192" s="87" t="s">
        <v>735</v>
      </c>
      <c r="F192" s="87" t="s">
        <v>8</v>
      </c>
      <c r="G192" s="87" t="s">
        <v>668</v>
      </c>
      <c r="H192" s="90">
        <v>36</v>
      </c>
      <c r="I192" s="90">
        <v>12</v>
      </c>
    </row>
    <row r="193" spans="1:9">
      <c r="A193" s="87" t="s">
        <v>103</v>
      </c>
      <c r="B193" s="87" t="s">
        <v>1357</v>
      </c>
      <c r="C193" s="88" t="s">
        <v>1102</v>
      </c>
      <c r="D193" s="89" t="s">
        <v>1103</v>
      </c>
      <c r="E193" s="87" t="s">
        <v>736</v>
      </c>
      <c r="F193" s="87" t="s">
        <v>2</v>
      </c>
      <c r="G193" s="87" t="s">
        <v>549</v>
      </c>
      <c r="H193" s="90">
        <v>32</v>
      </c>
      <c r="I193" s="90">
        <v>11</v>
      </c>
    </row>
    <row r="194" spans="1:9">
      <c r="A194" s="87" t="s">
        <v>44</v>
      </c>
      <c r="B194" s="87" t="s">
        <v>1358</v>
      </c>
      <c r="C194" s="88" t="s">
        <v>1102</v>
      </c>
      <c r="D194" s="89" t="s">
        <v>1103</v>
      </c>
      <c r="E194" s="87" t="s">
        <v>737</v>
      </c>
      <c r="F194" s="87" t="s">
        <v>2</v>
      </c>
      <c r="G194" s="87" t="s">
        <v>549</v>
      </c>
      <c r="H194" s="90">
        <v>32</v>
      </c>
      <c r="I194" s="90">
        <v>11</v>
      </c>
    </row>
    <row r="195" spans="1:9">
      <c r="A195" s="87" t="s">
        <v>155</v>
      </c>
      <c r="B195" s="87" t="s">
        <v>1359</v>
      </c>
      <c r="C195" s="88" t="s">
        <v>1118</v>
      </c>
      <c r="D195" s="89" t="s">
        <v>1119</v>
      </c>
      <c r="E195" s="87" t="s">
        <v>867</v>
      </c>
      <c r="F195" s="87" t="s">
        <v>1</v>
      </c>
      <c r="G195" s="87" t="s">
        <v>512</v>
      </c>
      <c r="H195" s="90">
        <v>22</v>
      </c>
      <c r="I195" s="90">
        <v>8</v>
      </c>
    </row>
    <row r="196" spans="1:9">
      <c r="A196" s="87" t="s">
        <v>271</v>
      </c>
      <c r="B196" s="87" t="s">
        <v>1360</v>
      </c>
      <c r="C196" s="88" t="s">
        <v>1113</v>
      </c>
      <c r="D196" s="89" t="s">
        <v>1114</v>
      </c>
      <c r="E196" s="87" t="s">
        <v>738</v>
      </c>
      <c r="F196" s="87" t="s">
        <v>6</v>
      </c>
      <c r="G196" s="87" t="s">
        <v>506</v>
      </c>
      <c r="H196" s="90" t="s">
        <v>1361</v>
      </c>
      <c r="I196" s="90" t="s">
        <v>1362</v>
      </c>
    </row>
    <row r="197" spans="1:9">
      <c r="A197" s="87" t="s">
        <v>739</v>
      </c>
      <c r="B197" s="87" t="s">
        <v>1363</v>
      </c>
      <c r="C197" s="88" t="s">
        <v>1123</v>
      </c>
      <c r="D197" s="89" t="s">
        <v>1124</v>
      </c>
      <c r="E197" s="87" t="s">
        <v>740</v>
      </c>
      <c r="F197" s="87" t="s">
        <v>5</v>
      </c>
      <c r="G197" s="87" t="s">
        <v>578</v>
      </c>
      <c r="H197" s="90">
        <v>42</v>
      </c>
      <c r="I197" s="90">
        <v>14</v>
      </c>
    </row>
    <row r="198" spans="1:9">
      <c r="A198" s="87" t="s">
        <v>248</v>
      </c>
      <c r="B198" s="87" t="s">
        <v>1364</v>
      </c>
      <c r="C198" s="88" t="s">
        <v>1123</v>
      </c>
      <c r="D198" s="89" t="s">
        <v>1124</v>
      </c>
      <c r="E198" s="87" t="s">
        <v>741</v>
      </c>
      <c r="F198" s="87" t="s">
        <v>6</v>
      </c>
      <c r="G198" s="87" t="s">
        <v>536</v>
      </c>
      <c r="H198" s="90">
        <v>39</v>
      </c>
      <c r="I198" s="90">
        <v>13</v>
      </c>
    </row>
    <row r="199" spans="1:9">
      <c r="A199" s="87" t="s">
        <v>311</v>
      </c>
      <c r="B199" s="87" t="s">
        <v>1365</v>
      </c>
      <c r="C199" s="88" t="s">
        <v>1100</v>
      </c>
      <c r="D199" s="89" t="s">
        <v>1101</v>
      </c>
      <c r="E199" s="87" t="s">
        <v>742</v>
      </c>
      <c r="F199" s="87" t="s">
        <v>10</v>
      </c>
      <c r="G199" s="87" t="s">
        <v>486</v>
      </c>
      <c r="H199" s="90">
        <v>69</v>
      </c>
      <c r="I199" s="90">
        <v>23</v>
      </c>
    </row>
    <row r="200" spans="1:9">
      <c r="A200" s="87" t="s">
        <v>388</v>
      </c>
      <c r="B200" s="87" t="s">
        <v>1366</v>
      </c>
      <c r="C200" s="88" t="s">
        <v>1100</v>
      </c>
      <c r="D200" s="89" t="s">
        <v>1101</v>
      </c>
      <c r="E200" s="87" t="s">
        <v>743</v>
      </c>
      <c r="F200" s="87" t="s">
        <v>11</v>
      </c>
      <c r="G200" s="87" t="s">
        <v>502</v>
      </c>
      <c r="H200" s="90">
        <v>28</v>
      </c>
      <c r="I200" s="90">
        <v>10</v>
      </c>
    </row>
    <row r="201" spans="1:9">
      <c r="A201" s="87" t="s">
        <v>80</v>
      </c>
      <c r="B201" s="87" t="s">
        <v>1367</v>
      </c>
      <c r="C201" s="88" t="s">
        <v>1113</v>
      </c>
      <c r="D201" s="89" t="s">
        <v>1114</v>
      </c>
      <c r="E201" s="87" t="s">
        <v>744</v>
      </c>
      <c r="F201" s="87" t="s">
        <v>7</v>
      </c>
      <c r="G201" s="87" t="s">
        <v>492</v>
      </c>
      <c r="H201" s="90">
        <v>1</v>
      </c>
      <c r="I201" s="90">
        <v>1</v>
      </c>
    </row>
    <row r="202" spans="1:9">
      <c r="A202" s="87" t="s">
        <v>205</v>
      </c>
      <c r="B202" s="87" t="s">
        <v>1368</v>
      </c>
      <c r="C202" s="88" t="s">
        <v>1109</v>
      </c>
      <c r="D202" s="89" t="s">
        <v>1110</v>
      </c>
      <c r="E202" s="87" t="s">
        <v>745</v>
      </c>
      <c r="F202" s="87" t="s">
        <v>2</v>
      </c>
      <c r="G202" s="87" t="s">
        <v>540</v>
      </c>
      <c r="H202" s="90" t="s">
        <v>1369</v>
      </c>
      <c r="I202" s="90" t="s">
        <v>1370</v>
      </c>
    </row>
    <row r="203" spans="1:9">
      <c r="A203" s="87" t="s">
        <v>404</v>
      </c>
      <c r="B203" s="87" t="s">
        <v>1371</v>
      </c>
      <c r="C203" s="88" t="s">
        <v>1113</v>
      </c>
      <c r="D203" s="89" t="s">
        <v>1114</v>
      </c>
      <c r="E203" s="87" t="s">
        <v>746</v>
      </c>
      <c r="F203" s="87" t="s">
        <v>6</v>
      </c>
      <c r="G203" s="87" t="s">
        <v>601</v>
      </c>
      <c r="H203" s="90">
        <v>40</v>
      </c>
      <c r="I203" s="90">
        <v>14</v>
      </c>
    </row>
    <row r="204" spans="1:9">
      <c r="A204" s="87" t="s">
        <v>162</v>
      </c>
      <c r="B204" s="87" t="s">
        <v>1372</v>
      </c>
      <c r="C204" s="88" t="s">
        <v>1123</v>
      </c>
      <c r="D204" s="89" t="s">
        <v>1124</v>
      </c>
      <c r="E204" s="87" t="s">
        <v>718</v>
      </c>
      <c r="F204" s="87" t="s">
        <v>7</v>
      </c>
      <c r="G204" s="87" t="s">
        <v>718</v>
      </c>
      <c r="H204" s="90">
        <v>25</v>
      </c>
      <c r="I204" s="90">
        <v>9</v>
      </c>
    </row>
    <row r="205" spans="1:9">
      <c r="A205" s="87" t="s">
        <v>50</v>
      </c>
      <c r="B205" s="87" t="s">
        <v>1373</v>
      </c>
      <c r="C205" s="88" t="s">
        <v>1100</v>
      </c>
      <c r="D205" s="89" t="s">
        <v>1101</v>
      </c>
      <c r="E205" s="87" t="s">
        <v>748</v>
      </c>
      <c r="F205" s="87" t="s">
        <v>12</v>
      </c>
      <c r="G205" s="87" t="s">
        <v>747</v>
      </c>
      <c r="H205" s="90" t="s">
        <v>1374</v>
      </c>
      <c r="I205" s="90">
        <v>25</v>
      </c>
    </row>
    <row r="206" spans="1:9">
      <c r="A206" s="87" t="s">
        <v>61</v>
      </c>
      <c r="B206" s="87" t="s">
        <v>1375</v>
      </c>
      <c r="C206" s="88" t="s">
        <v>1100</v>
      </c>
      <c r="D206" s="89" t="s">
        <v>1101</v>
      </c>
      <c r="E206" s="87" t="s">
        <v>750</v>
      </c>
      <c r="F206" s="87" t="s">
        <v>9</v>
      </c>
      <c r="G206" s="87" t="s">
        <v>517</v>
      </c>
      <c r="H206" s="90">
        <v>86</v>
      </c>
      <c r="I206" s="90">
        <v>29</v>
      </c>
    </row>
    <row r="207" spans="1:9">
      <c r="A207" s="87" t="s">
        <v>202</v>
      </c>
      <c r="B207" s="87" t="s">
        <v>1376</v>
      </c>
      <c r="C207" s="88" t="s">
        <v>1113</v>
      </c>
      <c r="D207" s="89" t="s">
        <v>1114</v>
      </c>
      <c r="E207" s="87" t="s">
        <v>538</v>
      </c>
      <c r="F207" s="87" t="s">
        <v>8</v>
      </c>
      <c r="G207" s="87" t="s">
        <v>538</v>
      </c>
      <c r="H207" s="90">
        <v>89</v>
      </c>
      <c r="I207" s="90">
        <v>30</v>
      </c>
    </row>
    <row r="208" spans="1:9">
      <c r="A208" s="87" t="s">
        <v>245</v>
      </c>
      <c r="B208" s="87" t="s">
        <v>1377</v>
      </c>
      <c r="C208" s="88" t="s">
        <v>1113</v>
      </c>
      <c r="D208" s="89" t="s">
        <v>1114</v>
      </c>
      <c r="E208" s="87" t="s">
        <v>751</v>
      </c>
      <c r="F208" s="87" t="s">
        <v>8</v>
      </c>
      <c r="G208" s="87" t="s">
        <v>601</v>
      </c>
      <c r="H208" s="90">
        <v>40</v>
      </c>
      <c r="I208" s="90">
        <v>14</v>
      </c>
    </row>
    <row r="209" spans="1:9">
      <c r="A209" s="87" t="s">
        <v>79</v>
      </c>
      <c r="B209" s="87" t="s">
        <v>1378</v>
      </c>
      <c r="C209" s="88" t="s">
        <v>1123</v>
      </c>
      <c r="D209" s="89" t="s">
        <v>1124</v>
      </c>
      <c r="E209" s="87" t="s">
        <v>752</v>
      </c>
      <c r="F209" s="87" t="s">
        <v>6</v>
      </c>
      <c r="G209" s="87" t="s">
        <v>547</v>
      </c>
      <c r="H209" s="90">
        <v>41</v>
      </c>
      <c r="I209" s="90">
        <v>14</v>
      </c>
    </row>
    <row r="210" spans="1:9">
      <c r="A210" s="87" t="s">
        <v>60</v>
      </c>
      <c r="B210" s="87" t="s">
        <v>1379</v>
      </c>
      <c r="C210" s="88" t="s">
        <v>1109</v>
      </c>
      <c r="D210" s="89" t="s">
        <v>1110</v>
      </c>
      <c r="E210" s="87" t="s">
        <v>753</v>
      </c>
      <c r="F210" s="87" t="s">
        <v>2</v>
      </c>
      <c r="G210" s="87" t="s">
        <v>540</v>
      </c>
      <c r="H210" s="90">
        <v>38</v>
      </c>
      <c r="I210" s="90">
        <v>13</v>
      </c>
    </row>
    <row r="211" spans="1:9">
      <c r="A211" s="87" t="s">
        <v>187</v>
      </c>
      <c r="B211" s="87" t="s">
        <v>1380</v>
      </c>
      <c r="C211" s="88" t="s">
        <v>1100</v>
      </c>
      <c r="D211" s="89" t="s">
        <v>1101</v>
      </c>
      <c r="E211" s="87" t="s">
        <v>1052</v>
      </c>
      <c r="F211" s="87" t="s">
        <v>5</v>
      </c>
      <c r="G211" s="87" t="s">
        <v>519</v>
      </c>
      <c r="H211" s="90" t="s">
        <v>1381</v>
      </c>
      <c r="I211" s="90" t="s">
        <v>1382</v>
      </c>
    </row>
    <row r="212" spans="1:9">
      <c r="A212" s="87" t="s">
        <v>191</v>
      </c>
      <c r="B212" s="87" t="s">
        <v>1383</v>
      </c>
      <c r="C212" s="88" t="s">
        <v>1105</v>
      </c>
      <c r="D212" s="89" t="s">
        <v>1106</v>
      </c>
      <c r="E212" s="87" t="s">
        <v>756</v>
      </c>
      <c r="F212" s="87" t="s">
        <v>5</v>
      </c>
      <c r="G212" s="87" t="s">
        <v>755</v>
      </c>
      <c r="H212" s="90">
        <v>50</v>
      </c>
      <c r="I212" s="90">
        <v>17</v>
      </c>
    </row>
    <row r="213" spans="1:9">
      <c r="A213" s="87" t="s">
        <v>335</v>
      </c>
      <c r="B213" s="87" t="s">
        <v>1384</v>
      </c>
      <c r="C213" s="88" t="s">
        <v>1123</v>
      </c>
      <c r="D213" s="89" t="s">
        <v>1124</v>
      </c>
      <c r="E213" s="87" t="s">
        <v>757</v>
      </c>
      <c r="F213" s="87" t="s">
        <v>6</v>
      </c>
      <c r="G213" s="87" t="s">
        <v>536</v>
      </c>
      <c r="H213" s="90">
        <v>39</v>
      </c>
      <c r="I213" s="90">
        <v>13</v>
      </c>
    </row>
    <row r="214" spans="1:9">
      <c r="A214" s="87" t="s">
        <v>36</v>
      </c>
      <c r="B214" s="87" t="s">
        <v>1385</v>
      </c>
      <c r="C214" s="88" t="s">
        <v>1109</v>
      </c>
      <c r="D214" s="89" t="s">
        <v>1110</v>
      </c>
      <c r="E214" s="87" t="s">
        <v>758</v>
      </c>
      <c r="F214" s="87" t="s">
        <v>2</v>
      </c>
      <c r="G214" s="87" t="s">
        <v>540</v>
      </c>
      <c r="H214" s="90">
        <v>47</v>
      </c>
      <c r="I214" s="90">
        <v>16</v>
      </c>
    </row>
    <row r="215" spans="1:9">
      <c r="A215" s="87" t="s">
        <v>324</v>
      </c>
      <c r="B215" s="87" t="s">
        <v>1386</v>
      </c>
      <c r="C215" s="88" t="s">
        <v>1100</v>
      </c>
      <c r="D215" s="89" t="s">
        <v>1101</v>
      </c>
      <c r="E215" s="87" t="s">
        <v>1047</v>
      </c>
      <c r="F215" s="87" t="s">
        <v>10</v>
      </c>
      <c r="G215" s="87" t="s">
        <v>670</v>
      </c>
      <c r="H215" s="90">
        <v>87</v>
      </c>
      <c r="I215" s="90">
        <v>29</v>
      </c>
    </row>
    <row r="216" spans="1:9">
      <c r="A216" s="87" t="s">
        <v>250</v>
      </c>
      <c r="B216" s="87" t="s">
        <v>1387</v>
      </c>
      <c r="C216" s="88" t="s">
        <v>1100</v>
      </c>
      <c r="D216" s="89" t="s">
        <v>1101</v>
      </c>
      <c r="E216" s="87" t="s">
        <v>760</v>
      </c>
      <c r="F216" s="87" t="s">
        <v>12</v>
      </c>
      <c r="G216" s="87" t="s">
        <v>514</v>
      </c>
      <c r="H216" s="90">
        <v>74</v>
      </c>
      <c r="I216" s="90">
        <v>25</v>
      </c>
    </row>
    <row r="217" spans="1:9">
      <c r="A217" s="87" t="s">
        <v>400</v>
      </c>
      <c r="B217" s="87" t="s">
        <v>1388</v>
      </c>
      <c r="C217" s="88" t="s">
        <v>1105</v>
      </c>
      <c r="D217" s="89" t="s">
        <v>1106</v>
      </c>
      <c r="E217" s="87" t="s">
        <v>761</v>
      </c>
      <c r="F217" s="87" t="s">
        <v>4</v>
      </c>
      <c r="G217" s="87" t="s">
        <v>496</v>
      </c>
      <c r="H217" s="90" t="s">
        <v>1389</v>
      </c>
      <c r="I217" s="90" t="s">
        <v>1222</v>
      </c>
    </row>
    <row r="218" spans="1:9">
      <c r="A218" s="87" t="s">
        <v>154</v>
      </c>
      <c r="B218" s="87" t="s">
        <v>1390</v>
      </c>
      <c r="C218" s="88" t="s">
        <v>1123</v>
      </c>
      <c r="D218" s="89" t="s">
        <v>1124</v>
      </c>
      <c r="E218" s="87" t="s">
        <v>1050</v>
      </c>
      <c r="F218" s="87" t="s">
        <v>6</v>
      </c>
      <c r="G218" s="87" t="s">
        <v>762</v>
      </c>
      <c r="H218" s="90">
        <v>57</v>
      </c>
      <c r="I218" s="90">
        <v>19</v>
      </c>
    </row>
    <row r="219" spans="1:9">
      <c r="A219" s="87" t="s">
        <v>214</v>
      </c>
      <c r="B219" s="87" t="s">
        <v>1391</v>
      </c>
      <c r="C219" s="88" t="s">
        <v>1113</v>
      </c>
      <c r="D219" s="89" t="s">
        <v>1114</v>
      </c>
      <c r="E219" s="87" t="s">
        <v>765</v>
      </c>
      <c r="F219" s="87" t="s">
        <v>8</v>
      </c>
      <c r="G219" s="87" t="s">
        <v>764</v>
      </c>
      <c r="H219" s="90">
        <v>36</v>
      </c>
      <c r="I219" s="90">
        <v>12</v>
      </c>
    </row>
    <row r="220" spans="1:9">
      <c r="A220" s="87" t="s">
        <v>346</v>
      </c>
      <c r="B220" s="87" t="s">
        <v>1392</v>
      </c>
      <c r="C220" s="88" t="s">
        <v>1118</v>
      </c>
      <c r="D220" s="89" t="s">
        <v>1119</v>
      </c>
      <c r="E220" s="87" t="s">
        <v>766</v>
      </c>
      <c r="F220" s="87" t="s">
        <v>1</v>
      </c>
      <c r="G220" s="87" t="s">
        <v>512</v>
      </c>
      <c r="H220" s="90" t="s">
        <v>1271</v>
      </c>
      <c r="I220" s="90">
        <v>8</v>
      </c>
    </row>
    <row r="221" spans="1:9">
      <c r="A221" s="87" t="s">
        <v>34</v>
      </c>
      <c r="B221" s="87" t="s">
        <v>1393</v>
      </c>
      <c r="C221" s="88" t="s">
        <v>1105</v>
      </c>
      <c r="D221" s="89" t="s">
        <v>1106</v>
      </c>
      <c r="E221" s="87" t="s">
        <v>767</v>
      </c>
      <c r="F221" s="87" t="s">
        <v>11</v>
      </c>
      <c r="G221" s="87" t="s">
        <v>563</v>
      </c>
      <c r="H221" s="90">
        <v>29</v>
      </c>
      <c r="I221" s="90">
        <v>10</v>
      </c>
    </row>
    <row r="222" spans="1:9">
      <c r="A222" s="87" t="s">
        <v>246</v>
      </c>
      <c r="B222" s="87" t="s">
        <v>1394</v>
      </c>
      <c r="C222" s="88" t="s">
        <v>1123</v>
      </c>
      <c r="D222" s="89" t="s">
        <v>1124</v>
      </c>
      <c r="E222" s="87" t="s">
        <v>768</v>
      </c>
      <c r="F222" s="87" t="s">
        <v>1</v>
      </c>
      <c r="G222" s="87" t="s">
        <v>589</v>
      </c>
      <c r="H222" s="90" t="s">
        <v>1259</v>
      </c>
      <c r="I222" s="90">
        <v>8</v>
      </c>
    </row>
    <row r="223" spans="1:9">
      <c r="A223" s="87" t="s">
        <v>290</v>
      </c>
      <c r="B223" s="87" t="s">
        <v>1395</v>
      </c>
      <c r="C223" s="88" t="s">
        <v>1100</v>
      </c>
      <c r="D223" s="89" t="s">
        <v>1101</v>
      </c>
      <c r="E223" s="87" t="s">
        <v>769</v>
      </c>
      <c r="F223" s="87" t="s">
        <v>12</v>
      </c>
      <c r="G223" s="87" t="s">
        <v>701</v>
      </c>
      <c r="H223" s="90">
        <v>74</v>
      </c>
      <c r="I223" s="90">
        <v>25</v>
      </c>
    </row>
    <row r="224" spans="1:9">
      <c r="A224" s="87" t="s">
        <v>172</v>
      </c>
      <c r="B224" s="87" t="s">
        <v>1396</v>
      </c>
      <c r="C224" s="88" t="s">
        <v>1100</v>
      </c>
      <c r="D224" s="89" t="s">
        <v>1101</v>
      </c>
      <c r="E224" s="87" t="s">
        <v>771</v>
      </c>
      <c r="F224" s="87" t="s">
        <v>9</v>
      </c>
      <c r="G224" s="87" t="s">
        <v>770</v>
      </c>
      <c r="H224" s="90" t="s">
        <v>1397</v>
      </c>
      <c r="I224" s="90" t="s">
        <v>1398</v>
      </c>
    </row>
    <row r="225" spans="1:9">
      <c r="A225" s="87" t="s">
        <v>291</v>
      </c>
      <c r="B225" s="87" t="s">
        <v>1399</v>
      </c>
      <c r="C225" s="88" t="s">
        <v>1118</v>
      </c>
      <c r="D225" s="89" t="s">
        <v>1119</v>
      </c>
      <c r="E225" s="87" t="s">
        <v>919</v>
      </c>
      <c r="F225" s="87" t="s">
        <v>1</v>
      </c>
      <c r="G225" s="87" t="s">
        <v>512</v>
      </c>
      <c r="H225" s="90">
        <v>99</v>
      </c>
      <c r="I225" s="90">
        <v>33</v>
      </c>
    </row>
    <row r="226" spans="1:9">
      <c r="A226" s="87" t="s">
        <v>438</v>
      </c>
      <c r="B226" s="87" t="s">
        <v>1400</v>
      </c>
      <c r="C226" s="88" t="s">
        <v>1118</v>
      </c>
      <c r="D226" s="89" t="s">
        <v>1119</v>
      </c>
      <c r="E226" s="87" t="s">
        <v>812</v>
      </c>
      <c r="F226" s="87" t="s">
        <v>1</v>
      </c>
      <c r="G226" s="87" t="s">
        <v>512</v>
      </c>
      <c r="H226" s="90">
        <v>99</v>
      </c>
      <c r="I226" s="90">
        <v>33</v>
      </c>
    </row>
    <row r="227" spans="1:9">
      <c r="A227" s="87" t="s">
        <v>173</v>
      </c>
      <c r="B227" s="87" t="s">
        <v>1401</v>
      </c>
      <c r="C227" s="88" t="s">
        <v>1118</v>
      </c>
      <c r="D227" s="89" t="s">
        <v>1119</v>
      </c>
      <c r="E227" s="87" t="s">
        <v>772</v>
      </c>
      <c r="F227" s="87" t="s">
        <v>1</v>
      </c>
      <c r="G227" s="87" t="s">
        <v>512</v>
      </c>
      <c r="H227" s="90">
        <v>99</v>
      </c>
      <c r="I227" s="90">
        <v>33</v>
      </c>
    </row>
    <row r="228" spans="1:9">
      <c r="A228" s="87" t="s">
        <v>95</v>
      </c>
      <c r="B228" s="87" t="s">
        <v>1402</v>
      </c>
      <c r="C228" s="88" t="s">
        <v>1118</v>
      </c>
      <c r="D228" s="89" t="s">
        <v>1119</v>
      </c>
      <c r="E228" s="87" t="s">
        <v>912</v>
      </c>
      <c r="F228" s="87" t="s">
        <v>1</v>
      </c>
      <c r="G228" s="87" t="s">
        <v>512</v>
      </c>
      <c r="H228" s="90">
        <v>99</v>
      </c>
      <c r="I228" s="90">
        <v>33</v>
      </c>
    </row>
    <row r="229" spans="1:9">
      <c r="A229" s="87" t="s">
        <v>198</v>
      </c>
      <c r="B229" s="87" t="s">
        <v>1403</v>
      </c>
      <c r="C229" s="88" t="s">
        <v>1109</v>
      </c>
      <c r="D229" s="89" t="s">
        <v>1110</v>
      </c>
      <c r="E229" s="87" t="s">
        <v>1007</v>
      </c>
      <c r="F229" s="87" t="s">
        <v>2</v>
      </c>
      <c r="G229" s="87" t="s">
        <v>540</v>
      </c>
      <c r="H229" s="90" t="s">
        <v>1404</v>
      </c>
      <c r="I229" s="90">
        <v>27</v>
      </c>
    </row>
    <row r="230" spans="1:9">
      <c r="A230" s="87" t="s">
        <v>24</v>
      </c>
      <c r="B230" s="87" t="s">
        <v>1405</v>
      </c>
      <c r="C230" s="88" t="s">
        <v>1102</v>
      </c>
      <c r="D230" s="89" t="s">
        <v>1103</v>
      </c>
      <c r="E230" s="87" t="s">
        <v>774</v>
      </c>
      <c r="F230" s="87" t="s">
        <v>2</v>
      </c>
      <c r="G230" s="87" t="s">
        <v>543</v>
      </c>
      <c r="H230" s="90" t="s">
        <v>1406</v>
      </c>
      <c r="I230" s="90" t="s">
        <v>1156</v>
      </c>
    </row>
    <row r="231" spans="1:9">
      <c r="A231" s="87" t="s">
        <v>266</v>
      </c>
      <c r="B231" s="87" t="s">
        <v>1407</v>
      </c>
      <c r="C231" s="88" t="s">
        <v>1115</v>
      </c>
      <c r="D231" s="89" t="s">
        <v>1116</v>
      </c>
      <c r="E231" s="87" t="s">
        <v>471</v>
      </c>
      <c r="F231" s="87" t="s">
        <v>1</v>
      </c>
      <c r="G231" s="87" t="s">
        <v>471</v>
      </c>
      <c r="H231" s="90" t="s">
        <v>1408</v>
      </c>
      <c r="I231" s="90" t="s">
        <v>1409</v>
      </c>
    </row>
    <row r="232" spans="1:9">
      <c r="A232" s="87" t="s">
        <v>314</v>
      </c>
      <c r="B232" s="87" t="s">
        <v>1410</v>
      </c>
      <c r="C232" s="88" t="s">
        <v>1109</v>
      </c>
      <c r="D232" s="89" t="s">
        <v>1110</v>
      </c>
      <c r="E232" s="87" t="s">
        <v>1013</v>
      </c>
      <c r="F232" s="87" t="s">
        <v>3</v>
      </c>
      <c r="G232" s="87" t="s">
        <v>528</v>
      </c>
      <c r="H232" s="90">
        <v>51</v>
      </c>
      <c r="I232" s="90">
        <v>17</v>
      </c>
    </row>
    <row r="233" spans="1:9">
      <c r="A233" s="87" t="s">
        <v>220</v>
      </c>
      <c r="B233" s="87" t="s">
        <v>1411</v>
      </c>
      <c r="C233" s="88" t="s">
        <v>1100</v>
      </c>
      <c r="D233" s="89" t="s">
        <v>1101</v>
      </c>
      <c r="E233" s="87" t="s">
        <v>782</v>
      </c>
      <c r="F233" s="87" t="s">
        <v>9</v>
      </c>
      <c r="G233" s="87" t="s">
        <v>731</v>
      </c>
      <c r="H233" s="90">
        <v>34</v>
      </c>
      <c r="I233" s="90">
        <v>12</v>
      </c>
    </row>
    <row r="234" spans="1:9">
      <c r="A234" s="87" t="s">
        <v>402</v>
      </c>
      <c r="B234" s="87" t="s">
        <v>1412</v>
      </c>
      <c r="C234" s="88" t="s">
        <v>1100</v>
      </c>
      <c r="D234" s="89" t="s">
        <v>1101</v>
      </c>
      <c r="E234" s="87" t="s">
        <v>732</v>
      </c>
      <c r="F234" s="87" t="s">
        <v>9</v>
      </c>
      <c r="G234" s="87" t="s">
        <v>731</v>
      </c>
      <c r="H234" s="90">
        <v>34</v>
      </c>
      <c r="I234" s="90">
        <v>12</v>
      </c>
    </row>
    <row r="235" spans="1:9">
      <c r="A235" s="87" t="s">
        <v>59</v>
      </c>
      <c r="B235" s="87" t="s">
        <v>1413</v>
      </c>
      <c r="C235" s="88" t="s">
        <v>1100</v>
      </c>
      <c r="D235" s="89" t="s">
        <v>1101</v>
      </c>
      <c r="E235" s="87" t="s">
        <v>816</v>
      </c>
      <c r="F235" s="87" t="s">
        <v>12</v>
      </c>
      <c r="G235" s="87" t="s">
        <v>551</v>
      </c>
      <c r="H235" s="90">
        <v>73</v>
      </c>
      <c r="I235" s="90">
        <v>25</v>
      </c>
    </row>
    <row r="236" spans="1:9">
      <c r="A236" s="87" t="s">
        <v>40</v>
      </c>
      <c r="B236" s="87" t="s">
        <v>1414</v>
      </c>
      <c r="C236" s="88" t="s">
        <v>1123</v>
      </c>
      <c r="D236" s="89" t="s">
        <v>1124</v>
      </c>
      <c r="E236" s="87" t="s">
        <v>783</v>
      </c>
      <c r="F236" s="87" t="s">
        <v>7</v>
      </c>
      <c r="G236" s="87" t="s">
        <v>718</v>
      </c>
      <c r="H236" s="90">
        <v>2</v>
      </c>
      <c r="I236" s="90">
        <v>1</v>
      </c>
    </row>
    <row r="237" spans="1:9">
      <c r="A237" s="87" t="s">
        <v>412</v>
      </c>
      <c r="B237" s="87" t="s">
        <v>1415</v>
      </c>
      <c r="C237" s="88" t="s">
        <v>1105</v>
      </c>
      <c r="D237" s="89" t="s">
        <v>1106</v>
      </c>
      <c r="E237" s="87" t="s">
        <v>784</v>
      </c>
      <c r="F237" s="87" t="s">
        <v>10</v>
      </c>
      <c r="G237" s="87" t="s">
        <v>494</v>
      </c>
      <c r="H237" s="90" t="s">
        <v>1416</v>
      </c>
      <c r="I237" s="90">
        <v>31</v>
      </c>
    </row>
    <row r="238" spans="1:9">
      <c r="A238" s="87" t="s">
        <v>116</v>
      </c>
      <c r="B238" s="87" t="s">
        <v>1417</v>
      </c>
      <c r="C238" s="88" t="s">
        <v>1109</v>
      </c>
      <c r="D238" s="89" t="s">
        <v>1110</v>
      </c>
      <c r="E238" s="87" t="s">
        <v>785</v>
      </c>
      <c r="F238" s="87" t="s">
        <v>2</v>
      </c>
      <c r="G238" s="87" t="s">
        <v>540</v>
      </c>
      <c r="H238" s="90" t="s">
        <v>1418</v>
      </c>
      <c r="I238" s="90">
        <v>16</v>
      </c>
    </row>
    <row r="239" spans="1:9">
      <c r="A239" s="87" t="s">
        <v>96</v>
      </c>
      <c r="B239" s="87" t="s">
        <v>1419</v>
      </c>
      <c r="C239" s="88" t="s">
        <v>1109</v>
      </c>
      <c r="D239" s="89" t="s">
        <v>1110</v>
      </c>
      <c r="E239" s="87" t="s">
        <v>584</v>
      </c>
      <c r="F239" s="87" t="s">
        <v>2</v>
      </c>
      <c r="G239" s="87" t="s">
        <v>490</v>
      </c>
      <c r="H239" s="90">
        <v>51</v>
      </c>
      <c r="I239" s="90">
        <v>17</v>
      </c>
    </row>
    <row r="240" spans="1:9">
      <c r="A240" s="87" t="s">
        <v>140</v>
      </c>
      <c r="B240" s="87" t="s">
        <v>1420</v>
      </c>
      <c r="C240" s="88" t="s">
        <v>1123</v>
      </c>
      <c r="D240" s="89" t="s">
        <v>1124</v>
      </c>
      <c r="E240" s="87" t="s">
        <v>787</v>
      </c>
      <c r="F240" s="87" t="s">
        <v>5</v>
      </c>
      <c r="G240" s="87" t="s">
        <v>786</v>
      </c>
      <c r="H240" s="90">
        <v>41</v>
      </c>
      <c r="I240" s="90">
        <v>14</v>
      </c>
    </row>
    <row r="241" spans="1:9">
      <c r="A241" s="87" t="s">
        <v>229</v>
      </c>
      <c r="B241" s="87" t="s">
        <v>1421</v>
      </c>
      <c r="C241" s="88" t="s">
        <v>1109</v>
      </c>
      <c r="D241" s="89" t="s">
        <v>1110</v>
      </c>
      <c r="E241" s="87" t="s">
        <v>788</v>
      </c>
      <c r="F241" s="87" t="s">
        <v>2</v>
      </c>
      <c r="G241" s="87" t="s">
        <v>490</v>
      </c>
      <c r="H241" s="90">
        <v>80</v>
      </c>
      <c r="I241" s="90">
        <v>27</v>
      </c>
    </row>
    <row r="242" spans="1:9">
      <c r="A242" s="87" t="s">
        <v>255</v>
      </c>
      <c r="B242" s="87" t="s">
        <v>1422</v>
      </c>
      <c r="C242" s="88" t="s">
        <v>1100</v>
      </c>
      <c r="D242" s="89" t="s">
        <v>1101</v>
      </c>
      <c r="E242" s="87" t="s">
        <v>789</v>
      </c>
      <c r="F242" s="87" t="s">
        <v>9</v>
      </c>
      <c r="G242" s="87" t="s">
        <v>517</v>
      </c>
      <c r="H242" s="90">
        <v>86</v>
      </c>
      <c r="I242" s="90">
        <v>29</v>
      </c>
    </row>
    <row r="243" spans="1:9">
      <c r="A243" s="87" t="s">
        <v>242</v>
      </c>
      <c r="B243" s="87" t="s">
        <v>1423</v>
      </c>
      <c r="C243" s="88" t="s">
        <v>1109</v>
      </c>
      <c r="D243" s="89" t="s">
        <v>1110</v>
      </c>
      <c r="E243" s="87" t="s">
        <v>1008</v>
      </c>
      <c r="F243" s="87" t="s">
        <v>2</v>
      </c>
      <c r="G243" s="87" t="s">
        <v>540</v>
      </c>
      <c r="H243" s="90">
        <v>80</v>
      </c>
      <c r="I243" s="90">
        <v>27</v>
      </c>
    </row>
    <row r="244" spans="1:9">
      <c r="A244" s="87" t="s">
        <v>247</v>
      </c>
      <c r="B244" s="87" t="s">
        <v>1424</v>
      </c>
      <c r="C244" s="88" t="s">
        <v>1102</v>
      </c>
      <c r="D244" s="89" t="s">
        <v>1103</v>
      </c>
      <c r="E244" s="87" t="s">
        <v>791</v>
      </c>
      <c r="F244" s="87" t="s">
        <v>1</v>
      </c>
      <c r="G244" s="87" t="s">
        <v>512</v>
      </c>
      <c r="H244" s="90" t="s">
        <v>1425</v>
      </c>
      <c r="I244" s="90" t="s">
        <v>1426</v>
      </c>
    </row>
    <row r="245" spans="1:9">
      <c r="A245" s="87" t="s">
        <v>380</v>
      </c>
      <c r="B245" s="87" t="s">
        <v>1427</v>
      </c>
      <c r="C245" s="88" t="s">
        <v>1105</v>
      </c>
      <c r="D245" s="89" t="s">
        <v>1106</v>
      </c>
      <c r="E245" s="87" t="s">
        <v>873</v>
      </c>
      <c r="F245" s="87" t="s">
        <v>3</v>
      </c>
      <c r="G245" s="87" t="s">
        <v>560</v>
      </c>
      <c r="H245" s="90">
        <v>49</v>
      </c>
      <c r="I245" s="90">
        <v>17</v>
      </c>
    </row>
    <row r="246" spans="1:9">
      <c r="A246" s="87" t="s">
        <v>406</v>
      </c>
      <c r="B246" s="87" t="s">
        <v>1428</v>
      </c>
      <c r="C246" s="88" t="s">
        <v>1102</v>
      </c>
      <c r="D246" s="89" t="s">
        <v>1103</v>
      </c>
      <c r="E246" s="87" t="s">
        <v>792</v>
      </c>
      <c r="F246" s="87" t="s">
        <v>1</v>
      </c>
      <c r="G246" s="87" t="s">
        <v>512</v>
      </c>
      <c r="H246" s="90" t="s">
        <v>1429</v>
      </c>
      <c r="I246" s="90" t="s">
        <v>1430</v>
      </c>
    </row>
    <row r="247" spans="1:9">
      <c r="A247" s="87" t="s">
        <v>336</v>
      </c>
      <c r="B247" s="87" t="s">
        <v>1431</v>
      </c>
      <c r="C247" s="88" t="s">
        <v>1118</v>
      </c>
      <c r="D247" s="89" t="s">
        <v>1119</v>
      </c>
      <c r="E247" s="87" t="s">
        <v>726</v>
      </c>
      <c r="F247" s="87" t="s">
        <v>1</v>
      </c>
      <c r="G247" s="87" t="s">
        <v>512</v>
      </c>
      <c r="H247" s="90">
        <v>99</v>
      </c>
      <c r="I247" s="90">
        <v>33</v>
      </c>
    </row>
    <row r="248" spans="1:9">
      <c r="A248" s="87" t="s">
        <v>141</v>
      </c>
      <c r="B248" s="87" t="s">
        <v>1432</v>
      </c>
      <c r="C248" s="88" t="s">
        <v>1100</v>
      </c>
      <c r="D248" s="89" t="s">
        <v>1101</v>
      </c>
      <c r="E248" s="87" t="s">
        <v>793</v>
      </c>
      <c r="F248" s="87" t="s">
        <v>5</v>
      </c>
      <c r="G248" s="87" t="s">
        <v>755</v>
      </c>
      <c r="H248" s="90">
        <v>50</v>
      </c>
      <c r="I248" s="90">
        <v>17</v>
      </c>
    </row>
    <row r="249" spans="1:9">
      <c r="A249" s="87" t="s">
        <v>156</v>
      </c>
      <c r="B249" s="87" t="s">
        <v>1433</v>
      </c>
      <c r="C249" s="88" t="s">
        <v>1123</v>
      </c>
      <c r="D249" s="89" t="s">
        <v>1124</v>
      </c>
      <c r="E249" s="87" t="s">
        <v>1051</v>
      </c>
      <c r="F249" s="87" t="s">
        <v>6</v>
      </c>
      <c r="G249" s="87" t="s">
        <v>762</v>
      </c>
      <c r="H249" s="90">
        <v>55</v>
      </c>
      <c r="I249" s="90">
        <v>19</v>
      </c>
    </row>
    <row r="250" spans="1:9">
      <c r="A250" s="87" t="s">
        <v>180</v>
      </c>
      <c r="B250" s="87" t="s">
        <v>1434</v>
      </c>
      <c r="C250" s="88" t="s">
        <v>1100</v>
      </c>
      <c r="D250" s="89" t="s">
        <v>1101</v>
      </c>
      <c r="E250" s="87" t="s">
        <v>795</v>
      </c>
      <c r="F250" s="87" t="s">
        <v>10</v>
      </c>
      <c r="G250" s="87" t="s">
        <v>486</v>
      </c>
      <c r="H250" s="90">
        <v>69</v>
      </c>
      <c r="I250" s="90">
        <v>23</v>
      </c>
    </row>
    <row r="251" spans="1:9">
      <c r="A251" s="87" t="s">
        <v>275</v>
      </c>
      <c r="B251" s="87" t="s">
        <v>1435</v>
      </c>
      <c r="C251" s="88" t="s">
        <v>1105</v>
      </c>
      <c r="D251" s="89" t="s">
        <v>1106</v>
      </c>
      <c r="E251" s="87" t="s">
        <v>796</v>
      </c>
      <c r="F251" s="87" t="s">
        <v>5</v>
      </c>
      <c r="G251" s="87" t="s">
        <v>519</v>
      </c>
      <c r="H251" s="90">
        <v>70</v>
      </c>
      <c r="I251" s="90">
        <v>24</v>
      </c>
    </row>
    <row r="252" spans="1:9">
      <c r="A252" s="87" t="s">
        <v>373</v>
      </c>
      <c r="B252" s="87" t="s">
        <v>1436</v>
      </c>
      <c r="C252" s="88" t="s">
        <v>1100</v>
      </c>
      <c r="D252" s="89" t="s">
        <v>1101</v>
      </c>
      <c r="E252" s="87" t="s">
        <v>798</v>
      </c>
      <c r="F252" s="87" t="s">
        <v>10</v>
      </c>
      <c r="G252" s="87" t="s">
        <v>556</v>
      </c>
      <c r="H252" s="90">
        <v>67</v>
      </c>
      <c r="I252" s="90">
        <v>23</v>
      </c>
    </row>
    <row r="253" spans="1:9">
      <c r="A253" s="87" t="s">
        <v>164</v>
      </c>
      <c r="B253" s="87" t="s">
        <v>1437</v>
      </c>
      <c r="C253" s="88" t="s">
        <v>1118</v>
      </c>
      <c r="D253" s="89" t="s">
        <v>1119</v>
      </c>
      <c r="E253" s="87" t="s">
        <v>799</v>
      </c>
      <c r="F253" s="87" t="s">
        <v>1</v>
      </c>
      <c r="G253" s="87" t="s">
        <v>512</v>
      </c>
      <c r="H253" s="90" t="s">
        <v>1438</v>
      </c>
      <c r="I253" s="90" t="s">
        <v>1439</v>
      </c>
    </row>
    <row r="254" spans="1:9">
      <c r="A254" s="87" t="s">
        <v>283</v>
      </c>
      <c r="B254" s="87" t="s">
        <v>1440</v>
      </c>
      <c r="C254" s="88" t="s">
        <v>1109</v>
      </c>
      <c r="D254" s="89" t="s">
        <v>1110</v>
      </c>
      <c r="E254" s="87" t="s">
        <v>800</v>
      </c>
      <c r="F254" s="87" t="s">
        <v>2</v>
      </c>
      <c r="G254" s="87" t="s">
        <v>490</v>
      </c>
      <c r="H254" s="90">
        <v>80</v>
      </c>
      <c r="I254" s="90">
        <v>27</v>
      </c>
    </row>
    <row r="255" spans="1:9">
      <c r="A255" s="87" t="s">
        <v>22</v>
      </c>
      <c r="B255" s="87" t="s">
        <v>1441</v>
      </c>
      <c r="C255" s="88" t="s">
        <v>1113</v>
      </c>
      <c r="D255" s="89" t="s">
        <v>1114</v>
      </c>
      <c r="E255" s="87" t="s">
        <v>801</v>
      </c>
      <c r="F255" s="87" t="s">
        <v>7</v>
      </c>
      <c r="G255" s="87" t="s">
        <v>567</v>
      </c>
      <c r="H255" s="90">
        <v>59</v>
      </c>
      <c r="I255" s="90">
        <v>20</v>
      </c>
    </row>
    <row r="256" spans="1:9">
      <c r="A256" s="87" t="s">
        <v>261</v>
      </c>
      <c r="B256" s="87" t="s">
        <v>1442</v>
      </c>
      <c r="C256" s="88" t="s">
        <v>1105</v>
      </c>
      <c r="D256" s="89" t="s">
        <v>1106</v>
      </c>
      <c r="E256" s="87" t="s">
        <v>802</v>
      </c>
      <c r="F256" s="87" t="s">
        <v>5</v>
      </c>
      <c r="G256" s="87" t="s">
        <v>755</v>
      </c>
      <c r="H256" s="90">
        <v>50</v>
      </c>
      <c r="I256" s="90">
        <v>17</v>
      </c>
    </row>
    <row r="257" spans="1:9">
      <c r="A257" s="87" t="s">
        <v>249</v>
      </c>
      <c r="B257" s="87" t="s">
        <v>1443</v>
      </c>
      <c r="C257" s="88" t="s">
        <v>1113</v>
      </c>
      <c r="D257" s="89" t="s">
        <v>1114</v>
      </c>
      <c r="E257" s="87" t="s">
        <v>803</v>
      </c>
      <c r="F257" s="87" t="s">
        <v>6</v>
      </c>
      <c r="G257" s="87" t="s">
        <v>601</v>
      </c>
      <c r="H257" s="90" t="s">
        <v>1444</v>
      </c>
      <c r="I257" s="90" t="s">
        <v>1445</v>
      </c>
    </row>
    <row r="258" spans="1:9">
      <c r="A258" s="87" t="s">
        <v>321</v>
      </c>
      <c r="B258" s="87" t="s">
        <v>1446</v>
      </c>
      <c r="C258" s="88" t="s">
        <v>1100</v>
      </c>
      <c r="D258" s="89" t="s">
        <v>1101</v>
      </c>
      <c r="E258" s="87" t="s">
        <v>804</v>
      </c>
      <c r="F258" s="87" t="s">
        <v>11</v>
      </c>
      <c r="G258" s="87" t="s">
        <v>522</v>
      </c>
      <c r="H258" s="90">
        <v>29</v>
      </c>
      <c r="I258" s="90">
        <v>10</v>
      </c>
    </row>
    <row r="259" spans="1:9">
      <c r="A259" s="87" t="s">
        <v>25</v>
      </c>
      <c r="B259" s="87" t="s">
        <v>1447</v>
      </c>
      <c r="C259" s="88" t="s">
        <v>1113</v>
      </c>
      <c r="D259" s="89" t="s">
        <v>1114</v>
      </c>
      <c r="E259" s="87" t="s">
        <v>805</v>
      </c>
      <c r="F259" s="87" t="s">
        <v>8</v>
      </c>
      <c r="G259" s="87" t="s">
        <v>538</v>
      </c>
      <c r="H259" s="90">
        <v>36</v>
      </c>
      <c r="I259" s="90">
        <v>12</v>
      </c>
    </row>
    <row r="260" spans="1:9">
      <c r="A260" s="87" t="s">
        <v>315</v>
      </c>
      <c r="B260" s="87" t="s">
        <v>1448</v>
      </c>
      <c r="C260" s="88" t="s">
        <v>1102</v>
      </c>
      <c r="D260" s="89" t="s">
        <v>1103</v>
      </c>
      <c r="E260" s="87" t="s">
        <v>807</v>
      </c>
      <c r="F260" s="87" t="s">
        <v>1</v>
      </c>
      <c r="G260" s="87" t="s">
        <v>512</v>
      </c>
      <c r="H260" s="90">
        <v>83</v>
      </c>
      <c r="I260" s="90">
        <v>28</v>
      </c>
    </row>
    <row r="261" spans="1:9">
      <c r="A261" s="87" t="s">
        <v>293</v>
      </c>
      <c r="B261" s="87" t="s">
        <v>1449</v>
      </c>
      <c r="C261" s="88" t="s">
        <v>1123</v>
      </c>
      <c r="D261" s="89" t="s">
        <v>1124</v>
      </c>
      <c r="E261" s="87" t="s">
        <v>811</v>
      </c>
      <c r="F261" s="87" t="s">
        <v>6</v>
      </c>
      <c r="G261" s="87" t="s">
        <v>582</v>
      </c>
      <c r="H261" s="90">
        <v>53</v>
      </c>
      <c r="I261" s="90">
        <v>18</v>
      </c>
    </row>
    <row r="262" spans="1:9">
      <c r="A262" s="87" t="s">
        <v>93</v>
      </c>
      <c r="B262" s="87" t="s">
        <v>1450</v>
      </c>
      <c r="C262" s="88" t="s">
        <v>1105</v>
      </c>
      <c r="D262" s="89" t="s">
        <v>1106</v>
      </c>
      <c r="E262" s="87" t="s">
        <v>817</v>
      </c>
      <c r="F262" s="87" t="s">
        <v>4</v>
      </c>
      <c r="G262" s="87" t="s">
        <v>584</v>
      </c>
      <c r="H262" s="90">
        <v>96</v>
      </c>
      <c r="I262" s="90">
        <v>32</v>
      </c>
    </row>
    <row r="263" spans="1:9">
      <c r="A263" s="87" t="s">
        <v>418</v>
      </c>
      <c r="B263" s="87" t="s">
        <v>1451</v>
      </c>
      <c r="C263" s="88" t="s">
        <v>1102</v>
      </c>
      <c r="D263" s="89" t="s">
        <v>1103</v>
      </c>
      <c r="E263" s="87" t="s">
        <v>818</v>
      </c>
      <c r="F263" s="87" t="s">
        <v>2</v>
      </c>
      <c r="G263" s="87" t="s">
        <v>472</v>
      </c>
      <c r="H263" s="90">
        <v>62</v>
      </c>
      <c r="I263" s="90">
        <v>21</v>
      </c>
    </row>
    <row r="264" spans="1:9">
      <c r="A264" s="87" t="s">
        <v>71</v>
      </c>
      <c r="B264" s="87" t="s">
        <v>1452</v>
      </c>
      <c r="C264" s="88" t="s">
        <v>1102</v>
      </c>
      <c r="D264" s="89" t="s">
        <v>1103</v>
      </c>
      <c r="E264" s="87" t="s">
        <v>1029</v>
      </c>
      <c r="F264" s="87" t="s">
        <v>1</v>
      </c>
      <c r="G264" s="87" t="s">
        <v>471</v>
      </c>
      <c r="H264" s="90">
        <v>21</v>
      </c>
      <c r="I264" s="90">
        <v>7</v>
      </c>
    </row>
    <row r="265" spans="1:9">
      <c r="A265" s="87" t="s">
        <v>98</v>
      </c>
      <c r="B265" s="87" t="s">
        <v>1453</v>
      </c>
      <c r="C265" s="88" t="s">
        <v>1123</v>
      </c>
      <c r="D265" s="89" t="s">
        <v>1124</v>
      </c>
      <c r="E265" s="87" t="s">
        <v>820</v>
      </c>
      <c r="F265" s="87" t="s">
        <v>6</v>
      </c>
      <c r="G265" s="87" t="s">
        <v>582</v>
      </c>
      <c r="H265" s="90">
        <v>52</v>
      </c>
      <c r="I265" s="90">
        <v>18</v>
      </c>
    </row>
    <row r="266" spans="1:9">
      <c r="A266" s="87" t="s">
        <v>73</v>
      </c>
      <c r="B266" s="87" t="s">
        <v>1454</v>
      </c>
      <c r="C266" s="88" t="s">
        <v>1118</v>
      </c>
      <c r="D266" s="89" t="s">
        <v>1119</v>
      </c>
      <c r="E266" s="87" t="s">
        <v>821</v>
      </c>
      <c r="F266" s="87" t="s">
        <v>1</v>
      </c>
      <c r="G266" s="87" t="s">
        <v>512</v>
      </c>
      <c r="H266" s="90" t="s">
        <v>1455</v>
      </c>
      <c r="I266" s="90">
        <v>13</v>
      </c>
    </row>
    <row r="267" spans="1:9">
      <c r="A267" s="87" t="s">
        <v>269</v>
      </c>
      <c r="B267" s="87" t="s">
        <v>1456</v>
      </c>
      <c r="C267" s="88" t="s">
        <v>1113</v>
      </c>
      <c r="D267" s="89" t="s">
        <v>1114</v>
      </c>
      <c r="E267" s="87" t="s">
        <v>1038</v>
      </c>
      <c r="F267" s="87" t="s">
        <v>8</v>
      </c>
      <c r="G267" s="87" t="s">
        <v>668</v>
      </c>
      <c r="H267" s="90">
        <v>89</v>
      </c>
      <c r="I267" s="90">
        <v>30</v>
      </c>
    </row>
    <row r="268" spans="1:9">
      <c r="A268" s="87" t="s">
        <v>304</v>
      </c>
      <c r="B268" s="87" t="s">
        <v>1457</v>
      </c>
      <c r="C268" s="88" t="s">
        <v>1113</v>
      </c>
      <c r="D268" s="89" t="s">
        <v>1114</v>
      </c>
      <c r="E268" s="87" t="s">
        <v>1037</v>
      </c>
      <c r="F268" s="87" t="s">
        <v>8</v>
      </c>
      <c r="G268" s="87" t="s">
        <v>668</v>
      </c>
      <c r="H268" s="90">
        <v>36</v>
      </c>
      <c r="I268" s="90">
        <v>12</v>
      </c>
    </row>
    <row r="269" spans="1:9">
      <c r="A269" s="87" t="s">
        <v>313</v>
      </c>
      <c r="B269" s="87" t="s">
        <v>1458</v>
      </c>
      <c r="C269" s="88" t="s">
        <v>1123</v>
      </c>
      <c r="D269" s="89" t="s">
        <v>1124</v>
      </c>
      <c r="E269" s="87" t="s">
        <v>823</v>
      </c>
      <c r="F269" s="87" t="s">
        <v>6</v>
      </c>
      <c r="G269" s="87" t="s">
        <v>762</v>
      </c>
      <c r="H269" s="90">
        <v>53</v>
      </c>
      <c r="I269" s="90">
        <v>18</v>
      </c>
    </row>
    <row r="270" spans="1:9">
      <c r="A270" s="87" t="s">
        <v>66</v>
      </c>
      <c r="B270" s="87" t="s">
        <v>1459</v>
      </c>
      <c r="C270" s="88" t="s">
        <v>1105</v>
      </c>
      <c r="D270" s="89" t="s">
        <v>1106</v>
      </c>
      <c r="E270" s="87" t="s">
        <v>824</v>
      </c>
      <c r="F270" s="87" t="s">
        <v>4</v>
      </c>
      <c r="G270" s="87" t="s">
        <v>524</v>
      </c>
      <c r="H270" s="90">
        <v>94</v>
      </c>
      <c r="I270" s="90">
        <v>32</v>
      </c>
    </row>
    <row r="271" spans="1:9">
      <c r="A271" s="87" t="s">
        <v>144</v>
      </c>
      <c r="B271" s="87" t="s">
        <v>1460</v>
      </c>
      <c r="C271" s="88" t="s">
        <v>1123</v>
      </c>
      <c r="D271" s="89" t="s">
        <v>1124</v>
      </c>
      <c r="E271" s="87" t="s">
        <v>825</v>
      </c>
      <c r="F271" s="87" t="s">
        <v>7</v>
      </c>
      <c r="G271" s="87" t="s">
        <v>587</v>
      </c>
      <c r="H271" s="90">
        <v>26</v>
      </c>
      <c r="I271" s="90">
        <v>9</v>
      </c>
    </row>
    <row r="272" spans="1:9">
      <c r="A272" s="87" t="s">
        <v>163</v>
      </c>
      <c r="B272" s="87" t="s">
        <v>1461</v>
      </c>
      <c r="C272" s="88" t="s">
        <v>1109</v>
      </c>
      <c r="D272" s="89" t="s">
        <v>1110</v>
      </c>
      <c r="E272" s="87" t="s">
        <v>826</v>
      </c>
      <c r="F272" s="87" t="s">
        <v>2</v>
      </c>
      <c r="G272" s="87" t="s">
        <v>540</v>
      </c>
      <c r="H272" s="90" t="s">
        <v>1462</v>
      </c>
      <c r="I272" s="90" t="s">
        <v>1463</v>
      </c>
    </row>
    <row r="273" spans="1:9">
      <c r="A273" s="87" t="s">
        <v>100</v>
      </c>
      <c r="B273" s="87" t="s">
        <v>1464</v>
      </c>
      <c r="C273" s="88" t="s">
        <v>1109</v>
      </c>
      <c r="D273" s="89" t="s">
        <v>1110</v>
      </c>
      <c r="E273" s="87" t="s">
        <v>834</v>
      </c>
      <c r="F273" s="87" t="s">
        <v>2</v>
      </c>
      <c r="G273" s="87" t="s">
        <v>543</v>
      </c>
      <c r="H273" s="90" t="s">
        <v>1465</v>
      </c>
      <c r="I273" s="90">
        <v>15</v>
      </c>
    </row>
    <row r="274" spans="1:9">
      <c r="A274" s="87" t="s">
        <v>188</v>
      </c>
      <c r="B274" s="87" t="s">
        <v>1466</v>
      </c>
      <c r="C274" s="88" t="s">
        <v>1100</v>
      </c>
      <c r="D274" s="89" t="s">
        <v>1101</v>
      </c>
      <c r="E274" s="87" t="s">
        <v>827</v>
      </c>
      <c r="F274" s="87" t="s">
        <v>11</v>
      </c>
      <c r="G274" s="87" t="s">
        <v>502</v>
      </c>
      <c r="H274" s="90">
        <v>28</v>
      </c>
      <c r="I274" s="90">
        <v>10</v>
      </c>
    </row>
    <row r="275" spans="1:9">
      <c r="A275" s="87" t="s">
        <v>423</v>
      </c>
      <c r="B275" s="87" t="s">
        <v>1467</v>
      </c>
      <c r="C275" s="88" t="s">
        <v>1123</v>
      </c>
      <c r="D275" s="89" t="s">
        <v>1124</v>
      </c>
      <c r="E275" s="87" t="s">
        <v>828</v>
      </c>
      <c r="F275" s="87" t="s">
        <v>6</v>
      </c>
      <c r="G275" s="87" t="s">
        <v>762</v>
      </c>
      <c r="H275" s="90" t="s">
        <v>1468</v>
      </c>
      <c r="I275" s="90">
        <v>18</v>
      </c>
    </row>
    <row r="276" spans="1:9">
      <c r="A276" s="87" t="s">
        <v>383</v>
      </c>
      <c r="B276" s="87" t="s">
        <v>1469</v>
      </c>
      <c r="C276" s="88" t="s">
        <v>1105</v>
      </c>
      <c r="D276" s="89" t="s">
        <v>1106</v>
      </c>
      <c r="E276" s="87" t="s">
        <v>829</v>
      </c>
      <c r="F276" s="87" t="s">
        <v>10</v>
      </c>
      <c r="G276" s="87" t="s">
        <v>508</v>
      </c>
      <c r="H276" s="90">
        <v>68</v>
      </c>
      <c r="I276" s="90">
        <v>23</v>
      </c>
    </row>
    <row r="277" spans="1:9">
      <c r="A277" s="87" t="s">
        <v>312</v>
      </c>
      <c r="B277" s="87" t="s">
        <v>1470</v>
      </c>
      <c r="C277" s="88" t="s">
        <v>1100</v>
      </c>
      <c r="D277" s="89" t="s">
        <v>1101</v>
      </c>
      <c r="E277" s="87" t="s">
        <v>830</v>
      </c>
      <c r="F277" s="87" t="s">
        <v>10</v>
      </c>
      <c r="G277" s="87" t="s">
        <v>486</v>
      </c>
      <c r="H277" s="90">
        <v>69</v>
      </c>
      <c r="I277" s="90">
        <v>23</v>
      </c>
    </row>
    <row r="278" spans="1:9">
      <c r="A278" s="87" t="s">
        <v>134</v>
      </c>
      <c r="B278" s="87" t="s">
        <v>1471</v>
      </c>
      <c r="C278" s="88" t="s">
        <v>1118</v>
      </c>
      <c r="D278" s="89" t="s">
        <v>1119</v>
      </c>
      <c r="E278" s="87" t="s">
        <v>831</v>
      </c>
      <c r="F278" s="87" t="s">
        <v>2</v>
      </c>
      <c r="G278" s="87" t="s">
        <v>655</v>
      </c>
      <c r="H278" s="90">
        <v>33</v>
      </c>
      <c r="I278" s="90">
        <v>11</v>
      </c>
    </row>
    <row r="279" spans="1:9">
      <c r="A279" s="87" t="s">
        <v>195</v>
      </c>
      <c r="B279" s="87" t="s">
        <v>1472</v>
      </c>
      <c r="C279" s="88" t="s">
        <v>1123</v>
      </c>
      <c r="D279" s="89" t="s">
        <v>1124</v>
      </c>
      <c r="E279" s="87" t="s">
        <v>832</v>
      </c>
      <c r="F279" s="87" t="s">
        <v>5</v>
      </c>
      <c r="G279" s="87" t="s">
        <v>578</v>
      </c>
      <c r="H279" s="90">
        <v>42</v>
      </c>
      <c r="I279" s="90">
        <v>14</v>
      </c>
    </row>
    <row r="280" spans="1:9">
      <c r="A280" s="87" t="s">
        <v>233</v>
      </c>
      <c r="B280" s="87" t="s">
        <v>1473</v>
      </c>
      <c r="C280" s="88" t="s">
        <v>1102</v>
      </c>
      <c r="D280" s="89" t="s">
        <v>1103</v>
      </c>
      <c r="E280" s="87" t="s">
        <v>833</v>
      </c>
      <c r="F280" s="87" t="s">
        <v>2</v>
      </c>
      <c r="G280" s="87" t="s">
        <v>565</v>
      </c>
      <c r="H280" s="90">
        <v>61</v>
      </c>
      <c r="I280" s="90">
        <v>21</v>
      </c>
    </row>
    <row r="281" spans="1:9">
      <c r="A281" s="87" t="s">
        <v>302</v>
      </c>
      <c r="B281" s="87" t="s">
        <v>1474</v>
      </c>
      <c r="C281" s="88" t="s">
        <v>1113</v>
      </c>
      <c r="D281" s="89" t="s">
        <v>1114</v>
      </c>
      <c r="E281" s="87" t="s">
        <v>539</v>
      </c>
      <c r="F281" s="87" t="s">
        <v>8</v>
      </c>
      <c r="G281" s="87" t="s">
        <v>538</v>
      </c>
      <c r="H281" s="90">
        <v>36</v>
      </c>
      <c r="I281" s="90">
        <v>12</v>
      </c>
    </row>
    <row r="282" spans="1:9">
      <c r="A282" s="87" t="s">
        <v>345</v>
      </c>
      <c r="B282" s="87" t="s">
        <v>1475</v>
      </c>
      <c r="C282" s="88" t="s">
        <v>1105</v>
      </c>
      <c r="D282" s="89" t="s">
        <v>1106</v>
      </c>
      <c r="E282" s="87" t="s">
        <v>836</v>
      </c>
      <c r="F282" s="87" t="s">
        <v>11</v>
      </c>
      <c r="G282" s="87" t="s">
        <v>630</v>
      </c>
      <c r="H282" s="90">
        <v>93</v>
      </c>
      <c r="I282" s="90">
        <v>31</v>
      </c>
    </row>
    <row r="283" spans="1:9">
      <c r="A283" s="87" t="s">
        <v>377</v>
      </c>
      <c r="B283" s="87" t="s">
        <v>1476</v>
      </c>
      <c r="C283" s="88" t="s">
        <v>1113</v>
      </c>
      <c r="D283" s="89" t="s">
        <v>1114</v>
      </c>
      <c r="E283" s="87" t="s">
        <v>837</v>
      </c>
      <c r="F283" s="87" t="s">
        <v>8</v>
      </c>
      <c r="G283" s="87" t="s">
        <v>538</v>
      </c>
      <c r="H283" s="90">
        <v>89</v>
      </c>
      <c r="I283" s="90">
        <v>30</v>
      </c>
    </row>
    <row r="284" spans="1:9">
      <c r="A284" s="87" t="s">
        <v>149</v>
      </c>
      <c r="B284" s="87" t="s">
        <v>1477</v>
      </c>
      <c r="C284" s="88" t="s">
        <v>1118</v>
      </c>
      <c r="D284" s="89" t="s">
        <v>1119</v>
      </c>
      <c r="E284" s="87" t="s">
        <v>838</v>
      </c>
      <c r="F284" s="87" t="s">
        <v>1</v>
      </c>
      <c r="G284" s="87" t="s">
        <v>512</v>
      </c>
      <c r="H284" s="90">
        <v>98</v>
      </c>
      <c r="I284" s="90">
        <v>33</v>
      </c>
    </row>
    <row r="285" spans="1:9">
      <c r="A285" s="87" t="s">
        <v>339</v>
      </c>
      <c r="B285" s="87" t="s">
        <v>1478</v>
      </c>
      <c r="C285" s="88" t="s">
        <v>1100</v>
      </c>
      <c r="D285" s="89" t="s">
        <v>1101</v>
      </c>
      <c r="E285" s="87" t="s">
        <v>839</v>
      </c>
      <c r="F285" s="87" t="s">
        <v>9</v>
      </c>
      <c r="G285" s="87" t="s">
        <v>723</v>
      </c>
      <c r="H285" s="90">
        <v>34</v>
      </c>
      <c r="I285" s="90">
        <v>12</v>
      </c>
    </row>
    <row r="286" spans="1:9">
      <c r="A286" s="87" t="s">
        <v>223</v>
      </c>
      <c r="B286" s="87" t="s">
        <v>1479</v>
      </c>
      <c r="C286" s="88" t="s">
        <v>1100</v>
      </c>
      <c r="D286" s="89" t="s">
        <v>1101</v>
      </c>
      <c r="E286" s="87" t="s">
        <v>840</v>
      </c>
      <c r="F286" s="87" t="s">
        <v>12</v>
      </c>
      <c r="G286" s="87" t="s">
        <v>593</v>
      </c>
      <c r="H286" s="90">
        <v>74</v>
      </c>
      <c r="I286" s="90">
        <v>25</v>
      </c>
    </row>
    <row r="287" spans="1:9">
      <c r="A287" s="87" t="s">
        <v>199</v>
      </c>
      <c r="B287" s="87" t="s">
        <v>1480</v>
      </c>
      <c r="C287" s="88" t="s">
        <v>1100</v>
      </c>
      <c r="D287" s="89" t="s">
        <v>1101</v>
      </c>
      <c r="E287" s="87" t="s">
        <v>841</v>
      </c>
      <c r="F287" s="87" t="s">
        <v>5</v>
      </c>
      <c r="G287" s="87" t="s">
        <v>519</v>
      </c>
      <c r="H287" s="90">
        <v>70</v>
      </c>
      <c r="I287" s="90">
        <v>24</v>
      </c>
    </row>
    <row r="288" spans="1:9">
      <c r="A288" s="87" t="s">
        <v>76</v>
      </c>
      <c r="B288" s="87" t="s">
        <v>1481</v>
      </c>
      <c r="C288" s="88" t="s">
        <v>1123</v>
      </c>
      <c r="D288" s="89" t="s">
        <v>1124</v>
      </c>
      <c r="E288" s="87" t="s">
        <v>929</v>
      </c>
      <c r="F288" s="87" t="s">
        <v>5</v>
      </c>
      <c r="G288" s="87" t="s">
        <v>928</v>
      </c>
      <c r="H288" s="90">
        <v>72</v>
      </c>
      <c r="I288" s="90">
        <v>24</v>
      </c>
    </row>
    <row r="289" spans="1:9">
      <c r="A289" s="87" t="s">
        <v>113</v>
      </c>
      <c r="B289" s="87" t="s">
        <v>1482</v>
      </c>
      <c r="C289" s="88" t="s">
        <v>1105</v>
      </c>
      <c r="D289" s="89" t="s">
        <v>1106</v>
      </c>
      <c r="E289" s="87" t="s">
        <v>842</v>
      </c>
      <c r="F289" s="87" t="s">
        <v>3</v>
      </c>
      <c r="G289" s="87" t="s">
        <v>560</v>
      </c>
      <c r="H289" s="90">
        <v>49</v>
      </c>
      <c r="I289" s="90">
        <v>17</v>
      </c>
    </row>
    <row r="290" spans="1:9">
      <c r="A290" s="87" t="s">
        <v>369</v>
      </c>
      <c r="B290" s="87" t="s">
        <v>1483</v>
      </c>
      <c r="C290" s="88" t="s">
        <v>1105</v>
      </c>
      <c r="D290" s="89" t="s">
        <v>1106</v>
      </c>
      <c r="E290" s="87" t="s">
        <v>843</v>
      </c>
      <c r="F290" s="87" t="s">
        <v>11</v>
      </c>
      <c r="G290" s="87" t="s">
        <v>641</v>
      </c>
      <c r="H290" s="90">
        <v>93</v>
      </c>
      <c r="I290" s="90">
        <v>31</v>
      </c>
    </row>
    <row r="291" spans="1:9">
      <c r="A291" s="87" t="s">
        <v>181</v>
      </c>
      <c r="B291" s="87" t="s">
        <v>1484</v>
      </c>
      <c r="C291" s="88" t="s">
        <v>1123</v>
      </c>
      <c r="D291" s="89" t="s">
        <v>1124</v>
      </c>
      <c r="E291" s="87" t="s">
        <v>1046</v>
      </c>
      <c r="F291" s="87" t="s">
        <v>7</v>
      </c>
      <c r="G291" s="87" t="s">
        <v>587</v>
      </c>
      <c r="H291" s="90">
        <v>27</v>
      </c>
      <c r="I291" s="90">
        <v>9</v>
      </c>
    </row>
    <row r="292" spans="1:9">
      <c r="A292" s="87" t="s">
        <v>51</v>
      </c>
      <c r="B292" s="87" t="s">
        <v>1485</v>
      </c>
      <c r="C292" s="88" t="s">
        <v>1123</v>
      </c>
      <c r="D292" s="89" t="s">
        <v>1124</v>
      </c>
      <c r="E292" s="87" t="s">
        <v>847</v>
      </c>
      <c r="F292" s="87" t="s">
        <v>5</v>
      </c>
      <c r="G292" s="87" t="s">
        <v>578</v>
      </c>
      <c r="H292" s="90" t="s">
        <v>1486</v>
      </c>
      <c r="I292" s="90" t="s">
        <v>1487</v>
      </c>
    </row>
    <row r="293" spans="1:9">
      <c r="A293" s="87" t="s">
        <v>200</v>
      </c>
      <c r="B293" s="87" t="s">
        <v>1488</v>
      </c>
      <c r="C293" s="88" t="s">
        <v>1105</v>
      </c>
      <c r="D293" s="89" t="s">
        <v>1106</v>
      </c>
      <c r="E293" s="87" t="s">
        <v>845</v>
      </c>
      <c r="F293" s="87" t="s">
        <v>5</v>
      </c>
      <c r="G293" s="87" t="s">
        <v>519</v>
      </c>
      <c r="H293" s="90">
        <v>72</v>
      </c>
      <c r="I293" s="90">
        <v>24</v>
      </c>
    </row>
    <row r="294" spans="1:9">
      <c r="A294" s="87" t="s">
        <v>23</v>
      </c>
      <c r="B294" s="87" t="s">
        <v>1489</v>
      </c>
      <c r="C294" s="88" t="s">
        <v>1123</v>
      </c>
      <c r="D294" s="89" t="s">
        <v>1124</v>
      </c>
      <c r="E294" s="87" t="s">
        <v>846</v>
      </c>
      <c r="F294" s="87" t="s">
        <v>1</v>
      </c>
      <c r="G294" s="87" t="s">
        <v>589</v>
      </c>
      <c r="H294" s="90">
        <v>60</v>
      </c>
      <c r="I294" s="90">
        <v>20</v>
      </c>
    </row>
    <row r="295" spans="1:9">
      <c r="A295" s="87" t="s">
        <v>110</v>
      </c>
      <c r="B295" s="87" t="s">
        <v>1490</v>
      </c>
      <c r="C295" s="88" t="s">
        <v>1100</v>
      </c>
      <c r="D295" s="89" t="s">
        <v>1101</v>
      </c>
      <c r="E295" s="87" t="s">
        <v>902</v>
      </c>
      <c r="F295" s="87" t="s">
        <v>12</v>
      </c>
      <c r="G295" s="87" t="s">
        <v>532</v>
      </c>
      <c r="H295" s="90">
        <v>74</v>
      </c>
      <c r="I295" s="90">
        <v>25</v>
      </c>
    </row>
    <row r="296" spans="1:9">
      <c r="A296" s="87" t="s">
        <v>161</v>
      </c>
      <c r="B296" s="87" t="s">
        <v>1491</v>
      </c>
      <c r="C296" s="88" t="s">
        <v>1105</v>
      </c>
      <c r="D296" s="89" t="s">
        <v>1106</v>
      </c>
      <c r="E296" s="87" t="s">
        <v>848</v>
      </c>
      <c r="F296" s="87" t="s">
        <v>3</v>
      </c>
      <c r="G296" s="87" t="s">
        <v>560</v>
      </c>
      <c r="H296" s="90">
        <v>49</v>
      </c>
      <c r="I296" s="90">
        <v>17</v>
      </c>
    </row>
    <row r="297" spans="1:9">
      <c r="A297" s="87" t="s">
        <v>441</v>
      </c>
      <c r="B297" s="87" t="s">
        <v>1492</v>
      </c>
      <c r="C297" s="88" t="s">
        <v>1123</v>
      </c>
      <c r="D297" s="89" t="s">
        <v>1124</v>
      </c>
      <c r="E297" s="87" t="s">
        <v>849</v>
      </c>
      <c r="F297" s="87" t="s">
        <v>5</v>
      </c>
      <c r="G297" s="87" t="s">
        <v>578</v>
      </c>
      <c r="H297" s="90">
        <v>42</v>
      </c>
      <c r="I297" s="90">
        <v>14</v>
      </c>
    </row>
    <row r="298" spans="1:9">
      <c r="A298" s="87" t="s">
        <v>65</v>
      </c>
      <c r="B298" s="87" t="s">
        <v>1493</v>
      </c>
      <c r="C298" s="88" t="s">
        <v>1105</v>
      </c>
      <c r="D298" s="89" t="s">
        <v>1106</v>
      </c>
      <c r="E298" s="87" t="s">
        <v>850</v>
      </c>
      <c r="F298" s="87" t="s">
        <v>3</v>
      </c>
      <c r="G298" s="87" t="s">
        <v>809</v>
      </c>
      <c r="H298" s="90">
        <v>96</v>
      </c>
      <c r="I298" s="90">
        <v>32</v>
      </c>
    </row>
    <row r="299" spans="1:9">
      <c r="A299" s="87" t="s">
        <v>20</v>
      </c>
      <c r="B299" s="87" t="s">
        <v>1494</v>
      </c>
      <c r="C299" s="88" t="s">
        <v>1100</v>
      </c>
      <c r="D299" s="89" t="s">
        <v>1101</v>
      </c>
      <c r="E299" s="87" t="s">
        <v>1004</v>
      </c>
      <c r="F299" s="87" t="s">
        <v>11</v>
      </c>
      <c r="G299" s="87" t="s">
        <v>530</v>
      </c>
      <c r="H299" s="90">
        <v>75</v>
      </c>
      <c r="I299" s="90">
        <v>25</v>
      </c>
    </row>
    <row r="300" spans="1:9">
      <c r="A300" s="87" t="s">
        <v>332</v>
      </c>
      <c r="B300" s="87" t="s">
        <v>1495</v>
      </c>
      <c r="C300" s="88" t="s">
        <v>1100</v>
      </c>
      <c r="D300" s="89" t="s">
        <v>1101</v>
      </c>
      <c r="E300" s="87" t="s">
        <v>852</v>
      </c>
      <c r="F300" s="87" t="s">
        <v>9</v>
      </c>
      <c r="G300" s="87" t="s">
        <v>593</v>
      </c>
      <c r="H300" s="90">
        <v>74</v>
      </c>
      <c r="I300" s="90">
        <v>25</v>
      </c>
    </row>
    <row r="301" spans="1:9">
      <c r="A301" s="87" t="s">
        <v>143</v>
      </c>
      <c r="B301" s="87" t="s">
        <v>1496</v>
      </c>
      <c r="C301" s="88" t="s">
        <v>1105</v>
      </c>
      <c r="D301" s="89" t="s">
        <v>1106</v>
      </c>
      <c r="E301" s="87" t="s">
        <v>853</v>
      </c>
      <c r="F301" s="87" t="s">
        <v>11</v>
      </c>
      <c r="G301" s="87" t="s">
        <v>641</v>
      </c>
      <c r="H301" s="90">
        <v>93</v>
      </c>
      <c r="I301" s="90">
        <v>31</v>
      </c>
    </row>
    <row r="302" spans="1:9">
      <c r="A302" s="87" t="s">
        <v>136</v>
      </c>
      <c r="B302" s="87" t="s">
        <v>1497</v>
      </c>
      <c r="C302" s="88" t="s">
        <v>1123</v>
      </c>
      <c r="D302" s="89" t="s">
        <v>1124</v>
      </c>
      <c r="E302" s="87" t="s">
        <v>854</v>
      </c>
      <c r="F302" s="87" t="s">
        <v>5</v>
      </c>
      <c r="G302" s="87" t="s">
        <v>547</v>
      </c>
      <c r="H302" s="90">
        <v>41</v>
      </c>
      <c r="I302" s="90">
        <v>14</v>
      </c>
    </row>
    <row r="303" spans="1:9">
      <c r="A303" s="87" t="s">
        <v>153</v>
      </c>
      <c r="B303" s="87" t="s">
        <v>1498</v>
      </c>
      <c r="C303" s="88" t="s">
        <v>1113</v>
      </c>
      <c r="D303" s="89" t="s">
        <v>1114</v>
      </c>
      <c r="E303" s="87" t="s">
        <v>855</v>
      </c>
      <c r="F303" s="87" t="s">
        <v>7</v>
      </c>
      <c r="G303" s="87" t="s">
        <v>515</v>
      </c>
      <c r="H303" s="90" t="s">
        <v>1499</v>
      </c>
      <c r="I303" s="90" t="s">
        <v>1500</v>
      </c>
    </row>
    <row r="304" spans="1:9">
      <c r="A304" s="87" t="s">
        <v>74</v>
      </c>
      <c r="B304" s="87" t="s">
        <v>1501</v>
      </c>
      <c r="C304" s="88" t="s">
        <v>1102</v>
      </c>
      <c r="D304" s="89" t="s">
        <v>1103</v>
      </c>
      <c r="E304" s="87" t="s">
        <v>1044</v>
      </c>
      <c r="F304" s="87" t="s">
        <v>1</v>
      </c>
      <c r="G304" s="87" t="s">
        <v>472</v>
      </c>
      <c r="H304" s="90" t="s">
        <v>1502</v>
      </c>
      <c r="I304" s="90" t="s">
        <v>1340</v>
      </c>
    </row>
    <row r="305" spans="1:9">
      <c r="A305" s="87" t="s">
        <v>411</v>
      </c>
      <c r="B305" s="87" t="s">
        <v>1503</v>
      </c>
      <c r="C305" s="88" t="s">
        <v>1102</v>
      </c>
      <c r="D305" s="89" t="s">
        <v>1103</v>
      </c>
      <c r="E305" s="87" t="s">
        <v>856</v>
      </c>
      <c r="F305" s="87" t="s">
        <v>2</v>
      </c>
      <c r="G305" s="87" t="s">
        <v>565</v>
      </c>
      <c r="H305" s="90">
        <v>61</v>
      </c>
      <c r="I305" s="90">
        <v>21</v>
      </c>
    </row>
    <row r="306" spans="1:9">
      <c r="A306" s="87" t="s">
        <v>75</v>
      </c>
      <c r="B306" s="87" t="s">
        <v>1504</v>
      </c>
      <c r="C306" s="88" t="s">
        <v>1123</v>
      </c>
      <c r="D306" s="89" t="s">
        <v>1124</v>
      </c>
      <c r="E306" s="87" t="s">
        <v>857</v>
      </c>
      <c r="F306" s="87" t="s">
        <v>5</v>
      </c>
      <c r="G306" s="87" t="s">
        <v>578</v>
      </c>
      <c r="H306" s="90">
        <v>42</v>
      </c>
      <c r="I306" s="90">
        <v>14</v>
      </c>
    </row>
    <row r="307" spans="1:9">
      <c r="A307" s="87" t="s">
        <v>277</v>
      </c>
      <c r="B307" s="87" t="s">
        <v>1505</v>
      </c>
      <c r="C307" s="88" t="s">
        <v>1123</v>
      </c>
      <c r="D307" s="89" t="s">
        <v>1124</v>
      </c>
      <c r="E307" s="87" t="s">
        <v>858</v>
      </c>
      <c r="F307" s="87" t="s">
        <v>7</v>
      </c>
      <c r="G307" s="87" t="s">
        <v>587</v>
      </c>
      <c r="H307" s="90">
        <v>26</v>
      </c>
      <c r="I307" s="90">
        <v>9</v>
      </c>
    </row>
    <row r="308" spans="1:9">
      <c r="A308" s="87" t="s">
        <v>859</v>
      </c>
      <c r="B308" s="87" t="s">
        <v>1506</v>
      </c>
      <c r="C308" s="88" t="s">
        <v>1102</v>
      </c>
      <c r="D308" s="89" t="s">
        <v>1103</v>
      </c>
      <c r="E308" s="87" t="s">
        <v>860</v>
      </c>
      <c r="F308" s="87" t="s">
        <v>2</v>
      </c>
      <c r="G308" s="87" t="s">
        <v>472</v>
      </c>
      <c r="H308" s="90">
        <v>62</v>
      </c>
      <c r="I308" s="90">
        <v>21</v>
      </c>
    </row>
    <row r="309" spans="1:9">
      <c r="A309" s="87" t="s">
        <v>130</v>
      </c>
      <c r="B309" s="87" t="s">
        <v>1507</v>
      </c>
      <c r="C309" s="88" t="s">
        <v>1102</v>
      </c>
      <c r="D309" s="89" t="s">
        <v>1103</v>
      </c>
      <c r="E309" s="87" t="s">
        <v>808</v>
      </c>
      <c r="F309" s="87" t="s">
        <v>2</v>
      </c>
      <c r="G309" s="87" t="s">
        <v>472</v>
      </c>
      <c r="H309" s="90">
        <v>62</v>
      </c>
      <c r="I309" s="90">
        <v>21</v>
      </c>
    </row>
    <row r="310" spans="1:9">
      <c r="A310" s="87" t="s">
        <v>206</v>
      </c>
      <c r="B310" s="87" t="s">
        <v>1508</v>
      </c>
      <c r="C310" s="88" t="s">
        <v>1109</v>
      </c>
      <c r="D310" s="89" t="s">
        <v>1110</v>
      </c>
      <c r="E310" s="87" t="s">
        <v>861</v>
      </c>
      <c r="F310" s="87" t="s">
        <v>5</v>
      </c>
      <c r="G310" s="87" t="s">
        <v>526</v>
      </c>
      <c r="H310" s="90">
        <v>50</v>
      </c>
      <c r="I310" s="90">
        <v>17</v>
      </c>
    </row>
    <row r="311" spans="1:9">
      <c r="A311" s="87" t="s">
        <v>168</v>
      </c>
      <c r="B311" s="87" t="s">
        <v>1509</v>
      </c>
      <c r="C311" s="88" t="s">
        <v>1123</v>
      </c>
      <c r="D311" s="89" t="s">
        <v>1124</v>
      </c>
      <c r="E311" s="87" t="s">
        <v>862</v>
      </c>
      <c r="F311" s="87" t="s">
        <v>7</v>
      </c>
      <c r="G311" s="87" t="s">
        <v>718</v>
      </c>
      <c r="H311" s="90">
        <v>25</v>
      </c>
      <c r="I311" s="90">
        <v>9</v>
      </c>
    </row>
    <row r="312" spans="1:9">
      <c r="A312" s="87" t="s">
        <v>298</v>
      </c>
      <c r="B312" s="87" t="s">
        <v>1510</v>
      </c>
      <c r="C312" s="88" t="s">
        <v>1100</v>
      </c>
      <c r="D312" s="89" t="s">
        <v>1101</v>
      </c>
      <c r="E312" s="87" t="s">
        <v>863</v>
      </c>
      <c r="F312" s="87" t="s">
        <v>9</v>
      </c>
      <c r="G312" s="87" t="s">
        <v>731</v>
      </c>
      <c r="H312" s="90">
        <v>34</v>
      </c>
      <c r="I312" s="90">
        <v>12</v>
      </c>
    </row>
    <row r="313" spans="1:9">
      <c r="A313" s="87" t="s">
        <v>117</v>
      </c>
      <c r="B313" s="87" t="s">
        <v>1511</v>
      </c>
      <c r="C313" s="88" t="s">
        <v>1100</v>
      </c>
      <c r="D313" s="89" t="s">
        <v>1101</v>
      </c>
      <c r="E313" s="87" t="s">
        <v>864</v>
      </c>
      <c r="F313" s="87" t="s">
        <v>9</v>
      </c>
      <c r="G313" s="87" t="s">
        <v>670</v>
      </c>
      <c r="H313" s="90">
        <v>87</v>
      </c>
      <c r="I313" s="90">
        <v>29</v>
      </c>
    </row>
    <row r="314" spans="1:9">
      <c r="A314" s="87" t="s">
        <v>238</v>
      </c>
      <c r="B314" s="87" t="s">
        <v>1512</v>
      </c>
      <c r="C314" s="88" t="s">
        <v>1100</v>
      </c>
      <c r="D314" s="89" t="s">
        <v>1101</v>
      </c>
      <c r="E314" s="87" t="s">
        <v>865</v>
      </c>
      <c r="F314" s="87" t="s">
        <v>11</v>
      </c>
      <c r="G314" s="87" t="s">
        <v>530</v>
      </c>
      <c r="H314" s="90">
        <v>75</v>
      </c>
      <c r="I314" s="90">
        <v>25</v>
      </c>
    </row>
    <row r="315" spans="1:9">
      <c r="A315" s="87" t="s">
        <v>207</v>
      </c>
      <c r="B315" s="87" t="s">
        <v>1513</v>
      </c>
      <c r="C315" s="88" t="s">
        <v>1118</v>
      </c>
      <c r="D315" s="89" t="s">
        <v>1119</v>
      </c>
      <c r="E315" s="87" t="s">
        <v>866</v>
      </c>
      <c r="F315" s="87" t="s">
        <v>6</v>
      </c>
      <c r="G315" s="87" t="s">
        <v>646</v>
      </c>
      <c r="H315" s="90" t="s">
        <v>1514</v>
      </c>
      <c r="I315" s="90" t="s">
        <v>1515</v>
      </c>
    </row>
    <row r="316" spans="1:9">
      <c r="A316" s="87" t="s">
        <v>366</v>
      </c>
      <c r="B316" s="87" t="s">
        <v>1516</v>
      </c>
      <c r="C316" s="88" t="s">
        <v>1118</v>
      </c>
      <c r="D316" s="89" t="s">
        <v>1119</v>
      </c>
      <c r="E316" s="87" t="s">
        <v>661</v>
      </c>
      <c r="F316" s="87" t="s">
        <v>6</v>
      </c>
      <c r="G316" s="87" t="s">
        <v>646</v>
      </c>
      <c r="H316" s="90">
        <v>58</v>
      </c>
      <c r="I316" s="90">
        <v>20</v>
      </c>
    </row>
    <row r="317" spans="1:9">
      <c r="A317" s="87" t="s">
        <v>157</v>
      </c>
      <c r="B317" s="87" t="s">
        <v>1517</v>
      </c>
      <c r="C317" s="88" t="s">
        <v>1105</v>
      </c>
      <c r="D317" s="89" t="s">
        <v>1106</v>
      </c>
      <c r="E317" s="87" t="s">
        <v>709</v>
      </c>
      <c r="F317" s="87" t="s">
        <v>3</v>
      </c>
      <c r="G317" s="87" t="s">
        <v>709</v>
      </c>
      <c r="H317" s="90" t="s">
        <v>1518</v>
      </c>
      <c r="I317" s="90">
        <v>17</v>
      </c>
    </row>
    <row r="318" spans="1:9">
      <c r="A318" s="87" t="s">
        <v>264</v>
      </c>
      <c r="B318" s="87" t="s">
        <v>1519</v>
      </c>
      <c r="C318" s="88" t="s">
        <v>1123</v>
      </c>
      <c r="D318" s="89" t="s">
        <v>1124</v>
      </c>
      <c r="E318" s="87" t="s">
        <v>868</v>
      </c>
      <c r="F318" s="87" t="s">
        <v>5</v>
      </c>
      <c r="G318" s="87" t="s">
        <v>578</v>
      </c>
      <c r="H318" s="90">
        <v>42</v>
      </c>
      <c r="I318" s="90">
        <v>14</v>
      </c>
    </row>
    <row r="319" spans="1:9">
      <c r="A319" s="87" t="s">
        <v>209</v>
      </c>
      <c r="B319" s="87" t="s">
        <v>1520</v>
      </c>
      <c r="C319" s="88" t="s">
        <v>1123</v>
      </c>
      <c r="D319" s="89" t="s">
        <v>1124</v>
      </c>
      <c r="E319" s="87" t="s">
        <v>1012</v>
      </c>
      <c r="F319" s="87" t="s">
        <v>6</v>
      </c>
      <c r="G319" s="87" t="s">
        <v>582</v>
      </c>
      <c r="H319" s="90">
        <v>41</v>
      </c>
      <c r="I319" s="90">
        <v>14</v>
      </c>
    </row>
    <row r="320" spans="1:9">
      <c r="A320" s="87" t="s">
        <v>465</v>
      </c>
      <c r="B320" s="87" t="s">
        <v>1521</v>
      </c>
      <c r="C320" s="88" t="s">
        <v>1105</v>
      </c>
      <c r="D320" s="89" t="s">
        <v>1106</v>
      </c>
      <c r="E320" s="87" t="s">
        <v>870</v>
      </c>
      <c r="F320" s="87" t="s">
        <v>11</v>
      </c>
      <c r="G320" s="87" t="s">
        <v>641</v>
      </c>
      <c r="H320" s="90">
        <v>30</v>
      </c>
      <c r="I320" s="90">
        <v>10</v>
      </c>
    </row>
    <row r="321" spans="1:9">
      <c r="A321" s="87" t="s">
        <v>384</v>
      </c>
      <c r="B321" s="87" t="s">
        <v>1522</v>
      </c>
      <c r="C321" s="88" t="s">
        <v>1105</v>
      </c>
      <c r="D321" s="89" t="s">
        <v>1106</v>
      </c>
      <c r="E321" s="87" t="s">
        <v>871</v>
      </c>
      <c r="F321" s="87" t="s">
        <v>3</v>
      </c>
      <c r="G321" s="87" t="s">
        <v>560</v>
      </c>
      <c r="H321" s="90">
        <v>49</v>
      </c>
      <c r="I321" s="90">
        <v>17</v>
      </c>
    </row>
    <row r="322" spans="1:9">
      <c r="A322" s="87" t="s">
        <v>467</v>
      </c>
      <c r="B322" s="87" t="s">
        <v>1523</v>
      </c>
      <c r="C322" s="88" t="s">
        <v>1123</v>
      </c>
      <c r="D322" s="89" t="s">
        <v>1124</v>
      </c>
      <c r="E322" s="87" t="s">
        <v>875</v>
      </c>
      <c r="F322" s="87" t="s">
        <v>6</v>
      </c>
      <c r="G322" s="87" t="s">
        <v>582</v>
      </c>
      <c r="H322" s="90" t="s">
        <v>1524</v>
      </c>
      <c r="I322" s="90" t="s">
        <v>1525</v>
      </c>
    </row>
    <row r="323" spans="1:9">
      <c r="A323" s="87" t="s">
        <v>301</v>
      </c>
      <c r="B323" s="87" t="s">
        <v>1526</v>
      </c>
      <c r="C323" s="88" t="s">
        <v>1105</v>
      </c>
      <c r="D323" s="89" t="s">
        <v>1106</v>
      </c>
      <c r="E323" s="87" t="s">
        <v>876</v>
      </c>
      <c r="F323" s="87" t="s">
        <v>5</v>
      </c>
      <c r="G323" s="87" t="s">
        <v>498</v>
      </c>
      <c r="H323" s="90">
        <v>71</v>
      </c>
      <c r="I323" s="90">
        <v>24</v>
      </c>
    </row>
    <row r="324" spans="1:9">
      <c r="A324" s="87" t="s">
        <v>186</v>
      </c>
      <c r="B324" s="87" t="s">
        <v>1527</v>
      </c>
      <c r="C324" s="88" t="s">
        <v>1100</v>
      </c>
      <c r="D324" s="89" t="s">
        <v>1101</v>
      </c>
      <c r="E324" s="87" t="s">
        <v>616</v>
      </c>
      <c r="F324" s="87" t="s">
        <v>9</v>
      </c>
      <c r="G324" s="87" t="s">
        <v>517</v>
      </c>
      <c r="H324" s="90" t="s">
        <v>1528</v>
      </c>
      <c r="I324" s="90">
        <v>29</v>
      </c>
    </row>
    <row r="325" spans="1:9">
      <c r="A325" s="87" t="s">
        <v>203</v>
      </c>
      <c r="B325" s="87" t="s">
        <v>1529</v>
      </c>
      <c r="C325" s="88" t="s">
        <v>1100</v>
      </c>
      <c r="D325" s="89" t="s">
        <v>1101</v>
      </c>
      <c r="E325" s="87" t="s">
        <v>880</v>
      </c>
      <c r="F325" s="87" t="s">
        <v>11</v>
      </c>
      <c r="G325" s="87" t="s">
        <v>502</v>
      </c>
      <c r="H325" s="90">
        <v>28</v>
      </c>
      <c r="I325" s="90">
        <v>10</v>
      </c>
    </row>
    <row r="326" spans="1:9">
      <c r="A326" s="87" t="s">
        <v>211</v>
      </c>
      <c r="B326" s="87" t="s">
        <v>1530</v>
      </c>
      <c r="C326" s="88" t="s">
        <v>1115</v>
      </c>
      <c r="D326" s="89" t="s">
        <v>1116</v>
      </c>
      <c r="E326" s="87" t="s">
        <v>881</v>
      </c>
      <c r="F326" s="87" t="s">
        <v>1</v>
      </c>
      <c r="G326" s="87" t="s">
        <v>471</v>
      </c>
      <c r="H326" s="90">
        <v>20</v>
      </c>
      <c r="I326" s="90">
        <v>7</v>
      </c>
    </row>
    <row r="327" spans="1:9">
      <c r="A327" s="87" t="s">
        <v>123</v>
      </c>
      <c r="B327" s="87" t="s">
        <v>1531</v>
      </c>
      <c r="C327" s="88" t="s">
        <v>1102</v>
      </c>
      <c r="D327" s="89" t="s">
        <v>1103</v>
      </c>
      <c r="E327" s="87" t="s">
        <v>591</v>
      </c>
      <c r="F327" s="87" t="s">
        <v>2</v>
      </c>
      <c r="G327" s="87" t="s">
        <v>565</v>
      </c>
      <c r="H327" s="90">
        <v>61</v>
      </c>
      <c r="I327" s="90">
        <v>21</v>
      </c>
    </row>
    <row r="328" spans="1:9">
      <c r="A328" s="87" t="s">
        <v>37</v>
      </c>
      <c r="B328" s="87" t="s">
        <v>1532</v>
      </c>
      <c r="C328" s="88" t="s">
        <v>1102</v>
      </c>
      <c r="D328" s="89" t="s">
        <v>1103</v>
      </c>
      <c r="E328" s="87" t="s">
        <v>1015</v>
      </c>
      <c r="F328" s="87" t="s">
        <v>2</v>
      </c>
      <c r="G328" s="87" t="s">
        <v>565</v>
      </c>
      <c r="H328" s="90">
        <v>61</v>
      </c>
      <c r="I328" s="90">
        <v>21</v>
      </c>
    </row>
    <row r="329" spans="1:9">
      <c r="A329" s="87" t="s">
        <v>365</v>
      </c>
      <c r="B329" s="87" t="s">
        <v>1533</v>
      </c>
      <c r="C329" s="88" t="s">
        <v>1109</v>
      </c>
      <c r="D329" s="89" t="s">
        <v>1110</v>
      </c>
      <c r="E329" s="87" t="s">
        <v>883</v>
      </c>
      <c r="F329" s="87" t="s">
        <v>5</v>
      </c>
      <c r="G329" s="87" t="s">
        <v>526</v>
      </c>
      <c r="H329" s="90">
        <v>81</v>
      </c>
      <c r="I329" s="90">
        <v>27</v>
      </c>
    </row>
    <row r="330" spans="1:9">
      <c r="A330" s="87" t="s">
        <v>126</v>
      </c>
      <c r="B330" s="87" t="s">
        <v>1534</v>
      </c>
      <c r="C330" s="88" t="s">
        <v>1105</v>
      </c>
      <c r="D330" s="89" t="s">
        <v>1106</v>
      </c>
      <c r="E330" s="87" t="s">
        <v>1535</v>
      </c>
      <c r="F330" s="87" t="s">
        <v>3</v>
      </c>
      <c r="G330" s="87" t="s">
        <v>809</v>
      </c>
      <c r="H330" s="90">
        <v>96</v>
      </c>
      <c r="I330" s="90">
        <v>32</v>
      </c>
    </row>
    <row r="331" spans="1:9">
      <c r="A331" s="87" t="s">
        <v>91</v>
      </c>
      <c r="B331" s="87" t="s">
        <v>1536</v>
      </c>
      <c r="C331" s="88" t="s">
        <v>1113</v>
      </c>
      <c r="D331" s="89" t="s">
        <v>1114</v>
      </c>
      <c r="E331" s="87" t="s">
        <v>887</v>
      </c>
      <c r="F331" s="87" t="s">
        <v>7</v>
      </c>
      <c r="G331" s="87" t="s">
        <v>666</v>
      </c>
      <c r="H331" s="90">
        <v>1</v>
      </c>
      <c r="I331" s="90">
        <v>1</v>
      </c>
    </row>
    <row r="332" spans="1:9">
      <c r="A332" s="87" t="s">
        <v>386</v>
      </c>
      <c r="B332" s="87" t="s">
        <v>1537</v>
      </c>
      <c r="C332" s="88" t="s">
        <v>1113</v>
      </c>
      <c r="D332" s="89" t="s">
        <v>1114</v>
      </c>
      <c r="E332" s="87" t="s">
        <v>888</v>
      </c>
      <c r="F332" s="87" t="s">
        <v>7</v>
      </c>
      <c r="G332" s="87" t="s">
        <v>506</v>
      </c>
      <c r="H332" s="90">
        <v>5</v>
      </c>
      <c r="I332" s="90">
        <v>2</v>
      </c>
    </row>
    <row r="333" spans="1:9">
      <c r="A333" s="87" t="s">
        <v>253</v>
      </c>
      <c r="B333" s="87" t="s">
        <v>1538</v>
      </c>
      <c r="C333" s="88" t="s">
        <v>1102</v>
      </c>
      <c r="D333" s="89" t="s">
        <v>1103</v>
      </c>
      <c r="E333" s="87" t="s">
        <v>889</v>
      </c>
      <c r="F333" s="87" t="s">
        <v>2</v>
      </c>
      <c r="G333" s="87" t="s">
        <v>549</v>
      </c>
      <c r="H333" s="90">
        <v>31</v>
      </c>
      <c r="I333" s="90">
        <v>11</v>
      </c>
    </row>
    <row r="334" spans="1:9">
      <c r="A334" s="87" t="s">
        <v>234</v>
      </c>
      <c r="B334" s="87" t="s">
        <v>1539</v>
      </c>
      <c r="C334" s="88" t="s">
        <v>1113</v>
      </c>
      <c r="D334" s="89" t="s">
        <v>1114</v>
      </c>
      <c r="E334" s="87" t="s">
        <v>558</v>
      </c>
      <c r="F334" s="87" t="s">
        <v>8</v>
      </c>
      <c r="G334" s="87" t="s">
        <v>558</v>
      </c>
      <c r="H334" s="90">
        <v>6</v>
      </c>
      <c r="I334" s="90">
        <v>2</v>
      </c>
    </row>
    <row r="335" spans="1:9">
      <c r="A335" s="87" t="s">
        <v>282</v>
      </c>
      <c r="B335" s="87" t="s">
        <v>1540</v>
      </c>
      <c r="C335" s="88" t="s">
        <v>1123</v>
      </c>
      <c r="D335" s="89" t="s">
        <v>1124</v>
      </c>
      <c r="E335" s="87" t="s">
        <v>890</v>
      </c>
      <c r="F335" s="87" t="s">
        <v>7</v>
      </c>
      <c r="G335" s="87" t="s">
        <v>587</v>
      </c>
      <c r="H335" s="90" t="s">
        <v>1541</v>
      </c>
      <c r="I335" s="90">
        <v>9</v>
      </c>
    </row>
    <row r="336" spans="1:9">
      <c r="A336" s="87" t="s">
        <v>189</v>
      </c>
      <c r="B336" s="87" t="s">
        <v>1542</v>
      </c>
      <c r="C336" s="88" t="s">
        <v>1123</v>
      </c>
      <c r="D336" s="89" t="s">
        <v>1124</v>
      </c>
      <c r="E336" s="87" t="s">
        <v>891</v>
      </c>
      <c r="F336" s="87" t="s">
        <v>7</v>
      </c>
      <c r="G336" s="87" t="s">
        <v>587</v>
      </c>
      <c r="H336" s="90">
        <v>26</v>
      </c>
      <c r="I336" s="90">
        <v>9</v>
      </c>
    </row>
    <row r="337" spans="1:9">
      <c r="A337" s="87" t="s">
        <v>427</v>
      </c>
      <c r="B337" s="87" t="s">
        <v>1543</v>
      </c>
      <c r="C337" s="88" t="s">
        <v>1100</v>
      </c>
      <c r="D337" s="89" t="s">
        <v>1101</v>
      </c>
      <c r="E337" s="87" t="s">
        <v>892</v>
      </c>
      <c r="F337" s="87" t="s">
        <v>11</v>
      </c>
      <c r="G337" s="87" t="s">
        <v>551</v>
      </c>
      <c r="H337" s="90">
        <v>75</v>
      </c>
      <c r="I337" s="90">
        <v>25</v>
      </c>
    </row>
    <row r="338" spans="1:9">
      <c r="A338" s="87" t="s">
        <v>190</v>
      </c>
      <c r="B338" s="87" t="s">
        <v>1544</v>
      </c>
      <c r="C338" s="88" t="s">
        <v>1113</v>
      </c>
      <c r="D338" s="89" t="s">
        <v>1114</v>
      </c>
      <c r="E338" s="87" t="s">
        <v>893</v>
      </c>
      <c r="F338" s="87" t="s">
        <v>6</v>
      </c>
      <c r="G338" s="87" t="s">
        <v>506</v>
      </c>
      <c r="H338" s="90">
        <v>6</v>
      </c>
      <c r="I338" s="90">
        <v>2</v>
      </c>
    </row>
    <row r="339" spans="1:9">
      <c r="A339" s="87" t="s">
        <v>320</v>
      </c>
      <c r="B339" s="87" t="s">
        <v>1545</v>
      </c>
      <c r="C339" s="88" t="s">
        <v>1115</v>
      </c>
      <c r="D339" s="89" t="s">
        <v>1116</v>
      </c>
      <c r="E339" s="87" t="s">
        <v>894</v>
      </c>
      <c r="F339" s="87" t="s">
        <v>1</v>
      </c>
      <c r="G339" s="87" t="s">
        <v>471</v>
      </c>
      <c r="H339" s="90">
        <v>10</v>
      </c>
      <c r="I339" s="90">
        <v>4</v>
      </c>
    </row>
    <row r="340" spans="1:9">
      <c r="A340" s="87" t="s">
        <v>99</v>
      </c>
      <c r="B340" s="87" t="s">
        <v>1546</v>
      </c>
      <c r="C340" s="88" t="s">
        <v>1109</v>
      </c>
      <c r="D340" s="89" t="s">
        <v>1110</v>
      </c>
      <c r="E340" s="87" t="s">
        <v>895</v>
      </c>
      <c r="F340" s="87" t="s">
        <v>3</v>
      </c>
      <c r="G340" s="87" t="s">
        <v>510</v>
      </c>
      <c r="H340" s="90">
        <v>51</v>
      </c>
      <c r="I340" s="90">
        <v>17</v>
      </c>
    </row>
    <row r="341" spans="1:9">
      <c r="A341" s="87" t="s">
        <v>419</v>
      </c>
      <c r="B341" s="87" t="s">
        <v>1547</v>
      </c>
      <c r="C341" s="88" t="s">
        <v>1102</v>
      </c>
      <c r="D341" s="89" t="s">
        <v>1103</v>
      </c>
      <c r="E341" s="87" t="s">
        <v>896</v>
      </c>
      <c r="F341" s="87" t="s">
        <v>2</v>
      </c>
      <c r="G341" s="87" t="s">
        <v>565</v>
      </c>
      <c r="H341" s="90">
        <v>61</v>
      </c>
      <c r="I341" s="90">
        <v>21</v>
      </c>
    </row>
    <row r="342" spans="1:9">
      <c r="A342" s="87" t="s">
        <v>428</v>
      </c>
      <c r="B342" s="87" t="s">
        <v>1548</v>
      </c>
      <c r="C342" s="88" t="s">
        <v>1100</v>
      </c>
      <c r="D342" s="89" t="s">
        <v>1101</v>
      </c>
      <c r="E342" s="87" t="s">
        <v>897</v>
      </c>
      <c r="F342" s="87" t="s">
        <v>11</v>
      </c>
      <c r="G342" s="87" t="s">
        <v>678</v>
      </c>
      <c r="H342" s="90">
        <v>28</v>
      </c>
      <c r="I342" s="90">
        <v>10</v>
      </c>
    </row>
    <row r="343" spans="1:9">
      <c r="A343" s="87" t="s">
        <v>227</v>
      </c>
      <c r="B343" s="87" t="s">
        <v>1549</v>
      </c>
      <c r="C343" s="88" t="s">
        <v>1118</v>
      </c>
      <c r="D343" s="89" t="s">
        <v>1119</v>
      </c>
      <c r="E343" s="87" t="s">
        <v>898</v>
      </c>
      <c r="F343" s="87" t="s">
        <v>6</v>
      </c>
      <c r="G343" s="87" t="s">
        <v>646</v>
      </c>
      <c r="H343" s="90" t="s">
        <v>1550</v>
      </c>
      <c r="I343" s="90">
        <v>20</v>
      </c>
    </row>
    <row r="344" spans="1:9">
      <c r="A344" s="87" t="s">
        <v>184</v>
      </c>
      <c r="B344" s="87" t="s">
        <v>1551</v>
      </c>
      <c r="C344" s="88" t="s">
        <v>1100</v>
      </c>
      <c r="D344" s="89" t="s">
        <v>1101</v>
      </c>
      <c r="E344" s="87" t="s">
        <v>899</v>
      </c>
      <c r="F344" s="87" t="s">
        <v>12</v>
      </c>
      <c r="G344" s="87" t="s">
        <v>747</v>
      </c>
      <c r="H344" s="90">
        <v>73</v>
      </c>
      <c r="I344" s="90">
        <v>25</v>
      </c>
    </row>
    <row r="345" spans="1:9">
      <c r="A345" s="87" t="s">
        <v>425</v>
      </c>
      <c r="B345" s="87" t="s">
        <v>1552</v>
      </c>
      <c r="C345" s="88" t="s">
        <v>1100</v>
      </c>
      <c r="D345" s="89" t="s">
        <v>1101</v>
      </c>
      <c r="E345" s="87" t="s">
        <v>900</v>
      </c>
      <c r="F345" s="87" t="s">
        <v>11</v>
      </c>
      <c r="G345" s="87" t="s">
        <v>522</v>
      </c>
      <c r="H345" s="90">
        <v>28</v>
      </c>
      <c r="I345" s="90">
        <v>10</v>
      </c>
    </row>
    <row r="346" spans="1:9">
      <c r="A346" s="87" t="s">
        <v>72</v>
      </c>
      <c r="B346" s="87" t="s">
        <v>1553</v>
      </c>
      <c r="C346" s="88" t="s">
        <v>1115</v>
      </c>
      <c r="D346" s="89" t="s">
        <v>1116</v>
      </c>
      <c r="E346" s="87" t="s">
        <v>901</v>
      </c>
      <c r="F346" s="87" t="s">
        <v>1</v>
      </c>
      <c r="G346" s="87" t="s">
        <v>471</v>
      </c>
      <c r="H346" s="90">
        <v>21</v>
      </c>
      <c r="I346" s="90">
        <v>7</v>
      </c>
    </row>
    <row r="347" spans="1:9">
      <c r="A347" s="87" t="s">
        <v>78</v>
      </c>
      <c r="B347" s="87" t="s">
        <v>1554</v>
      </c>
      <c r="C347" s="88" t="s">
        <v>1113</v>
      </c>
      <c r="D347" s="89" t="s">
        <v>1114</v>
      </c>
      <c r="E347" s="87" t="s">
        <v>1010</v>
      </c>
      <c r="F347" s="87" t="s">
        <v>7</v>
      </c>
      <c r="G347" s="87" t="s">
        <v>666</v>
      </c>
      <c r="H347" s="90">
        <v>1</v>
      </c>
      <c r="I347" s="90">
        <v>1</v>
      </c>
    </row>
    <row r="348" spans="1:9">
      <c r="A348" s="87" t="s">
        <v>204</v>
      </c>
      <c r="B348" s="87" t="s">
        <v>1555</v>
      </c>
      <c r="C348" s="88" t="s">
        <v>1105</v>
      </c>
      <c r="D348" s="89" t="s">
        <v>1106</v>
      </c>
      <c r="E348" s="87" t="s">
        <v>905</v>
      </c>
      <c r="F348" s="87" t="s">
        <v>4</v>
      </c>
      <c r="G348" s="87" t="s">
        <v>584</v>
      </c>
      <c r="H348" s="90">
        <v>70</v>
      </c>
      <c r="I348" s="90">
        <v>24</v>
      </c>
    </row>
    <row r="349" spans="1:9">
      <c r="A349" s="87" t="s">
        <v>357</v>
      </c>
      <c r="B349" s="87" t="s">
        <v>1556</v>
      </c>
      <c r="C349" s="88" t="s">
        <v>1100</v>
      </c>
      <c r="D349" s="89" t="s">
        <v>1101</v>
      </c>
      <c r="E349" s="87" t="s">
        <v>906</v>
      </c>
      <c r="F349" s="87" t="s">
        <v>10</v>
      </c>
      <c r="G349" s="87" t="s">
        <v>517</v>
      </c>
      <c r="H349" s="90">
        <v>69</v>
      </c>
      <c r="I349" s="90">
        <v>23</v>
      </c>
    </row>
    <row r="350" spans="1:9">
      <c r="A350" s="87" t="s">
        <v>146</v>
      </c>
      <c r="B350" s="87" t="s">
        <v>1557</v>
      </c>
      <c r="C350" s="88" t="s">
        <v>1100</v>
      </c>
      <c r="D350" s="89" t="s">
        <v>1101</v>
      </c>
      <c r="E350" s="87" t="s">
        <v>1049</v>
      </c>
      <c r="F350" s="87" t="s">
        <v>11</v>
      </c>
      <c r="G350" s="87" t="s">
        <v>551</v>
      </c>
      <c r="H350" s="90">
        <v>73</v>
      </c>
      <c r="I350" s="90">
        <v>25</v>
      </c>
    </row>
    <row r="351" spans="1:9">
      <c r="A351" s="87" t="s">
        <v>437</v>
      </c>
      <c r="B351" s="87" t="s">
        <v>1558</v>
      </c>
      <c r="C351" s="88" t="s">
        <v>1109</v>
      </c>
      <c r="D351" s="89" t="s">
        <v>1110</v>
      </c>
      <c r="E351" s="87" t="s">
        <v>872</v>
      </c>
      <c r="F351" s="87" t="s">
        <v>3</v>
      </c>
      <c r="G351" s="87" t="s">
        <v>526</v>
      </c>
      <c r="H351" s="90" t="s">
        <v>1559</v>
      </c>
      <c r="I351" s="90" t="s">
        <v>1166</v>
      </c>
    </row>
    <row r="352" spans="1:9">
      <c r="A352" s="87" t="s">
        <v>370</v>
      </c>
      <c r="B352" s="87" t="s">
        <v>1560</v>
      </c>
      <c r="C352" s="88" t="s">
        <v>1105</v>
      </c>
      <c r="D352" s="89" t="s">
        <v>1106</v>
      </c>
      <c r="E352" s="87" t="s">
        <v>908</v>
      </c>
      <c r="F352" s="87" t="s">
        <v>11</v>
      </c>
      <c r="G352" s="87" t="s">
        <v>641</v>
      </c>
      <c r="H352" s="90">
        <v>93</v>
      </c>
      <c r="I352" s="90">
        <v>31</v>
      </c>
    </row>
    <row r="353" spans="1:9">
      <c r="A353" s="87" t="s">
        <v>353</v>
      </c>
      <c r="B353" s="87" t="s">
        <v>1561</v>
      </c>
      <c r="C353" s="88" t="s">
        <v>1100</v>
      </c>
      <c r="D353" s="89" t="s">
        <v>1101</v>
      </c>
      <c r="E353" s="87" t="s">
        <v>909</v>
      </c>
      <c r="F353" s="87" t="s">
        <v>10</v>
      </c>
      <c r="G353" s="87" t="s">
        <v>556</v>
      </c>
      <c r="H353" s="90">
        <v>68</v>
      </c>
      <c r="I353" s="90">
        <v>23</v>
      </c>
    </row>
    <row r="354" spans="1:9">
      <c r="A354" s="87" t="s">
        <v>239</v>
      </c>
      <c r="B354" s="87" t="s">
        <v>1562</v>
      </c>
      <c r="C354" s="88" t="s">
        <v>1105</v>
      </c>
      <c r="D354" s="89" t="s">
        <v>1106</v>
      </c>
      <c r="E354" s="87" t="s">
        <v>1041</v>
      </c>
      <c r="F354" s="87" t="s">
        <v>5</v>
      </c>
      <c r="G354" s="87" t="s">
        <v>498</v>
      </c>
      <c r="H354" s="90" t="s">
        <v>1563</v>
      </c>
      <c r="I354" s="90">
        <v>24</v>
      </c>
    </row>
    <row r="355" spans="1:9">
      <c r="A355" s="87" t="s">
        <v>171</v>
      </c>
      <c r="B355" s="87" t="s">
        <v>1564</v>
      </c>
      <c r="C355" s="88" t="s">
        <v>1113</v>
      </c>
      <c r="D355" s="89" t="s">
        <v>1114</v>
      </c>
      <c r="E355" s="87" t="s">
        <v>911</v>
      </c>
      <c r="F355" s="87" t="s">
        <v>7</v>
      </c>
      <c r="G355" s="87" t="s">
        <v>567</v>
      </c>
      <c r="H355" s="90">
        <v>3</v>
      </c>
      <c r="I355" s="90">
        <v>1</v>
      </c>
    </row>
    <row r="356" spans="1:9">
      <c r="A356" s="87" t="s">
        <v>108</v>
      </c>
      <c r="B356" s="87" t="s">
        <v>1565</v>
      </c>
      <c r="C356" s="88" t="s">
        <v>1109</v>
      </c>
      <c r="D356" s="89" t="s">
        <v>1110</v>
      </c>
      <c r="E356" s="87" t="s">
        <v>913</v>
      </c>
      <c r="F356" s="87" t="s">
        <v>2</v>
      </c>
      <c r="G356" s="87" t="s">
        <v>540</v>
      </c>
      <c r="H356" s="90">
        <v>46</v>
      </c>
      <c r="I356" s="90">
        <v>16</v>
      </c>
    </row>
    <row r="357" spans="1:9">
      <c r="A357" s="87" t="s">
        <v>77</v>
      </c>
      <c r="B357" s="87" t="s">
        <v>1566</v>
      </c>
      <c r="C357" s="88" t="s">
        <v>1100</v>
      </c>
      <c r="D357" s="89" t="s">
        <v>1101</v>
      </c>
      <c r="E357" s="87" t="s">
        <v>914</v>
      </c>
      <c r="F357" s="87" t="s">
        <v>9</v>
      </c>
      <c r="G357" s="87" t="s">
        <v>517</v>
      </c>
      <c r="H357" s="90">
        <v>69</v>
      </c>
      <c r="I357" s="90">
        <v>23</v>
      </c>
    </row>
    <row r="358" spans="1:9">
      <c r="A358" s="87" t="s">
        <v>294</v>
      </c>
      <c r="B358" s="87" t="s">
        <v>1567</v>
      </c>
      <c r="C358" s="88" t="s">
        <v>1113</v>
      </c>
      <c r="D358" s="89" t="s">
        <v>1114</v>
      </c>
      <c r="E358" s="87" t="s">
        <v>915</v>
      </c>
      <c r="F358" s="87" t="s">
        <v>7</v>
      </c>
      <c r="G358" s="87" t="s">
        <v>666</v>
      </c>
      <c r="H358" s="90">
        <v>1</v>
      </c>
      <c r="I358" s="90">
        <v>1</v>
      </c>
    </row>
    <row r="359" spans="1:9">
      <c r="A359" s="87" t="s">
        <v>389</v>
      </c>
      <c r="B359" s="87" t="s">
        <v>1568</v>
      </c>
      <c r="C359" s="88" t="s">
        <v>1109</v>
      </c>
      <c r="D359" s="89" t="s">
        <v>1110</v>
      </c>
      <c r="E359" s="87" t="s">
        <v>916</v>
      </c>
      <c r="F359" s="87" t="s">
        <v>2</v>
      </c>
      <c r="G359" s="87" t="s">
        <v>540</v>
      </c>
      <c r="H359" s="90">
        <v>46</v>
      </c>
      <c r="I359" s="90">
        <v>16</v>
      </c>
    </row>
    <row r="360" spans="1:9">
      <c r="A360" s="87" t="s">
        <v>38</v>
      </c>
      <c r="B360" s="87" t="s">
        <v>1569</v>
      </c>
      <c r="C360" s="88" t="s">
        <v>1100</v>
      </c>
      <c r="D360" s="89" t="s">
        <v>1101</v>
      </c>
      <c r="E360" s="87" t="s">
        <v>917</v>
      </c>
      <c r="F360" s="87" t="s">
        <v>12</v>
      </c>
      <c r="G360" s="87" t="s">
        <v>747</v>
      </c>
      <c r="H360" s="90">
        <v>73</v>
      </c>
      <c r="I360" s="90">
        <v>25</v>
      </c>
    </row>
    <row r="361" spans="1:9">
      <c r="A361" s="87" t="s">
        <v>31</v>
      </c>
      <c r="B361" s="87" t="s">
        <v>1570</v>
      </c>
      <c r="C361" s="88" t="s">
        <v>1113</v>
      </c>
      <c r="D361" s="89" t="s">
        <v>1114</v>
      </c>
      <c r="E361" s="87" t="s">
        <v>1039</v>
      </c>
      <c r="F361" s="87" t="s">
        <v>8</v>
      </c>
      <c r="G361" s="87" t="s">
        <v>668</v>
      </c>
      <c r="H361" s="90">
        <v>36</v>
      </c>
      <c r="I361" s="90">
        <v>12</v>
      </c>
    </row>
    <row r="362" spans="1:9">
      <c r="A362" s="87" t="s">
        <v>445</v>
      </c>
      <c r="B362" s="87" t="s">
        <v>1571</v>
      </c>
      <c r="C362" s="88" t="s">
        <v>1100</v>
      </c>
      <c r="D362" s="89" t="s">
        <v>1101</v>
      </c>
      <c r="E362" s="87" t="s">
        <v>921</v>
      </c>
      <c r="F362" s="87" t="s">
        <v>10</v>
      </c>
      <c r="G362" s="87" t="s">
        <v>486</v>
      </c>
      <c r="H362" s="90">
        <v>68</v>
      </c>
      <c r="I362" s="90">
        <v>23</v>
      </c>
    </row>
    <row r="363" spans="1:9">
      <c r="A363" s="87" t="s">
        <v>431</v>
      </c>
      <c r="B363" s="87" t="s">
        <v>1572</v>
      </c>
      <c r="C363" s="88" t="s">
        <v>1100</v>
      </c>
      <c r="D363" s="89" t="s">
        <v>1101</v>
      </c>
      <c r="E363" s="87" t="s">
        <v>922</v>
      </c>
      <c r="F363" s="87" t="s">
        <v>9</v>
      </c>
      <c r="G363" s="87" t="s">
        <v>731</v>
      </c>
      <c r="H363" s="90">
        <v>34</v>
      </c>
      <c r="I363" s="90">
        <v>12</v>
      </c>
    </row>
    <row r="364" spans="1:9">
      <c r="A364" s="87" t="s">
        <v>174</v>
      </c>
      <c r="B364" s="87" t="s">
        <v>1573</v>
      </c>
      <c r="C364" s="88" t="s">
        <v>1113</v>
      </c>
      <c r="D364" s="89" t="s">
        <v>1114</v>
      </c>
      <c r="E364" s="87" t="s">
        <v>923</v>
      </c>
      <c r="F364" s="87" t="s">
        <v>8</v>
      </c>
      <c r="G364" s="87" t="s">
        <v>558</v>
      </c>
      <c r="H364" s="90">
        <v>6</v>
      </c>
      <c r="I364" s="90">
        <v>2</v>
      </c>
    </row>
    <row r="365" spans="1:9">
      <c r="A365" s="87" t="s">
        <v>268</v>
      </c>
      <c r="B365" s="87" t="s">
        <v>1574</v>
      </c>
      <c r="C365" s="88" t="s">
        <v>1105</v>
      </c>
      <c r="D365" s="89" t="s">
        <v>1106</v>
      </c>
      <c r="E365" s="87" t="s">
        <v>924</v>
      </c>
      <c r="F365" s="87" t="s">
        <v>4</v>
      </c>
      <c r="G365" s="87" t="s">
        <v>584</v>
      </c>
      <c r="H365" s="90" t="s">
        <v>1575</v>
      </c>
      <c r="I365" s="90" t="s">
        <v>1576</v>
      </c>
    </row>
    <row r="366" spans="1:9">
      <c r="A366" s="87" t="s">
        <v>159</v>
      </c>
      <c r="B366" s="87" t="s">
        <v>1577</v>
      </c>
      <c r="C366" s="88" t="s">
        <v>1100</v>
      </c>
      <c r="D366" s="89" t="s">
        <v>1101</v>
      </c>
      <c r="E366" s="87" t="s">
        <v>925</v>
      </c>
      <c r="F366" s="87" t="s">
        <v>9</v>
      </c>
      <c r="G366" s="87" t="s">
        <v>770</v>
      </c>
      <c r="H366" s="90">
        <v>35</v>
      </c>
      <c r="I366" s="90">
        <v>12</v>
      </c>
    </row>
    <row r="367" spans="1:9">
      <c r="A367" s="87" t="s">
        <v>432</v>
      </c>
      <c r="B367" s="87" t="s">
        <v>1578</v>
      </c>
      <c r="C367" s="88" t="s">
        <v>1100</v>
      </c>
      <c r="D367" s="89" t="s">
        <v>1101</v>
      </c>
      <c r="E367" s="87" t="s">
        <v>652</v>
      </c>
      <c r="F367" s="87" t="s">
        <v>10</v>
      </c>
      <c r="G367" s="87" t="s">
        <v>572</v>
      </c>
      <c r="H367" s="90">
        <v>87</v>
      </c>
      <c r="I367" s="90">
        <v>29</v>
      </c>
    </row>
    <row r="368" spans="1:9">
      <c r="A368" s="87" t="s">
        <v>286</v>
      </c>
      <c r="B368" s="87" t="s">
        <v>1579</v>
      </c>
      <c r="C368" s="88" t="s">
        <v>1102</v>
      </c>
      <c r="D368" s="89" t="s">
        <v>1103</v>
      </c>
      <c r="E368" s="87" t="s">
        <v>1016</v>
      </c>
      <c r="F368" s="87" t="s">
        <v>2</v>
      </c>
      <c r="G368" s="87" t="s">
        <v>565</v>
      </c>
      <c r="H368" s="90">
        <v>61</v>
      </c>
      <c r="I368" s="90">
        <v>21</v>
      </c>
    </row>
    <row r="369" spans="1:9">
      <c r="A369" s="87" t="s">
        <v>449</v>
      </c>
      <c r="B369" s="87" t="s">
        <v>1580</v>
      </c>
      <c r="C369" s="88" t="s">
        <v>1100</v>
      </c>
      <c r="D369" s="89" t="s">
        <v>1101</v>
      </c>
      <c r="E369" s="87" t="s">
        <v>930</v>
      </c>
      <c r="F369" s="87" t="s">
        <v>11</v>
      </c>
      <c r="G369" s="87" t="s">
        <v>530</v>
      </c>
      <c r="H369" s="90">
        <v>75</v>
      </c>
      <c r="I369" s="90">
        <v>25</v>
      </c>
    </row>
    <row r="370" spans="1:9">
      <c r="A370" s="87" t="s">
        <v>232</v>
      </c>
      <c r="B370" s="87" t="s">
        <v>1581</v>
      </c>
      <c r="C370" s="88" t="s">
        <v>1102</v>
      </c>
      <c r="D370" s="89" t="s">
        <v>1103</v>
      </c>
      <c r="E370" s="87" t="s">
        <v>931</v>
      </c>
      <c r="F370" s="87" t="s">
        <v>2</v>
      </c>
      <c r="G370" s="87" t="s">
        <v>565</v>
      </c>
      <c r="H370" s="90">
        <v>61</v>
      </c>
      <c r="I370" s="90">
        <v>21</v>
      </c>
    </row>
    <row r="371" spans="1:9">
      <c r="A371" s="87" t="s">
        <v>221</v>
      </c>
      <c r="B371" s="87" t="s">
        <v>1582</v>
      </c>
      <c r="C371" s="88" t="s">
        <v>1123</v>
      </c>
      <c r="D371" s="89" t="s">
        <v>1124</v>
      </c>
      <c r="E371" s="87" t="s">
        <v>1018</v>
      </c>
      <c r="F371" s="87" t="s">
        <v>7</v>
      </c>
      <c r="G371" s="87" t="s">
        <v>718</v>
      </c>
      <c r="H371" s="90">
        <v>2</v>
      </c>
      <c r="I371" s="90">
        <v>1</v>
      </c>
    </row>
    <row r="372" spans="1:9">
      <c r="A372" s="87" t="s">
        <v>89</v>
      </c>
      <c r="B372" s="87" t="s">
        <v>1583</v>
      </c>
      <c r="C372" s="88" t="s">
        <v>1102</v>
      </c>
      <c r="D372" s="89" t="s">
        <v>1103</v>
      </c>
      <c r="E372" s="87" t="s">
        <v>934</v>
      </c>
      <c r="F372" s="87" t="s">
        <v>2</v>
      </c>
      <c r="G372" s="87" t="s">
        <v>472</v>
      </c>
      <c r="H372" s="90">
        <v>63</v>
      </c>
      <c r="I372" s="90">
        <v>21</v>
      </c>
    </row>
    <row r="373" spans="1:9">
      <c r="A373" s="87" t="s">
        <v>19</v>
      </c>
      <c r="B373" s="87" t="s">
        <v>1584</v>
      </c>
      <c r="C373" s="88" t="s">
        <v>1102</v>
      </c>
      <c r="D373" s="89" t="s">
        <v>1103</v>
      </c>
      <c r="E373" s="87" t="s">
        <v>933</v>
      </c>
      <c r="F373" s="87" t="s">
        <v>2</v>
      </c>
      <c r="G373" s="87" t="s">
        <v>472</v>
      </c>
      <c r="H373" s="90">
        <v>63</v>
      </c>
      <c r="I373" s="90">
        <v>21</v>
      </c>
    </row>
    <row r="374" spans="1:9">
      <c r="A374" s="87" t="s">
        <v>936</v>
      </c>
      <c r="B374" s="87" t="s">
        <v>1585</v>
      </c>
      <c r="C374" s="88" t="s">
        <v>1123</v>
      </c>
      <c r="D374" s="89" t="s">
        <v>1124</v>
      </c>
      <c r="E374" s="87" t="s">
        <v>937</v>
      </c>
      <c r="F374" s="87" t="s">
        <v>7</v>
      </c>
      <c r="G374" s="87" t="s">
        <v>718</v>
      </c>
      <c r="H374" s="90">
        <v>25</v>
      </c>
      <c r="I374" s="90">
        <v>9</v>
      </c>
    </row>
    <row r="375" spans="1:9">
      <c r="A375" s="87" t="s">
        <v>306</v>
      </c>
      <c r="B375" s="87" t="s">
        <v>1586</v>
      </c>
      <c r="C375" s="88" t="s">
        <v>1109</v>
      </c>
      <c r="D375" s="89" t="s">
        <v>1110</v>
      </c>
      <c r="E375" s="87" t="s">
        <v>939</v>
      </c>
      <c r="F375" s="87" t="s">
        <v>2</v>
      </c>
      <c r="G375" s="87" t="s">
        <v>540</v>
      </c>
      <c r="H375" s="90" t="s">
        <v>1587</v>
      </c>
      <c r="I375" s="90" t="s">
        <v>1588</v>
      </c>
    </row>
    <row r="376" spans="1:9">
      <c r="A376" s="87" t="s">
        <v>63</v>
      </c>
      <c r="B376" s="87" t="s">
        <v>1589</v>
      </c>
      <c r="C376" s="88" t="s">
        <v>1105</v>
      </c>
      <c r="D376" s="89" t="s">
        <v>1106</v>
      </c>
      <c r="E376" s="87" t="s">
        <v>717</v>
      </c>
      <c r="F376" s="87" t="s">
        <v>3</v>
      </c>
      <c r="G376" s="87" t="s">
        <v>620</v>
      </c>
      <c r="H376" s="90">
        <v>96</v>
      </c>
      <c r="I376" s="90">
        <v>32</v>
      </c>
    </row>
    <row r="377" spans="1:9">
      <c r="A377" s="87" t="s">
        <v>299</v>
      </c>
      <c r="B377" s="87" t="s">
        <v>1590</v>
      </c>
      <c r="C377" s="88" t="s">
        <v>1105</v>
      </c>
      <c r="D377" s="89" t="s">
        <v>1106</v>
      </c>
      <c r="E377" s="87" t="s">
        <v>940</v>
      </c>
      <c r="F377" s="87" t="s">
        <v>4</v>
      </c>
      <c r="G377" s="87" t="s">
        <v>620</v>
      </c>
      <c r="H377" s="90">
        <v>96</v>
      </c>
      <c r="I377" s="90">
        <v>32</v>
      </c>
    </row>
    <row r="378" spans="1:9">
      <c r="A378" s="87" t="s">
        <v>114</v>
      </c>
      <c r="B378" s="87" t="s">
        <v>1591</v>
      </c>
      <c r="C378" s="88" t="s">
        <v>1100</v>
      </c>
      <c r="D378" s="89" t="s">
        <v>1101</v>
      </c>
      <c r="E378" s="87" t="s">
        <v>941</v>
      </c>
      <c r="F378" s="87" t="s">
        <v>8</v>
      </c>
      <c r="G378" s="87" t="s">
        <v>610</v>
      </c>
      <c r="H378" s="90">
        <v>36</v>
      </c>
      <c r="I378" s="90">
        <v>12</v>
      </c>
    </row>
    <row r="379" spans="1:9">
      <c r="A379" s="87" t="s">
        <v>16</v>
      </c>
      <c r="B379" s="87" t="s">
        <v>1592</v>
      </c>
      <c r="C379" s="88" t="s">
        <v>1102</v>
      </c>
      <c r="D379" s="89" t="s">
        <v>1103</v>
      </c>
      <c r="E379" s="87" t="s">
        <v>550</v>
      </c>
      <c r="F379" s="87" t="s">
        <v>2</v>
      </c>
      <c r="G379" s="87" t="s">
        <v>549</v>
      </c>
      <c r="H379" s="90">
        <v>31</v>
      </c>
      <c r="I379" s="90">
        <v>11</v>
      </c>
    </row>
    <row r="380" spans="1:9">
      <c r="A380" s="87" t="s">
        <v>101</v>
      </c>
      <c r="B380" s="87" t="s">
        <v>1593</v>
      </c>
      <c r="C380" s="88" t="s">
        <v>1102</v>
      </c>
      <c r="D380" s="89" t="s">
        <v>1103</v>
      </c>
      <c r="E380" s="87" t="s">
        <v>942</v>
      </c>
      <c r="F380" s="87" t="s">
        <v>2</v>
      </c>
      <c r="G380" s="87" t="s">
        <v>549</v>
      </c>
      <c r="H380" s="90">
        <v>31</v>
      </c>
      <c r="I380" s="90">
        <v>11</v>
      </c>
    </row>
    <row r="381" spans="1:9">
      <c r="A381" s="87" t="s">
        <v>340</v>
      </c>
      <c r="B381" s="87" t="s">
        <v>1594</v>
      </c>
      <c r="C381" s="88" t="s">
        <v>1100</v>
      </c>
      <c r="D381" s="89" t="s">
        <v>1101</v>
      </c>
      <c r="E381" s="87" t="s">
        <v>551</v>
      </c>
      <c r="F381" s="87" t="s">
        <v>12</v>
      </c>
      <c r="G381" s="87" t="s">
        <v>532</v>
      </c>
      <c r="H381" s="90">
        <v>74</v>
      </c>
      <c r="I381" s="90">
        <v>25</v>
      </c>
    </row>
    <row r="382" spans="1:9">
      <c r="A382" s="87" t="s">
        <v>68</v>
      </c>
      <c r="B382" s="87" t="s">
        <v>1595</v>
      </c>
      <c r="C382" s="88" t="s">
        <v>1113</v>
      </c>
      <c r="D382" s="89" t="s">
        <v>1114</v>
      </c>
      <c r="E382" s="87" t="s">
        <v>646</v>
      </c>
      <c r="F382" s="87" t="s">
        <v>7</v>
      </c>
      <c r="G382" s="87" t="s">
        <v>666</v>
      </c>
      <c r="H382" s="90">
        <v>1</v>
      </c>
      <c r="I382" s="90">
        <v>1</v>
      </c>
    </row>
    <row r="383" spans="1:9">
      <c r="A383" s="87" t="s">
        <v>399</v>
      </c>
      <c r="B383" s="87" t="s">
        <v>1596</v>
      </c>
      <c r="C383" s="88" t="s">
        <v>1102</v>
      </c>
      <c r="D383" s="89" t="s">
        <v>1103</v>
      </c>
      <c r="E383" s="87" t="s">
        <v>945</v>
      </c>
      <c r="F383" s="87" t="s">
        <v>2</v>
      </c>
      <c r="G383" s="87" t="s">
        <v>472</v>
      </c>
      <c r="H383" s="90">
        <v>83</v>
      </c>
      <c r="I383" s="90">
        <v>28</v>
      </c>
    </row>
    <row r="384" spans="1:9">
      <c r="A384" s="87" t="s">
        <v>363</v>
      </c>
      <c r="B384" s="87" t="s">
        <v>1597</v>
      </c>
      <c r="C384" s="88" t="s">
        <v>1102</v>
      </c>
      <c r="D384" s="89" t="s">
        <v>1103</v>
      </c>
      <c r="E384" s="87" t="s">
        <v>943</v>
      </c>
      <c r="F384" s="87" t="s">
        <v>2</v>
      </c>
      <c r="G384" s="87" t="s">
        <v>472</v>
      </c>
      <c r="H384" s="90">
        <v>83</v>
      </c>
      <c r="I384" s="90">
        <v>28</v>
      </c>
    </row>
    <row r="385" spans="1:9">
      <c r="A385" s="87" t="s">
        <v>177</v>
      </c>
      <c r="B385" s="87" t="s">
        <v>1598</v>
      </c>
      <c r="C385" s="88" t="s">
        <v>1102</v>
      </c>
      <c r="D385" s="89" t="s">
        <v>1103</v>
      </c>
      <c r="E385" s="87" t="s">
        <v>944</v>
      </c>
      <c r="F385" s="87" t="s">
        <v>2</v>
      </c>
      <c r="G385" s="87" t="s">
        <v>472</v>
      </c>
      <c r="H385" s="90">
        <v>83</v>
      </c>
      <c r="I385" s="90">
        <v>28</v>
      </c>
    </row>
    <row r="386" spans="1:9">
      <c r="A386" s="87" t="s">
        <v>30</v>
      </c>
      <c r="B386" s="87" t="s">
        <v>1599</v>
      </c>
      <c r="C386" s="88" t="s">
        <v>1118</v>
      </c>
      <c r="D386" s="89" t="s">
        <v>1119</v>
      </c>
      <c r="E386" s="87" t="s">
        <v>946</v>
      </c>
      <c r="F386" s="87" t="s">
        <v>2</v>
      </c>
      <c r="G386" s="87" t="s">
        <v>655</v>
      </c>
      <c r="H386" s="90">
        <v>37</v>
      </c>
      <c r="I386" s="90">
        <v>13</v>
      </c>
    </row>
    <row r="387" spans="1:9">
      <c r="A387" s="87" t="s">
        <v>213</v>
      </c>
      <c r="B387" s="87" t="s">
        <v>1600</v>
      </c>
      <c r="C387" s="88" t="s">
        <v>1118</v>
      </c>
      <c r="D387" s="89" t="s">
        <v>1119</v>
      </c>
      <c r="E387" s="87" t="s">
        <v>1014</v>
      </c>
      <c r="F387" s="87" t="s">
        <v>2</v>
      </c>
      <c r="G387" s="87" t="s">
        <v>655</v>
      </c>
      <c r="H387" s="90">
        <v>37</v>
      </c>
      <c r="I387" s="90">
        <v>13</v>
      </c>
    </row>
    <row r="388" spans="1:9">
      <c r="A388" s="87" t="s">
        <v>185</v>
      </c>
      <c r="B388" s="87" t="s">
        <v>1601</v>
      </c>
      <c r="C388" s="88" t="s">
        <v>1118</v>
      </c>
      <c r="D388" s="89" t="s">
        <v>1119</v>
      </c>
      <c r="E388" s="87" t="s">
        <v>512</v>
      </c>
      <c r="F388" s="87" t="s">
        <v>1</v>
      </c>
      <c r="G388" s="87" t="s">
        <v>512</v>
      </c>
      <c r="H388" s="90" t="s">
        <v>1602</v>
      </c>
      <c r="I388" s="90">
        <v>33</v>
      </c>
    </row>
    <row r="389" spans="1:9">
      <c r="A389" s="87" t="s">
        <v>115</v>
      </c>
      <c r="B389" s="87" t="s">
        <v>1603</v>
      </c>
      <c r="C389" s="88" t="s">
        <v>1109</v>
      </c>
      <c r="D389" s="89" t="s">
        <v>1110</v>
      </c>
      <c r="E389" s="87" t="s">
        <v>948</v>
      </c>
      <c r="F389" s="87" t="s">
        <v>2</v>
      </c>
      <c r="G389" s="87" t="s">
        <v>540</v>
      </c>
      <c r="H389" s="90">
        <v>79</v>
      </c>
      <c r="I389" s="90">
        <v>27</v>
      </c>
    </row>
    <row r="390" spans="1:9">
      <c r="A390" s="87" t="s">
        <v>150</v>
      </c>
      <c r="B390" s="87" t="s">
        <v>1604</v>
      </c>
      <c r="C390" s="88" t="s">
        <v>1113</v>
      </c>
      <c r="D390" s="89" t="s">
        <v>1114</v>
      </c>
      <c r="E390" s="87" t="s">
        <v>601</v>
      </c>
      <c r="F390" s="87" t="s">
        <v>5</v>
      </c>
      <c r="G390" s="87" t="s">
        <v>601</v>
      </c>
      <c r="H390" s="90">
        <v>40</v>
      </c>
      <c r="I390" s="90">
        <v>14</v>
      </c>
    </row>
    <row r="391" spans="1:9">
      <c r="A391" s="87" t="s">
        <v>243</v>
      </c>
      <c r="B391" s="87" t="s">
        <v>1605</v>
      </c>
      <c r="C391" s="88" t="s">
        <v>1123</v>
      </c>
      <c r="D391" s="89" t="s">
        <v>1124</v>
      </c>
      <c r="E391" s="87" t="s">
        <v>949</v>
      </c>
      <c r="F391" s="87" t="s">
        <v>6</v>
      </c>
      <c r="G391" s="87" t="s">
        <v>582</v>
      </c>
      <c r="H391" s="90" t="s">
        <v>1524</v>
      </c>
      <c r="I391" s="90" t="s">
        <v>1525</v>
      </c>
    </row>
    <row r="392" spans="1:9">
      <c r="A392" s="87" t="s">
        <v>254</v>
      </c>
      <c r="B392" s="87" t="s">
        <v>1606</v>
      </c>
      <c r="C392" s="88" t="s">
        <v>1100</v>
      </c>
      <c r="D392" s="89" t="s">
        <v>1101</v>
      </c>
      <c r="E392" s="87" t="s">
        <v>950</v>
      </c>
      <c r="F392" s="87" t="s">
        <v>9</v>
      </c>
      <c r="G392" s="87" t="s">
        <v>517</v>
      </c>
      <c r="H392" s="90" t="s">
        <v>1528</v>
      </c>
      <c r="I392" s="90">
        <v>29</v>
      </c>
    </row>
    <row r="393" spans="1:9">
      <c r="A393" s="87" t="s">
        <v>86</v>
      </c>
      <c r="B393" s="87" t="s">
        <v>1607</v>
      </c>
      <c r="C393" s="88" t="s">
        <v>1113</v>
      </c>
      <c r="D393" s="89" t="s">
        <v>1114</v>
      </c>
      <c r="E393" s="87" t="s">
        <v>951</v>
      </c>
      <c r="F393" s="87" t="s">
        <v>8</v>
      </c>
      <c r="G393" s="87" t="s">
        <v>538</v>
      </c>
      <c r="H393" s="90">
        <v>36</v>
      </c>
      <c r="I393" s="90">
        <v>12</v>
      </c>
    </row>
    <row r="394" spans="1:9">
      <c r="A394" s="87" t="s">
        <v>21</v>
      </c>
      <c r="B394" s="87" t="s">
        <v>1608</v>
      </c>
      <c r="C394" s="88" t="s">
        <v>1123</v>
      </c>
      <c r="D394" s="89" t="s">
        <v>1124</v>
      </c>
      <c r="E394" s="87" t="s">
        <v>952</v>
      </c>
      <c r="F394" s="87" t="s">
        <v>5</v>
      </c>
      <c r="G394" s="87" t="s">
        <v>928</v>
      </c>
      <c r="H394" s="90" t="s">
        <v>1609</v>
      </c>
      <c r="I394" s="90" t="s">
        <v>1108</v>
      </c>
    </row>
    <row r="395" spans="1:9">
      <c r="A395" s="87" t="s">
        <v>14</v>
      </c>
      <c r="B395" s="87" t="s">
        <v>1610</v>
      </c>
      <c r="C395" s="88" t="s">
        <v>1118</v>
      </c>
      <c r="D395" s="89" t="s">
        <v>1119</v>
      </c>
      <c r="E395" s="87" t="s">
        <v>953</v>
      </c>
      <c r="F395" s="87" t="s">
        <v>1</v>
      </c>
      <c r="G395" s="87" t="s">
        <v>471</v>
      </c>
      <c r="H395" s="90" t="s">
        <v>1611</v>
      </c>
      <c r="I395" s="90" t="s">
        <v>1612</v>
      </c>
    </row>
    <row r="396" spans="1:9">
      <c r="A396" s="87" t="s">
        <v>414</v>
      </c>
      <c r="B396" s="87" t="s">
        <v>1613</v>
      </c>
      <c r="C396" s="88" t="s">
        <v>1105</v>
      </c>
      <c r="D396" s="89" t="s">
        <v>1106</v>
      </c>
      <c r="E396" s="87" t="s">
        <v>954</v>
      </c>
      <c r="F396" s="87" t="s">
        <v>3</v>
      </c>
      <c r="G396" s="87" t="s">
        <v>809</v>
      </c>
      <c r="H396" s="90">
        <v>96</v>
      </c>
      <c r="I396" s="90">
        <v>32</v>
      </c>
    </row>
    <row r="397" spans="1:9">
      <c r="A397" s="87" t="s">
        <v>421</v>
      </c>
      <c r="B397" s="87" t="s">
        <v>1614</v>
      </c>
      <c r="C397" s="88" t="s">
        <v>1100</v>
      </c>
      <c r="D397" s="89" t="s">
        <v>1101</v>
      </c>
      <c r="E397" s="87" t="s">
        <v>955</v>
      </c>
      <c r="F397" s="87" t="s">
        <v>11</v>
      </c>
      <c r="G397" s="87" t="s">
        <v>678</v>
      </c>
      <c r="H397" s="90">
        <v>28</v>
      </c>
      <c r="I397" s="90">
        <v>10</v>
      </c>
    </row>
    <row r="398" spans="1:9">
      <c r="A398" s="87" t="s">
        <v>119</v>
      </c>
      <c r="B398" s="87" t="s">
        <v>1615</v>
      </c>
      <c r="C398" s="88" t="s">
        <v>1118</v>
      </c>
      <c r="D398" s="89" t="s">
        <v>1119</v>
      </c>
      <c r="E398" s="87" t="s">
        <v>1035</v>
      </c>
      <c r="F398" s="87" t="s">
        <v>1</v>
      </c>
      <c r="G398" s="87" t="s">
        <v>471</v>
      </c>
      <c r="H398" s="90" t="s">
        <v>1616</v>
      </c>
      <c r="I398" s="90" t="s">
        <v>1361</v>
      </c>
    </row>
    <row r="399" spans="1:9">
      <c r="A399" s="87" t="s">
        <v>90</v>
      </c>
      <c r="B399" s="87" t="s">
        <v>1617</v>
      </c>
      <c r="C399" s="88" t="s">
        <v>1118</v>
      </c>
      <c r="D399" s="89" t="s">
        <v>1119</v>
      </c>
      <c r="E399" s="87" t="s">
        <v>957</v>
      </c>
      <c r="F399" s="87" t="s">
        <v>6</v>
      </c>
      <c r="G399" s="87" t="s">
        <v>646</v>
      </c>
      <c r="H399" s="90">
        <v>58</v>
      </c>
      <c r="I399" s="90">
        <v>20</v>
      </c>
    </row>
    <row r="400" spans="1:9">
      <c r="A400" s="87" t="s">
        <v>228</v>
      </c>
      <c r="B400" s="87" t="s">
        <v>1618</v>
      </c>
      <c r="C400" s="88" t="s">
        <v>1105</v>
      </c>
      <c r="D400" s="89" t="s">
        <v>1106</v>
      </c>
      <c r="E400" s="87" t="s">
        <v>960</v>
      </c>
      <c r="F400" s="87" t="s">
        <v>4</v>
      </c>
      <c r="G400" s="87" t="s">
        <v>620</v>
      </c>
      <c r="H400" s="90">
        <v>96</v>
      </c>
      <c r="I400" s="90">
        <v>32</v>
      </c>
    </row>
    <row r="401" spans="1:9">
      <c r="A401" s="87" t="s">
        <v>53</v>
      </c>
      <c r="B401" s="87" t="s">
        <v>1619</v>
      </c>
      <c r="C401" s="88" t="s">
        <v>1113</v>
      </c>
      <c r="D401" s="89" t="s">
        <v>1114</v>
      </c>
      <c r="E401" s="87" t="s">
        <v>958</v>
      </c>
      <c r="F401" s="87" t="s">
        <v>7</v>
      </c>
      <c r="G401" s="87" t="s">
        <v>515</v>
      </c>
      <c r="H401" s="90">
        <v>2</v>
      </c>
      <c r="I401" s="90">
        <v>1</v>
      </c>
    </row>
    <row r="402" spans="1:9">
      <c r="A402" s="87" t="s">
        <v>265</v>
      </c>
      <c r="B402" s="87" t="s">
        <v>1620</v>
      </c>
      <c r="C402" s="88" t="s">
        <v>1123</v>
      </c>
      <c r="D402" s="89" t="s">
        <v>1124</v>
      </c>
      <c r="E402" s="87" t="s">
        <v>961</v>
      </c>
      <c r="F402" s="87" t="s">
        <v>5</v>
      </c>
      <c r="G402" s="87" t="s">
        <v>786</v>
      </c>
      <c r="H402" s="90" t="s">
        <v>1107</v>
      </c>
      <c r="I402" s="90" t="s">
        <v>1108</v>
      </c>
    </row>
    <row r="403" spans="1:9">
      <c r="A403" s="87" t="s">
        <v>18</v>
      </c>
      <c r="B403" s="87" t="s">
        <v>1621</v>
      </c>
      <c r="C403" s="88" t="s">
        <v>1109</v>
      </c>
      <c r="D403" s="89" t="s">
        <v>1110</v>
      </c>
      <c r="E403" s="87" t="s">
        <v>962</v>
      </c>
      <c r="F403" s="87" t="s">
        <v>3</v>
      </c>
      <c r="G403" s="87" t="s">
        <v>526</v>
      </c>
      <c r="H403" s="90">
        <v>50</v>
      </c>
      <c r="I403" s="90">
        <v>17</v>
      </c>
    </row>
    <row r="404" spans="1:9">
      <c r="A404" s="87" t="s">
        <v>82</v>
      </c>
      <c r="B404" s="87" t="s">
        <v>1622</v>
      </c>
      <c r="C404" s="88" t="s">
        <v>1105</v>
      </c>
      <c r="D404" s="89" t="s">
        <v>1106</v>
      </c>
      <c r="E404" s="87" t="s">
        <v>959</v>
      </c>
      <c r="F404" s="87" t="s">
        <v>4</v>
      </c>
      <c r="G404" s="87" t="s">
        <v>524</v>
      </c>
      <c r="H404" s="90">
        <v>94</v>
      </c>
      <c r="I404" s="90">
        <v>32</v>
      </c>
    </row>
    <row r="405" spans="1:9">
      <c r="A405" s="87" t="s">
        <v>360</v>
      </c>
      <c r="B405" s="87" t="s">
        <v>1623</v>
      </c>
      <c r="C405" s="88" t="s">
        <v>1113</v>
      </c>
      <c r="D405" s="89" t="s">
        <v>1114</v>
      </c>
      <c r="E405" s="87" t="s">
        <v>963</v>
      </c>
      <c r="F405" s="87" t="s">
        <v>6</v>
      </c>
      <c r="G405" s="87" t="s">
        <v>601</v>
      </c>
      <c r="H405" s="90">
        <v>40</v>
      </c>
      <c r="I405" s="90">
        <v>14</v>
      </c>
    </row>
    <row r="406" spans="1:9">
      <c r="A406" s="87" t="s">
        <v>430</v>
      </c>
      <c r="B406" s="87" t="s">
        <v>1624</v>
      </c>
      <c r="C406" s="88" t="s">
        <v>1102</v>
      </c>
      <c r="D406" s="89" t="s">
        <v>1103</v>
      </c>
      <c r="E406" s="87" t="s">
        <v>964</v>
      </c>
      <c r="F406" s="87" t="s">
        <v>2</v>
      </c>
      <c r="G406" s="87" t="s">
        <v>565</v>
      </c>
      <c r="H406" s="90">
        <v>32</v>
      </c>
      <c r="I406" s="90">
        <v>11</v>
      </c>
    </row>
    <row r="407" spans="1:9">
      <c r="A407" s="87" t="s">
        <v>57</v>
      </c>
      <c r="B407" s="87" t="s">
        <v>1625</v>
      </c>
      <c r="C407" s="88" t="s">
        <v>1115</v>
      </c>
      <c r="D407" s="89" t="s">
        <v>1116</v>
      </c>
      <c r="E407" s="87" t="s">
        <v>966</v>
      </c>
      <c r="F407" s="87" t="s">
        <v>1</v>
      </c>
      <c r="G407" s="87" t="s">
        <v>471</v>
      </c>
      <c r="H407" s="90">
        <v>23</v>
      </c>
      <c r="I407" s="90">
        <v>8</v>
      </c>
    </row>
    <row r="408" spans="1:9">
      <c r="A408" s="87" t="s">
        <v>292</v>
      </c>
      <c r="B408" s="87" t="s">
        <v>1626</v>
      </c>
      <c r="C408" s="88" t="s">
        <v>1105</v>
      </c>
      <c r="D408" s="89" t="s">
        <v>1106</v>
      </c>
      <c r="E408" s="87" t="s">
        <v>967</v>
      </c>
      <c r="F408" s="87" t="s">
        <v>4</v>
      </c>
      <c r="G408" s="87" t="s">
        <v>508</v>
      </c>
      <c r="H408" s="90">
        <v>92</v>
      </c>
      <c r="I408" s="90">
        <v>31</v>
      </c>
    </row>
    <row r="409" spans="1:9">
      <c r="A409" s="87" t="s">
        <v>326</v>
      </c>
      <c r="B409" s="87" t="s">
        <v>1627</v>
      </c>
      <c r="C409" s="88" t="s">
        <v>1100</v>
      </c>
      <c r="D409" s="89" t="s">
        <v>1101</v>
      </c>
      <c r="E409" s="87" t="s">
        <v>965</v>
      </c>
      <c r="F409" s="87" t="s">
        <v>8</v>
      </c>
      <c r="G409" s="87" t="s">
        <v>504</v>
      </c>
      <c r="H409" s="90">
        <v>36</v>
      </c>
      <c r="I409" s="90">
        <v>12</v>
      </c>
    </row>
    <row r="410" spans="1:9">
      <c r="A410" s="87" t="s">
        <v>107</v>
      </c>
      <c r="B410" s="87" t="s">
        <v>1628</v>
      </c>
      <c r="C410" s="88" t="s">
        <v>1118</v>
      </c>
      <c r="D410" s="89" t="s">
        <v>1119</v>
      </c>
      <c r="E410" s="87" t="s">
        <v>1048</v>
      </c>
      <c r="F410" s="87" t="s">
        <v>2</v>
      </c>
      <c r="G410" s="87" t="s">
        <v>549</v>
      </c>
      <c r="H410" s="90">
        <v>43</v>
      </c>
      <c r="I410" s="90">
        <v>15</v>
      </c>
    </row>
    <row r="411" spans="1:9">
      <c r="A411" s="87" t="s">
        <v>49</v>
      </c>
      <c r="B411" s="87" t="s">
        <v>1629</v>
      </c>
      <c r="C411" s="88" t="s">
        <v>1118</v>
      </c>
      <c r="D411" s="89" t="s">
        <v>1119</v>
      </c>
      <c r="E411" s="87" t="s">
        <v>969</v>
      </c>
      <c r="F411" s="87" t="s">
        <v>1</v>
      </c>
      <c r="G411" s="87" t="s">
        <v>471</v>
      </c>
      <c r="H411" s="90" t="s">
        <v>1630</v>
      </c>
      <c r="I411" s="90">
        <v>28</v>
      </c>
    </row>
    <row r="412" spans="1:9">
      <c r="A412" s="87" t="s">
        <v>17</v>
      </c>
      <c r="B412" s="87" t="s">
        <v>1631</v>
      </c>
      <c r="C412" s="88" t="s">
        <v>1123</v>
      </c>
      <c r="D412" s="89" t="s">
        <v>1124</v>
      </c>
      <c r="E412" s="87" t="s">
        <v>970</v>
      </c>
      <c r="F412" s="87" t="s">
        <v>5</v>
      </c>
      <c r="G412" s="87" t="s">
        <v>928</v>
      </c>
      <c r="H412" s="90">
        <v>40</v>
      </c>
      <c r="I412" s="90">
        <v>14</v>
      </c>
    </row>
    <row r="413" spans="1:9">
      <c r="A413" s="87" t="s">
        <v>971</v>
      </c>
      <c r="B413" s="87" t="s">
        <v>1632</v>
      </c>
      <c r="C413" s="88" t="s">
        <v>1102</v>
      </c>
      <c r="D413" s="89" t="s">
        <v>1103</v>
      </c>
      <c r="E413" s="87" t="s">
        <v>972</v>
      </c>
      <c r="F413" s="87" t="s">
        <v>2</v>
      </c>
      <c r="G413" s="87" t="s">
        <v>549</v>
      </c>
      <c r="H413" s="90">
        <v>31</v>
      </c>
      <c r="I413" s="90">
        <v>11</v>
      </c>
    </row>
    <row r="414" spans="1:9">
      <c r="A414" s="87" t="s">
        <v>279</v>
      </c>
      <c r="B414" s="87" t="s">
        <v>1633</v>
      </c>
      <c r="C414" s="88" t="s">
        <v>1102</v>
      </c>
      <c r="D414" s="89" t="s">
        <v>1103</v>
      </c>
      <c r="E414" s="87" t="s">
        <v>973</v>
      </c>
      <c r="F414" s="87" t="s">
        <v>2</v>
      </c>
      <c r="G414" s="87" t="s">
        <v>565</v>
      </c>
      <c r="H414" s="90">
        <v>61</v>
      </c>
      <c r="I414" s="90">
        <v>21</v>
      </c>
    </row>
    <row r="415" spans="1:9">
      <c r="A415" s="87" t="s">
        <v>97</v>
      </c>
      <c r="B415" s="87" t="s">
        <v>1634</v>
      </c>
      <c r="C415" s="88" t="s">
        <v>1113</v>
      </c>
      <c r="D415" s="89" t="s">
        <v>1114</v>
      </c>
      <c r="E415" s="87" t="s">
        <v>974</v>
      </c>
      <c r="F415" s="87" t="s">
        <v>6</v>
      </c>
      <c r="G415" s="87" t="s">
        <v>762</v>
      </c>
      <c r="H415" s="90">
        <v>56</v>
      </c>
      <c r="I415" s="90">
        <v>19</v>
      </c>
    </row>
    <row r="416" spans="1:9">
      <c r="A416" s="87" t="s">
        <v>29</v>
      </c>
      <c r="B416" s="87" t="s">
        <v>1635</v>
      </c>
      <c r="C416" s="88" t="s">
        <v>1100</v>
      </c>
      <c r="D416" s="89" t="s">
        <v>1101</v>
      </c>
      <c r="E416" s="87" t="s">
        <v>975</v>
      </c>
      <c r="F416" s="87" t="s">
        <v>12</v>
      </c>
      <c r="G416" s="87" t="s">
        <v>689</v>
      </c>
      <c r="H416" s="90">
        <v>87</v>
      </c>
      <c r="I416" s="90">
        <v>29</v>
      </c>
    </row>
    <row r="417" spans="1:9">
      <c r="A417" s="87" t="s">
        <v>280</v>
      </c>
      <c r="B417" s="87" t="s">
        <v>1636</v>
      </c>
      <c r="C417" s="88" t="s">
        <v>1105</v>
      </c>
      <c r="D417" s="89" t="s">
        <v>1106</v>
      </c>
      <c r="E417" s="87" t="s">
        <v>976</v>
      </c>
      <c r="F417" s="87" t="s">
        <v>5</v>
      </c>
      <c r="G417" s="87" t="s">
        <v>526</v>
      </c>
      <c r="H417" s="90">
        <v>41</v>
      </c>
      <c r="I417" s="90">
        <v>14</v>
      </c>
    </row>
    <row r="418" spans="1:9">
      <c r="A418" s="87" t="s">
        <v>85</v>
      </c>
      <c r="B418" s="87" t="s">
        <v>1637</v>
      </c>
      <c r="C418" s="88" t="s">
        <v>1105</v>
      </c>
      <c r="D418" s="89" t="s">
        <v>1106</v>
      </c>
      <c r="E418" s="87" t="s">
        <v>978</v>
      </c>
      <c r="F418" s="87" t="s">
        <v>5</v>
      </c>
      <c r="G418" s="87" t="s">
        <v>519</v>
      </c>
      <c r="H418" s="90" t="s">
        <v>1638</v>
      </c>
      <c r="I418" s="90">
        <v>24</v>
      </c>
    </row>
    <row r="419" spans="1:9">
      <c r="A419" s="87" t="s">
        <v>364</v>
      </c>
      <c r="B419" s="87" t="s">
        <v>1639</v>
      </c>
      <c r="C419" s="88" t="s">
        <v>1113</v>
      </c>
      <c r="D419" s="89" t="s">
        <v>1114</v>
      </c>
      <c r="E419" s="87" t="s">
        <v>979</v>
      </c>
      <c r="F419" s="87" t="s">
        <v>8</v>
      </c>
      <c r="G419" s="87" t="s">
        <v>558</v>
      </c>
      <c r="H419" s="90" t="s">
        <v>1640</v>
      </c>
      <c r="I419" s="90" t="s">
        <v>1500</v>
      </c>
    </row>
    <row r="420" spans="1:9">
      <c r="A420" s="87" t="s">
        <v>54</v>
      </c>
      <c r="B420" s="87" t="s">
        <v>1641</v>
      </c>
      <c r="C420" s="88" t="s">
        <v>1105</v>
      </c>
      <c r="D420" s="89" t="s">
        <v>1106</v>
      </c>
      <c r="E420" s="87" t="s">
        <v>980</v>
      </c>
      <c r="F420" s="87" t="s">
        <v>4</v>
      </c>
      <c r="G420" s="87" t="s">
        <v>755</v>
      </c>
      <c r="H420" s="90">
        <v>50</v>
      </c>
      <c r="I420" s="90">
        <v>17</v>
      </c>
    </row>
    <row r="421" spans="1:9">
      <c r="A421" s="87" t="s">
        <v>219</v>
      </c>
      <c r="B421" s="87" t="s">
        <v>1642</v>
      </c>
      <c r="C421" s="88" t="s">
        <v>1100</v>
      </c>
      <c r="D421" s="89" t="s">
        <v>1101</v>
      </c>
      <c r="E421" s="87" t="s">
        <v>982</v>
      </c>
      <c r="F421" s="87" t="s">
        <v>9</v>
      </c>
      <c r="G421" s="87" t="s">
        <v>723</v>
      </c>
      <c r="H421" s="90">
        <v>34</v>
      </c>
      <c r="I421" s="90">
        <v>12</v>
      </c>
    </row>
    <row r="422" spans="1:9">
      <c r="A422" s="87" t="s">
        <v>398</v>
      </c>
      <c r="B422" s="87" t="s">
        <v>1643</v>
      </c>
      <c r="C422" s="88" t="s">
        <v>1113</v>
      </c>
      <c r="D422" s="89" t="s">
        <v>1114</v>
      </c>
      <c r="E422" s="87" t="s">
        <v>983</v>
      </c>
      <c r="F422" s="87" t="s">
        <v>7</v>
      </c>
      <c r="G422" s="87" t="s">
        <v>515</v>
      </c>
      <c r="H422" s="90">
        <v>2</v>
      </c>
      <c r="I422" s="90">
        <v>1</v>
      </c>
    </row>
    <row r="423" spans="1:9">
      <c r="A423" s="87" t="s">
        <v>52</v>
      </c>
      <c r="B423" s="87" t="s">
        <v>1644</v>
      </c>
      <c r="C423" s="88" t="s">
        <v>1102</v>
      </c>
      <c r="D423" s="89" t="s">
        <v>1103</v>
      </c>
      <c r="E423" s="87" t="s">
        <v>986</v>
      </c>
      <c r="F423" s="87" t="s">
        <v>2</v>
      </c>
      <c r="G423" s="87" t="s">
        <v>472</v>
      </c>
      <c r="H423" s="90">
        <v>63</v>
      </c>
      <c r="I423" s="90">
        <v>21</v>
      </c>
    </row>
    <row r="424" spans="1:9">
      <c r="A424" s="87" t="s">
        <v>328</v>
      </c>
      <c r="B424" s="87" t="s">
        <v>1645</v>
      </c>
      <c r="C424" s="88" t="s">
        <v>1115</v>
      </c>
      <c r="D424" s="89" t="s">
        <v>1116</v>
      </c>
      <c r="E424" s="87" t="s">
        <v>329</v>
      </c>
      <c r="F424" s="87" t="s">
        <v>1</v>
      </c>
      <c r="G424" s="87" t="s">
        <v>471</v>
      </c>
      <c r="H424" s="90" t="e">
        <v>#N/A</v>
      </c>
      <c r="I424" s="90" t="e">
        <v>#N/A</v>
      </c>
    </row>
    <row r="425" spans="1:9">
      <c r="A425" s="87" t="s">
        <v>349</v>
      </c>
      <c r="B425" s="87" t="s">
        <v>1646</v>
      </c>
      <c r="C425" s="88" t="s">
        <v>1115</v>
      </c>
      <c r="D425" s="89" t="s">
        <v>1116</v>
      </c>
      <c r="E425" s="87" t="s">
        <v>350</v>
      </c>
      <c r="F425" s="87" t="s">
        <v>1</v>
      </c>
      <c r="G425" s="87" t="s">
        <v>471</v>
      </c>
      <c r="H425" s="90" t="e">
        <v>#N/A</v>
      </c>
      <c r="I425" s="90" t="e">
        <v>#N/A</v>
      </c>
    </row>
    <row r="426" spans="1:9">
      <c r="A426" s="87" t="s">
        <v>413</v>
      </c>
      <c r="B426" s="87" t="s">
        <v>1647</v>
      </c>
      <c r="C426" s="88" t="s">
        <v>1115</v>
      </c>
      <c r="D426" s="89" t="s">
        <v>1116</v>
      </c>
      <c r="E426" s="87" t="s">
        <v>1022</v>
      </c>
      <c r="F426" s="87" t="s">
        <v>1</v>
      </c>
      <c r="G426" s="87" t="s">
        <v>471</v>
      </c>
      <c r="H426" s="90" t="e">
        <v>#N/A</v>
      </c>
      <c r="I426" s="90" t="e">
        <v>#N/A</v>
      </c>
    </row>
    <row r="427" spans="1:9">
      <c r="A427" s="87" t="s">
        <v>39</v>
      </c>
      <c r="B427" s="87" t="s">
        <v>1648</v>
      </c>
      <c r="C427" s="88" t="s">
        <v>1115</v>
      </c>
      <c r="D427" s="89" t="s">
        <v>1116</v>
      </c>
      <c r="E427" s="87" t="s">
        <v>1031</v>
      </c>
      <c r="F427" s="87" t="s">
        <v>1</v>
      </c>
      <c r="G427" s="87" t="s">
        <v>471</v>
      </c>
      <c r="H427" s="90" t="e">
        <v>#N/A</v>
      </c>
      <c r="I427" s="90" t="e">
        <v>#N/A</v>
      </c>
    </row>
    <row r="428" spans="1:9">
      <c r="A428" s="87" t="s">
        <v>84</v>
      </c>
      <c r="B428" s="87" t="s">
        <v>1649</v>
      </c>
      <c r="C428" s="88" t="s">
        <v>1115</v>
      </c>
      <c r="D428" s="89" t="s">
        <v>1116</v>
      </c>
      <c r="E428" s="87" t="s">
        <v>1650</v>
      </c>
      <c r="F428" s="87" t="s">
        <v>1</v>
      </c>
      <c r="G428" s="87" t="s">
        <v>471</v>
      </c>
      <c r="H428" s="90" t="e">
        <v>#N/A</v>
      </c>
      <c r="I428" s="90" t="e">
        <v>#N/A</v>
      </c>
    </row>
    <row r="429" spans="1:9">
      <c r="A429" s="87" t="s">
        <v>443</v>
      </c>
      <c r="B429" s="88" t="s">
        <v>1651</v>
      </c>
      <c r="C429" s="88" t="s">
        <v>1102</v>
      </c>
      <c r="D429" s="89" t="s">
        <v>1103</v>
      </c>
      <c r="E429" s="87" t="s">
        <v>1043</v>
      </c>
      <c r="F429" s="87" t="s">
        <v>1</v>
      </c>
      <c r="G429" s="87" t="s">
        <v>472</v>
      </c>
      <c r="H429" s="90" t="e">
        <v>#N/A</v>
      </c>
      <c r="I429" s="90" t="e">
        <v>#N/A</v>
      </c>
    </row>
    <row r="430" spans="1:9">
      <c r="A430" s="87" t="s">
        <v>358</v>
      </c>
      <c r="B430" s="87" t="s">
        <v>1652</v>
      </c>
      <c r="C430" s="88" t="s">
        <v>1115</v>
      </c>
      <c r="D430" s="89" t="s">
        <v>1116</v>
      </c>
      <c r="E430" s="87" t="s">
        <v>359</v>
      </c>
      <c r="F430" s="87" t="s">
        <v>1</v>
      </c>
      <c r="G430" s="87" t="s">
        <v>471</v>
      </c>
      <c r="H430" s="90" t="e">
        <v>#N/A</v>
      </c>
      <c r="I430" s="90" t="e">
        <v>#N/A</v>
      </c>
    </row>
    <row r="431" spans="1:9">
      <c r="A431" s="87" t="s">
        <v>435</v>
      </c>
      <c r="B431" s="87" t="s">
        <v>1653</v>
      </c>
      <c r="C431" s="88" t="s">
        <v>1115</v>
      </c>
      <c r="D431" s="89" t="s">
        <v>1116</v>
      </c>
      <c r="E431" s="87" t="s">
        <v>436</v>
      </c>
      <c r="F431" s="87" t="s">
        <v>1</v>
      </c>
      <c r="G431" s="87" t="s">
        <v>471</v>
      </c>
      <c r="H431" s="90" t="e">
        <v>#N/A</v>
      </c>
      <c r="I431" s="90" t="e">
        <v>#N/A</v>
      </c>
    </row>
    <row r="432" spans="1:9">
      <c r="A432" s="87" t="s">
        <v>147</v>
      </c>
      <c r="B432" s="87" t="s">
        <v>1654</v>
      </c>
      <c r="C432" s="88" t="s">
        <v>1115</v>
      </c>
      <c r="D432" s="89" t="s">
        <v>1116</v>
      </c>
      <c r="E432" s="87" t="s">
        <v>1033</v>
      </c>
      <c r="F432" s="87" t="s">
        <v>1</v>
      </c>
      <c r="G432" s="87" t="s">
        <v>471</v>
      </c>
      <c r="H432" s="90" t="e">
        <v>#N/A</v>
      </c>
      <c r="I432" s="90" t="e">
        <v>#N/A</v>
      </c>
    </row>
    <row r="433" spans="1:9">
      <c r="A433" s="87" t="s">
        <v>307</v>
      </c>
      <c r="B433" s="87" t="s">
        <v>1655</v>
      </c>
      <c r="C433" s="88" t="s">
        <v>1115</v>
      </c>
      <c r="D433" s="89" t="s">
        <v>1116</v>
      </c>
      <c r="E433" s="87" t="s">
        <v>1032</v>
      </c>
      <c r="F433" s="87" t="s">
        <v>1</v>
      </c>
      <c r="G433" s="87" t="s">
        <v>471</v>
      </c>
      <c r="H433" s="90" t="e">
        <v>#N/A</v>
      </c>
      <c r="I433" s="90" t="e">
        <v>#N/A</v>
      </c>
    </row>
    <row r="434" spans="1:9">
      <c r="A434" s="87" t="s">
        <v>464</v>
      </c>
      <c r="B434" s="87" t="s">
        <v>1656</v>
      </c>
      <c r="C434" s="88" t="s">
        <v>1115</v>
      </c>
      <c r="D434" s="89" t="s">
        <v>1116</v>
      </c>
      <c r="E434" s="87" t="s">
        <v>1020</v>
      </c>
      <c r="F434" s="87" t="s">
        <v>1</v>
      </c>
      <c r="G434" s="87" t="s">
        <v>471</v>
      </c>
      <c r="H434" s="90" t="e">
        <v>#N/A</v>
      </c>
      <c r="I434" s="90" t="e">
        <v>#N/A</v>
      </c>
    </row>
    <row r="435" spans="1:9">
      <c r="A435" s="87" t="s">
        <v>382</v>
      </c>
      <c r="B435" s="87" t="s">
        <v>1657</v>
      </c>
      <c r="C435" s="88" t="s">
        <v>1115</v>
      </c>
      <c r="D435" s="89" t="s">
        <v>1116</v>
      </c>
      <c r="E435" s="87" t="s">
        <v>1034</v>
      </c>
      <c r="F435" s="87" t="s">
        <v>1</v>
      </c>
      <c r="G435" s="87" t="s">
        <v>471</v>
      </c>
      <c r="H435" s="90" t="e">
        <v>#N/A</v>
      </c>
      <c r="I435" s="90" t="e">
        <v>#N/A</v>
      </c>
    </row>
    <row r="436" spans="1:9">
      <c r="A436" s="87" t="s">
        <v>422</v>
      </c>
      <c r="B436" s="87" t="s">
        <v>1658</v>
      </c>
      <c r="C436" s="88" t="s">
        <v>1115</v>
      </c>
      <c r="D436" s="89" t="s">
        <v>1116</v>
      </c>
      <c r="E436" s="87" t="s">
        <v>1025</v>
      </c>
      <c r="F436" s="87" t="s">
        <v>1</v>
      </c>
      <c r="G436" s="87" t="s">
        <v>471</v>
      </c>
      <c r="H436" s="90" t="e">
        <v>#N/A</v>
      </c>
      <c r="I436" s="90" t="e">
        <v>#N/A</v>
      </c>
    </row>
    <row r="437" spans="1:9">
      <c r="A437" s="87" t="s">
        <v>393</v>
      </c>
      <c r="B437" s="87" t="s">
        <v>1659</v>
      </c>
      <c r="C437" s="88" t="s">
        <v>1115</v>
      </c>
      <c r="D437" s="89" t="s">
        <v>1116</v>
      </c>
      <c r="E437" s="87" t="s">
        <v>1026</v>
      </c>
      <c r="F437" s="87" t="s">
        <v>1</v>
      </c>
      <c r="G437" s="87" t="s">
        <v>471</v>
      </c>
      <c r="H437" s="90" t="e">
        <v>#N/A</v>
      </c>
      <c r="I437" s="90" t="e">
        <v>#N/A</v>
      </c>
    </row>
    <row r="438" spans="1:9">
      <c r="A438" s="87" t="s">
        <v>325</v>
      </c>
      <c r="B438" s="87" t="s">
        <v>1660</v>
      </c>
      <c r="C438" s="88" t="s">
        <v>1115</v>
      </c>
      <c r="D438" s="89" t="s">
        <v>1116</v>
      </c>
      <c r="E438" s="87" t="s">
        <v>1027</v>
      </c>
      <c r="F438" s="87" t="s">
        <v>1</v>
      </c>
      <c r="G438" s="87" t="s">
        <v>471</v>
      </c>
      <c r="H438" s="90" t="e">
        <v>#N/A</v>
      </c>
      <c r="I438" s="90" t="e">
        <v>#N/A</v>
      </c>
    </row>
    <row r="439" spans="1:9">
      <c r="A439" s="87" t="s">
        <v>165</v>
      </c>
      <c r="B439" s="87" t="s">
        <v>1661</v>
      </c>
      <c r="C439" s="88" t="s">
        <v>1115</v>
      </c>
      <c r="D439" s="89" t="s">
        <v>1116</v>
      </c>
      <c r="E439" s="87" t="s">
        <v>166</v>
      </c>
      <c r="F439" s="87" t="s">
        <v>1</v>
      </c>
      <c r="G439" s="87" t="s">
        <v>471</v>
      </c>
      <c r="H439" s="90" t="e">
        <v>#N/A</v>
      </c>
      <c r="I439" s="90" t="e">
        <v>#N/A</v>
      </c>
    </row>
    <row r="440" spans="1:9">
      <c r="A440" s="87" t="s">
        <v>468</v>
      </c>
      <c r="B440" s="87" t="s">
        <v>1662</v>
      </c>
      <c r="C440" s="88" t="s">
        <v>1115</v>
      </c>
      <c r="D440" s="89" t="s">
        <v>1116</v>
      </c>
      <c r="E440" s="87" t="s">
        <v>1036</v>
      </c>
      <c r="F440" s="87" t="s">
        <v>1</v>
      </c>
      <c r="G440" s="87" t="s">
        <v>471</v>
      </c>
      <c r="H440" s="90" t="e">
        <v>#N/A</v>
      </c>
      <c r="I440" s="90" t="e">
        <v>#N/A</v>
      </c>
    </row>
    <row r="441" spans="1:9">
      <c r="A441" s="87" t="s">
        <v>466</v>
      </c>
      <c r="B441" s="87" t="s">
        <v>1663</v>
      </c>
      <c r="C441" s="88" t="s">
        <v>1115</v>
      </c>
      <c r="D441" s="89" t="s">
        <v>1116</v>
      </c>
      <c r="E441" s="87" t="s">
        <v>1030</v>
      </c>
      <c r="F441" s="87" t="s">
        <v>1</v>
      </c>
      <c r="G441" s="87" t="s">
        <v>471</v>
      </c>
      <c r="H441" s="90" t="e">
        <v>#N/A</v>
      </c>
      <c r="I441" s="90" t="e">
        <v>#N/A</v>
      </c>
    </row>
    <row r="442" spans="1:9">
      <c r="A442" s="87" t="s">
        <v>988</v>
      </c>
      <c r="B442" s="87" t="s">
        <v>1664</v>
      </c>
      <c r="C442" s="88" t="s">
        <v>1118</v>
      </c>
      <c r="D442" s="89" t="s">
        <v>1119</v>
      </c>
      <c r="E442" s="87" t="s">
        <v>989</v>
      </c>
      <c r="F442" s="87" t="s">
        <v>1</v>
      </c>
      <c r="G442" s="87" t="s">
        <v>512</v>
      </c>
      <c r="H442" s="90" t="e">
        <v>#N/A</v>
      </c>
      <c r="I442" s="90" t="e">
        <v>#N/A</v>
      </c>
    </row>
    <row r="443" spans="1:9">
      <c r="A443" s="87" t="s">
        <v>1059</v>
      </c>
      <c r="B443" s="89">
        <v>5500076</v>
      </c>
      <c r="C443" s="88" t="s">
        <v>1115</v>
      </c>
      <c r="D443" s="89" t="s">
        <v>1116</v>
      </c>
      <c r="E443" s="87" t="s">
        <v>1062</v>
      </c>
      <c r="F443" s="87" t="s">
        <v>1</v>
      </c>
      <c r="G443" s="87" t="s">
        <v>471</v>
      </c>
      <c r="H443" s="90" t="e">
        <v>#N/A</v>
      </c>
      <c r="I443" s="90" t="e">
        <v>#N/A</v>
      </c>
    </row>
    <row r="444" spans="1:9">
      <c r="A444" s="87" t="s">
        <v>1060</v>
      </c>
      <c r="B444" s="89">
        <v>5500077</v>
      </c>
      <c r="C444" s="88" t="s">
        <v>1115</v>
      </c>
      <c r="D444" s="89" t="s">
        <v>1116</v>
      </c>
      <c r="E444" s="87" t="s">
        <v>1063</v>
      </c>
      <c r="F444" s="87" t="s">
        <v>1</v>
      </c>
      <c r="G444" s="87" t="s">
        <v>471</v>
      </c>
      <c r="H444" s="90" t="e">
        <v>#N/A</v>
      </c>
      <c r="I444" s="90" t="e">
        <v>#N/A</v>
      </c>
    </row>
    <row r="445" spans="1:9">
      <c r="A445" s="87" t="s">
        <v>1061</v>
      </c>
      <c r="B445" s="89">
        <v>5500078</v>
      </c>
      <c r="C445" s="88" t="s">
        <v>1115</v>
      </c>
      <c r="D445" s="89" t="s">
        <v>1116</v>
      </c>
      <c r="E445" s="87" t="s">
        <v>1064</v>
      </c>
      <c r="F445" s="87" t="s">
        <v>1</v>
      </c>
      <c r="G445" s="87" t="s">
        <v>471</v>
      </c>
      <c r="H445" s="90" t="e">
        <v>#N/A</v>
      </c>
      <c r="I445" s="90" t="e">
        <v>#N/A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M26"/>
  <sheetViews>
    <sheetView workbookViewId="0">
      <selection activeCell="P12" sqref="P12"/>
    </sheetView>
  </sheetViews>
  <sheetFormatPr defaultRowHeight="15"/>
  <sheetData>
    <row r="24" spans="1:13">
      <c r="A24" s="3"/>
      <c r="B24" s="7" t="s">
        <v>485</v>
      </c>
      <c r="C24" s="7" t="s">
        <v>484</v>
      </c>
      <c r="D24" s="7" t="s">
        <v>483</v>
      </c>
      <c r="E24" s="7" t="s">
        <v>482</v>
      </c>
      <c r="F24" s="7" t="s">
        <v>481</v>
      </c>
      <c r="G24" s="7" t="s">
        <v>480</v>
      </c>
      <c r="H24" s="7" t="s">
        <v>479</v>
      </c>
      <c r="I24" s="7" t="s">
        <v>478</v>
      </c>
      <c r="J24" s="8" t="s">
        <v>477</v>
      </c>
      <c r="K24" s="8" t="s">
        <v>476</v>
      </c>
      <c r="L24" s="8" t="s">
        <v>475</v>
      </c>
      <c r="M24" s="8" t="s">
        <v>474</v>
      </c>
    </row>
    <row r="25" spans="1:13">
      <c r="A25" s="4" t="s">
        <v>1002</v>
      </c>
      <c r="B25" s="5">
        <v>5354</v>
      </c>
      <c r="C25" s="5">
        <v>6384</v>
      </c>
      <c r="D25" s="5">
        <v>7864</v>
      </c>
      <c r="E25" s="5">
        <v>8069</v>
      </c>
      <c r="F25" s="5">
        <v>9324</v>
      </c>
      <c r="G25" s="5">
        <v>10949</v>
      </c>
      <c r="H25" s="5">
        <v>12027</v>
      </c>
      <c r="I25" s="5">
        <v>13364</v>
      </c>
      <c r="J25" s="5">
        <v>15504</v>
      </c>
      <c r="K25" s="5">
        <v>16740</v>
      </c>
      <c r="L25" s="5">
        <v>19663</v>
      </c>
      <c r="M25" s="5">
        <v>18390</v>
      </c>
    </row>
    <row r="26" spans="1:13">
      <c r="A26" s="3" t="s">
        <v>1001</v>
      </c>
      <c r="B26" s="6">
        <v>6.0964431342139811E-3</v>
      </c>
      <c r="C26" s="6">
        <v>7.393210151766947E-3</v>
      </c>
      <c r="D26" s="6">
        <v>8.9967028868616558E-3</v>
      </c>
      <c r="E26" s="6">
        <v>9.2159951024678392E-3</v>
      </c>
      <c r="F26" s="6">
        <v>1.0671977474848058E-2</v>
      </c>
      <c r="G26" s="6">
        <v>1.2551716073739755E-2</v>
      </c>
      <c r="H26" s="6">
        <v>1.3804114032288794E-2</v>
      </c>
      <c r="I26" s="6">
        <v>1.5333601055590614E-2</v>
      </c>
      <c r="J26" s="6">
        <v>1.7811067584178664E-2</v>
      </c>
      <c r="K26" s="6">
        <v>1.9207137620173689E-2</v>
      </c>
      <c r="L26" s="6">
        <v>2.2509790722939425E-2</v>
      </c>
      <c r="M26" s="6">
        <v>2.1122101597423538E-2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District Totals</vt:lpstr>
      <vt:lpstr>Nighttime Residence</vt:lpstr>
      <vt:lpstr>Unaccompanied Homeless Youth</vt:lpstr>
      <vt:lpstr>Subgroup</vt:lpstr>
      <vt:lpstr>Grade Summary</vt:lpstr>
      <vt:lpstr>WI Congressional Districts</vt:lpstr>
      <vt:lpstr>HomelessAs%ofTotalEnroll</vt:lpstr>
      <vt:lpstr>'District Totals'!Print_Titles</vt:lpstr>
      <vt:lpstr>'Nighttime Residence'!Print_Titles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Homeless End-of-Year Report Data</dc:title>
  <dc:creator>Dennison, Michael J.   DPI</dc:creator>
  <cp:keywords>McKinney-Vento, Homeless</cp:keywords>
  <cp:lastModifiedBy>Dietz, Laura E.   DPI</cp:lastModifiedBy>
  <cp:lastPrinted>2016-05-05T17:32:43Z</cp:lastPrinted>
  <dcterms:created xsi:type="dcterms:W3CDTF">2013-11-11T23:22:25Z</dcterms:created>
  <dcterms:modified xsi:type="dcterms:W3CDTF">2018-03-12T15:48:01Z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